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codeName="ThisWorkbook"/>
  <bookViews>
    <workbookView xWindow="60" yWindow="-120" windowWidth="23760" windowHeight="2310" tabRatio="862" activeTab="2"/>
  </bookViews>
  <sheets>
    <sheet name="Biovolu(constant)" sheetId="38" r:id="rId1"/>
    <sheet name="Count data" sheetId="36" r:id="rId2"/>
    <sheet name="Biovolume data" sheetId="37" r:id="rId3"/>
    <sheet name="FB 2003 phytos" sheetId="30" r:id="rId4"/>
    <sheet name="CB counts (2)" sheetId="27" r:id="rId5"/>
    <sheet name="CB counts" sheetId="26" r:id="rId6"/>
    <sheet name="CB 2003 phytos" sheetId="25" r:id="rId7"/>
    <sheet name="phyto counts for PRIMER" sheetId="24" r:id="rId8"/>
    <sheet name="Phyto biovolume for PRIMER" sheetId="23" r:id="rId9"/>
    <sheet name="Metadata" sheetId="18" r:id="rId10"/>
    <sheet name="Raw NSB" sheetId="1" r:id="rId11"/>
    <sheet name="Raw SSB" sheetId="2" r:id="rId12"/>
    <sheet name="Raw TB" sheetId="3" r:id="rId13"/>
    <sheet name="Raw FB" sheetId="4" r:id="rId14"/>
    <sheet name="Raw CB" sheetId="5" r:id="rId15"/>
    <sheet name="Raw WB" sheetId="6" r:id="rId16"/>
    <sheet name="Counts per mL" sheetId="21" r:id="rId17"/>
    <sheet name="Biovolume per mL" sheetId="22" r:id="rId18"/>
    <sheet name="per volume all-static" sheetId="13" r:id="rId19"/>
    <sheet name="Per Volume NSB" sheetId="7" r:id="rId20"/>
    <sheet name="Per Volume SSB" sheetId="8" r:id="rId21"/>
    <sheet name="Per Volume TB" sheetId="9" r:id="rId22"/>
    <sheet name="Per Volume CB" sheetId="10" r:id="rId23"/>
    <sheet name="Per Volume WB" sheetId="11" r:id="rId24"/>
    <sheet name="Per Volume FB" sheetId="12" r:id="rId25"/>
    <sheet name="sample by taxa matrix" sheetId="19" r:id="rId26"/>
  </sheets>
  <externalReferences>
    <externalReference r:id="rId27"/>
    <externalReference r:id="rId28"/>
  </externalReferences>
  <definedNames>
    <definedName name="_xlnm._FilterDatabase" localSheetId="2" hidden="1">'Biovolume data'!$A$2:$T$2</definedName>
    <definedName name="_xlnm._FilterDatabase" localSheetId="1" hidden="1">'Count data'!$A$2:$W$2</definedName>
    <definedName name="_xlnm._FilterDatabase" localSheetId="18" hidden="1">'per volume all-static'!$A$1:$L$3433</definedName>
  </definedNames>
  <calcPr calcId="124519"/>
  <pivotCaches>
    <pivotCache cacheId="4" r:id="rId29"/>
  </pivotCaches>
</workbook>
</file>

<file path=xl/calcChain.xml><?xml version="1.0" encoding="utf-8"?>
<calcChain xmlns="http://schemas.openxmlformats.org/spreadsheetml/2006/main">
  <c r="G5" i="38"/>
  <c r="G6"/>
  <c r="G7"/>
  <c r="G8"/>
  <c r="G9"/>
  <c r="G10"/>
  <c r="G11"/>
  <c r="G12"/>
  <c r="G13"/>
  <c r="G14"/>
  <c r="G15"/>
  <c r="G16"/>
  <c r="G4"/>
  <c r="B5"/>
  <c r="C5"/>
  <c r="D5"/>
  <c r="E5"/>
  <c r="F5"/>
  <c r="H5"/>
  <c r="I5"/>
  <c r="J5"/>
  <c r="K5"/>
  <c r="L5"/>
  <c r="M5"/>
  <c r="N5"/>
  <c r="O5"/>
  <c r="P5"/>
  <c r="Q5"/>
  <c r="R5"/>
  <c r="B6"/>
  <c r="C6"/>
  <c r="D6"/>
  <c r="E6"/>
  <c r="F6"/>
  <c r="H6"/>
  <c r="I6"/>
  <c r="J6"/>
  <c r="K6"/>
  <c r="L6"/>
  <c r="M6"/>
  <c r="N6"/>
  <c r="O6"/>
  <c r="P6"/>
  <c r="Q6"/>
  <c r="R6"/>
  <c r="B7"/>
  <c r="C7"/>
  <c r="D7"/>
  <c r="E7"/>
  <c r="F7"/>
  <c r="H7"/>
  <c r="I7"/>
  <c r="J7"/>
  <c r="K7"/>
  <c r="L7"/>
  <c r="M7"/>
  <c r="N7"/>
  <c r="O7"/>
  <c r="P7"/>
  <c r="Q7"/>
  <c r="R7"/>
  <c r="B8"/>
  <c r="C8"/>
  <c r="D8"/>
  <c r="E8"/>
  <c r="F8"/>
  <c r="H8"/>
  <c r="I8"/>
  <c r="J8"/>
  <c r="K8"/>
  <c r="L8"/>
  <c r="M8"/>
  <c r="N8"/>
  <c r="O8"/>
  <c r="P8"/>
  <c r="Q8"/>
  <c r="R8"/>
  <c r="B9"/>
  <c r="C9"/>
  <c r="D9"/>
  <c r="E9"/>
  <c r="F9"/>
  <c r="H9"/>
  <c r="I9"/>
  <c r="J9"/>
  <c r="K9"/>
  <c r="L9"/>
  <c r="M9"/>
  <c r="N9"/>
  <c r="O9"/>
  <c r="P9"/>
  <c r="Q9"/>
  <c r="R9"/>
  <c r="B10"/>
  <c r="C10"/>
  <c r="D10"/>
  <c r="E10"/>
  <c r="F10"/>
  <c r="H10"/>
  <c r="I10"/>
  <c r="J10"/>
  <c r="K10"/>
  <c r="L10"/>
  <c r="M10"/>
  <c r="N10"/>
  <c r="O10"/>
  <c r="P10"/>
  <c r="Q10"/>
  <c r="R10"/>
  <c r="B11"/>
  <c r="C11"/>
  <c r="D11"/>
  <c r="E11"/>
  <c r="F11"/>
  <c r="H11"/>
  <c r="I11"/>
  <c r="J11"/>
  <c r="K11"/>
  <c r="L11"/>
  <c r="M11"/>
  <c r="N11"/>
  <c r="O11"/>
  <c r="P11"/>
  <c r="Q11"/>
  <c r="R11"/>
  <c r="B12"/>
  <c r="C12"/>
  <c r="D12"/>
  <c r="E12"/>
  <c r="F12"/>
  <c r="H12"/>
  <c r="I12"/>
  <c r="J12"/>
  <c r="K12"/>
  <c r="L12"/>
  <c r="M12"/>
  <c r="N12"/>
  <c r="O12"/>
  <c r="P12"/>
  <c r="Q12"/>
  <c r="R12"/>
  <c r="B13"/>
  <c r="C13"/>
  <c r="D13"/>
  <c r="E13"/>
  <c r="F13"/>
  <c r="H13"/>
  <c r="I13"/>
  <c r="J13"/>
  <c r="K13"/>
  <c r="L13"/>
  <c r="M13"/>
  <c r="N13"/>
  <c r="O13"/>
  <c r="P13"/>
  <c r="Q13"/>
  <c r="R13"/>
  <c r="B14"/>
  <c r="C14"/>
  <c r="D14"/>
  <c r="E14"/>
  <c r="F14"/>
  <c r="H14"/>
  <c r="I14"/>
  <c r="J14"/>
  <c r="K14"/>
  <c r="L14"/>
  <c r="M14"/>
  <c r="N14"/>
  <c r="O14"/>
  <c r="P14"/>
  <c r="Q14"/>
  <c r="R14"/>
  <c r="B15"/>
  <c r="C15"/>
  <c r="D15"/>
  <c r="E15"/>
  <c r="F15"/>
  <c r="H15"/>
  <c r="I15"/>
  <c r="J15"/>
  <c r="K15"/>
  <c r="L15"/>
  <c r="M15"/>
  <c r="N15"/>
  <c r="O15"/>
  <c r="P15"/>
  <c r="Q15"/>
  <c r="R15"/>
  <c r="B16"/>
  <c r="C16"/>
  <c r="D16"/>
  <c r="E16"/>
  <c r="F16"/>
  <c r="H16"/>
  <c r="I16"/>
  <c r="J16"/>
  <c r="K16"/>
  <c r="L16"/>
  <c r="M16"/>
  <c r="N16"/>
  <c r="O16"/>
  <c r="P16"/>
  <c r="Q16"/>
  <c r="R16"/>
  <c r="B17"/>
  <c r="C17"/>
  <c r="D17"/>
  <c r="E17"/>
  <c r="F17"/>
  <c r="G17"/>
  <c r="H17"/>
  <c r="I17"/>
  <c r="J17"/>
  <c r="K17"/>
  <c r="L17"/>
  <c r="M17"/>
  <c r="N17"/>
  <c r="O17"/>
  <c r="P17"/>
  <c r="Q17"/>
  <c r="R17"/>
  <c r="B18"/>
  <c r="C18"/>
  <c r="D18"/>
  <c r="E18"/>
  <c r="F18"/>
  <c r="G18"/>
  <c r="H18"/>
  <c r="I18"/>
  <c r="J18"/>
  <c r="K18"/>
  <c r="L18"/>
  <c r="M18"/>
  <c r="N18"/>
  <c r="O18"/>
  <c r="P18"/>
  <c r="Q18"/>
  <c r="R18"/>
  <c r="B19"/>
  <c r="C19"/>
  <c r="D19"/>
  <c r="E19"/>
  <c r="F19"/>
  <c r="G19"/>
  <c r="H19"/>
  <c r="I19"/>
  <c r="J19"/>
  <c r="K19"/>
  <c r="L19"/>
  <c r="M19"/>
  <c r="N19"/>
  <c r="O19"/>
  <c r="P19"/>
  <c r="Q19"/>
  <c r="R19"/>
  <c r="B20"/>
  <c r="C20"/>
  <c r="D20"/>
  <c r="E20"/>
  <c r="F20"/>
  <c r="G20"/>
  <c r="H20"/>
  <c r="I20"/>
  <c r="J20"/>
  <c r="K20"/>
  <c r="L20"/>
  <c r="M20"/>
  <c r="N20"/>
  <c r="O20"/>
  <c r="P20"/>
  <c r="Q20"/>
  <c r="R20"/>
  <c r="B21"/>
  <c r="C21"/>
  <c r="D21"/>
  <c r="E21"/>
  <c r="F21"/>
  <c r="G21"/>
  <c r="H21"/>
  <c r="I21"/>
  <c r="J21"/>
  <c r="K21"/>
  <c r="L21"/>
  <c r="M21"/>
  <c r="N21"/>
  <c r="O21"/>
  <c r="P21"/>
  <c r="Q21"/>
  <c r="R21"/>
  <c r="B22"/>
  <c r="C22"/>
  <c r="D22"/>
  <c r="E22"/>
  <c r="F22"/>
  <c r="G22"/>
  <c r="H22"/>
  <c r="I22"/>
  <c r="J22"/>
  <c r="K22"/>
  <c r="L22"/>
  <c r="M22"/>
  <c r="N22"/>
  <c r="O22"/>
  <c r="P22"/>
  <c r="Q22"/>
  <c r="R22"/>
  <c r="B23"/>
  <c r="C23"/>
  <c r="D23"/>
  <c r="E23"/>
  <c r="F23"/>
  <c r="G23"/>
  <c r="H23"/>
  <c r="I23"/>
  <c r="J23"/>
  <c r="K23"/>
  <c r="L23"/>
  <c r="M23"/>
  <c r="N23"/>
  <c r="O23"/>
  <c r="P23"/>
  <c r="Q23"/>
  <c r="R23"/>
  <c r="B24"/>
  <c r="C24"/>
  <c r="D24"/>
  <c r="E24"/>
  <c r="F24"/>
  <c r="G24"/>
  <c r="H24"/>
  <c r="I24"/>
  <c r="J24"/>
  <c r="K24"/>
  <c r="L24"/>
  <c r="M24"/>
  <c r="N24"/>
  <c r="O24"/>
  <c r="P24"/>
  <c r="Q24"/>
  <c r="R24"/>
  <c r="B25"/>
  <c r="C25"/>
  <c r="D25"/>
  <c r="E25"/>
  <c r="F25"/>
  <c r="G25"/>
  <c r="H25"/>
  <c r="I25"/>
  <c r="J25"/>
  <c r="K25"/>
  <c r="L25"/>
  <c r="M25"/>
  <c r="N25"/>
  <c r="O25"/>
  <c r="P25"/>
  <c r="Q25"/>
  <c r="R25"/>
  <c r="B26"/>
  <c r="C26"/>
  <c r="D26"/>
  <c r="E26"/>
  <c r="F26"/>
  <c r="G26"/>
  <c r="H26"/>
  <c r="I26"/>
  <c r="J26"/>
  <c r="K26"/>
  <c r="L26"/>
  <c r="M26"/>
  <c r="N26"/>
  <c r="O26"/>
  <c r="P26"/>
  <c r="Q26"/>
  <c r="R26"/>
  <c r="B27"/>
  <c r="C27"/>
  <c r="D27"/>
  <c r="E27"/>
  <c r="F27"/>
  <c r="G27"/>
  <c r="H27"/>
  <c r="I27"/>
  <c r="J27"/>
  <c r="K27"/>
  <c r="L27"/>
  <c r="M27"/>
  <c r="N27"/>
  <c r="O27"/>
  <c r="P27"/>
  <c r="Q27"/>
  <c r="R27"/>
  <c r="B28"/>
  <c r="C28"/>
  <c r="D28"/>
  <c r="E28"/>
  <c r="F28"/>
  <c r="G28"/>
  <c r="H28"/>
  <c r="I28"/>
  <c r="J28"/>
  <c r="K28"/>
  <c r="L28"/>
  <c r="M28"/>
  <c r="N28"/>
  <c r="O28"/>
  <c r="P28"/>
  <c r="Q28"/>
  <c r="R28"/>
  <c r="B29"/>
  <c r="C29"/>
  <c r="D29"/>
  <c r="E29"/>
  <c r="F29"/>
  <c r="G29"/>
  <c r="H29"/>
  <c r="I29"/>
  <c r="J29"/>
  <c r="K29"/>
  <c r="L29"/>
  <c r="M29"/>
  <c r="N29"/>
  <c r="O29"/>
  <c r="P29"/>
  <c r="Q29"/>
  <c r="R29"/>
  <c r="B30"/>
  <c r="C30"/>
  <c r="D30"/>
  <c r="E30"/>
  <c r="F30"/>
  <c r="G30"/>
  <c r="H30"/>
  <c r="I30"/>
  <c r="J30"/>
  <c r="K30"/>
  <c r="L30"/>
  <c r="M30"/>
  <c r="N30"/>
  <c r="O30"/>
  <c r="P30"/>
  <c r="Q30"/>
  <c r="R30"/>
  <c r="B31"/>
  <c r="C31"/>
  <c r="D31"/>
  <c r="E31"/>
  <c r="F31"/>
  <c r="G31"/>
  <c r="H31"/>
  <c r="I31"/>
  <c r="J31"/>
  <c r="K31"/>
  <c r="L31"/>
  <c r="M31"/>
  <c r="N31"/>
  <c r="O31"/>
  <c r="P31"/>
  <c r="Q31"/>
  <c r="R31"/>
  <c r="B32"/>
  <c r="C32"/>
  <c r="D32"/>
  <c r="E32"/>
  <c r="F32"/>
  <c r="G32"/>
  <c r="H32"/>
  <c r="I32"/>
  <c r="J32"/>
  <c r="K32"/>
  <c r="L32"/>
  <c r="M32"/>
  <c r="N32"/>
  <c r="O32"/>
  <c r="P32"/>
  <c r="Q32"/>
  <c r="R32"/>
  <c r="B33"/>
  <c r="C33"/>
  <c r="D33"/>
  <c r="E33"/>
  <c r="F33"/>
  <c r="G33"/>
  <c r="H33"/>
  <c r="I33"/>
  <c r="J33"/>
  <c r="K33"/>
  <c r="L33"/>
  <c r="M33"/>
  <c r="N33"/>
  <c r="O33"/>
  <c r="P33"/>
  <c r="Q33"/>
  <c r="R33"/>
  <c r="B34"/>
  <c r="C34"/>
  <c r="D34"/>
  <c r="E34"/>
  <c r="F34"/>
  <c r="G34"/>
  <c r="H34"/>
  <c r="I34"/>
  <c r="J34"/>
  <c r="K34"/>
  <c r="L34"/>
  <c r="M34"/>
  <c r="N34"/>
  <c r="O34"/>
  <c r="P34"/>
  <c r="Q34"/>
  <c r="R34"/>
  <c r="B35"/>
  <c r="C35"/>
  <c r="D35"/>
  <c r="E35"/>
  <c r="F35"/>
  <c r="G35"/>
  <c r="H35"/>
  <c r="I35"/>
  <c r="J35"/>
  <c r="K35"/>
  <c r="L35"/>
  <c r="M35"/>
  <c r="N35"/>
  <c r="O35"/>
  <c r="P35"/>
  <c r="Q35"/>
  <c r="R35"/>
  <c r="B36"/>
  <c r="C36"/>
  <c r="D36"/>
  <c r="E36"/>
  <c r="F36"/>
  <c r="G36"/>
  <c r="H36"/>
  <c r="I36"/>
  <c r="J36"/>
  <c r="K36"/>
  <c r="L36"/>
  <c r="M36"/>
  <c r="N36"/>
  <c r="O36"/>
  <c r="P36"/>
  <c r="Q36"/>
  <c r="R36"/>
  <c r="B37"/>
  <c r="C37"/>
  <c r="D37"/>
  <c r="E37"/>
  <c r="F37"/>
  <c r="G37"/>
  <c r="H37"/>
  <c r="I37"/>
  <c r="J37"/>
  <c r="K37"/>
  <c r="L37"/>
  <c r="M37"/>
  <c r="N37"/>
  <c r="O37"/>
  <c r="P37"/>
  <c r="Q37"/>
  <c r="R37"/>
  <c r="B38"/>
  <c r="C38"/>
  <c r="D38"/>
  <c r="E38"/>
  <c r="F38"/>
  <c r="G38"/>
  <c r="H38"/>
  <c r="I38"/>
  <c r="J38"/>
  <c r="K38"/>
  <c r="L38"/>
  <c r="M38"/>
  <c r="N38"/>
  <c r="O38"/>
  <c r="P38"/>
  <c r="Q38"/>
  <c r="R38"/>
  <c r="B39"/>
  <c r="C39"/>
  <c r="D39"/>
  <c r="E39"/>
  <c r="F39"/>
  <c r="G39"/>
  <c r="H39"/>
  <c r="I39"/>
  <c r="J39"/>
  <c r="K39"/>
  <c r="L39"/>
  <c r="M39"/>
  <c r="N39"/>
  <c r="O39"/>
  <c r="P39"/>
  <c r="Q39"/>
  <c r="R39"/>
  <c r="B40"/>
  <c r="C40"/>
  <c r="D40"/>
  <c r="E40"/>
  <c r="F40"/>
  <c r="G40"/>
  <c r="H40"/>
  <c r="I40"/>
  <c r="J40"/>
  <c r="K40"/>
  <c r="L40"/>
  <c r="M40"/>
  <c r="N40"/>
  <c r="O40"/>
  <c r="P40"/>
  <c r="Q40"/>
  <c r="R40"/>
  <c r="B41"/>
  <c r="C41"/>
  <c r="D41"/>
  <c r="E41"/>
  <c r="F41"/>
  <c r="G41"/>
  <c r="H41"/>
  <c r="I41"/>
  <c r="J41"/>
  <c r="K41"/>
  <c r="L41"/>
  <c r="M41"/>
  <c r="N41"/>
  <c r="O41"/>
  <c r="P41"/>
  <c r="Q41"/>
  <c r="R41"/>
  <c r="B42"/>
  <c r="C42"/>
  <c r="D42"/>
  <c r="E42"/>
  <c r="F42"/>
  <c r="G42"/>
  <c r="H42"/>
  <c r="I42"/>
  <c r="J42"/>
  <c r="K42"/>
  <c r="L42"/>
  <c r="M42"/>
  <c r="N42"/>
  <c r="O42"/>
  <c r="P42"/>
  <c r="Q42"/>
  <c r="R42"/>
  <c r="B43"/>
  <c r="C43"/>
  <c r="D43"/>
  <c r="E43"/>
  <c r="F43"/>
  <c r="G43"/>
  <c r="H43"/>
  <c r="I43"/>
  <c r="J43"/>
  <c r="K43"/>
  <c r="L43"/>
  <c r="M43"/>
  <c r="N43"/>
  <c r="O43"/>
  <c r="P43"/>
  <c r="Q43"/>
  <c r="R43"/>
  <c r="B44"/>
  <c r="C44"/>
  <c r="D44"/>
  <c r="E44"/>
  <c r="F44"/>
  <c r="G44"/>
  <c r="H44"/>
  <c r="I44"/>
  <c r="J44"/>
  <c r="K44"/>
  <c r="L44"/>
  <c r="M44"/>
  <c r="N44"/>
  <c r="O44"/>
  <c r="P44"/>
  <c r="Q44"/>
  <c r="R44"/>
  <c r="B45"/>
  <c r="C45"/>
  <c r="D45"/>
  <c r="E45"/>
  <c r="F45"/>
  <c r="G45"/>
  <c r="H45"/>
  <c r="I45"/>
  <c r="J45"/>
  <c r="K45"/>
  <c r="L45"/>
  <c r="M45"/>
  <c r="N45"/>
  <c r="O45"/>
  <c r="P45"/>
  <c r="Q45"/>
  <c r="R45"/>
  <c r="B46"/>
  <c r="C46"/>
  <c r="D46"/>
  <c r="E46"/>
  <c r="F46"/>
  <c r="G46"/>
  <c r="H46"/>
  <c r="I46"/>
  <c r="J46"/>
  <c r="K46"/>
  <c r="L46"/>
  <c r="M46"/>
  <c r="N46"/>
  <c r="O46"/>
  <c r="P46"/>
  <c r="Q46"/>
  <c r="R46"/>
  <c r="B47"/>
  <c r="C47"/>
  <c r="D47"/>
  <c r="E47"/>
  <c r="F47"/>
  <c r="G47"/>
  <c r="H47"/>
  <c r="I47"/>
  <c r="J47"/>
  <c r="K47"/>
  <c r="L47"/>
  <c r="M47"/>
  <c r="N47"/>
  <c r="O47"/>
  <c r="P47"/>
  <c r="Q47"/>
  <c r="R47"/>
  <c r="B48"/>
  <c r="C48"/>
  <c r="D48"/>
  <c r="E48"/>
  <c r="F48"/>
  <c r="G48"/>
  <c r="H48"/>
  <c r="I48"/>
  <c r="J48"/>
  <c r="K48"/>
  <c r="L48"/>
  <c r="M48"/>
  <c r="N48"/>
  <c r="O48"/>
  <c r="P48"/>
  <c r="Q48"/>
  <c r="R48"/>
  <c r="B49"/>
  <c r="C49"/>
  <c r="D49"/>
  <c r="E49"/>
  <c r="F49"/>
  <c r="G49"/>
  <c r="H49"/>
  <c r="I49"/>
  <c r="J49"/>
  <c r="K49"/>
  <c r="L49"/>
  <c r="M49"/>
  <c r="N49"/>
  <c r="O49"/>
  <c r="P49"/>
  <c r="Q49"/>
  <c r="R49"/>
  <c r="B50"/>
  <c r="C50"/>
  <c r="D50"/>
  <c r="E50"/>
  <c r="F50"/>
  <c r="G50"/>
  <c r="H50"/>
  <c r="I50"/>
  <c r="J50"/>
  <c r="K50"/>
  <c r="L50"/>
  <c r="M50"/>
  <c r="N50"/>
  <c r="O50"/>
  <c r="P50"/>
  <c r="Q50"/>
  <c r="R50"/>
  <c r="B51"/>
  <c r="C51"/>
  <c r="D51"/>
  <c r="E51"/>
  <c r="F51"/>
  <c r="G51"/>
  <c r="H51"/>
  <c r="I51"/>
  <c r="J51"/>
  <c r="K51"/>
  <c r="L51"/>
  <c r="M51"/>
  <c r="N51"/>
  <c r="O51"/>
  <c r="P51"/>
  <c r="Q51"/>
  <c r="R51"/>
  <c r="B52"/>
  <c r="C52"/>
  <c r="D52"/>
  <c r="E52"/>
  <c r="F52"/>
  <c r="G52"/>
  <c r="H52"/>
  <c r="I52"/>
  <c r="J52"/>
  <c r="K52"/>
  <c r="L52"/>
  <c r="M52"/>
  <c r="N52"/>
  <c r="O52"/>
  <c r="P52"/>
  <c r="Q52"/>
  <c r="R52"/>
  <c r="B53"/>
  <c r="C53"/>
  <c r="D53"/>
  <c r="E53"/>
  <c r="F53"/>
  <c r="G53"/>
  <c r="H53"/>
  <c r="I53"/>
  <c r="J53"/>
  <c r="K53"/>
  <c r="L53"/>
  <c r="M53"/>
  <c r="N53"/>
  <c r="O53"/>
  <c r="P53"/>
  <c r="Q53"/>
  <c r="R53"/>
  <c r="B54"/>
  <c r="C54"/>
  <c r="D54"/>
  <c r="E54"/>
  <c r="F54"/>
  <c r="G54"/>
  <c r="H54"/>
  <c r="I54"/>
  <c r="J54"/>
  <c r="K54"/>
  <c r="L54"/>
  <c r="M54"/>
  <c r="N54"/>
  <c r="O54"/>
  <c r="P54"/>
  <c r="Q54"/>
  <c r="R54"/>
  <c r="B55"/>
  <c r="C55"/>
  <c r="D55"/>
  <c r="E55"/>
  <c r="F55"/>
  <c r="G55"/>
  <c r="H55"/>
  <c r="I55"/>
  <c r="J55"/>
  <c r="K55"/>
  <c r="L55"/>
  <c r="M55"/>
  <c r="N55"/>
  <c r="O55"/>
  <c r="P55"/>
  <c r="Q55"/>
  <c r="R55"/>
  <c r="B56"/>
  <c r="C56"/>
  <c r="D56"/>
  <c r="E56"/>
  <c r="F56"/>
  <c r="G56"/>
  <c r="H56"/>
  <c r="I56"/>
  <c r="J56"/>
  <c r="K56"/>
  <c r="L56"/>
  <c r="M56"/>
  <c r="N56"/>
  <c r="O56"/>
  <c r="P56"/>
  <c r="Q56"/>
  <c r="R56"/>
  <c r="B57"/>
  <c r="C57"/>
  <c r="D57"/>
  <c r="E57"/>
  <c r="F57"/>
  <c r="G57"/>
  <c r="H57"/>
  <c r="I57"/>
  <c r="J57"/>
  <c r="K57"/>
  <c r="L57"/>
  <c r="M57"/>
  <c r="N57"/>
  <c r="O57"/>
  <c r="P57"/>
  <c r="Q57"/>
  <c r="R57"/>
  <c r="B58"/>
  <c r="C58"/>
  <c r="D58"/>
  <c r="E58"/>
  <c r="F58"/>
  <c r="G58"/>
  <c r="H58"/>
  <c r="I58"/>
  <c r="J58"/>
  <c r="K58"/>
  <c r="L58"/>
  <c r="M58"/>
  <c r="N58"/>
  <c r="O58"/>
  <c r="P58"/>
  <c r="Q58"/>
  <c r="R58"/>
  <c r="B59"/>
  <c r="C59"/>
  <c r="D59"/>
  <c r="E59"/>
  <c r="F59"/>
  <c r="G59"/>
  <c r="H59"/>
  <c r="I59"/>
  <c r="J59"/>
  <c r="K59"/>
  <c r="L59"/>
  <c r="M59"/>
  <c r="N59"/>
  <c r="O59"/>
  <c r="P59"/>
  <c r="Q59"/>
  <c r="R59"/>
  <c r="B60"/>
  <c r="C60"/>
  <c r="D60"/>
  <c r="E60"/>
  <c r="F60"/>
  <c r="G60"/>
  <c r="H60"/>
  <c r="I60"/>
  <c r="J60"/>
  <c r="K60"/>
  <c r="L60"/>
  <c r="M60"/>
  <c r="N60"/>
  <c r="O60"/>
  <c r="P60"/>
  <c r="Q60"/>
  <c r="R60"/>
  <c r="B61"/>
  <c r="C61"/>
  <c r="D61"/>
  <c r="E61"/>
  <c r="F61"/>
  <c r="G61"/>
  <c r="H61"/>
  <c r="I61"/>
  <c r="J61"/>
  <c r="K61"/>
  <c r="L61"/>
  <c r="M61"/>
  <c r="N61"/>
  <c r="O61"/>
  <c r="P61"/>
  <c r="Q61"/>
  <c r="R61"/>
  <c r="B62"/>
  <c r="C62"/>
  <c r="D62"/>
  <c r="E62"/>
  <c r="F62"/>
  <c r="G62"/>
  <c r="H62"/>
  <c r="I62"/>
  <c r="J62"/>
  <c r="K62"/>
  <c r="L62"/>
  <c r="M62"/>
  <c r="N62"/>
  <c r="O62"/>
  <c r="P62"/>
  <c r="Q62"/>
  <c r="R62"/>
  <c r="B63"/>
  <c r="C63"/>
  <c r="D63"/>
  <c r="E63"/>
  <c r="F63"/>
  <c r="G63"/>
  <c r="H63"/>
  <c r="I63"/>
  <c r="J63"/>
  <c r="K63"/>
  <c r="L63"/>
  <c r="M63"/>
  <c r="N63"/>
  <c r="O63"/>
  <c r="P63"/>
  <c r="Q63"/>
  <c r="R63"/>
  <c r="B64"/>
  <c r="C64"/>
  <c r="D64"/>
  <c r="E64"/>
  <c r="F64"/>
  <c r="G64"/>
  <c r="H64"/>
  <c r="I64"/>
  <c r="J64"/>
  <c r="K64"/>
  <c r="L64"/>
  <c r="M64"/>
  <c r="N64"/>
  <c r="O64"/>
  <c r="P64"/>
  <c r="Q64"/>
  <c r="R64"/>
  <c r="B65"/>
  <c r="C65"/>
  <c r="D65"/>
  <c r="E65"/>
  <c r="F65"/>
  <c r="G65"/>
  <c r="H65"/>
  <c r="I65"/>
  <c r="J65"/>
  <c r="K65"/>
  <c r="L65"/>
  <c r="M65"/>
  <c r="N65"/>
  <c r="O65"/>
  <c r="P65"/>
  <c r="Q65"/>
  <c r="R65"/>
  <c r="B66"/>
  <c r="C66"/>
  <c r="D66"/>
  <c r="E66"/>
  <c r="F66"/>
  <c r="G66"/>
  <c r="H66"/>
  <c r="I66"/>
  <c r="J66"/>
  <c r="K66"/>
  <c r="L66"/>
  <c r="M66"/>
  <c r="N66"/>
  <c r="O66"/>
  <c r="P66"/>
  <c r="Q66"/>
  <c r="R66"/>
  <c r="B67"/>
  <c r="C67"/>
  <c r="D67"/>
  <c r="E67"/>
  <c r="F67"/>
  <c r="G67"/>
  <c r="H67"/>
  <c r="I67"/>
  <c r="J67"/>
  <c r="K67"/>
  <c r="L67"/>
  <c r="M67"/>
  <c r="N67"/>
  <c r="O67"/>
  <c r="P67"/>
  <c r="Q67"/>
  <c r="R67"/>
  <c r="B68"/>
  <c r="C68"/>
  <c r="D68"/>
  <c r="E68"/>
  <c r="F68"/>
  <c r="G68"/>
  <c r="H68"/>
  <c r="I68"/>
  <c r="J68"/>
  <c r="K68"/>
  <c r="L68"/>
  <c r="M68"/>
  <c r="N68"/>
  <c r="O68"/>
  <c r="P68"/>
  <c r="Q68"/>
  <c r="R68"/>
  <c r="B69"/>
  <c r="C69"/>
  <c r="D69"/>
  <c r="E69"/>
  <c r="F69"/>
  <c r="G69"/>
  <c r="H69"/>
  <c r="I69"/>
  <c r="J69"/>
  <c r="K69"/>
  <c r="L69"/>
  <c r="M69"/>
  <c r="N69"/>
  <c r="O69"/>
  <c r="P69"/>
  <c r="Q69"/>
  <c r="R69"/>
  <c r="B70"/>
  <c r="C70"/>
  <c r="D70"/>
  <c r="E70"/>
  <c r="F70"/>
  <c r="G70"/>
  <c r="H70"/>
  <c r="I70"/>
  <c r="J70"/>
  <c r="K70"/>
  <c r="L70"/>
  <c r="M70"/>
  <c r="N70"/>
  <c r="O70"/>
  <c r="P70"/>
  <c r="Q70"/>
  <c r="R70"/>
  <c r="B71"/>
  <c r="C71"/>
  <c r="D71"/>
  <c r="E71"/>
  <c r="F71"/>
  <c r="G71"/>
  <c r="H71"/>
  <c r="I71"/>
  <c r="J71"/>
  <c r="K71"/>
  <c r="L71"/>
  <c r="M71"/>
  <c r="N71"/>
  <c r="O71"/>
  <c r="P71"/>
  <c r="Q71"/>
  <c r="R71"/>
  <c r="B72"/>
  <c r="C72"/>
  <c r="D72"/>
  <c r="E72"/>
  <c r="F72"/>
  <c r="G72"/>
  <c r="H72"/>
  <c r="I72"/>
  <c r="J72"/>
  <c r="K72"/>
  <c r="L72"/>
  <c r="M72"/>
  <c r="N72"/>
  <c r="O72"/>
  <c r="P72"/>
  <c r="Q72"/>
  <c r="R72"/>
  <c r="B73"/>
  <c r="C73"/>
  <c r="D73"/>
  <c r="E73"/>
  <c r="F73"/>
  <c r="G73"/>
  <c r="H73"/>
  <c r="I73"/>
  <c r="J73"/>
  <c r="K73"/>
  <c r="L73"/>
  <c r="M73"/>
  <c r="N73"/>
  <c r="O73"/>
  <c r="P73"/>
  <c r="Q73"/>
  <c r="R73"/>
  <c r="B74"/>
  <c r="C74"/>
  <c r="D74"/>
  <c r="E74"/>
  <c r="F74"/>
  <c r="G74"/>
  <c r="H74"/>
  <c r="I74"/>
  <c r="J74"/>
  <c r="K74"/>
  <c r="L74"/>
  <c r="M74"/>
  <c r="N74"/>
  <c r="O74"/>
  <c r="P74"/>
  <c r="Q74"/>
  <c r="R74"/>
  <c r="B75"/>
  <c r="C75"/>
  <c r="D75"/>
  <c r="E75"/>
  <c r="F75"/>
  <c r="G75"/>
  <c r="H75"/>
  <c r="I75"/>
  <c r="J75"/>
  <c r="K75"/>
  <c r="L75"/>
  <c r="M75"/>
  <c r="N75"/>
  <c r="O75"/>
  <c r="P75"/>
  <c r="Q75"/>
  <c r="R75"/>
  <c r="B76"/>
  <c r="C76"/>
  <c r="D76"/>
  <c r="E76"/>
  <c r="F76"/>
  <c r="G76"/>
  <c r="H76"/>
  <c r="I76"/>
  <c r="J76"/>
  <c r="K76"/>
  <c r="L76"/>
  <c r="M76"/>
  <c r="N76"/>
  <c r="O76"/>
  <c r="P76"/>
  <c r="Q76"/>
  <c r="R76"/>
  <c r="B77"/>
  <c r="C77"/>
  <c r="D77"/>
  <c r="E77"/>
  <c r="F77"/>
  <c r="G77"/>
  <c r="H77"/>
  <c r="I77"/>
  <c r="J77"/>
  <c r="K77"/>
  <c r="L77"/>
  <c r="M77"/>
  <c r="N77"/>
  <c r="O77"/>
  <c r="P77"/>
  <c r="Q77"/>
  <c r="R77"/>
  <c r="B78"/>
  <c r="C78"/>
  <c r="D78"/>
  <c r="E78"/>
  <c r="F78"/>
  <c r="G78"/>
  <c r="H78"/>
  <c r="I78"/>
  <c r="J78"/>
  <c r="K78"/>
  <c r="L78"/>
  <c r="M78"/>
  <c r="N78"/>
  <c r="O78"/>
  <c r="P78"/>
  <c r="Q78"/>
  <c r="R78"/>
  <c r="B79"/>
  <c r="C79"/>
  <c r="D79"/>
  <c r="E79"/>
  <c r="F79"/>
  <c r="G79"/>
  <c r="H79"/>
  <c r="I79"/>
  <c r="J79"/>
  <c r="K79"/>
  <c r="L79"/>
  <c r="M79"/>
  <c r="N79"/>
  <c r="O79"/>
  <c r="P79"/>
  <c r="Q79"/>
  <c r="R79"/>
  <c r="B80"/>
  <c r="C80"/>
  <c r="D80"/>
  <c r="E80"/>
  <c r="F80"/>
  <c r="G80"/>
  <c r="H80"/>
  <c r="I80"/>
  <c r="J80"/>
  <c r="K80"/>
  <c r="L80"/>
  <c r="M80"/>
  <c r="N80"/>
  <c r="O80"/>
  <c r="P80"/>
  <c r="Q80"/>
  <c r="R80"/>
  <c r="B81"/>
  <c r="C81"/>
  <c r="D81"/>
  <c r="E81"/>
  <c r="F81"/>
  <c r="G81"/>
  <c r="H81"/>
  <c r="I81"/>
  <c r="J81"/>
  <c r="K81"/>
  <c r="L81"/>
  <c r="M81"/>
  <c r="N81"/>
  <c r="O81"/>
  <c r="P81"/>
  <c r="Q81"/>
  <c r="R81"/>
  <c r="C4"/>
  <c r="D4"/>
  <c r="E4"/>
  <c r="F4"/>
  <c r="H4"/>
  <c r="I4"/>
  <c r="J4"/>
  <c r="K4"/>
  <c r="L4"/>
  <c r="M4"/>
  <c r="N4"/>
  <c r="O4"/>
  <c r="P4"/>
  <c r="Q4"/>
  <c r="R4"/>
  <c r="B4"/>
  <c r="G2"/>
  <c r="C2"/>
  <c r="S4" i="37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G3"/>
  <c r="E3"/>
  <c r="F5" i="24"/>
  <c r="G5"/>
  <c r="H5"/>
  <c r="I5"/>
  <c r="J5"/>
  <c r="K5"/>
  <c r="L5"/>
  <c r="M5"/>
  <c r="N5"/>
  <c r="O5"/>
  <c r="P5"/>
  <c r="Q5"/>
  <c r="R5"/>
  <c r="S5"/>
  <c r="T5"/>
  <c r="U5"/>
  <c r="V5"/>
  <c r="W5"/>
  <c r="Y5"/>
  <c r="Z5"/>
  <c r="AA5"/>
  <c r="F7"/>
  <c r="G7"/>
  <c r="H7"/>
  <c r="I7"/>
  <c r="J7"/>
  <c r="K7"/>
  <c r="L7"/>
  <c r="M7"/>
  <c r="N7"/>
  <c r="O7"/>
  <c r="P7"/>
  <c r="Q7"/>
  <c r="R7"/>
  <c r="S7"/>
  <c r="T7"/>
  <c r="U7"/>
  <c r="V7"/>
  <c r="W7"/>
  <c r="Y7"/>
  <c r="Z7"/>
  <c r="AA7"/>
  <c r="F9"/>
  <c r="G9"/>
  <c r="H9"/>
  <c r="I9"/>
  <c r="J9"/>
  <c r="K9"/>
  <c r="L9"/>
  <c r="M9"/>
  <c r="N9"/>
  <c r="O9"/>
  <c r="P9"/>
  <c r="Q9"/>
  <c r="R9"/>
  <c r="S9"/>
  <c r="T9"/>
  <c r="U9"/>
  <c r="V9"/>
  <c r="W9"/>
  <c r="Y9"/>
  <c r="Z9"/>
  <c r="AA9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Y11"/>
  <c r="Z11"/>
  <c r="AA11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Y13"/>
  <c r="Z13"/>
  <c r="AA13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Y15"/>
  <c r="Z15"/>
  <c r="AA15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Y17"/>
  <c r="Z17"/>
  <c r="AA17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Y19"/>
  <c r="Z19"/>
  <c r="AA19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Y21"/>
  <c r="Z21"/>
  <c r="AA21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Y23"/>
  <c r="Z23"/>
  <c r="AA23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Y25"/>
  <c r="Z25"/>
  <c r="AA25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Y27"/>
  <c r="Z27"/>
  <c r="AA27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Y30"/>
  <c r="Z30"/>
  <c r="AA30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Y32"/>
  <c r="Z32"/>
  <c r="AA32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Y34"/>
  <c r="Z34"/>
  <c r="AA34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Y36"/>
  <c r="Z36"/>
  <c r="AA36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Y38"/>
  <c r="Z38"/>
  <c r="AA38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Y40"/>
  <c r="Z40"/>
  <c r="AA40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Y42"/>
  <c r="Z42"/>
  <c r="AA42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Y44"/>
  <c r="Z44"/>
  <c r="AA44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Y46"/>
  <c r="Z46"/>
  <c r="AA46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Y48"/>
  <c r="Z48"/>
  <c r="AA48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Y50"/>
  <c r="Z50"/>
  <c r="AA50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Y52"/>
  <c r="Z52"/>
  <c r="AA52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Y55"/>
  <c r="Z55"/>
  <c r="AA55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Y57"/>
  <c r="Z57"/>
  <c r="AA57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Y59"/>
  <c r="Z59"/>
  <c r="AA59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Y61"/>
  <c r="Z61"/>
  <c r="AA61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Y63"/>
  <c r="Z63"/>
  <c r="AA63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Y65"/>
  <c r="Z65"/>
  <c r="AA65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Y67"/>
  <c r="Z67"/>
  <c r="AA67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Y69"/>
  <c r="Z69"/>
  <c r="AA69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Y71"/>
  <c r="Z71"/>
  <c r="AA71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Y73"/>
  <c r="Z73"/>
  <c r="AA73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Y75"/>
  <c r="Z75"/>
  <c r="AA75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Y77"/>
  <c r="Z77"/>
  <c r="AA77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Y80"/>
  <c r="Z80"/>
  <c r="AA80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Y82"/>
  <c r="Z82"/>
  <c r="AA82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Y84"/>
  <c r="Z84"/>
  <c r="AA84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Y86"/>
  <c r="Z86"/>
  <c r="AA86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Y88"/>
  <c r="Z88"/>
  <c r="AA88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Y90"/>
  <c r="Z90"/>
  <c r="AA90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Y92"/>
  <c r="Z92"/>
  <c r="AA92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Y94"/>
  <c r="Z94"/>
  <c r="AA94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Y96"/>
  <c r="Z96"/>
  <c r="AA96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Y98"/>
  <c r="Z98"/>
  <c r="AA98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Y100"/>
  <c r="Z100"/>
  <c r="AA100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Y102"/>
  <c r="Z102"/>
  <c r="AA102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Y105"/>
  <c r="Z105"/>
  <c r="AA105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Y107"/>
  <c r="Z107"/>
  <c r="AA107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Y109"/>
  <c r="Z109"/>
  <c r="AA109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Y111"/>
  <c r="Z111"/>
  <c r="AA111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Y113"/>
  <c r="Z113"/>
  <c r="AA113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Y115"/>
  <c r="Z115"/>
  <c r="AA115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Y117"/>
  <c r="Z117"/>
  <c r="AA117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Y119"/>
  <c r="Z119"/>
  <c r="AA119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Y121"/>
  <c r="Z121"/>
  <c r="AA121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Y123"/>
  <c r="Z123"/>
  <c r="AA123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Y125"/>
  <c r="Z125"/>
  <c r="AA125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Y127"/>
  <c r="Z127"/>
  <c r="AA127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Y130"/>
  <c r="Z130"/>
  <c r="AA130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Y132"/>
  <c r="Z132"/>
  <c r="AA132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Y134"/>
  <c r="Z134"/>
  <c r="AA134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Y136"/>
  <c r="Z136"/>
  <c r="AA136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Y138"/>
  <c r="Z138"/>
  <c r="AA138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Y140"/>
  <c r="Z140"/>
  <c r="AA140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Y142"/>
  <c r="Z142"/>
  <c r="AA142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Y144"/>
  <c r="Z144"/>
  <c r="AA144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Y146"/>
  <c r="Z146"/>
  <c r="AA146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Y148"/>
  <c r="Z148"/>
  <c r="AA148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Y150"/>
  <c r="Z150"/>
  <c r="AA150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Y152"/>
  <c r="Z152"/>
  <c r="AA152"/>
  <c r="F5" i="23"/>
  <c r="G5"/>
  <c r="H5"/>
  <c r="I5"/>
  <c r="J5"/>
  <c r="K5"/>
  <c r="L5"/>
  <c r="M5"/>
  <c r="N5"/>
  <c r="O5"/>
  <c r="P5"/>
  <c r="Q5"/>
  <c r="R5"/>
  <c r="S5"/>
  <c r="F7"/>
  <c r="G7"/>
  <c r="H7"/>
  <c r="I7"/>
  <c r="J7"/>
  <c r="K7"/>
  <c r="L7"/>
  <c r="M7"/>
  <c r="N7"/>
  <c r="O7"/>
  <c r="P7"/>
  <c r="Q7"/>
  <c r="R7"/>
  <c r="S7"/>
  <c r="F9"/>
  <c r="G9"/>
  <c r="H9"/>
  <c r="I9"/>
  <c r="J9"/>
  <c r="K9"/>
  <c r="L9"/>
  <c r="M9"/>
  <c r="N9"/>
  <c r="O9"/>
  <c r="P9"/>
  <c r="Q9"/>
  <c r="R9"/>
  <c r="S9"/>
  <c r="F11"/>
  <c r="G11"/>
  <c r="H11"/>
  <c r="I11"/>
  <c r="J11"/>
  <c r="K11"/>
  <c r="L11"/>
  <c r="M11"/>
  <c r="N11"/>
  <c r="O11"/>
  <c r="P11"/>
  <c r="Q11"/>
  <c r="R11"/>
  <c r="S11"/>
  <c r="F13"/>
  <c r="G13"/>
  <c r="H13"/>
  <c r="I13"/>
  <c r="J13"/>
  <c r="K13"/>
  <c r="L13"/>
  <c r="M13"/>
  <c r="N13"/>
  <c r="O13"/>
  <c r="P13"/>
  <c r="Q13"/>
  <c r="R13"/>
  <c r="S13"/>
  <c r="F15"/>
  <c r="G15"/>
  <c r="H15"/>
  <c r="I15"/>
  <c r="J15"/>
  <c r="K15"/>
  <c r="L15"/>
  <c r="M15"/>
  <c r="N15"/>
  <c r="O15"/>
  <c r="P15"/>
  <c r="Q15"/>
  <c r="R15"/>
  <c r="S15"/>
  <c r="F17"/>
  <c r="G17"/>
  <c r="H17"/>
  <c r="I17"/>
  <c r="J17"/>
  <c r="K17"/>
  <c r="L17"/>
  <c r="M17"/>
  <c r="N17"/>
  <c r="O17"/>
  <c r="P17"/>
  <c r="Q17"/>
  <c r="R17"/>
  <c r="S17"/>
  <c r="F19"/>
  <c r="G19"/>
  <c r="H19"/>
  <c r="I19"/>
  <c r="J19"/>
  <c r="K19"/>
  <c r="L19"/>
  <c r="M19"/>
  <c r="N19"/>
  <c r="O19"/>
  <c r="P19"/>
  <c r="Q19"/>
  <c r="R19"/>
  <c r="S19"/>
  <c r="F21"/>
  <c r="G21"/>
  <c r="H21"/>
  <c r="I21"/>
  <c r="J21"/>
  <c r="K21"/>
  <c r="L21"/>
  <c r="M21"/>
  <c r="N21"/>
  <c r="O21"/>
  <c r="P21"/>
  <c r="Q21"/>
  <c r="R21"/>
  <c r="S21"/>
  <c r="F23"/>
  <c r="G23"/>
  <c r="H23"/>
  <c r="I23"/>
  <c r="J23"/>
  <c r="K23"/>
  <c r="L23"/>
  <c r="M23"/>
  <c r="N23"/>
  <c r="O23"/>
  <c r="P23"/>
  <c r="Q23"/>
  <c r="R23"/>
  <c r="S23"/>
  <c r="F25"/>
  <c r="G25"/>
  <c r="H25"/>
  <c r="I25"/>
  <c r="J25"/>
  <c r="K25"/>
  <c r="L25"/>
  <c r="M25"/>
  <c r="N25"/>
  <c r="O25"/>
  <c r="P25"/>
  <c r="Q25"/>
  <c r="R25"/>
  <c r="S25"/>
  <c r="F27"/>
  <c r="G27"/>
  <c r="H27"/>
  <c r="I27"/>
  <c r="J27"/>
  <c r="K27"/>
  <c r="L27"/>
  <c r="M27"/>
  <c r="N27"/>
  <c r="O27"/>
  <c r="P27"/>
  <c r="Q27"/>
  <c r="R27"/>
  <c r="S27"/>
  <c r="F30"/>
  <c r="G30"/>
  <c r="H30"/>
  <c r="I30"/>
  <c r="J30"/>
  <c r="K30"/>
  <c r="L30"/>
  <c r="M30"/>
  <c r="N30"/>
  <c r="O30"/>
  <c r="P30"/>
  <c r="Q30"/>
  <c r="R30"/>
  <c r="S30"/>
  <c r="F32"/>
  <c r="G32"/>
  <c r="H32"/>
  <c r="I32"/>
  <c r="J32"/>
  <c r="K32"/>
  <c r="L32"/>
  <c r="M32"/>
  <c r="N32"/>
  <c r="O32"/>
  <c r="P32"/>
  <c r="Q32"/>
  <c r="R32"/>
  <c r="S32"/>
  <c r="F34"/>
  <c r="G34"/>
  <c r="H34"/>
  <c r="I34"/>
  <c r="J34"/>
  <c r="K34"/>
  <c r="L34"/>
  <c r="M34"/>
  <c r="N34"/>
  <c r="O34"/>
  <c r="P34"/>
  <c r="Q34"/>
  <c r="R34"/>
  <c r="S34"/>
  <c r="F36"/>
  <c r="G36"/>
  <c r="H36"/>
  <c r="I36"/>
  <c r="J36"/>
  <c r="K36"/>
  <c r="L36"/>
  <c r="M36"/>
  <c r="N36"/>
  <c r="O36"/>
  <c r="P36"/>
  <c r="Q36"/>
  <c r="R36"/>
  <c r="S36"/>
  <c r="F38"/>
  <c r="G38"/>
  <c r="H38"/>
  <c r="I38"/>
  <c r="J38"/>
  <c r="K38"/>
  <c r="L38"/>
  <c r="M38"/>
  <c r="N38"/>
  <c r="O38"/>
  <c r="P38"/>
  <c r="Q38"/>
  <c r="R38"/>
  <c r="S38"/>
  <c r="F40"/>
  <c r="G40"/>
  <c r="H40"/>
  <c r="I40"/>
  <c r="J40"/>
  <c r="K40"/>
  <c r="L40"/>
  <c r="M40"/>
  <c r="N40"/>
  <c r="O40"/>
  <c r="P40"/>
  <c r="Q40"/>
  <c r="R40"/>
  <c r="S40"/>
  <c r="F42"/>
  <c r="G42"/>
  <c r="H42"/>
  <c r="I42"/>
  <c r="J42"/>
  <c r="K42"/>
  <c r="L42"/>
  <c r="M42"/>
  <c r="N42"/>
  <c r="O42"/>
  <c r="P42"/>
  <c r="Q42"/>
  <c r="R42"/>
  <c r="S42"/>
  <c r="F44"/>
  <c r="G44"/>
  <c r="H44"/>
  <c r="I44"/>
  <c r="J44"/>
  <c r="K44"/>
  <c r="L44"/>
  <c r="M44"/>
  <c r="N44"/>
  <c r="O44"/>
  <c r="P44"/>
  <c r="Q44"/>
  <c r="R44"/>
  <c r="S44"/>
  <c r="F46"/>
  <c r="G46"/>
  <c r="H46"/>
  <c r="I46"/>
  <c r="J46"/>
  <c r="K46"/>
  <c r="L46"/>
  <c r="M46"/>
  <c r="N46"/>
  <c r="O46"/>
  <c r="P46"/>
  <c r="Q46"/>
  <c r="R46"/>
  <c r="S46"/>
  <c r="F48"/>
  <c r="G48"/>
  <c r="H48"/>
  <c r="I48"/>
  <c r="J48"/>
  <c r="K48"/>
  <c r="L48"/>
  <c r="M48"/>
  <c r="N48"/>
  <c r="O48"/>
  <c r="P48"/>
  <c r="Q48"/>
  <c r="R48"/>
  <c r="S48"/>
  <c r="F50"/>
  <c r="G50"/>
  <c r="H50"/>
  <c r="I50"/>
  <c r="J50"/>
  <c r="K50"/>
  <c r="L50"/>
  <c r="M50"/>
  <c r="N50"/>
  <c r="O50"/>
  <c r="P50"/>
  <c r="Q50"/>
  <c r="R50"/>
  <c r="S50"/>
  <c r="F52"/>
  <c r="G52"/>
  <c r="H52"/>
  <c r="I52"/>
  <c r="J52"/>
  <c r="K52"/>
  <c r="L52"/>
  <c r="M52"/>
  <c r="N52"/>
  <c r="O52"/>
  <c r="P52"/>
  <c r="Q52"/>
  <c r="R52"/>
  <c r="S52"/>
  <c r="F55"/>
  <c r="G55"/>
  <c r="H55"/>
  <c r="I55"/>
  <c r="J55"/>
  <c r="K55"/>
  <c r="L55"/>
  <c r="M55"/>
  <c r="N55"/>
  <c r="O55"/>
  <c r="P55"/>
  <c r="Q55"/>
  <c r="R55"/>
  <c r="S55"/>
  <c r="F57"/>
  <c r="G57"/>
  <c r="H57"/>
  <c r="I57"/>
  <c r="J57"/>
  <c r="K57"/>
  <c r="L57"/>
  <c r="M57"/>
  <c r="N57"/>
  <c r="O57"/>
  <c r="P57"/>
  <c r="Q57"/>
  <c r="R57"/>
  <c r="S57"/>
  <c r="F59"/>
  <c r="G59"/>
  <c r="H59"/>
  <c r="I59"/>
  <c r="J59"/>
  <c r="K59"/>
  <c r="L59"/>
  <c r="M59"/>
  <c r="N59"/>
  <c r="O59"/>
  <c r="P59"/>
  <c r="Q59"/>
  <c r="R59"/>
  <c r="S59"/>
  <c r="F61"/>
  <c r="G61"/>
  <c r="H61"/>
  <c r="I61"/>
  <c r="J61"/>
  <c r="K61"/>
  <c r="L61"/>
  <c r="M61"/>
  <c r="N61"/>
  <c r="O61"/>
  <c r="P61"/>
  <c r="Q61"/>
  <c r="R61"/>
  <c r="S61"/>
  <c r="F63"/>
  <c r="G63"/>
  <c r="H63"/>
  <c r="I63"/>
  <c r="J63"/>
  <c r="K63"/>
  <c r="L63"/>
  <c r="M63"/>
  <c r="N63"/>
  <c r="O63"/>
  <c r="P63"/>
  <c r="Q63"/>
  <c r="R63"/>
  <c r="S63"/>
  <c r="F65"/>
  <c r="G65"/>
  <c r="H65"/>
  <c r="I65"/>
  <c r="J65"/>
  <c r="K65"/>
  <c r="L65"/>
  <c r="M65"/>
  <c r="N65"/>
  <c r="O65"/>
  <c r="P65"/>
  <c r="Q65"/>
  <c r="R65"/>
  <c r="S65"/>
  <c r="F67"/>
  <c r="G67"/>
  <c r="H67"/>
  <c r="I67"/>
  <c r="J67"/>
  <c r="K67"/>
  <c r="L67"/>
  <c r="M67"/>
  <c r="N67"/>
  <c r="O67"/>
  <c r="P67"/>
  <c r="Q67"/>
  <c r="R67"/>
  <c r="S67"/>
  <c r="F69"/>
  <c r="G69"/>
  <c r="H69"/>
  <c r="I69"/>
  <c r="J69"/>
  <c r="K69"/>
  <c r="L69"/>
  <c r="M69"/>
  <c r="N69"/>
  <c r="O69"/>
  <c r="P69"/>
  <c r="Q69"/>
  <c r="R69"/>
  <c r="S69"/>
  <c r="F71"/>
  <c r="G71"/>
  <c r="H71"/>
  <c r="I71"/>
  <c r="J71"/>
  <c r="K71"/>
  <c r="L71"/>
  <c r="M71"/>
  <c r="N71"/>
  <c r="O71"/>
  <c r="P71"/>
  <c r="Q71"/>
  <c r="R71"/>
  <c r="S71"/>
  <c r="F73"/>
  <c r="G73"/>
  <c r="H73"/>
  <c r="I73"/>
  <c r="J73"/>
  <c r="K73"/>
  <c r="L73"/>
  <c r="M73"/>
  <c r="N73"/>
  <c r="O73"/>
  <c r="P73"/>
  <c r="Q73"/>
  <c r="R73"/>
  <c r="S73"/>
  <c r="F75"/>
  <c r="G75"/>
  <c r="H75"/>
  <c r="I75"/>
  <c r="J75"/>
  <c r="K75"/>
  <c r="L75"/>
  <c r="M75"/>
  <c r="N75"/>
  <c r="O75"/>
  <c r="P75"/>
  <c r="Q75"/>
  <c r="R75"/>
  <c r="S75"/>
  <c r="F77"/>
  <c r="G77"/>
  <c r="H77"/>
  <c r="I77"/>
  <c r="J77"/>
  <c r="K77"/>
  <c r="L77"/>
  <c r="M77"/>
  <c r="N77"/>
  <c r="O77"/>
  <c r="P77"/>
  <c r="Q77"/>
  <c r="R77"/>
  <c r="S77"/>
  <c r="F80"/>
  <c r="G80"/>
  <c r="H80"/>
  <c r="I80"/>
  <c r="J80"/>
  <c r="K80"/>
  <c r="L80"/>
  <c r="M80"/>
  <c r="N80"/>
  <c r="O80"/>
  <c r="P80"/>
  <c r="Q80"/>
  <c r="R80"/>
  <c r="S80"/>
  <c r="F82"/>
  <c r="G82"/>
  <c r="H82"/>
  <c r="I82"/>
  <c r="J82"/>
  <c r="K82"/>
  <c r="L82"/>
  <c r="M82"/>
  <c r="N82"/>
  <c r="O82"/>
  <c r="P82"/>
  <c r="Q82"/>
  <c r="R82"/>
  <c r="S82"/>
  <c r="F84"/>
  <c r="G84"/>
  <c r="H84"/>
  <c r="I84"/>
  <c r="J84"/>
  <c r="K84"/>
  <c r="L84"/>
  <c r="M84"/>
  <c r="N84"/>
  <c r="O84"/>
  <c r="P84"/>
  <c r="Q84"/>
  <c r="R84"/>
  <c r="S84"/>
  <c r="F86"/>
  <c r="G86"/>
  <c r="H86"/>
  <c r="I86"/>
  <c r="J86"/>
  <c r="K86"/>
  <c r="L86"/>
  <c r="M86"/>
  <c r="N86"/>
  <c r="O86"/>
  <c r="P86"/>
  <c r="Q86"/>
  <c r="R86"/>
  <c r="S86"/>
  <c r="F88"/>
  <c r="G88"/>
  <c r="H88"/>
  <c r="I88"/>
  <c r="J88"/>
  <c r="K88"/>
  <c r="L88"/>
  <c r="M88"/>
  <c r="N88"/>
  <c r="O88"/>
  <c r="P88"/>
  <c r="Q88"/>
  <c r="R88"/>
  <c r="S88"/>
  <c r="F90"/>
  <c r="G90"/>
  <c r="H90"/>
  <c r="I90"/>
  <c r="J90"/>
  <c r="K90"/>
  <c r="L90"/>
  <c r="M90"/>
  <c r="N90"/>
  <c r="O90"/>
  <c r="P90"/>
  <c r="Q90"/>
  <c r="R90"/>
  <c r="S90"/>
  <c r="F92"/>
  <c r="G92"/>
  <c r="H92"/>
  <c r="I92"/>
  <c r="J92"/>
  <c r="K92"/>
  <c r="L92"/>
  <c r="M92"/>
  <c r="N92"/>
  <c r="O92"/>
  <c r="P92"/>
  <c r="Q92"/>
  <c r="R92"/>
  <c r="S92"/>
  <c r="F95"/>
  <c r="G95"/>
  <c r="H95"/>
  <c r="I95"/>
  <c r="J95"/>
  <c r="K95"/>
  <c r="L95"/>
  <c r="M95"/>
  <c r="N95"/>
  <c r="O95"/>
  <c r="P95"/>
  <c r="Q95"/>
  <c r="R95"/>
  <c r="S95"/>
  <c r="F96"/>
  <c r="G96"/>
  <c r="H96"/>
  <c r="I96"/>
  <c r="J96"/>
  <c r="K96"/>
  <c r="L96"/>
  <c r="M96"/>
  <c r="N96"/>
  <c r="O96"/>
  <c r="P96"/>
  <c r="Q96"/>
  <c r="R96"/>
  <c r="S96"/>
  <c r="F98"/>
  <c r="G98"/>
  <c r="H98"/>
  <c r="I98"/>
  <c r="J98"/>
  <c r="K98"/>
  <c r="L98"/>
  <c r="M98"/>
  <c r="N98"/>
  <c r="O98"/>
  <c r="P98"/>
  <c r="Q98"/>
  <c r="R98"/>
  <c r="S98"/>
  <c r="F100"/>
  <c r="G100"/>
  <c r="H100"/>
  <c r="I100"/>
  <c r="J100"/>
  <c r="K100"/>
  <c r="L100"/>
  <c r="M100"/>
  <c r="N100"/>
  <c r="O100"/>
  <c r="P100"/>
  <c r="Q100"/>
  <c r="R100"/>
  <c r="S100"/>
  <c r="F102"/>
  <c r="G102"/>
  <c r="H102"/>
  <c r="I102"/>
  <c r="J102"/>
  <c r="K102"/>
  <c r="L102"/>
  <c r="M102"/>
  <c r="N102"/>
  <c r="O102"/>
  <c r="P102"/>
  <c r="Q102"/>
  <c r="R102"/>
  <c r="S102"/>
  <c r="F105"/>
  <c r="G105"/>
  <c r="H105"/>
  <c r="I105"/>
  <c r="J105"/>
  <c r="K105"/>
  <c r="L105"/>
  <c r="M105"/>
  <c r="N105"/>
  <c r="O105"/>
  <c r="P105"/>
  <c r="Q105"/>
  <c r="R105"/>
  <c r="S105"/>
  <c r="F107"/>
  <c r="G107"/>
  <c r="H107"/>
  <c r="I107"/>
  <c r="J107"/>
  <c r="K107"/>
  <c r="L107"/>
  <c r="M107"/>
  <c r="N107"/>
  <c r="O107"/>
  <c r="P107"/>
  <c r="Q107"/>
  <c r="R107"/>
  <c r="S107"/>
  <c r="F109"/>
  <c r="G109"/>
  <c r="H109"/>
  <c r="I109"/>
  <c r="J109"/>
  <c r="K109"/>
  <c r="L109"/>
  <c r="M109"/>
  <c r="N109"/>
  <c r="O109"/>
  <c r="P109"/>
  <c r="Q109"/>
  <c r="R109"/>
  <c r="S109"/>
  <c r="F111"/>
  <c r="G111"/>
  <c r="H111"/>
  <c r="I111"/>
  <c r="J111"/>
  <c r="K111"/>
  <c r="L111"/>
  <c r="M111"/>
  <c r="N111"/>
  <c r="O111"/>
  <c r="P111"/>
  <c r="Q111"/>
  <c r="R111"/>
  <c r="S111"/>
  <c r="F113"/>
  <c r="G113"/>
  <c r="H113"/>
  <c r="I113"/>
  <c r="J113"/>
  <c r="K113"/>
  <c r="L113"/>
  <c r="M113"/>
  <c r="N113"/>
  <c r="O113"/>
  <c r="P113"/>
  <c r="Q113"/>
  <c r="R113"/>
  <c r="S113"/>
  <c r="F115"/>
  <c r="G115"/>
  <c r="H115"/>
  <c r="I115"/>
  <c r="J115"/>
  <c r="K115"/>
  <c r="L115"/>
  <c r="M115"/>
  <c r="N115"/>
  <c r="O115"/>
  <c r="P115"/>
  <c r="Q115"/>
  <c r="R115"/>
  <c r="S115"/>
  <c r="F117"/>
  <c r="G117"/>
  <c r="H117"/>
  <c r="I117"/>
  <c r="J117"/>
  <c r="K117"/>
  <c r="L117"/>
  <c r="M117"/>
  <c r="N117"/>
  <c r="O117"/>
  <c r="P117"/>
  <c r="Q117"/>
  <c r="R117"/>
  <c r="S117"/>
  <c r="F119"/>
  <c r="G119"/>
  <c r="H119"/>
  <c r="I119"/>
  <c r="J119"/>
  <c r="K119"/>
  <c r="L119"/>
  <c r="M119"/>
  <c r="N119"/>
  <c r="O119"/>
  <c r="P119"/>
  <c r="Q119"/>
  <c r="R119"/>
  <c r="S119"/>
  <c r="F121"/>
  <c r="G121"/>
  <c r="H121"/>
  <c r="I121"/>
  <c r="J121"/>
  <c r="K121"/>
  <c r="L121"/>
  <c r="M121"/>
  <c r="N121"/>
  <c r="O121"/>
  <c r="P121"/>
  <c r="Q121"/>
  <c r="R121"/>
  <c r="S121"/>
  <c r="F123"/>
  <c r="G123"/>
  <c r="H123"/>
  <c r="I123"/>
  <c r="J123"/>
  <c r="K123"/>
  <c r="L123"/>
  <c r="M123"/>
  <c r="N123"/>
  <c r="O123"/>
  <c r="P123"/>
  <c r="Q123"/>
  <c r="R123"/>
  <c r="S123"/>
  <c r="F125"/>
  <c r="G125"/>
  <c r="H125"/>
  <c r="I125"/>
  <c r="J125"/>
  <c r="K125"/>
  <c r="L125"/>
  <c r="M125"/>
  <c r="N125"/>
  <c r="O125"/>
  <c r="P125"/>
  <c r="Q125"/>
  <c r="R125"/>
  <c r="S125"/>
  <c r="F127"/>
  <c r="G127"/>
  <c r="H127"/>
  <c r="I127"/>
  <c r="J127"/>
  <c r="K127"/>
  <c r="L127"/>
  <c r="M127"/>
  <c r="N127"/>
  <c r="O127"/>
  <c r="P127"/>
  <c r="Q127"/>
  <c r="R127"/>
  <c r="S127"/>
  <c r="F130"/>
  <c r="G130"/>
  <c r="H130"/>
  <c r="I130"/>
  <c r="J130"/>
  <c r="K130"/>
  <c r="L130"/>
  <c r="M130"/>
  <c r="N130"/>
  <c r="O130"/>
  <c r="P130"/>
  <c r="Q130"/>
  <c r="R130"/>
  <c r="S130"/>
  <c r="F132"/>
  <c r="G132"/>
  <c r="H132"/>
  <c r="I132"/>
  <c r="J132"/>
  <c r="K132"/>
  <c r="L132"/>
  <c r="M132"/>
  <c r="N132"/>
  <c r="O132"/>
  <c r="P132"/>
  <c r="Q132"/>
  <c r="R132"/>
  <c r="S132"/>
  <c r="F134"/>
  <c r="G134"/>
  <c r="H134"/>
  <c r="I134"/>
  <c r="J134"/>
  <c r="K134"/>
  <c r="L134"/>
  <c r="M134"/>
  <c r="N134"/>
  <c r="O134"/>
  <c r="P134"/>
  <c r="Q134"/>
  <c r="R134"/>
  <c r="S134"/>
  <c r="F136"/>
  <c r="G136"/>
  <c r="H136"/>
  <c r="I136"/>
  <c r="J136"/>
  <c r="K136"/>
  <c r="L136"/>
  <c r="M136"/>
  <c r="N136"/>
  <c r="O136"/>
  <c r="P136"/>
  <c r="Q136"/>
  <c r="R136"/>
  <c r="S136"/>
  <c r="F138"/>
  <c r="G138"/>
  <c r="H138"/>
  <c r="I138"/>
  <c r="J138"/>
  <c r="K138"/>
  <c r="L138"/>
  <c r="M138"/>
  <c r="N138"/>
  <c r="O138"/>
  <c r="P138"/>
  <c r="Q138"/>
  <c r="R138"/>
  <c r="S138"/>
  <c r="F140"/>
  <c r="G140"/>
  <c r="H140"/>
  <c r="I140"/>
  <c r="J140"/>
  <c r="K140"/>
  <c r="L140"/>
  <c r="M140"/>
  <c r="N140"/>
  <c r="O140"/>
  <c r="P140"/>
  <c r="Q140"/>
  <c r="R140"/>
  <c r="S140"/>
  <c r="F142"/>
  <c r="G142"/>
  <c r="H142"/>
  <c r="I142"/>
  <c r="J142"/>
  <c r="K142"/>
  <c r="L142"/>
  <c r="M142"/>
  <c r="N142"/>
  <c r="O142"/>
  <c r="P142"/>
  <c r="Q142"/>
  <c r="R142"/>
  <c r="S142"/>
  <c r="F144"/>
  <c r="G144"/>
  <c r="H144"/>
  <c r="I144"/>
  <c r="J144"/>
  <c r="K144"/>
  <c r="L144"/>
  <c r="M144"/>
  <c r="N144"/>
  <c r="O144"/>
  <c r="P144"/>
  <c r="Q144"/>
  <c r="R144"/>
  <c r="S144"/>
  <c r="F146"/>
  <c r="G146"/>
  <c r="H146"/>
  <c r="I146"/>
  <c r="J146"/>
  <c r="K146"/>
  <c r="L146"/>
  <c r="M146"/>
  <c r="N146"/>
  <c r="O146"/>
  <c r="P146"/>
  <c r="Q146"/>
  <c r="R146"/>
  <c r="S146"/>
  <c r="F148"/>
  <c r="G148"/>
  <c r="H148"/>
  <c r="I148"/>
  <c r="J148"/>
  <c r="K148"/>
  <c r="L148"/>
  <c r="M148"/>
  <c r="N148"/>
  <c r="O148"/>
  <c r="P148"/>
  <c r="Q148"/>
  <c r="R148"/>
  <c r="S148"/>
  <c r="F150"/>
  <c r="G150"/>
  <c r="H150"/>
  <c r="I150"/>
  <c r="J150"/>
  <c r="K150"/>
  <c r="L150"/>
  <c r="M150"/>
  <c r="N150"/>
  <c r="O150"/>
  <c r="P150"/>
  <c r="Q150"/>
  <c r="R150"/>
  <c r="S150"/>
  <c r="F152"/>
  <c r="G152"/>
  <c r="H152"/>
  <c r="I152"/>
  <c r="J152"/>
  <c r="K152"/>
  <c r="L152"/>
  <c r="M152"/>
  <c r="N152"/>
  <c r="O152"/>
  <c r="P152"/>
  <c r="Q152"/>
  <c r="R152"/>
  <c r="S152"/>
  <c r="H2" i="1"/>
  <c r="H3"/>
  <c r="I2" s="1"/>
  <c r="J2" s="1"/>
  <c r="H4"/>
  <c r="H5"/>
  <c r="H6"/>
  <c r="I5" s="1"/>
  <c r="J5" s="1"/>
  <c r="H7"/>
  <c r="H8"/>
  <c r="H9"/>
  <c r="I8" s="1"/>
  <c r="J8" s="1"/>
  <c r="H10"/>
  <c r="H11"/>
  <c r="H12"/>
  <c r="I11" s="1"/>
  <c r="J11" s="1"/>
  <c r="H13"/>
  <c r="H14"/>
  <c r="H15"/>
  <c r="I14" s="1"/>
  <c r="J14" s="1"/>
  <c r="H16"/>
  <c r="H17"/>
  <c r="H18"/>
  <c r="I17" s="1"/>
  <c r="J17" s="1"/>
  <c r="H19"/>
  <c r="H20"/>
  <c r="H21"/>
  <c r="I20" s="1"/>
  <c r="J20" s="1"/>
  <c r="H22"/>
  <c r="H23"/>
  <c r="H24"/>
  <c r="I23" s="1"/>
  <c r="J23" s="1"/>
  <c r="H25"/>
  <c r="H26"/>
  <c r="H27"/>
  <c r="I26" s="1"/>
  <c r="J26" s="1"/>
  <c r="H28"/>
  <c r="H29"/>
  <c r="H30"/>
  <c r="I29" s="1"/>
  <c r="J29" s="1"/>
  <c r="H31"/>
  <c r="H32"/>
  <c r="H33"/>
  <c r="I32" s="1"/>
  <c r="J32" s="1"/>
  <c r="H34"/>
  <c r="H35"/>
  <c r="H36"/>
  <c r="I35" s="1"/>
  <c r="J35" s="1"/>
  <c r="H37"/>
  <c r="H38"/>
  <c r="H39"/>
  <c r="I38" s="1"/>
  <c r="J38" s="1"/>
  <c r="H40"/>
  <c r="H41"/>
  <c r="H42"/>
  <c r="I41" s="1"/>
  <c r="J41" s="1"/>
  <c r="H43"/>
  <c r="H44"/>
  <c r="H45"/>
  <c r="I44" s="1"/>
  <c r="J44" s="1"/>
  <c r="H46"/>
  <c r="H47"/>
  <c r="H48"/>
  <c r="I47" s="1"/>
  <c r="J47" s="1"/>
  <c r="H49"/>
  <c r="H50"/>
  <c r="H51"/>
  <c r="I50" s="1"/>
  <c r="J50" s="1"/>
  <c r="H52"/>
  <c r="H53"/>
  <c r="H54"/>
  <c r="I53" s="1"/>
  <c r="J53" s="1"/>
  <c r="H55"/>
  <c r="H56"/>
  <c r="H57"/>
  <c r="I56" s="1"/>
  <c r="J56" s="1"/>
  <c r="H58"/>
  <c r="H59"/>
  <c r="H60"/>
  <c r="I59" s="1"/>
  <c r="J59" s="1"/>
  <c r="H61"/>
  <c r="H62"/>
  <c r="H63"/>
  <c r="I62" s="1"/>
  <c r="J62" s="1"/>
  <c r="H64"/>
  <c r="H65"/>
  <c r="H66"/>
  <c r="I65" s="1"/>
  <c r="J65" s="1"/>
  <c r="H67"/>
  <c r="H68"/>
  <c r="H69"/>
  <c r="I68" s="1"/>
  <c r="J68" s="1"/>
  <c r="H70"/>
  <c r="H71"/>
  <c r="H72"/>
  <c r="I71" s="1"/>
  <c r="J71" s="1"/>
  <c r="H73"/>
  <c r="H74"/>
  <c r="H75"/>
  <c r="I74" s="1"/>
  <c r="J74" s="1"/>
  <c r="H76"/>
  <c r="H77"/>
  <c r="H78"/>
  <c r="I77" s="1"/>
  <c r="J77" s="1"/>
  <c r="H79"/>
  <c r="H80"/>
  <c r="L80"/>
  <c r="H81"/>
  <c r="I80" s="1"/>
  <c r="J80" s="1"/>
  <c r="L81"/>
  <c r="H82"/>
  <c r="L82"/>
  <c r="H83"/>
  <c r="L83"/>
  <c r="H84"/>
  <c r="I83" s="1"/>
  <c r="J83" s="1"/>
  <c r="L84"/>
  <c r="H85"/>
  <c r="L85"/>
  <c r="H86"/>
  <c r="L86"/>
  <c r="H87"/>
  <c r="I86" s="1"/>
  <c r="J86" s="1"/>
  <c r="L87"/>
  <c r="H88"/>
  <c r="L88"/>
  <c r="H89"/>
  <c r="L89"/>
  <c r="H90"/>
  <c r="I89" s="1"/>
  <c r="J89" s="1"/>
  <c r="L90"/>
  <c r="H91"/>
  <c r="L91"/>
  <c r="H92"/>
  <c r="L92"/>
  <c r="H93"/>
  <c r="I92" s="1"/>
  <c r="J92" s="1"/>
  <c r="L93"/>
  <c r="H94"/>
  <c r="L94"/>
  <c r="H95"/>
  <c r="L95"/>
  <c r="H96"/>
  <c r="I95" s="1"/>
  <c r="J95" s="1"/>
  <c r="L96"/>
  <c r="H97"/>
  <c r="L97"/>
  <c r="H98"/>
  <c r="L98"/>
  <c r="H99"/>
  <c r="I98" s="1"/>
  <c r="J98" s="1"/>
  <c r="L99"/>
  <c r="H100"/>
  <c r="L100"/>
  <c r="H101"/>
  <c r="L101"/>
  <c r="H102"/>
  <c r="I101" s="1"/>
  <c r="J101" s="1"/>
  <c r="L102"/>
  <c r="H103"/>
  <c r="L103"/>
  <c r="H104"/>
  <c r="L104"/>
  <c r="H105"/>
  <c r="I104" s="1"/>
  <c r="J104" s="1"/>
  <c r="L105"/>
  <c r="H106"/>
  <c r="L106"/>
  <c r="H107"/>
  <c r="L107"/>
  <c r="H108"/>
  <c r="I107" s="1"/>
  <c r="J107" s="1"/>
  <c r="L108"/>
  <c r="H109"/>
  <c r="L109"/>
  <c r="H110"/>
  <c r="L110"/>
  <c r="H111"/>
  <c r="I110" s="1"/>
  <c r="J110" s="1"/>
  <c r="L111"/>
  <c r="H112"/>
  <c r="L112"/>
  <c r="H113"/>
  <c r="L113"/>
  <c r="H114"/>
  <c r="I113" s="1"/>
  <c r="J113" s="1"/>
  <c r="L114"/>
  <c r="H115"/>
  <c r="L115"/>
  <c r="H116"/>
  <c r="L116"/>
  <c r="H117"/>
  <c r="I116" s="1"/>
  <c r="J116" s="1"/>
  <c r="L117"/>
  <c r="H118"/>
  <c r="L118"/>
  <c r="H119"/>
  <c r="H120"/>
  <c r="I119" s="1"/>
  <c r="J119" s="1"/>
  <c r="H121"/>
  <c r="H122"/>
  <c r="H123"/>
  <c r="I122" s="1"/>
  <c r="J122" s="1"/>
  <c r="H124"/>
  <c r="H125"/>
  <c r="H126"/>
  <c r="I125" s="1"/>
  <c r="J125" s="1"/>
  <c r="H127"/>
  <c r="H128"/>
  <c r="H129"/>
  <c r="I128" s="1"/>
  <c r="J128" s="1"/>
  <c r="H130"/>
  <c r="H131"/>
  <c r="H132"/>
  <c r="I131" s="1"/>
  <c r="J131" s="1"/>
  <c r="H133"/>
  <c r="H134"/>
  <c r="H135"/>
  <c r="I134" s="1"/>
  <c r="J134" s="1"/>
  <c r="H136"/>
  <c r="H137"/>
  <c r="H138"/>
  <c r="I137" s="1"/>
  <c r="J137" s="1"/>
  <c r="H139"/>
  <c r="H140"/>
  <c r="H141"/>
  <c r="I140" s="1"/>
  <c r="J140" s="1"/>
  <c r="H142"/>
  <c r="H143"/>
  <c r="H144"/>
  <c r="I143" s="1"/>
  <c r="J143" s="1"/>
  <c r="H145"/>
  <c r="H146"/>
  <c r="H147"/>
  <c r="I146" s="1"/>
  <c r="J146" s="1"/>
  <c r="H148"/>
  <c r="H149"/>
  <c r="H150"/>
  <c r="I149" s="1"/>
  <c r="J149" s="1"/>
  <c r="H151"/>
  <c r="H152"/>
  <c r="H153"/>
  <c r="I152" s="1"/>
  <c r="J152" s="1"/>
  <c r="H154"/>
  <c r="H155"/>
  <c r="H156"/>
  <c r="I155" s="1"/>
  <c r="J155" s="1"/>
  <c r="H157"/>
  <c r="H158"/>
  <c r="H159"/>
  <c r="I158" s="1"/>
  <c r="J158" s="1"/>
  <c r="H160"/>
  <c r="H161"/>
  <c r="H162"/>
  <c r="I161" s="1"/>
  <c r="J161" s="1"/>
  <c r="H163"/>
  <c r="H164"/>
  <c r="H165"/>
  <c r="I164" s="1"/>
  <c r="J164" s="1"/>
  <c r="H166"/>
  <c r="H167"/>
  <c r="H168"/>
  <c r="I167" s="1"/>
  <c r="J167" s="1"/>
  <c r="H169"/>
  <c r="H170"/>
  <c r="H171"/>
  <c r="I170" s="1"/>
  <c r="J170" s="1"/>
  <c r="H172"/>
  <c r="H173"/>
  <c r="H174"/>
  <c r="I173" s="1"/>
  <c r="J173" s="1"/>
  <c r="H175"/>
  <c r="H176"/>
  <c r="H177"/>
  <c r="I176" s="1"/>
  <c r="J176" s="1"/>
  <c r="H178"/>
  <c r="H179"/>
  <c r="H180"/>
  <c r="I179" s="1"/>
  <c r="J179" s="1"/>
  <c r="H181"/>
  <c r="H182"/>
  <c r="H183"/>
  <c r="I182" s="1"/>
  <c r="J182" s="1"/>
  <c r="H184"/>
  <c r="H185"/>
  <c r="H186"/>
  <c r="I185" s="1"/>
  <c r="J185" s="1"/>
  <c r="H187"/>
  <c r="H188"/>
  <c r="H189"/>
  <c r="I188" s="1"/>
  <c r="J188" s="1"/>
  <c r="H190"/>
  <c r="H191"/>
  <c r="H192"/>
  <c r="I191" s="1"/>
  <c r="J191" s="1"/>
  <c r="H193"/>
  <c r="H194"/>
  <c r="H195"/>
  <c r="I194" s="1"/>
  <c r="J194" s="1"/>
  <c r="H196"/>
  <c r="H197"/>
  <c r="H198"/>
  <c r="I197" s="1"/>
  <c r="J197" s="1"/>
  <c r="H199"/>
  <c r="H200"/>
  <c r="H201"/>
  <c r="I200" s="1"/>
  <c r="J200" s="1"/>
  <c r="H202"/>
  <c r="H203"/>
  <c r="H204"/>
  <c r="I203" s="1"/>
  <c r="J203" s="1"/>
  <c r="H205"/>
  <c r="H206"/>
  <c r="H207"/>
  <c r="I206" s="1"/>
  <c r="J206" s="1"/>
  <c r="H208"/>
  <c r="H209"/>
  <c r="H210"/>
  <c r="I209" s="1"/>
  <c r="J209" s="1"/>
  <c r="H211"/>
  <c r="H212"/>
  <c r="H213"/>
  <c r="I212" s="1"/>
  <c r="J212" s="1"/>
  <c r="H214"/>
  <c r="H215"/>
  <c r="H216"/>
  <c r="I215" s="1"/>
  <c r="J215" s="1"/>
  <c r="H217"/>
  <c r="H218"/>
  <c r="H219"/>
  <c r="I218" s="1"/>
  <c r="J218" s="1"/>
  <c r="H220"/>
  <c r="H221"/>
  <c r="H222"/>
  <c r="I221" s="1"/>
  <c r="J221" s="1"/>
  <c r="H223"/>
  <c r="H224"/>
  <c r="H225"/>
  <c r="I224" s="1"/>
  <c r="J224" s="1"/>
  <c r="H226"/>
  <c r="H227"/>
  <c r="H228"/>
  <c r="I227" s="1"/>
  <c r="J227" s="1"/>
  <c r="H229"/>
  <c r="H230"/>
  <c r="H231"/>
  <c r="I230" s="1"/>
  <c r="J230" s="1"/>
  <c r="H232"/>
  <c r="H233"/>
  <c r="H234"/>
  <c r="I233" s="1"/>
  <c r="J233" s="1"/>
  <c r="H235"/>
  <c r="H236"/>
  <c r="H237"/>
  <c r="I236" s="1"/>
  <c r="J236" s="1"/>
  <c r="H238"/>
  <c r="H239"/>
  <c r="H240"/>
  <c r="I239" s="1"/>
  <c r="J239" s="1"/>
  <c r="H241"/>
  <c r="H242"/>
  <c r="H243"/>
  <c r="I242" s="1"/>
  <c r="J242" s="1"/>
  <c r="H244"/>
  <c r="H245"/>
  <c r="H246"/>
  <c r="I245" s="1"/>
  <c r="J245" s="1"/>
  <c r="H247"/>
  <c r="H248"/>
  <c r="H249"/>
  <c r="I248" s="1"/>
  <c r="J248" s="1"/>
  <c r="H250"/>
  <c r="H251"/>
  <c r="H252"/>
  <c r="I251" s="1"/>
  <c r="J251" s="1"/>
  <c r="H253"/>
  <c r="H254"/>
  <c r="H255"/>
  <c r="I254" s="1"/>
  <c r="J254" s="1"/>
  <c r="H256"/>
  <c r="H257"/>
  <c r="H258"/>
  <c r="I257" s="1"/>
  <c r="J257" s="1"/>
  <c r="H259"/>
  <c r="H260"/>
  <c r="H261"/>
  <c r="I260" s="1"/>
  <c r="J260" s="1"/>
  <c r="H262"/>
  <c r="H263"/>
  <c r="H264"/>
  <c r="I263" s="1"/>
  <c r="J263" s="1"/>
  <c r="H265"/>
  <c r="H266"/>
  <c r="H267"/>
  <c r="I266" s="1"/>
  <c r="J266" s="1"/>
  <c r="H268"/>
  <c r="H269"/>
  <c r="H270"/>
  <c r="I269" s="1"/>
  <c r="J269" s="1"/>
  <c r="H271"/>
  <c r="H272"/>
  <c r="H273"/>
  <c r="I272" s="1"/>
  <c r="J272" s="1"/>
  <c r="H274"/>
  <c r="H275"/>
  <c r="H276"/>
  <c r="I275" s="1"/>
  <c r="J275" s="1"/>
  <c r="H277"/>
  <c r="H278"/>
  <c r="H279"/>
  <c r="I278" s="1"/>
  <c r="J278" s="1"/>
  <c r="H280"/>
  <c r="H281"/>
  <c r="H282"/>
  <c r="I281" s="1"/>
  <c r="J281" s="1"/>
  <c r="H283"/>
  <c r="H284"/>
  <c r="H285"/>
  <c r="I284" s="1"/>
  <c r="J284" s="1"/>
  <c r="H286"/>
  <c r="H287"/>
  <c r="H288"/>
  <c r="I287" s="1"/>
  <c r="J287" s="1"/>
  <c r="H289"/>
  <c r="H290"/>
  <c r="H291"/>
  <c r="I290" s="1"/>
  <c r="J290" s="1"/>
  <c r="H292"/>
  <c r="H293"/>
  <c r="H294"/>
  <c r="I293" s="1"/>
  <c r="J293" s="1"/>
  <c r="H295"/>
  <c r="H296"/>
  <c r="H297"/>
  <c r="I296" s="1"/>
  <c r="J296" s="1"/>
  <c r="H298"/>
  <c r="H299"/>
  <c r="H300"/>
  <c r="I299" s="1"/>
  <c r="J299" s="1"/>
  <c r="H301"/>
  <c r="H302"/>
  <c r="H303"/>
  <c r="I302" s="1"/>
  <c r="J302" s="1"/>
  <c r="H304"/>
  <c r="H305"/>
  <c r="H306"/>
  <c r="I305" s="1"/>
  <c r="J305" s="1"/>
  <c r="H307"/>
  <c r="H308"/>
  <c r="H309"/>
  <c r="I308" s="1"/>
  <c r="J308" s="1"/>
  <c r="H310"/>
  <c r="H311"/>
  <c r="H312"/>
  <c r="I311" s="1"/>
  <c r="J311" s="1"/>
  <c r="H313"/>
  <c r="H314"/>
  <c r="H315"/>
  <c r="I314" s="1"/>
  <c r="J314" s="1"/>
  <c r="H316"/>
  <c r="H317"/>
  <c r="H318"/>
  <c r="I317" s="1"/>
  <c r="J317" s="1"/>
  <c r="H319"/>
  <c r="H320"/>
  <c r="H321"/>
  <c r="I320" s="1"/>
  <c r="J320" s="1"/>
  <c r="H322"/>
  <c r="H323"/>
  <c r="H324"/>
  <c r="I323" s="1"/>
  <c r="J323" s="1"/>
  <c r="H325"/>
  <c r="H326"/>
  <c r="H327"/>
  <c r="I326" s="1"/>
  <c r="J326" s="1"/>
  <c r="H328"/>
  <c r="H329"/>
  <c r="H330"/>
  <c r="I329" s="1"/>
  <c r="J329" s="1"/>
  <c r="H331"/>
  <c r="H332"/>
  <c r="H333"/>
  <c r="I332" s="1"/>
  <c r="J332" s="1"/>
  <c r="H334"/>
  <c r="H335"/>
  <c r="H336"/>
  <c r="I335" s="1"/>
  <c r="J335" s="1"/>
  <c r="H337"/>
  <c r="H338"/>
  <c r="H339"/>
  <c r="I338" s="1"/>
  <c r="J338" s="1"/>
  <c r="H340"/>
  <c r="H341"/>
  <c r="H342"/>
  <c r="I341" s="1"/>
  <c r="J341" s="1"/>
  <c r="H343"/>
  <c r="H344"/>
  <c r="H345"/>
  <c r="I344" s="1"/>
  <c r="J344" s="1"/>
  <c r="H346"/>
  <c r="H347"/>
  <c r="H348"/>
  <c r="I347" s="1"/>
  <c r="J347" s="1"/>
  <c r="H349"/>
  <c r="H350"/>
  <c r="H351"/>
  <c r="I350" s="1"/>
  <c r="J350" s="1"/>
  <c r="H352"/>
  <c r="H353"/>
  <c r="H354"/>
  <c r="I353" s="1"/>
  <c r="J353" s="1"/>
  <c r="H355"/>
  <c r="H356"/>
  <c r="H357"/>
  <c r="I356" s="1"/>
  <c r="J356" s="1"/>
  <c r="H358"/>
  <c r="H359"/>
  <c r="H360"/>
  <c r="I359" s="1"/>
  <c r="J359" s="1"/>
  <c r="H361"/>
  <c r="H362"/>
  <c r="H363"/>
  <c r="I362" s="1"/>
  <c r="J362" s="1"/>
  <c r="H364"/>
  <c r="H365"/>
  <c r="H366"/>
  <c r="I365" s="1"/>
  <c r="J365" s="1"/>
  <c r="H367"/>
  <c r="H368"/>
  <c r="H369"/>
  <c r="I368" s="1"/>
  <c r="J368" s="1"/>
  <c r="H370"/>
  <c r="H371"/>
  <c r="H372"/>
  <c r="I371" s="1"/>
  <c r="J371" s="1"/>
  <c r="H373"/>
  <c r="H374"/>
  <c r="H375"/>
  <c r="I374" s="1"/>
  <c r="J374" s="1"/>
  <c r="H376"/>
  <c r="H377"/>
  <c r="H378"/>
  <c r="I377" s="1"/>
  <c r="J377" s="1"/>
  <c r="H379"/>
  <c r="H380"/>
  <c r="H381"/>
  <c r="I380" s="1"/>
  <c r="J380" s="1"/>
  <c r="H382"/>
  <c r="H383"/>
  <c r="H384"/>
  <c r="H385"/>
  <c r="H386"/>
  <c r="H387"/>
  <c r="I386" s="1"/>
  <c r="J386" s="1"/>
  <c r="H388"/>
  <c r="H389"/>
  <c r="H390"/>
  <c r="I389" s="1"/>
  <c r="J389" s="1"/>
  <c r="H391"/>
  <c r="H392"/>
  <c r="H393"/>
  <c r="I392" s="1"/>
  <c r="J392" s="1"/>
  <c r="H394"/>
  <c r="H395"/>
  <c r="H396"/>
  <c r="I395" s="1"/>
  <c r="J395" s="1"/>
  <c r="H397"/>
  <c r="H398"/>
  <c r="H399"/>
  <c r="I398" s="1"/>
  <c r="J398" s="1"/>
  <c r="H400"/>
  <c r="H401"/>
  <c r="H402"/>
  <c r="I401" s="1"/>
  <c r="J401" s="1"/>
  <c r="H403"/>
  <c r="H404"/>
  <c r="H405"/>
  <c r="I404" s="1"/>
  <c r="J404" s="1"/>
  <c r="H406"/>
  <c r="H407"/>
  <c r="H408"/>
  <c r="I407" s="1"/>
  <c r="J407" s="1"/>
  <c r="H409"/>
  <c r="H410"/>
  <c r="H411"/>
  <c r="I410" s="1"/>
  <c r="J410" s="1"/>
  <c r="H412"/>
  <c r="H413"/>
  <c r="H414"/>
  <c r="I413" s="1"/>
  <c r="J413" s="1"/>
  <c r="H415"/>
  <c r="H416"/>
  <c r="H417"/>
  <c r="I416" s="1"/>
  <c r="J416" s="1"/>
  <c r="H418"/>
  <c r="H419"/>
  <c r="H420"/>
  <c r="I419" s="1"/>
  <c r="J419" s="1"/>
  <c r="H421"/>
  <c r="H422"/>
  <c r="H423"/>
  <c r="I422" s="1"/>
  <c r="J422" s="1"/>
  <c r="H424"/>
  <c r="H425"/>
  <c r="H426"/>
  <c r="I425" s="1"/>
  <c r="J425" s="1"/>
  <c r="H427"/>
  <c r="H428"/>
  <c r="H429"/>
  <c r="I428" s="1"/>
  <c r="J428" s="1"/>
  <c r="H430"/>
  <c r="H431"/>
  <c r="H432"/>
  <c r="I431" s="1"/>
  <c r="J431" s="1"/>
  <c r="H433"/>
  <c r="H434"/>
  <c r="H435"/>
  <c r="I434" s="1"/>
  <c r="J434" s="1"/>
  <c r="H436"/>
  <c r="H437"/>
  <c r="H438"/>
  <c r="I437" s="1"/>
  <c r="J437" s="1"/>
  <c r="H439"/>
  <c r="H440"/>
  <c r="H441"/>
  <c r="I440" s="1"/>
  <c r="J440" s="1"/>
  <c r="H442"/>
  <c r="H443"/>
  <c r="H444"/>
  <c r="I443" s="1"/>
  <c r="J443" s="1"/>
  <c r="H445"/>
  <c r="H446"/>
  <c r="H447"/>
  <c r="I446" s="1"/>
  <c r="J446" s="1"/>
  <c r="H448"/>
  <c r="H449"/>
  <c r="H450"/>
  <c r="I449" s="1"/>
  <c r="J449" s="1"/>
  <c r="H451"/>
  <c r="H452"/>
  <c r="H453"/>
  <c r="I452" s="1"/>
  <c r="J452" s="1"/>
  <c r="H454"/>
  <c r="H455"/>
  <c r="H456"/>
  <c r="I455" s="1"/>
  <c r="J455" s="1"/>
  <c r="H457"/>
  <c r="H458"/>
  <c r="H459"/>
  <c r="I458" s="1"/>
  <c r="J458" s="1"/>
  <c r="H460"/>
  <c r="H461"/>
  <c r="H462"/>
  <c r="I461" s="1"/>
  <c r="J461" s="1"/>
  <c r="H463"/>
  <c r="H464"/>
  <c r="H465"/>
  <c r="I464" s="1"/>
  <c r="J464" s="1"/>
  <c r="H466"/>
  <c r="H467"/>
  <c r="H468"/>
  <c r="I467" s="1"/>
  <c r="J467" s="1"/>
  <c r="H469"/>
  <c r="H470"/>
  <c r="H471"/>
  <c r="I470" s="1"/>
  <c r="J470" s="1"/>
  <c r="H472"/>
  <c r="H473"/>
  <c r="H474"/>
  <c r="I473" s="1"/>
  <c r="J473" s="1"/>
  <c r="H475"/>
  <c r="H476"/>
  <c r="H477"/>
  <c r="I476" s="1"/>
  <c r="J476" s="1"/>
  <c r="H478"/>
  <c r="H479"/>
  <c r="H480"/>
  <c r="I479" s="1"/>
  <c r="J479" s="1"/>
  <c r="H481"/>
  <c r="H482"/>
  <c r="H483"/>
  <c r="I482" s="1"/>
  <c r="J482" s="1"/>
  <c r="H484"/>
  <c r="H485"/>
  <c r="H486"/>
  <c r="I485" s="1"/>
  <c r="J485" s="1"/>
  <c r="H487"/>
  <c r="H488"/>
  <c r="H489"/>
  <c r="I488" s="1"/>
  <c r="J488" s="1"/>
  <c r="H490"/>
  <c r="H491"/>
  <c r="H492"/>
  <c r="I491" s="1"/>
  <c r="J491" s="1"/>
  <c r="H493"/>
  <c r="H494"/>
  <c r="H495"/>
  <c r="I494" s="1"/>
  <c r="J494" s="1"/>
  <c r="H496"/>
  <c r="H497"/>
  <c r="H498"/>
  <c r="I497" s="1"/>
  <c r="J497" s="1"/>
  <c r="H499"/>
  <c r="H500"/>
  <c r="H501"/>
  <c r="I500" s="1"/>
  <c r="J500" s="1"/>
  <c r="H502"/>
  <c r="H503"/>
  <c r="H504"/>
  <c r="I503" s="1"/>
  <c r="J503" s="1"/>
  <c r="H505"/>
  <c r="H506"/>
  <c r="H507"/>
  <c r="I506" s="1"/>
  <c r="J506" s="1"/>
  <c r="H508"/>
  <c r="H509"/>
  <c r="H510"/>
  <c r="I509" s="1"/>
  <c r="J509" s="1"/>
  <c r="H511"/>
  <c r="H512"/>
  <c r="H513"/>
  <c r="I512" s="1"/>
  <c r="J512" s="1"/>
  <c r="H514"/>
  <c r="H515"/>
  <c r="H516"/>
  <c r="I515" s="1"/>
  <c r="J515" s="1"/>
  <c r="H517"/>
  <c r="H518"/>
  <c r="H519"/>
  <c r="I518" s="1"/>
  <c r="J518" s="1"/>
  <c r="H520"/>
  <c r="H521"/>
  <c r="H522"/>
  <c r="I521" s="1"/>
  <c r="J521" s="1"/>
  <c r="H523"/>
  <c r="H524"/>
  <c r="H525"/>
  <c r="I524" s="1"/>
  <c r="J524" s="1"/>
  <c r="H526"/>
  <c r="H527"/>
  <c r="H528"/>
  <c r="I527" s="1"/>
  <c r="J527" s="1"/>
  <c r="H529"/>
  <c r="H530"/>
  <c r="H531"/>
  <c r="I530" s="1"/>
  <c r="J530" s="1"/>
  <c r="H532"/>
  <c r="H533"/>
  <c r="H534"/>
  <c r="I533" s="1"/>
  <c r="J533" s="1"/>
  <c r="H535"/>
  <c r="H536"/>
  <c r="H537"/>
  <c r="I536" s="1"/>
  <c r="J536" s="1"/>
  <c r="H538"/>
  <c r="H539"/>
  <c r="H540"/>
  <c r="I539" s="1"/>
  <c r="J539" s="1"/>
  <c r="H541"/>
  <c r="H542"/>
  <c r="H543"/>
  <c r="I542" s="1"/>
  <c r="J542" s="1"/>
  <c r="H544"/>
  <c r="H545"/>
  <c r="H546"/>
  <c r="I545" s="1"/>
  <c r="J545" s="1"/>
  <c r="H547"/>
  <c r="H548"/>
  <c r="H549"/>
  <c r="I548" s="1"/>
  <c r="J548" s="1"/>
  <c r="H550"/>
  <c r="H551"/>
  <c r="H552"/>
  <c r="I551" s="1"/>
  <c r="J551" s="1"/>
  <c r="H553"/>
  <c r="H554"/>
  <c r="H555"/>
  <c r="I554" s="1"/>
  <c r="J554" s="1"/>
  <c r="H556"/>
  <c r="H557"/>
  <c r="H558"/>
  <c r="I557" s="1"/>
  <c r="J557" s="1"/>
  <c r="H559"/>
  <c r="H560"/>
  <c r="H561"/>
  <c r="I560" s="1"/>
  <c r="J560" s="1"/>
  <c r="H562"/>
  <c r="H563"/>
  <c r="H564"/>
  <c r="I563" s="1"/>
  <c r="J563" s="1"/>
  <c r="H565"/>
  <c r="H566"/>
  <c r="H567"/>
  <c r="I566" s="1"/>
  <c r="J566" s="1"/>
  <c r="H568"/>
  <c r="H569"/>
  <c r="H570"/>
  <c r="I569" s="1"/>
  <c r="J569" s="1"/>
  <c r="H571"/>
  <c r="H572"/>
  <c r="H573"/>
  <c r="I572" s="1"/>
  <c r="J572" s="1"/>
  <c r="H574"/>
  <c r="H575"/>
  <c r="H576"/>
  <c r="I575" s="1"/>
  <c r="J575" s="1"/>
  <c r="H577"/>
  <c r="H578"/>
  <c r="H579"/>
  <c r="I578" s="1"/>
  <c r="J578" s="1"/>
  <c r="H580"/>
  <c r="H581"/>
  <c r="H582"/>
  <c r="I581" s="1"/>
  <c r="J581" s="1"/>
  <c r="H583"/>
  <c r="H584"/>
  <c r="H585"/>
  <c r="I584" s="1"/>
  <c r="J584" s="1"/>
  <c r="H586"/>
  <c r="H2" i="2"/>
  <c r="H3"/>
  <c r="I2" s="1"/>
  <c r="J2" s="1"/>
  <c r="H4"/>
  <c r="H5"/>
  <c r="H6"/>
  <c r="I5" s="1"/>
  <c r="J5" s="1"/>
  <c r="H7"/>
  <c r="H8"/>
  <c r="H9"/>
  <c r="I8" s="1"/>
  <c r="J8" s="1"/>
  <c r="H10"/>
  <c r="H11"/>
  <c r="H12"/>
  <c r="I11" s="1"/>
  <c r="J11" s="1"/>
  <c r="H13"/>
  <c r="H14"/>
  <c r="H15"/>
  <c r="I14" s="1"/>
  <c r="J14" s="1"/>
  <c r="H16"/>
  <c r="H17"/>
  <c r="H18"/>
  <c r="I17" s="1"/>
  <c r="J17" s="1"/>
  <c r="H19"/>
  <c r="H20"/>
  <c r="H21"/>
  <c r="I20" s="1"/>
  <c r="J20" s="1"/>
  <c r="H22"/>
  <c r="H23"/>
  <c r="H24"/>
  <c r="I23" s="1"/>
  <c r="J23" s="1"/>
  <c r="H25"/>
  <c r="H26"/>
  <c r="H27"/>
  <c r="I26" s="1"/>
  <c r="J26" s="1"/>
  <c r="H28"/>
  <c r="H29"/>
  <c r="H30"/>
  <c r="I29" s="1"/>
  <c r="J29" s="1"/>
  <c r="H31"/>
  <c r="H32"/>
  <c r="H33"/>
  <c r="I32" s="1"/>
  <c r="J32" s="1"/>
  <c r="H34"/>
  <c r="H35"/>
  <c r="H36"/>
  <c r="I35" s="1"/>
  <c r="J35" s="1"/>
  <c r="H37"/>
  <c r="H38"/>
  <c r="H39"/>
  <c r="I38" s="1"/>
  <c r="J38" s="1"/>
  <c r="H40"/>
  <c r="H41"/>
  <c r="L41"/>
  <c r="H42"/>
  <c r="I41" s="1"/>
  <c r="J41" s="1"/>
  <c r="L42"/>
  <c r="H43"/>
  <c r="L43"/>
  <c r="H44"/>
  <c r="L44"/>
  <c r="H45"/>
  <c r="I44" s="1"/>
  <c r="J44" s="1"/>
  <c r="L45"/>
  <c r="H46"/>
  <c r="L46"/>
  <c r="H47"/>
  <c r="L47"/>
  <c r="H48"/>
  <c r="I47" s="1"/>
  <c r="J47" s="1"/>
  <c r="L48"/>
  <c r="H49"/>
  <c r="L49"/>
  <c r="H50"/>
  <c r="L50"/>
  <c r="H51"/>
  <c r="I50" s="1"/>
  <c r="J50" s="1"/>
  <c r="L51"/>
  <c r="H52"/>
  <c r="L52"/>
  <c r="H53"/>
  <c r="L53"/>
  <c r="H54"/>
  <c r="I53" s="1"/>
  <c r="J53" s="1"/>
  <c r="L54"/>
  <c r="H55"/>
  <c r="L55"/>
  <c r="H56"/>
  <c r="L56"/>
  <c r="H57"/>
  <c r="I56" s="1"/>
  <c r="J56" s="1"/>
  <c r="L57"/>
  <c r="H58"/>
  <c r="L58"/>
  <c r="H59"/>
  <c r="L59"/>
  <c r="H60"/>
  <c r="I59" s="1"/>
  <c r="J59" s="1"/>
  <c r="L60"/>
  <c r="H61"/>
  <c r="L61"/>
  <c r="H62"/>
  <c r="L62"/>
  <c r="H63"/>
  <c r="I62" s="1"/>
  <c r="J62" s="1"/>
  <c r="L63"/>
  <c r="H64"/>
  <c r="L64"/>
  <c r="H65"/>
  <c r="L65"/>
  <c r="H66"/>
  <c r="I65" s="1"/>
  <c r="J65" s="1"/>
  <c r="L66"/>
  <c r="H67"/>
  <c r="L67"/>
  <c r="H68"/>
  <c r="L68"/>
  <c r="H69"/>
  <c r="I68" s="1"/>
  <c r="J68" s="1"/>
  <c r="L69"/>
  <c r="H70"/>
  <c r="L70"/>
  <c r="H71"/>
  <c r="L71"/>
  <c r="H72"/>
  <c r="I71" s="1"/>
  <c r="J71" s="1"/>
  <c r="L72"/>
  <c r="H73"/>
  <c r="L73"/>
  <c r="H74"/>
  <c r="L74"/>
  <c r="H75"/>
  <c r="I74" s="1"/>
  <c r="J74" s="1"/>
  <c r="L75"/>
  <c r="H76"/>
  <c r="L76"/>
  <c r="H77"/>
  <c r="L77"/>
  <c r="H78"/>
  <c r="I77" s="1"/>
  <c r="J77" s="1"/>
  <c r="L78"/>
  <c r="H79"/>
  <c r="L79"/>
  <c r="H80"/>
  <c r="H81"/>
  <c r="I80" s="1"/>
  <c r="J80" s="1"/>
  <c r="H82"/>
  <c r="H83"/>
  <c r="H84"/>
  <c r="I83" s="1"/>
  <c r="J83" s="1"/>
  <c r="H85"/>
  <c r="H86"/>
  <c r="H87"/>
  <c r="I86" s="1"/>
  <c r="J86" s="1"/>
  <c r="H88"/>
  <c r="H89"/>
  <c r="H90"/>
  <c r="I89" s="1"/>
  <c r="J89" s="1"/>
  <c r="H91"/>
  <c r="H92"/>
  <c r="H93"/>
  <c r="I92" s="1"/>
  <c r="J92" s="1"/>
  <c r="H94"/>
  <c r="H95"/>
  <c r="H96"/>
  <c r="I95" s="1"/>
  <c r="J95" s="1"/>
  <c r="H97"/>
  <c r="H98"/>
  <c r="H99"/>
  <c r="I98" s="1"/>
  <c r="J98" s="1"/>
  <c r="H100"/>
  <c r="H101"/>
  <c r="H102"/>
  <c r="I101" s="1"/>
  <c r="J101" s="1"/>
  <c r="H103"/>
  <c r="H104"/>
  <c r="H105"/>
  <c r="I104" s="1"/>
  <c r="J104" s="1"/>
  <c r="H106"/>
  <c r="H107"/>
  <c r="H108"/>
  <c r="I107" s="1"/>
  <c r="J107" s="1"/>
  <c r="H109"/>
  <c r="H110"/>
  <c r="H111"/>
  <c r="I110" s="1"/>
  <c r="J110" s="1"/>
  <c r="H112"/>
  <c r="H113"/>
  <c r="H114"/>
  <c r="I113" s="1"/>
  <c r="J113" s="1"/>
  <c r="H115"/>
  <c r="H116"/>
  <c r="H117"/>
  <c r="I116" s="1"/>
  <c r="J116" s="1"/>
  <c r="H118"/>
  <c r="H119"/>
  <c r="H120"/>
  <c r="I119" s="1"/>
  <c r="J119" s="1"/>
  <c r="H121"/>
  <c r="H122"/>
  <c r="H123"/>
  <c r="I122" s="1"/>
  <c r="J122" s="1"/>
  <c r="H124"/>
  <c r="H125"/>
  <c r="H126"/>
  <c r="I125" s="1"/>
  <c r="J125" s="1"/>
  <c r="H127"/>
  <c r="H128"/>
  <c r="H129"/>
  <c r="I128" s="1"/>
  <c r="J128" s="1"/>
  <c r="H130"/>
  <c r="H131"/>
  <c r="H132"/>
  <c r="I131" s="1"/>
  <c r="J131" s="1"/>
  <c r="H133"/>
  <c r="H134"/>
  <c r="H135"/>
  <c r="I134" s="1"/>
  <c r="J134" s="1"/>
  <c r="H136"/>
  <c r="H137"/>
  <c r="H138"/>
  <c r="I137" s="1"/>
  <c r="J137" s="1"/>
  <c r="H139"/>
  <c r="H140"/>
  <c r="H141"/>
  <c r="I140" s="1"/>
  <c r="J140" s="1"/>
  <c r="H142"/>
  <c r="H143"/>
  <c r="H144"/>
  <c r="I143" s="1"/>
  <c r="J143" s="1"/>
  <c r="H145"/>
  <c r="H146"/>
  <c r="H147"/>
  <c r="I146" s="1"/>
  <c r="J146" s="1"/>
  <c r="H148"/>
  <c r="H149"/>
  <c r="H150"/>
  <c r="I149" s="1"/>
  <c r="J149" s="1"/>
  <c r="H151"/>
  <c r="H152"/>
  <c r="H153"/>
  <c r="I152" s="1"/>
  <c r="J152" s="1"/>
  <c r="H154"/>
  <c r="H155"/>
  <c r="H156"/>
  <c r="I155" s="1"/>
  <c r="J155" s="1"/>
  <c r="H157"/>
  <c r="H158"/>
  <c r="H159"/>
  <c r="I158" s="1"/>
  <c r="J158" s="1"/>
  <c r="H160"/>
  <c r="H161"/>
  <c r="H162"/>
  <c r="I161" s="1"/>
  <c r="J161" s="1"/>
  <c r="H163"/>
  <c r="H164"/>
  <c r="H165"/>
  <c r="I164" s="1"/>
  <c r="J164" s="1"/>
  <c r="H166"/>
  <c r="H167"/>
  <c r="H168"/>
  <c r="I167" s="1"/>
  <c r="J167" s="1"/>
  <c r="H169"/>
  <c r="H170"/>
  <c r="H171"/>
  <c r="I170" s="1"/>
  <c r="J170" s="1"/>
  <c r="H172"/>
  <c r="H173"/>
  <c r="H174"/>
  <c r="I173" s="1"/>
  <c r="J173" s="1"/>
  <c r="H175"/>
  <c r="H176"/>
  <c r="H177"/>
  <c r="I176" s="1"/>
  <c r="J176" s="1"/>
  <c r="H178"/>
  <c r="H179"/>
  <c r="H180"/>
  <c r="I179" s="1"/>
  <c r="J179" s="1"/>
  <c r="H181"/>
  <c r="H182"/>
  <c r="H183"/>
  <c r="I182" s="1"/>
  <c r="J182" s="1"/>
  <c r="H184"/>
  <c r="H185"/>
  <c r="H186"/>
  <c r="I185" s="1"/>
  <c r="J185" s="1"/>
  <c r="H187"/>
  <c r="H188"/>
  <c r="H189"/>
  <c r="I188" s="1"/>
  <c r="J188" s="1"/>
  <c r="H190"/>
  <c r="H191"/>
  <c r="H192"/>
  <c r="I191" s="1"/>
  <c r="J191" s="1"/>
  <c r="H193"/>
  <c r="H194"/>
  <c r="H195"/>
  <c r="I194" s="1"/>
  <c r="J194" s="1"/>
  <c r="H196"/>
  <c r="H197"/>
  <c r="H198"/>
  <c r="I197" s="1"/>
  <c r="J197" s="1"/>
  <c r="H199"/>
  <c r="H200"/>
  <c r="H201"/>
  <c r="I200" s="1"/>
  <c r="J200" s="1"/>
  <c r="H202"/>
  <c r="H203"/>
  <c r="H204"/>
  <c r="I203" s="1"/>
  <c r="J203" s="1"/>
  <c r="H205"/>
  <c r="H206"/>
  <c r="H207"/>
  <c r="I206" s="1"/>
  <c r="J206" s="1"/>
  <c r="H208"/>
  <c r="H209"/>
  <c r="H210"/>
  <c r="I209" s="1"/>
  <c r="J209" s="1"/>
  <c r="H211"/>
  <c r="H212"/>
  <c r="H213"/>
  <c r="I212" s="1"/>
  <c r="J212" s="1"/>
  <c r="H214"/>
  <c r="H215"/>
  <c r="H216"/>
  <c r="I215" s="1"/>
  <c r="J215" s="1"/>
  <c r="H217"/>
  <c r="H218"/>
  <c r="H219"/>
  <c r="I218" s="1"/>
  <c r="J218" s="1"/>
  <c r="H220"/>
  <c r="H221"/>
  <c r="H222"/>
  <c r="I221" s="1"/>
  <c r="J221" s="1"/>
  <c r="H223"/>
  <c r="H224"/>
  <c r="H225"/>
  <c r="I224" s="1"/>
  <c r="J224" s="1"/>
  <c r="H226"/>
  <c r="H227"/>
  <c r="H228"/>
  <c r="I227" s="1"/>
  <c r="J227" s="1"/>
  <c r="H229"/>
  <c r="H230"/>
  <c r="H231"/>
  <c r="I230" s="1"/>
  <c r="J230" s="1"/>
  <c r="H232"/>
  <c r="H233"/>
  <c r="H234"/>
  <c r="I233" s="1"/>
  <c r="J233" s="1"/>
  <c r="H235"/>
  <c r="H236"/>
  <c r="H237"/>
  <c r="I236" s="1"/>
  <c r="J236" s="1"/>
  <c r="H238"/>
  <c r="H239"/>
  <c r="H240"/>
  <c r="I239" s="1"/>
  <c r="J239" s="1"/>
  <c r="H241"/>
  <c r="H242"/>
  <c r="H243"/>
  <c r="I242" s="1"/>
  <c r="J242" s="1"/>
  <c r="H244"/>
  <c r="H245"/>
  <c r="H246"/>
  <c r="I245" s="1"/>
  <c r="J245" s="1"/>
  <c r="H247"/>
  <c r="H248"/>
  <c r="H249"/>
  <c r="I248" s="1"/>
  <c r="J248" s="1"/>
  <c r="H250"/>
  <c r="H251"/>
  <c r="H252"/>
  <c r="I251" s="1"/>
  <c r="J251" s="1"/>
  <c r="H253"/>
  <c r="H254"/>
  <c r="H255"/>
  <c r="I254" s="1"/>
  <c r="J254" s="1"/>
  <c r="H256"/>
  <c r="H257"/>
  <c r="H258"/>
  <c r="I257" s="1"/>
  <c r="J257" s="1"/>
  <c r="H259"/>
  <c r="H260"/>
  <c r="H261"/>
  <c r="I260" s="1"/>
  <c r="J260" s="1"/>
  <c r="H262"/>
  <c r="H263"/>
  <c r="H264"/>
  <c r="I263" s="1"/>
  <c r="J263" s="1"/>
  <c r="H265"/>
  <c r="H266"/>
  <c r="H267"/>
  <c r="I266" s="1"/>
  <c r="J266" s="1"/>
  <c r="H268"/>
  <c r="H269"/>
  <c r="H270"/>
  <c r="I269" s="1"/>
  <c r="J269" s="1"/>
  <c r="H271"/>
  <c r="H272"/>
  <c r="H273"/>
  <c r="I272" s="1"/>
  <c r="J272" s="1"/>
  <c r="H274"/>
  <c r="H275"/>
  <c r="H276"/>
  <c r="I275" s="1"/>
  <c r="J275" s="1"/>
  <c r="H277"/>
  <c r="H278"/>
  <c r="H279"/>
  <c r="I278" s="1"/>
  <c r="J278" s="1"/>
  <c r="H280"/>
  <c r="H281"/>
  <c r="H282"/>
  <c r="I281" s="1"/>
  <c r="J281" s="1"/>
  <c r="H283"/>
  <c r="H284"/>
  <c r="H285"/>
  <c r="I284" s="1"/>
  <c r="J284" s="1"/>
  <c r="H286"/>
  <c r="H287"/>
  <c r="H288"/>
  <c r="I287" s="1"/>
  <c r="J287" s="1"/>
  <c r="H289"/>
  <c r="H290"/>
  <c r="H291"/>
  <c r="I290" s="1"/>
  <c r="J290" s="1"/>
  <c r="H292"/>
  <c r="H293"/>
  <c r="H294"/>
  <c r="I293" s="1"/>
  <c r="J293" s="1"/>
  <c r="H295"/>
  <c r="H296"/>
  <c r="H297"/>
  <c r="I296" s="1"/>
  <c r="J296" s="1"/>
  <c r="H298"/>
  <c r="H299"/>
  <c r="H300"/>
  <c r="I299" s="1"/>
  <c r="J299" s="1"/>
  <c r="H301"/>
  <c r="H302"/>
  <c r="H303"/>
  <c r="I302" s="1"/>
  <c r="J302" s="1"/>
  <c r="H304"/>
  <c r="H305"/>
  <c r="H306"/>
  <c r="I305" s="1"/>
  <c r="J305" s="1"/>
  <c r="H307"/>
  <c r="H308"/>
  <c r="H309"/>
  <c r="I308" s="1"/>
  <c r="J308" s="1"/>
  <c r="H310"/>
  <c r="H311"/>
  <c r="H312"/>
  <c r="I311" s="1"/>
  <c r="J311" s="1"/>
  <c r="H313"/>
  <c r="H314"/>
  <c r="H315"/>
  <c r="I314" s="1"/>
  <c r="J314" s="1"/>
  <c r="H316"/>
  <c r="H317"/>
  <c r="H318"/>
  <c r="I317" s="1"/>
  <c r="J317" s="1"/>
  <c r="H319"/>
  <c r="H320"/>
  <c r="H321"/>
  <c r="I320" s="1"/>
  <c r="J320" s="1"/>
  <c r="H322"/>
  <c r="H323"/>
  <c r="H324"/>
  <c r="I323" s="1"/>
  <c r="J323" s="1"/>
  <c r="H325"/>
  <c r="H326"/>
  <c r="H327"/>
  <c r="I326" s="1"/>
  <c r="J326" s="1"/>
  <c r="H328"/>
  <c r="H329"/>
  <c r="H330"/>
  <c r="I329" s="1"/>
  <c r="J329" s="1"/>
  <c r="H331"/>
  <c r="H332"/>
  <c r="H333"/>
  <c r="I332" s="1"/>
  <c r="J332" s="1"/>
  <c r="H334"/>
  <c r="H335"/>
  <c r="H336"/>
  <c r="I335" s="1"/>
  <c r="J335" s="1"/>
  <c r="H337"/>
  <c r="H338"/>
  <c r="H339"/>
  <c r="I338" s="1"/>
  <c r="J338" s="1"/>
  <c r="H340"/>
  <c r="H341"/>
  <c r="H342"/>
  <c r="I341" s="1"/>
  <c r="J341" s="1"/>
  <c r="H343"/>
  <c r="H344"/>
  <c r="H345"/>
  <c r="I344" s="1"/>
  <c r="J344" s="1"/>
  <c r="H346"/>
  <c r="H347"/>
  <c r="H348"/>
  <c r="I347" s="1"/>
  <c r="J347" s="1"/>
  <c r="H349"/>
  <c r="H350"/>
  <c r="H351"/>
  <c r="I350" s="1"/>
  <c r="J350" s="1"/>
  <c r="H352"/>
  <c r="H353"/>
  <c r="H354"/>
  <c r="I353" s="1"/>
  <c r="J353" s="1"/>
  <c r="H355"/>
  <c r="H356"/>
  <c r="H357"/>
  <c r="I356" s="1"/>
  <c r="J356" s="1"/>
  <c r="H358"/>
  <c r="H359"/>
  <c r="H360"/>
  <c r="I359" s="1"/>
  <c r="J359" s="1"/>
  <c r="H361"/>
  <c r="H362"/>
  <c r="H363"/>
  <c r="I362" s="1"/>
  <c r="J362" s="1"/>
  <c r="H364"/>
  <c r="H365"/>
  <c r="H366"/>
  <c r="I365" s="1"/>
  <c r="J365" s="1"/>
  <c r="H367"/>
  <c r="H368"/>
  <c r="H369"/>
  <c r="I368" s="1"/>
  <c r="J368" s="1"/>
  <c r="H370"/>
  <c r="H371"/>
  <c r="H372"/>
  <c r="I371" s="1"/>
  <c r="J371" s="1"/>
  <c r="H373"/>
  <c r="H374"/>
  <c r="H375"/>
  <c r="I374" s="1"/>
  <c r="J374" s="1"/>
  <c r="H376"/>
  <c r="H377"/>
  <c r="H378"/>
  <c r="I377" s="1"/>
  <c r="J377" s="1"/>
  <c r="H379"/>
  <c r="H380"/>
  <c r="H381"/>
  <c r="I380" s="1"/>
  <c r="J380" s="1"/>
  <c r="H382"/>
  <c r="H383"/>
  <c r="H384"/>
  <c r="I383" s="1"/>
  <c r="J383" s="1"/>
  <c r="H385"/>
  <c r="H386"/>
  <c r="H387"/>
  <c r="I386" s="1"/>
  <c r="J386" s="1"/>
  <c r="H388"/>
  <c r="H389"/>
  <c r="H390"/>
  <c r="I389" s="1"/>
  <c r="J389" s="1"/>
  <c r="H391"/>
  <c r="H392"/>
  <c r="H393"/>
  <c r="I392" s="1"/>
  <c r="J392" s="1"/>
  <c r="H394"/>
  <c r="H395"/>
  <c r="H396"/>
  <c r="I395" s="1"/>
  <c r="J395" s="1"/>
  <c r="H397"/>
  <c r="H398"/>
  <c r="H399"/>
  <c r="I398" s="1"/>
  <c r="J398" s="1"/>
  <c r="H400"/>
  <c r="H401"/>
  <c r="H402"/>
  <c r="I401" s="1"/>
  <c r="J401" s="1"/>
  <c r="H403"/>
  <c r="H404"/>
  <c r="H405"/>
  <c r="I404" s="1"/>
  <c r="J404" s="1"/>
  <c r="H406"/>
  <c r="H407"/>
  <c r="H408"/>
  <c r="I407" s="1"/>
  <c r="J407" s="1"/>
  <c r="H409"/>
  <c r="H410"/>
  <c r="H411"/>
  <c r="I410" s="1"/>
  <c r="J410" s="1"/>
  <c r="H412"/>
  <c r="H413"/>
  <c r="H414"/>
  <c r="I413" s="1"/>
  <c r="J413" s="1"/>
  <c r="H415"/>
  <c r="H416"/>
  <c r="H417"/>
  <c r="I416" s="1"/>
  <c r="J416" s="1"/>
  <c r="H418"/>
  <c r="H419"/>
  <c r="H420"/>
  <c r="I419" s="1"/>
  <c r="J419" s="1"/>
  <c r="H421"/>
  <c r="H422"/>
  <c r="H423"/>
  <c r="I422" s="1"/>
  <c r="J422" s="1"/>
  <c r="H424"/>
  <c r="H425"/>
  <c r="H426"/>
  <c r="I425" s="1"/>
  <c r="J425" s="1"/>
  <c r="H427"/>
  <c r="H428"/>
  <c r="H429"/>
  <c r="I428" s="1"/>
  <c r="J428" s="1"/>
  <c r="H430"/>
  <c r="H431"/>
  <c r="H432"/>
  <c r="I431" s="1"/>
  <c r="J431" s="1"/>
  <c r="H433"/>
  <c r="H434"/>
  <c r="H435"/>
  <c r="I434" s="1"/>
  <c r="J434" s="1"/>
  <c r="H436"/>
  <c r="H437"/>
  <c r="H438"/>
  <c r="I437" s="1"/>
  <c r="J437" s="1"/>
  <c r="H439"/>
  <c r="H440"/>
  <c r="H441"/>
  <c r="I440" s="1"/>
  <c r="J440" s="1"/>
  <c r="H442"/>
  <c r="H443"/>
  <c r="H444"/>
  <c r="I443" s="1"/>
  <c r="J443" s="1"/>
  <c r="H445"/>
  <c r="H446"/>
  <c r="H447"/>
  <c r="I446" s="1"/>
  <c r="J446" s="1"/>
  <c r="H448"/>
  <c r="H449"/>
  <c r="H450"/>
  <c r="I449" s="1"/>
  <c r="J449" s="1"/>
  <c r="H451"/>
  <c r="H452"/>
  <c r="H453"/>
  <c r="I452" s="1"/>
  <c r="J452" s="1"/>
  <c r="H454"/>
  <c r="H455"/>
  <c r="H456"/>
  <c r="I455" s="1"/>
  <c r="J455" s="1"/>
  <c r="H457"/>
  <c r="H458"/>
  <c r="H459"/>
  <c r="I458" s="1"/>
  <c r="J458" s="1"/>
  <c r="H460"/>
  <c r="H461"/>
  <c r="H462"/>
  <c r="I461" s="1"/>
  <c r="J461" s="1"/>
  <c r="H463"/>
  <c r="H464"/>
  <c r="H465"/>
  <c r="I464" s="1"/>
  <c r="J464" s="1"/>
  <c r="H466"/>
  <c r="H467"/>
  <c r="H468"/>
  <c r="I467" s="1"/>
  <c r="J467" s="1"/>
  <c r="H469"/>
  <c r="H470"/>
  <c r="H471"/>
  <c r="I470" s="1"/>
  <c r="J470" s="1"/>
  <c r="H472"/>
  <c r="H473"/>
  <c r="H474"/>
  <c r="I473" s="1"/>
  <c r="J473" s="1"/>
  <c r="H475"/>
  <c r="H476"/>
  <c r="H477"/>
  <c r="I476" s="1"/>
  <c r="J476" s="1"/>
  <c r="H478"/>
  <c r="H479"/>
  <c r="H480"/>
  <c r="I479" s="1"/>
  <c r="J479" s="1"/>
  <c r="H481"/>
  <c r="H482"/>
  <c r="H483"/>
  <c r="I482" s="1"/>
  <c r="J482" s="1"/>
  <c r="H484"/>
  <c r="H485"/>
  <c r="H486"/>
  <c r="I485" s="1"/>
  <c r="J485" s="1"/>
  <c r="H487"/>
  <c r="H488"/>
  <c r="H489"/>
  <c r="I488" s="1"/>
  <c r="J488" s="1"/>
  <c r="H490"/>
  <c r="H491"/>
  <c r="H492"/>
  <c r="I491" s="1"/>
  <c r="J491" s="1"/>
  <c r="H493"/>
  <c r="H494"/>
  <c r="H495"/>
  <c r="I494" s="1"/>
  <c r="J494" s="1"/>
  <c r="H496"/>
  <c r="H497"/>
  <c r="H498"/>
  <c r="I497" s="1"/>
  <c r="J497" s="1"/>
  <c r="H499"/>
  <c r="H500"/>
  <c r="H501"/>
  <c r="I500" s="1"/>
  <c r="J500" s="1"/>
  <c r="H502"/>
  <c r="H503"/>
  <c r="H504"/>
  <c r="I503" s="1"/>
  <c r="J503" s="1"/>
  <c r="H505"/>
  <c r="H506"/>
  <c r="H507"/>
  <c r="I506" s="1"/>
  <c r="J506" s="1"/>
  <c r="H508"/>
  <c r="H509"/>
  <c r="H510"/>
  <c r="I509" s="1"/>
  <c r="J509" s="1"/>
  <c r="H511"/>
  <c r="H512"/>
  <c r="H513"/>
  <c r="I512" s="1"/>
  <c r="J512" s="1"/>
  <c r="H514"/>
  <c r="H515"/>
  <c r="H516"/>
  <c r="I515" s="1"/>
  <c r="J515" s="1"/>
  <c r="H517"/>
  <c r="H518"/>
  <c r="H519"/>
  <c r="I518" s="1"/>
  <c r="J518" s="1"/>
  <c r="H520"/>
  <c r="H521"/>
  <c r="H522"/>
  <c r="I521" s="1"/>
  <c r="J521" s="1"/>
  <c r="H523"/>
  <c r="H524"/>
  <c r="H525"/>
  <c r="I524" s="1"/>
  <c r="J524" s="1"/>
  <c r="H526"/>
  <c r="H527"/>
  <c r="H528"/>
  <c r="I527" s="1"/>
  <c r="J527" s="1"/>
  <c r="H529"/>
  <c r="H530"/>
  <c r="H531"/>
  <c r="I530" s="1"/>
  <c r="J530" s="1"/>
  <c r="H532"/>
  <c r="H533"/>
  <c r="H534"/>
  <c r="I533" s="1"/>
  <c r="J533" s="1"/>
  <c r="H535"/>
  <c r="H536"/>
  <c r="H537"/>
  <c r="I536" s="1"/>
  <c r="J536" s="1"/>
  <c r="H538"/>
  <c r="H539"/>
  <c r="H540"/>
  <c r="I539" s="1"/>
  <c r="J539" s="1"/>
  <c r="H541"/>
  <c r="H542"/>
  <c r="H543"/>
  <c r="I542" s="1"/>
  <c r="J542" s="1"/>
  <c r="H544"/>
  <c r="H545"/>
  <c r="H546"/>
  <c r="I545" s="1"/>
  <c r="J545" s="1"/>
  <c r="H547"/>
  <c r="H2" i="3"/>
  <c r="L2"/>
  <c r="H3"/>
  <c r="I2" s="1"/>
  <c r="J2" s="1"/>
  <c r="L3"/>
  <c r="H4"/>
  <c r="L4"/>
  <c r="H5"/>
  <c r="L5"/>
  <c r="H6"/>
  <c r="I5" s="1"/>
  <c r="J5" s="1"/>
  <c r="L6"/>
  <c r="H7"/>
  <c r="L7"/>
  <c r="H8"/>
  <c r="L8"/>
  <c r="H9"/>
  <c r="I8" s="1"/>
  <c r="J8" s="1"/>
  <c r="L9"/>
  <c r="H10"/>
  <c r="L10"/>
  <c r="H11"/>
  <c r="L11"/>
  <c r="H12"/>
  <c r="I11" s="1"/>
  <c r="J11" s="1"/>
  <c r="L12"/>
  <c r="H13"/>
  <c r="L13"/>
  <c r="H14"/>
  <c r="L14"/>
  <c r="H15"/>
  <c r="I14" s="1"/>
  <c r="J14" s="1"/>
  <c r="L15"/>
  <c r="H16"/>
  <c r="L16"/>
  <c r="H17"/>
  <c r="L17"/>
  <c r="H18"/>
  <c r="I17" s="1"/>
  <c r="J17" s="1"/>
  <c r="L18"/>
  <c r="H19"/>
  <c r="L19"/>
  <c r="H20"/>
  <c r="L20"/>
  <c r="H21"/>
  <c r="L21"/>
  <c r="H22"/>
  <c r="L22"/>
  <c r="H23"/>
  <c r="L23"/>
  <c r="H24"/>
  <c r="I23" s="1"/>
  <c r="J23" s="1"/>
  <c r="L24"/>
  <c r="H25"/>
  <c r="L25"/>
  <c r="H26"/>
  <c r="L26"/>
  <c r="H27"/>
  <c r="I26" s="1"/>
  <c r="J26" s="1"/>
  <c r="L27"/>
  <c r="H28"/>
  <c r="L28"/>
  <c r="H29"/>
  <c r="L29"/>
  <c r="H30"/>
  <c r="I29" s="1"/>
  <c r="J29" s="1"/>
  <c r="L30"/>
  <c r="H31"/>
  <c r="L31"/>
  <c r="H32"/>
  <c r="L32"/>
  <c r="H33"/>
  <c r="I32" s="1"/>
  <c r="J32" s="1"/>
  <c r="L33"/>
  <c r="H34"/>
  <c r="L34"/>
  <c r="H35"/>
  <c r="L35"/>
  <c r="H36"/>
  <c r="I35" s="1"/>
  <c r="J35" s="1"/>
  <c r="L36"/>
  <c r="H37"/>
  <c r="L37"/>
  <c r="H38"/>
  <c r="L38"/>
  <c r="H39"/>
  <c r="I38" s="1"/>
  <c r="J38" s="1"/>
  <c r="L39"/>
  <c r="H40"/>
  <c r="L40"/>
  <c r="H41"/>
  <c r="H42"/>
  <c r="I41" s="1"/>
  <c r="J41" s="1"/>
  <c r="H43"/>
  <c r="H44"/>
  <c r="H45"/>
  <c r="I44" s="1"/>
  <c r="J44" s="1"/>
  <c r="H46"/>
  <c r="H47"/>
  <c r="H48"/>
  <c r="I47" s="1"/>
  <c r="J47" s="1"/>
  <c r="H49"/>
  <c r="H50"/>
  <c r="H51"/>
  <c r="I50" s="1"/>
  <c r="J50" s="1"/>
  <c r="H52"/>
  <c r="H53"/>
  <c r="H54"/>
  <c r="I53" s="1"/>
  <c r="J53" s="1"/>
  <c r="H55"/>
  <c r="H56"/>
  <c r="H57"/>
  <c r="I56" s="1"/>
  <c r="J56" s="1"/>
  <c r="H58"/>
  <c r="H59"/>
  <c r="H60"/>
  <c r="I59" s="1"/>
  <c r="J59" s="1"/>
  <c r="H61"/>
  <c r="H62"/>
  <c r="H63"/>
  <c r="I62" s="1"/>
  <c r="J62" s="1"/>
  <c r="H64"/>
  <c r="H65"/>
  <c r="H66"/>
  <c r="I65" s="1"/>
  <c r="J65" s="1"/>
  <c r="H67"/>
  <c r="H68"/>
  <c r="H69"/>
  <c r="I68" s="1"/>
  <c r="J68" s="1"/>
  <c r="H70"/>
  <c r="H71"/>
  <c r="H72"/>
  <c r="I71" s="1"/>
  <c r="J71" s="1"/>
  <c r="H73"/>
  <c r="H74"/>
  <c r="H75"/>
  <c r="I74" s="1"/>
  <c r="J74" s="1"/>
  <c r="H76"/>
  <c r="H77"/>
  <c r="H78"/>
  <c r="I77" s="1"/>
  <c r="J77" s="1"/>
  <c r="H79"/>
  <c r="H80"/>
  <c r="H81"/>
  <c r="I80" s="1"/>
  <c r="J80" s="1"/>
  <c r="H82"/>
  <c r="H83"/>
  <c r="H84"/>
  <c r="I83" s="1"/>
  <c r="J83" s="1"/>
  <c r="H85"/>
  <c r="H86"/>
  <c r="H87"/>
  <c r="I86" s="1"/>
  <c r="J86" s="1"/>
  <c r="H88"/>
  <c r="H89"/>
  <c r="H90"/>
  <c r="I89" s="1"/>
  <c r="J89" s="1"/>
  <c r="H91"/>
  <c r="H92"/>
  <c r="H93"/>
  <c r="I92" s="1"/>
  <c r="J92" s="1"/>
  <c r="H94"/>
  <c r="H95"/>
  <c r="H96"/>
  <c r="I95" s="1"/>
  <c r="J95" s="1"/>
  <c r="H97"/>
  <c r="H98"/>
  <c r="H99"/>
  <c r="I98" s="1"/>
  <c r="J98" s="1"/>
  <c r="H100"/>
  <c r="H101"/>
  <c r="H102"/>
  <c r="I101" s="1"/>
  <c r="J101" s="1"/>
  <c r="H103"/>
  <c r="H104"/>
  <c r="H105"/>
  <c r="I104" s="1"/>
  <c r="J104" s="1"/>
  <c r="H106"/>
  <c r="H107"/>
  <c r="H108"/>
  <c r="I107" s="1"/>
  <c r="J107" s="1"/>
  <c r="H109"/>
  <c r="H110"/>
  <c r="H111"/>
  <c r="I110" s="1"/>
  <c r="J110" s="1"/>
  <c r="H112"/>
  <c r="H113"/>
  <c r="H114"/>
  <c r="I113" s="1"/>
  <c r="J113" s="1"/>
  <c r="H115"/>
  <c r="H116"/>
  <c r="H117"/>
  <c r="I116" s="1"/>
  <c r="J116" s="1"/>
  <c r="H118"/>
  <c r="H119"/>
  <c r="L119"/>
  <c r="H120"/>
  <c r="I119" s="1"/>
  <c r="J119" s="1"/>
  <c r="L120"/>
  <c r="H121"/>
  <c r="L121"/>
  <c r="H122"/>
  <c r="L122"/>
  <c r="H123"/>
  <c r="I122" s="1"/>
  <c r="J122" s="1"/>
  <c r="L123"/>
  <c r="H124"/>
  <c r="L124"/>
  <c r="H125"/>
  <c r="L125"/>
  <c r="H126"/>
  <c r="I125" s="1"/>
  <c r="J125" s="1"/>
  <c r="L126"/>
  <c r="H127"/>
  <c r="L127"/>
  <c r="H128"/>
  <c r="L128"/>
  <c r="H129"/>
  <c r="I128" s="1"/>
  <c r="J128" s="1"/>
  <c r="L129"/>
  <c r="H130"/>
  <c r="L130"/>
  <c r="H131"/>
  <c r="L131"/>
  <c r="H132"/>
  <c r="I131" s="1"/>
  <c r="J131" s="1"/>
  <c r="L132"/>
  <c r="H133"/>
  <c r="L133"/>
  <c r="H134"/>
  <c r="L134"/>
  <c r="H135"/>
  <c r="I134" s="1"/>
  <c r="J134" s="1"/>
  <c r="L135"/>
  <c r="H136"/>
  <c r="L136"/>
  <c r="H137"/>
  <c r="L137"/>
  <c r="H138"/>
  <c r="I137" s="1"/>
  <c r="J137" s="1"/>
  <c r="L138"/>
  <c r="H139"/>
  <c r="L139"/>
  <c r="H140"/>
  <c r="L140"/>
  <c r="H141"/>
  <c r="I140" s="1"/>
  <c r="J140" s="1"/>
  <c r="L141"/>
  <c r="H142"/>
  <c r="L142"/>
  <c r="H143"/>
  <c r="L143"/>
  <c r="H144"/>
  <c r="I143" s="1"/>
  <c r="J143" s="1"/>
  <c r="L144"/>
  <c r="H145"/>
  <c r="L145"/>
  <c r="H146"/>
  <c r="L146"/>
  <c r="H147"/>
  <c r="I146" s="1"/>
  <c r="J146" s="1"/>
  <c r="L147"/>
  <c r="H148"/>
  <c r="L148"/>
  <c r="H149"/>
  <c r="L149"/>
  <c r="H150"/>
  <c r="I149" s="1"/>
  <c r="J149" s="1"/>
  <c r="L150"/>
  <c r="H151"/>
  <c r="L151"/>
  <c r="H152"/>
  <c r="L152"/>
  <c r="H153"/>
  <c r="I152" s="1"/>
  <c r="J152" s="1"/>
  <c r="L153"/>
  <c r="H154"/>
  <c r="L154"/>
  <c r="H155"/>
  <c r="L155"/>
  <c r="H156"/>
  <c r="I155" s="1"/>
  <c r="J155" s="1"/>
  <c r="L156"/>
  <c r="H157"/>
  <c r="L157"/>
  <c r="H158"/>
  <c r="H159"/>
  <c r="I158" s="1"/>
  <c r="J158" s="1"/>
  <c r="H160"/>
  <c r="H161"/>
  <c r="H162"/>
  <c r="I161" s="1"/>
  <c r="J161" s="1"/>
  <c r="H163"/>
  <c r="H164"/>
  <c r="H165"/>
  <c r="I164" s="1"/>
  <c r="J164" s="1"/>
  <c r="H166"/>
  <c r="H167"/>
  <c r="H168"/>
  <c r="I167" s="1"/>
  <c r="J167" s="1"/>
  <c r="H169"/>
  <c r="H170"/>
  <c r="H171"/>
  <c r="I170" s="1"/>
  <c r="J170" s="1"/>
  <c r="H172"/>
  <c r="H173"/>
  <c r="H174"/>
  <c r="I173" s="1"/>
  <c r="J173" s="1"/>
  <c r="H175"/>
  <c r="H176"/>
  <c r="H177"/>
  <c r="I176" s="1"/>
  <c r="J176" s="1"/>
  <c r="H178"/>
  <c r="H179"/>
  <c r="H180"/>
  <c r="I179" s="1"/>
  <c r="J179" s="1"/>
  <c r="H181"/>
  <c r="H182"/>
  <c r="H183"/>
  <c r="I182" s="1"/>
  <c r="J182" s="1"/>
  <c r="H184"/>
  <c r="H185"/>
  <c r="H186"/>
  <c r="I185" s="1"/>
  <c r="J185" s="1"/>
  <c r="H187"/>
  <c r="H188"/>
  <c r="H189"/>
  <c r="I188" s="1"/>
  <c r="J188" s="1"/>
  <c r="H190"/>
  <c r="H191"/>
  <c r="H192"/>
  <c r="I191" s="1"/>
  <c r="J191" s="1"/>
  <c r="H193"/>
  <c r="H194"/>
  <c r="H195"/>
  <c r="I194" s="1"/>
  <c r="J194" s="1"/>
  <c r="H196"/>
  <c r="H197"/>
  <c r="H198"/>
  <c r="I197" s="1"/>
  <c r="J197" s="1"/>
  <c r="H199"/>
  <c r="H200"/>
  <c r="H201"/>
  <c r="I200" s="1"/>
  <c r="J200" s="1"/>
  <c r="H202"/>
  <c r="H203"/>
  <c r="H204"/>
  <c r="I203" s="1"/>
  <c r="J203" s="1"/>
  <c r="H205"/>
  <c r="H206"/>
  <c r="H207"/>
  <c r="I206" s="1"/>
  <c r="J206" s="1"/>
  <c r="H208"/>
  <c r="H209"/>
  <c r="H210"/>
  <c r="I209" s="1"/>
  <c r="J209" s="1"/>
  <c r="H211"/>
  <c r="H212"/>
  <c r="H213"/>
  <c r="I212" s="1"/>
  <c r="J212" s="1"/>
  <c r="H214"/>
  <c r="H215"/>
  <c r="H216"/>
  <c r="I215" s="1"/>
  <c r="J215" s="1"/>
  <c r="H217"/>
  <c r="H218"/>
  <c r="H219"/>
  <c r="I218" s="1"/>
  <c r="J218" s="1"/>
  <c r="H220"/>
  <c r="H221"/>
  <c r="H222"/>
  <c r="I221" s="1"/>
  <c r="J221" s="1"/>
  <c r="H223"/>
  <c r="H224"/>
  <c r="H225"/>
  <c r="I224" s="1"/>
  <c r="J224" s="1"/>
  <c r="H226"/>
  <c r="H227"/>
  <c r="H228"/>
  <c r="I227" s="1"/>
  <c r="J227" s="1"/>
  <c r="H229"/>
  <c r="H230"/>
  <c r="H231"/>
  <c r="I230" s="1"/>
  <c r="J230" s="1"/>
  <c r="H232"/>
  <c r="H233"/>
  <c r="H234"/>
  <c r="I233" s="1"/>
  <c r="J233" s="1"/>
  <c r="H235"/>
  <c r="H236"/>
  <c r="H237"/>
  <c r="I236" s="1"/>
  <c r="J236" s="1"/>
  <c r="H238"/>
  <c r="H239"/>
  <c r="H240"/>
  <c r="I239" s="1"/>
  <c r="J239" s="1"/>
  <c r="H241"/>
  <c r="H242"/>
  <c r="H243"/>
  <c r="I242" s="1"/>
  <c r="J242" s="1"/>
  <c r="H244"/>
  <c r="H245"/>
  <c r="H246"/>
  <c r="I245" s="1"/>
  <c r="J245" s="1"/>
  <c r="H247"/>
  <c r="H248"/>
  <c r="H249"/>
  <c r="I248" s="1"/>
  <c r="J248" s="1"/>
  <c r="H250"/>
  <c r="H251"/>
  <c r="H252"/>
  <c r="I251" s="1"/>
  <c r="J251" s="1"/>
  <c r="H253"/>
  <c r="H254"/>
  <c r="H255"/>
  <c r="I254" s="1"/>
  <c r="J254" s="1"/>
  <c r="H256"/>
  <c r="H257"/>
  <c r="H258"/>
  <c r="I257" s="1"/>
  <c r="J257" s="1"/>
  <c r="H259"/>
  <c r="H260"/>
  <c r="H261"/>
  <c r="I260" s="1"/>
  <c r="J260" s="1"/>
  <c r="H262"/>
  <c r="H263"/>
  <c r="H264"/>
  <c r="I263" s="1"/>
  <c r="J263" s="1"/>
  <c r="H265"/>
  <c r="H266"/>
  <c r="H267"/>
  <c r="I266" s="1"/>
  <c r="J266" s="1"/>
  <c r="H268"/>
  <c r="H269"/>
  <c r="H270"/>
  <c r="I269" s="1"/>
  <c r="J269" s="1"/>
  <c r="H271"/>
  <c r="H272"/>
  <c r="H273"/>
  <c r="I272" s="1"/>
  <c r="J272" s="1"/>
  <c r="H274"/>
  <c r="H275"/>
  <c r="H276"/>
  <c r="I275" s="1"/>
  <c r="J275" s="1"/>
  <c r="H277"/>
  <c r="H278"/>
  <c r="H279"/>
  <c r="I278" s="1"/>
  <c r="J278" s="1"/>
  <c r="H280"/>
  <c r="H281"/>
  <c r="H282"/>
  <c r="I281" s="1"/>
  <c r="J281" s="1"/>
  <c r="H283"/>
  <c r="H284"/>
  <c r="H285"/>
  <c r="I284" s="1"/>
  <c r="J284" s="1"/>
  <c r="H286"/>
  <c r="H287"/>
  <c r="H288"/>
  <c r="I287" s="1"/>
  <c r="J287" s="1"/>
  <c r="H289"/>
  <c r="H290"/>
  <c r="H291"/>
  <c r="I290" s="1"/>
  <c r="J290" s="1"/>
  <c r="H292"/>
  <c r="H293"/>
  <c r="H294"/>
  <c r="I293" s="1"/>
  <c r="J293" s="1"/>
  <c r="H295"/>
  <c r="H296"/>
  <c r="H297"/>
  <c r="I296" s="1"/>
  <c r="J296" s="1"/>
  <c r="H298"/>
  <c r="H299"/>
  <c r="H300"/>
  <c r="I299" s="1"/>
  <c r="J299" s="1"/>
  <c r="H301"/>
  <c r="H302"/>
  <c r="H303"/>
  <c r="I302" s="1"/>
  <c r="J302" s="1"/>
  <c r="H304"/>
  <c r="H305"/>
  <c r="H306"/>
  <c r="I305" s="1"/>
  <c r="J305" s="1"/>
  <c r="H307"/>
  <c r="H308"/>
  <c r="H309"/>
  <c r="I308" s="1"/>
  <c r="J308" s="1"/>
  <c r="H310"/>
  <c r="H311"/>
  <c r="H312"/>
  <c r="I311" s="1"/>
  <c r="J311" s="1"/>
  <c r="H313"/>
  <c r="H314"/>
  <c r="H315"/>
  <c r="I314" s="1"/>
  <c r="J314" s="1"/>
  <c r="H316"/>
  <c r="H317"/>
  <c r="H318"/>
  <c r="I317" s="1"/>
  <c r="J317" s="1"/>
  <c r="H319"/>
  <c r="H320"/>
  <c r="H321"/>
  <c r="I320" s="1"/>
  <c r="J320" s="1"/>
  <c r="H322"/>
  <c r="H323"/>
  <c r="H324"/>
  <c r="I323" s="1"/>
  <c r="J323" s="1"/>
  <c r="H325"/>
  <c r="H326"/>
  <c r="H327"/>
  <c r="I326" s="1"/>
  <c r="J326" s="1"/>
  <c r="H328"/>
  <c r="H329"/>
  <c r="H330"/>
  <c r="I329" s="1"/>
  <c r="J329" s="1"/>
  <c r="H331"/>
  <c r="H332"/>
  <c r="H333"/>
  <c r="I332" s="1"/>
  <c r="J332" s="1"/>
  <c r="H334"/>
  <c r="H335"/>
  <c r="H336"/>
  <c r="I335" s="1"/>
  <c r="J335" s="1"/>
  <c r="H337"/>
  <c r="H338"/>
  <c r="H339"/>
  <c r="I338" s="1"/>
  <c r="J338" s="1"/>
  <c r="H340"/>
  <c r="H341"/>
  <c r="H342"/>
  <c r="I341" s="1"/>
  <c r="J341" s="1"/>
  <c r="H343"/>
  <c r="H344"/>
  <c r="H345"/>
  <c r="I344" s="1"/>
  <c r="J344" s="1"/>
  <c r="H346"/>
  <c r="H347"/>
  <c r="H348"/>
  <c r="I347" s="1"/>
  <c r="J347" s="1"/>
  <c r="H349"/>
  <c r="H350"/>
  <c r="H351"/>
  <c r="I350" s="1"/>
  <c r="J350" s="1"/>
  <c r="H352"/>
  <c r="H353"/>
  <c r="H354"/>
  <c r="I353" s="1"/>
  <c r="J353" s="1"/>
  <c r="H355"/>
  <c r="H356"/>
  <c r="H357"/>
  <c r="I356" s="1"/>
  <c r="J356" s="1"/>
  <c r="H358"/>
  <c r="H359"/>
  <c r="H360"/>
  <c r="I359" s="1"/>
  <c r="J359" s="1"/>
  <c r="H361"/>
  <c r="H362"/>
  <c r="H363"/>
  <c r="I362" s="1"/>
  <c r="J362" s="1"/>
  <c r="H364"/>
  <c r="H365"/>
  <c r="H366"/>
  <c r="I365" s="1"/>
  <c r="J365" s="1"/>
  <c r="H367"/>
  <c r="H368"/>
  <c r="H369"/>
  <c r="I368" s="1"/>
  <c r="J368" s="1"/>
  <c r="H370"/>
  <c r="H371"/>
  <c r="H372"/>
  <c r="I371" s="1"/>
  <c r="J371" s="1"/>
  <c r="H373"/>
  <c r="H374"/>
  <c r="H375"/>
  <c r="I374" s="1"/>
  <c r="J374" s="1"/>
  <c r="H376"/>
  <c r="H377"/>
  <c r="H378"/>
  <c r="I377" s="1"/>
  <c r="J377" s="1"/>
  <c r="H379"/>
  <c r="H380"/>
  <c r="H381"/>
  <c r="I380" s="1"/>
  <c r="J380" s="1"/>
  <c r="H382"/>
  <c r="H383"/>
  <c r="H384"/>
  <c r="I383" s="1"/>
  <c r="J383" s="1"/>
  <c r="H385"/>
  <c r="H386"/>
  <c r="H387"/>
  <c r="I386" s="1"/>
  <c r="J386" s="1"/>
  <c r="H388"/>
  <c r="H389"/>
  <c r="H390"/>
  <c r="I389" s="1"/>
  <c r="J389" s="1"/>
  <c r="H391"/>
  <c r="H392"/>
  <c r="H393"/>
  <c r="I392" s="1"/>
  <c r="J392" s="1"/>
  <c r="H394"/>
  <c r="H395"/>
  <c r="H396"/>
  <c r="I395" s="1"/>
  <c r="J395" s="1"/>
  <c r="H397"/>
  <c r="H398"/>
  <c r="H399"/>
  <c r="I398" s="1"/>
  <c r="J398" s="1"/>
  <c r="H400"/>
  <c r="H401"/>
  <c r="H402"/>
  <c r="I401" s="1"/>
  <c r="J401" s="1"/>
  <c r="H403"/>
  <c r="H404"/>
  <c r="H405"/>
  <c r="I404" s="1"/>
  <c r="J404" s="1"/>
  <c r="H406"/>
  <c r="H407"/>
  <c r="H408"/>
  <c r="I407" s="1"/>
  <c r="J407" s="1"/>
  <c r="H409"/>
  <c r="H410"/>
  <c r="H411"/>
  <c r="I410" s="1"/>
  <c r="J410" s="1"/>
  <c r="H412"/>
  <c r="H413"/>
  <c r="H414"/>
  <c r="I413" s="1"/>
  <c r="J413" s="1"/>
  <c r="H415"/>
  <c r="H416"/>
  <c r="H417"/>
  <c r="I416" s="1"/>
  <c r="J416" s="1"/>
  <c r="H418"/>
  <c r="H419"/>
  <c r="H420"/>
  <c r="I419" s="1"/>
  <c r="J419" s="1"/>
  <c r="H421"/>
  <c r="H422"/>
  <c r="H423"/>
  <c r="I422" s="1"/>
  <c r="J422" s="1"/>
  <c r="H424"/>
  <c r="H425"/>
  <c r="H426"/>
  <c r="I425" s="1"/>
  <c r="J425" s="1"/>
  <c r="H427"/>
  <c r="H428"/>
  <c r="H429"/>
  <c r="I428" s="1"/>
  <c r="J428" s="1"/>
  <c r="H430"/>
  <c r="H431"/>
  <c r="H432"/>
  <c r="I431" s="1"/>
  <c r="J431" s="1"/>
  <c r="H433"/>
  <c r="H434"/>
  <c r="H435"/>
  <c r="I434" s="1"/>
  <c r="J434" s="1"/>
  <c r="H436"/>
  <c r="H437"/>
  <c r="H438"/>
  <c r="I437" s="1"/>
  <c r="J437" s="1"/>
  <c r="H439"/>
  <c r="H440"/>
  <c r="H441"/>
  <c r="I440" s="1"/>
  <c r="J440" s="1"/>
  <c r="H442"/>
  <c r="H443"/>
  <c r="H444"/>
  <c r="I443" s="1"/>
  <c r="J443" s="1"/>
  <c r="H445"/>
  <c r="H446"/>
  <c r="H447"/>
  <c r="I446" s="1"/>
  <c r="J446" s="1"/>
  <c r="H448"/>
  <c r="H449"/>
  <c r="H450"/>
  <c r="I449" s="1"/>
  <c r="J449" s="1"/>
  <c r="H451"/>
  <c r="H452"/>
  <c r="H453"/>
  <c r="I452" s="1"/>
  <c r="J452" s="1"/>
  <c r="H454"/>
  <c r="H455"/>
  <c r="H456"/>
  <c r="I455" s="1"/>
  <c r="J455" s="1"/>
  <c r="H457"/>
  <c r="H458"/>
  <c r="H459"/>
  <c r="I458" s="1"/>
  <c r="J458" s="1"/>
  <c r="H460"/>
  <c r="H461"/>
  <c r="H462"/>
  <c r="I461" s="1"/>
  <c r="J461" s="1"/>
  <c r="H463"/>
  <c r="H464"/>
  <c r="H465"/>
  <c r="I464" s="1"/>
  <c r="J464" s="1"/>
  <c r="H466"/>
  <c r="H467"/>
  <c r="H468"/>
  <c r="I467" s="1"/>
  <c r="J467" s="1"/>
  <c r="H469"/>
  <c r="H2" i="4"/>
  <c r="H3"/>
  <c r="I2" s="1"/>
  <c r="J2" s="1"/>
  <c r="H4"/>
  <c r="H5"/>
  <c r="H6"/>
  <c r="I5" s="1"/>
  <c r="J5" s="1"/>
  <c r="H7"/>
  <c r="H8"/>
  <c r="H9"/>
  <c r="I8" s="1"/>
  <c r="J8" s="1"/>
  <c r="H10"/>
  <c r="H11"/>
  <c r="H12"/>
  <c r="I11" s="1"/>
  <c r="J11" s="1"/>
  <c r="H13"/>
  <c r="H14"/>
  <c r="H15"/>
  <c r="I14" s="1"/>
  <c r="J14" s="1"/>
  <c r="H16"/>
  <c r="H17"/>
  <c r="H18"/>
  <c r="I17" s="1"/>
  <c r="J17" s="1"/>
  <c r="H19"/>
  <c r="H20"/>
  <c r="H21"/>
  <c r="I20" s="1"/>
  <c r="J20" s="1"/>
  <c r="H22"/>
  <c r="H23"/>
  <c r="H24"/>
  <c r="I23" s="1"/>
  <c r="J23" s="1"/>
  <c r="H25"/>
  <c r="H26"/>
  <c r="H27"/>
  <c r="I26" s="1"/>
  <c r="J26" s="1"/>
  <c r="H28"/>
  <c r="H29"/>
  <c r="H30"/>
  <c r="I29" s="1"/>
  <c r="J29" s="1"/>
  <c r="H31"/>
  <c r="H32"/>
  <c r="H33"/>
  <c r="I32" s="1"/>
  <c r="J32" s="1"/>
  <c r="H34"/>
  <c r="H35"/>
  <c r="H36"/>
  <c r="I35" s="1"/>
  <c r="J35" s="1"/>
  <c r="H37"/>
  <c r="H38"/>
  <c r="H39"/>
  <c r="I38" s="1"/>
  <c r="J38" s="1"/>
  <c r="H40"/>
  <c r="H41"/>
  <c r="H42"/>
  <c r="I41" s="1"/>
  <c r="J41" s="1"/>
  <c r="H43"/>
  <c r="H44"/>
  <c r="H45"/>
  <c r="I44" s="1"/>
  <c r="J44" s="1"/>
  <c r="H46"/>
  <c r="H47"/>
  <c r="H48"/>
  <c r="I47" s="1"/>
  <c r="J47" s="1"/>
  <c r="H49"/>
  <c r="H50"/>
  <c r="H51"/>
  <c r="I50" s="1"/>
  <c r="J50" s="1"/>
  <c r="H52"/>
  <c r="H53"/>
  <c r="H54"/>
  <c r="I53" s="1"/>
  <c r="J53" s="1"/>
  <c r="H55"/>
  <c r="H56"/>
  <c r="H57"/>
  <c r="I56" s="1"/>
  <c r="J56" s="1"/>
  <c r="H58"/>
  <c r="H59"/>
  <c r="H60"/>
  <c r="I59" s="1"/>
  <c r="J59" s="1"/>
  <c r="H61"/>
  <c r="H62"/>
  <c r="H63"/>
  <c r="I62" s="1"/>
  <c r="J62" s="1"/>
  <c r="H64"/>
  <c r="H65"/>
  <c r="H66"/>
  <c r="I65" s="1"/>
  <c r="J65" s="1"/>
  <c r="H67"/>
  <c r="H68"/>
  <c r="H69"/>
  <c r="I68" s="1"/>
  <c r="J68" s="1"/>
  <c r="H70"/>
  <c r="H71"/>
  <c r="H72"/>
  <c r="I71" s="1"/>
  <c r="J71" s="1"/>
  <c r="H73"/>
  <c r="H74"/>
  <c r="H75"/>
  <c r="I74" s="1"/>
  <c r="J74" s="1"/>
  <c r="H76"/>
  <c r="H77"/>
  <c r="H78"/>
  <c r="I77" s="1"/>
  <c r="J77" s="1"/>
  <c r="H79"/>
  <c r="H80"/>
  <c r="H81"/>
  <c r="I80" s="1"/>
  <c r="J80" s="1"/>
  <c r="H82"/>
  <c r="H83"/>
  <c r="H84"/>
  <c r="I83" s="1"/>
  <c r="J83" s="1"/>
  <c r="H85"/>
  <c r="H86"/>
  <c r="H87"/>
  <c r="I86" s="1"/>
  <c r="J86" s="1"/>
  <c r="H88"/>
  <c r="H89"/>
  <c r="H90"/>
  <c r="I89" s="1"/>
  <c r="J89" s="1"/>
  <c r="H91"/>
  <c r="H92"/>
  <c r="H93"/>
  <c r="I92" s="1"/>
  <c r="J92" s="1"/>
  <c r="H94"/>
  <c r="H95"/>
  <c r="H96"/>
  <c r="I95" s="1"/>
  <c r="J95" s="1"/>
  <c r="H97"/>
  <c r="H98"/>
  <c r="H99"/>
  <c r="I98" s="1"/>
  <c r="J98" s="1"/>
  <c r="H100"/>
  <c r="H101"/>
  <c r="H102"/>
  <c r="I101" s="1"/>
  <c r="J101" s="1"/>
  <c r="H103"/>
  <c r="H104"/>
  <c r="H105"/>
  <c r="I104" s="1"/>
  <c r="J104" s="1"/>
  <c r="H106"/>
  <c r="H107"/>
  <c r="H108"/>
  <c r="I107" s="1"/>
  <c r="J107" s="1"/>
  <c r="H109"/>
  <c r="H110"/>
  <c r="H111"/>
  <c r="I110" s="1"/>
  <c r="J110" s="1"/>
  <c r="H112"/>
  <c r="H113"/>
  <c r="H114"/>
  <c r="I113" s="1"/>
  <c r="J113" s="1"/>
  <c r="H115"/>
  <c r="H116"/>
  <c r="H117"/>
  <c r="I116" s="1"/>
  <c r="J116" s="1"/>
  <c r="H118"/>
  <c r="H119"/>
  <c r="H120"/>
  <c r="I119" s="1"/>
  <c r="J119" s="1"/>
  <c r="H121"/>
  <c r="H122"/>
  <c r="H123"/>
  <c r="I122" s="1"/>
  <c r="J122" s="1"/>
  <c r="H124"/>
  <c r="H125"/>
  <c r="H126"/>
  <c r="I125" s="1"/>
  <c r="J125" s="1"/>
  <c r="H127"/>
  <c r="H128"/>
  <c r="H129"/>
  <c r="I128" s="1"/>
  <c r="J128" s="1"/>
  <c r="H130"/>
  <c r="H131"/>
  <c r="H132"/>
  <c r="I131" s="1"/>
  <c r="J131" s="1"/>
  <c r="H133"/>
  <c r="H134"/>
  <c r="H135"/>
  <c r="I134" s="1"/>
  <c r="J134" s="1"/>
  <c r="H136"/>
  <c r="H137"/>
  <c r="H138"/>
  <c r="I137" s="1"/>
  <c r="J137" s="1"/>
  <c r="H139"/>
  <c r="H140"/>
  <c r="H141"/>
  <c r="I140" s="1"/>
  <c r="J140" s="1"/>
  <c r="H142"/>
  <c r="H143"/>
  <c r="H144"/>
  <c r="I143" s="1"/>
  <c r="J143" s="1"/>
  <c r="H145"/>
  <c r="H146"/>
  <c r="H147"/>
  <c r="I146" s="1"/>
  <c r="J146" s="1"/>
  <c r="H148"/>
  <c r="H149"/>
  <c r="H150"/>
  <c r="I149" s="1"/>
  <c r="J149" s="1"/>
  <c r="H151"/>
  <c r="H152"/>
  <c r="H153"/>
  <c r="I152" s="1"/>
  <c r="J152" s="1"/>
  <c r="H154"/>
  <c r="H155"/>
  <c r="H156"/>
  <c r="I155" s="1"/>
  <c r="J155" s="1"/>
  <c r="H157"/>
  <c r="H158"/>
  <c r="L158"/>
  <c r="H159"/>
  <c r="I158" s="1"/>
  <c r="J158" s="1"/>
  <c r="L159"/>
  <c r="H160"/>
  <c r="L160"/>
  <c r="H161"/>
  <c r="L161"/>
  <c r="H162"/>
  <c r="I161" s="1"/>
  <c r="J161" s="1"/>
  <c r="L162"/>
  <c r="H163"/>
  <c r="L163"/>
  <c r="H164"/>
  <c r="L164"/>
  <c r="H165"/>
  <c r="I164" s="1"/>
  <c r="J164" s="1"/>
  <c r="L165"/>
  <c r="H166"/>
  <c r="L166"/>
  <c r="H167"/>
  <c r="L167"/>
  <c r="H168"/>
  <c r="I167" s="1"/>
  <c r="J167" s="1"/>
  <c r="L168"/>
  <c r="H169"/>
  <c r="L169"/>
  <c r="H170"/>
  <c r="L170"/>
  <c r="H171"/>
  <c r="I170" s="1"/>
  <c r="J170" s="1"/>
  <c r="L171"/>
  <c r="H172"/>
  <c r="L172"/>
  <c r="H173"/>
  <c r="L173"/>
  <c r="H174"/>
  <c r="I173" s="1"/>
  <c r="J173" s="1"/>
  <c r="L174"/>
  <c r="H175"/>
  <c r="L175"/>
  <c r="H176"/>
  <c r="L176"/>
  <c r="H177"/>
  <c r="I176" s="1"/>
  <c r="J176" s="1"/>
  <c r="L177"/>
  <c r="H178"/>
  <c r="L178"/>
  <c r="H179"/>
  <c r="L179"/>
  <c r="H180"/>
  <c r="I179" s="1"/>
  <c r="J179" s="1"/>
  <c r="L180"/>
  <c r="H181"/>
  <c r="L181"/>
  <c r="H182"/>
  <c r="L182"/>
  <c r="H183"/>
  <c r="I182" s="1"/>
  <c r="J182" s="1"/>
  <c r="L183"/>
  <c r="H184"/>
  <c r="L184"/>
  <c r="H185"/>
  <c r="L185"/>
  <c r="H186"/>
  <c r="I185" s="1"/>
  <c r="J185" s="1"/>
  <c r="L186"/>
  <c r="H187"/>
  <c r="L187"/>
  <c r="H188"/>
  <c r="L188"/>
  <c r="H189"/>
  <c r="I188" s="1"/>
  <c r="J188" s="1"/>
  <c r="L189"/>
  <c r="H190"/>
  <c r="L190"/>
  <c r="H191"/>
  <c r="L191"/>
  <c r="H192"/>
  <c r="I191" s="1"/>
  <c r="J191" s="1"/>
  <c r="L192"/>
  <c r="H193"/>
  <c r="L193"/>
  <c r="H194"/>
  <c r="L194"/>
  <c r="H195"/>
  <c r="I194" s="1"/>
  <c r="J194" s="1"/>
  <c r="L195"/>
  <c r="H196"/>
  <c r="L196"/>
  <c r="H197"/>
  <c r="H198"/>
  <c r="I197" s="1"/>
  <c r="J197" s="1"/>
  <c r="H199"/>
  <c r="H200"/>
  <c r="H201"/>
  <c r="I200" s="1"/>
  <c r="J200" s="1"/>
  <c r="H202"/>
  <c r="H203"/>
  <c r="H204"/>
  <c r="I203" s="1"/>
  <c r="J203" s="1"/>
  <c r="H205"/>
  <c r="H206"/>
  <c r="H207"/>
  <c r="I206" s="1"/>
  <c r="J206" s="1"/>
  <c r="H208"/>
  <c r="H209"/>
  <c r="H210"/>
  <c r="I209" s="1"/>
  <c r="J209" s="1"/>
  <c r="H211"/>
  <c r="H212"/>
  <c r="H213"/>
  <c r="I212" s="1"/>
  <c r="J212" s="1"/>
  <c r="H214"/>
  <c r="H215"/>
  <c r="H216"/>
  <c r="I215" s="1"/>
  <c r="J215" s="1"/>
  <c r="H217"/>
  <c r="H218"/>
  <c r="H219"/>
  <c r="I218" s="1"/>
  <c r="J218" s="1"/>
  <c r="H220"/>
  <c r="H221"/>
  <c r="H222"/>
  <c r="I221" s="1"/>
  <c r="J221" s="1"/>
  <c r="H223"/>
  <c r="H224"/>
  <c r="H225"/>
  <c r="I224" s="1"/>
  <c r="J224" s="1"/>
  <c r="H226"/>
  <c r="H227"/>
  <c r="H228"/>
  <c r="I227" s="1"/>
  <c r="J227" s="1"/>
  <c r="H229"/>
  <c r="H230"/>
  <c r="H231"/>
  <c r="I230" s="1"/>
  <c r="J230" s="1"/>
  <c r="H232"/>
  <c r="H233"/>
  <c r="H234"/>
  <c r="I233" s="1"/>
  <c r="J233" s="1"/>
  <c r="H235"/>
  <c r="H236"/>
  <c r="H237"/>
  <c r="I236" s="1"/>
  <c r="J236" s="1"/>
  <c r="H238"/>
  <c r="H239"/>
  <c r="H240"/>
  <c r="I239" s="1"/>
  <c r="J239" s="1"/>
  <c r="H241"/>
  <c r="H242"/>
  <c r="H243"/>
  <c r="I242" s="1"/>
  <c r="J242" s="1"/>
  <c r="H244"/>
  <c r="H245"/>
  <c r="H246"/>
  <c r="I245" s="1"/>
  <c r="J245" s="1"/>
  <c r="H247"/>
  <c r="H248"/>
  <c r="H249"/>
  <c r="I248" s="1"/>
  <c r="J248" s="1"/>
  <c r="H250"/>
  <c r="H251"/>
  <c r="H252"/>
  <c r="I251" s="1"/>
  <c r="J251" s="1"/>
  <c r="H253"/>
  <c r="H254"/>
  <c r="H255"/>
  <c r="I254" s="1"/>
  <c r="J254" s="1"/>
  <c r="H256"/>
  <c r="H257"/>
  <c r="H258"/>
  <c r="I257" s="1"/>
  <c r="J257" s="1"/>
  <c r="H259"/>
  <c r="H260"/>
  <c r="H261"/>
  <c r="I260" s="1"/>
  <c r="J260" s="1"/>
  <c r="H262"/>
  <c r="H263"/>
  <c r="H264"/>
  <c r="I263" s="1"/>
  <c r="J263" s="1"/>
  <c r="H265"/>
  <c r="H266"/>
  <c r="H267"/>
  <c r="I266" s="1"/>
  <c r="J266" s="1"/>
  <c r="H268"/>
  <c r="H269"/>
  <c r="H270"/>
  <c r="I269" s="1"/>
  <c r="J269" s="1"/>
  <c r="H271"/>
  <c r="H272"/>
  <c r="H273"/>
  <c r="I272" s="1"/>
  <c r="J272" s="1"/>
  <c r="H274"/>
  <c r="H275"/>
  <c r="H276"/>
  <c r="I275" s="1"/>
  <c r="J275" s="1"/>
  <c r="H277"/>
  <c r="H278"/>
  <c r="H279"/>
  <c r="I278" s="1"/>
  <c r="J278" s="1"/>
  <c r="H280"/>
  <c r="H281"/>
  <c r="H282"/>
  <c r="I281" s="1"/>
  <c r="J281" s="1"/>
  <c r="H283"/>
  <c r="H284"/>
  <c r="H285"/>
  <c r="I284" s="1"/>
  <c r="J284" s="1"/>
  <c r="H286"/>
  <c r="H287"/>
  <c r="H288"/>
  <c r="I287" s="1"/>
  <c r="J287" s="1"/>
  <c r="H289"/>
  <c r="H290"/>
  <c r="H291"/>
  <c r="I290" s="1"/>
  <c r="J290" s="1"/>
  <c r="H292"/>
  <c r="H293"/>
  <c r="H294"/>
  <c r="I293" s="1"/>
  <c r="J293" s="1"/>
  <c r="H295"/>
  <c r="H296"/>
  <c r="H297"/>
  <c r="I296" s="1"/>
  <c r="J296" s="1"/>
  <c r="H298"/>
  <c r="H299"/>
  <c r="H300"/>
  <c r="I299" s="1"/>
  <c r="J299" s="1"/>
  <c r="H301"/>
  <c r="H302"/>
  <c r="H303"/>
  <c r="I302" s="1"/>
  <c r="J302" s="1"/>
  <c r="H304"/>
  <c r="H305"/>
  <c r="H306"/>
  <c r="I305" s="1"/>
  <c r="J305" s="1"/>
  <c r="H307"/>
  <c r="H308"/>
  <c r="H309"/>
  <c r="I308" s="1"/>
  <c r="J308" s="1"/>
  <c r="H310"/>
  <c r="H311"/>
  <c r="H312"/>
  <c r="I311" s="1"/>
  <c r="J311" s="1"/>
  <c r="H313"/>
  <c r="H314"/>
  <c r="H315"/>
  <c r="I314" s="1"/>
  <c r="J314" s="1"/>
  <c r="H316"/>
  <c r="H317"/>
  <c r="H318"/>
  <c r="I317" s="1"/>
  <c r="J317" s="1"/>
  <c r="H319"/>
  <c r="H320"/>
  <c r="H321"/>
  <c r="I320" s="1"/>
  <c r="J320" s="1"/>
  <c r="H322"/>
  <c r="H323"/>
  <c r="H324"/>
  <c r="I323" s="1"/>
  <c r="J323" s="1"/>
  <c r="H325"/>
  <c r="H326"/>
  <c r="H327"/>
  <c r="I326" s="1"/>
  <c r="J326" s="1"/>
  <c r="H328"/>
  <c r="H329"/>
  <c r="H330"/>
  <c r="I329" s="1"/>
  <c r="J329" s="1"/>
  <c r="H331"/>
  <c r="H332"/>
  <c r="H333"/>
  <c r="I332" s="1"/>
  <c r="J332" s="1"/>
  <c r="H334"/>
  <c r="H335"/>
  <c r="H336"/>
  <c r="I335" s="1"/>
  <c r="J335" s="1"/>
  <c r="H337"/>
  <c r="H338"/>
  <c r="H339"/>
  <c r="I338" s="1"/>
  <c r="J338" s="1"/>
  <c r="H340"/>
  <c r="H341"/>
  <c r="H342"/>
  <c r="I341" s="1"/>
  <c r="J341" s="1"/>
  <c r="H343"/>
  <c r="H344"/>
  <c r="H345"/>
  <c r="I344" s="1"/>
  <c r="J344" s="1"/>
  <c r="H346"/>
  <c r="H347"/>
  <c r="H348"/>
  <c r="I347" s="1"/>
  <c r="J347" s="1"/>
  <c r="H349"/>
  <c r="H350"/>
  <c r="H351"/>
  <c r="I350" s="1"/>
  <c r="J350" s="1"/>
  <c r="H352"/>
  <c r="H353"/>
  <c r="H354"/>
  <c r="I353" s="1"/>
  <c r="J353" s="1"/>
  <c r="H355"/>
  <c r="H356"/>
  <c r="H357"/>
  <c r="I356" s="1"/>
  <c r="J356" s="1"/>
  <c r="H358"/>
  <c r="H359"/>
  <c r="H360"/>
  <c r="I359" s="1"/>
  <c r="J359" s="1"/>
  <c r="H361"/>
  <c r="H362"/>
  <c r="H363"/>
  <c r="I362" s="1"/>
  <c r="J362" s="1"/>
  <c r="H364"/>
  <c r="H365"/>
  <c r="H366"/>
  <c r="I365" s="1"/>
  <c r="J365" s="1"/>
  <c r="H367"/>
  <c r="H368"/>
  <c r="H369"/>
  <c r="I368" s="1"/>
  <c r="J368" s="1"/>
  <c r="H370"/>
  <c r="H371"/>
  <c r="H372"/>
  <c r="I371" s="1"/>
  <c r="J371" s="1"/>
  <c r="H373"/>
  <c r="H374"/>
  <c r="H375"/>
  <c r="I374" s="1"/>
  <c r="J374" s="1"/>
  <c r="H376"/>
  <c r="H377"/>
  <c r="H378"/>
  <c r="I377" s="1"/>
  <c r="J377" s="1"/>
  <c r="H379"/>
  <c r="H380"/>
  <c r="H381"/>
  <c r="I380" s="1"/>
  <c r="J380" s="1"/>
  <c r="H382"/>
  <c r="H383"/>
  <c r="H384"/>
  <c r="I383" s="1"/>
  <c r="J383" s="1"/>
  <c r="H385"/>
  <c r="H386"/>
  <c r="H387"/>
  <c r="I386" s="1"/>
  <c r="J386" s="1"/>
  <c r="H388"/>
  <c r="H389"/>
  <c r="H390"/>
  <c r="I389" s="1"/>
  <c r="J389" s="1"/>
  <c r="H391"/>
  <c r="H392"/>
  <c r="H393"/>
  <c r="I392" s="1"/>
  <c r="J392" s="1"/>
  <c r="H394"/>
  <c r="H395"/>
  <c r="H396"/>
  <c r="I395" s="1"/>
  <c r="J395" s="1"/>
  <c r="H397"/>
  <c r="H398"/>
  <c r="H399"/>
  <c r="I398" s="1"/>
  <c r="J398" s="1"/>
  <c r="H400"/>
  <c r="H401"/>
  <c r="H402"/>
  <c r="I401" s="1"/>
  <c r="J401" s="1"/>
  <c r="H403"/>
  <c r="H404"/>
  <c r="H405"/>
  <c r="I404" s="1"/>
  <c r="J404" s="1"/>
  <c r="H406"/>
  <c r="H407"/>
  <c r="H408"/>
  <c r="I407" s="1"/>
  <c r="J407" s="1"/>
  <c r="H409"/>
  <c r="H410"/>
  <c r="H411"/>
  <c r="I410" s="1"/>
  <c r="J410" s="1"/>
  <c r="H412"/>
  <c r="H413"/>
  <c r="H414"/>
  <c r="I413" s="1"/>
  <c r="J413" s="1"/>
  <c r="H415"/>
  <c r="H416"/>
  <c r="H417"/>
  <c r="I416" s="1"/>
  <c r="J416" s="1"/>
  <c r="H418"/>
  <c r="H419"/>
  <c r="H420"/>
  <c r="I419" s="1"/>
  <c r="J419" s="1"/>
  <c r="H421"/>
  <c r="H422"/>
  <c r="H423"/>
  <c r="I422" s="1"/>
  <c r="J422" s="1"/>
  <c r="H424"/>
  <c r="H425"/>
  <c r="H426"/>
  <c r="I425" s="1"/>
  <c r="J425" s="1"/>
  <c r="H427"/>
  <c r="H428"/>
  <c r="H429"/>
  <c r="I428" s="1"/>
  <c r="J428" s="1"/>
  <c r="H430"/>
  <c r="H431"/>
  <c r="H432"/>
  <c r="I431" s="1"/>
  <c r="J431" s="1"/>
  <c r="H433"/>
  <c r="H434"/>
  <c r="H435"/>
  <c r="I434" s="1"/>
  <c r="J434" s="1"/>
  <c r="H436"/>
  <c r="H437"/>
  <c r="H438"/>
  <c r="I437" s="1"/>
  <c r="J437" s="1"/>
  <c r="H439"/>
  <c r="H440"/>
  <c r="H441"/>
  <c r="I440" s="1"/>
  <c r="J440" s="1"/>
  <c r="H442"/>
  <c r="H443"/>
  <c r="H444"/>
  <c r="I443" s="1"/>
  <c r="J443" s="1"/>
  <c r="H445"/>
  <c r="H446"/>
  <c r="H447"/>
  <c r="I446" s="1"/>
  <c r="J446" s="1"/>
  <c r="H448"/>
  <c r="H449"/>
  <c r="H450"/>
  <c r="I449" s="1"/>
  <c r="J449" s="1"/>
  <c r="H451"/>
  <c r="H452"/>
  <c r="H453"/>
  <c r="I452" s="1"/>
  <c r="J452" s="1"/>
  <c r="H454"/>
  <c r="H455"/>
  <c r="H456"/>
  <c r="I455" s="1"/>
  <c r="J455" s="1"/>
  <c r="H457"/>
  <c r="H458"/>
  <c r="H459"/>
  <c r="I458" s="1"/>
  <c r="J458" s="1"/>
  <c r="H460"/>
  <c r="H461"/>
  <c r="H462"/>
  <c r="I461" s="1"/>
  <c r="J461" s="1"/>
  <c r="H463"/>
  <c r="H464"/>
  <c r="H465"/>
  <c r="I464" s="1"/>
  <c r="J464" s="1"/>
  <c r="H466"/>
  <c r="H467"/>
  <c r="H468"/>
  <c r="I467" s="1"/>
  <c r="J467" s="1"/>
  <c r="H469"/>
  <c r="H470"/>
  <c r="H471"/>
  <c r="I470" s="1"/>
  <c r="J470" s="1"/>
  <c r="H472"/>
  <c r="H473"/>
  <c r="H474"/>
  <c r="I473" s="1"/>
  <c r="J473" s="1"/>
  <c r="H475"/>
  <c r="H476"/>
  <c r="H477"/>
  <c r="I476" s="1"/>
  <c r="J476" s="1"/>
  <c r="H478"/>
  <c r="H479"/>
  <c r="H480"/>
  <c r="I479" s="1"/>
  <c r="J479" s="1"/>
  <c r="H481"/>
  <c r="H482"/>
  <c r="H483"/>
  <c r="I482" s="1"/>
  <c r="J482" s="1"/>
  <c r="H484"/>
  <c r="H485"/>
  <c r="H486"/>
  <c r="I485" s="1"/>
  <c r="J485" s="1"/>
  <c r="H487"/>
  <c r="H488"/>
  <c r="H489"/>
  <c r="I488" s="1"/>
  <c r="J488" s="1"/>
  <c r="H490"/>
  <c r="H491"/>
  <c r="H492"/>
  <c r="I491" s="1"/>
  <c r="J491" s="1"/>
  <c r="H493"/>
  <c r="H494"/>
  <c r="H495"/>
  <c r="I494" s="1"/>
  <c r="J494" s="1"/>
  <c r="H496"/>
  <c r="H497"/>
  <c r="H498"/>
  <c r="I497" s="1"/>
  <c r="J497" s="1"/>
  <c r="H499"/>
  <c r="H500"/>
  <c r="H501"/>
  <c r="I500" s="1"/>
  <c r="J500" s="1"/>
  <c r="H502"/>
  <c r="H503"/>
  <c r="H504"/>
  <c r="I503" s="1"/>
  <c r="J503" s="1"/>
  <c r="H505"/>
  <c r="H506"/>
  <c r="H507"/>
  <c r="I506" s="1"/>
  <c r="J506" s="1"/>
  <c r="H508"/>
  <c r="H509"/>
  <c r="H510"/>
  <c r="I509" s="1"/>
  <c r="J509" s="1"/>
  <c r="H511"/>
  <c r="H512"/>
  <c r="H513"/>
  <c r="I512" s="1"/>
  <c r="J512" s="1"/>
  <c r="H514"/>
  <c r="H515"/>
  <c r="H516"/>
  <c r="I515" s="1"/>
  <c r="J515" s="1"/>
  <c r="H517"/>
  <c r="H518"/>
  <c r="H519"/>
  <c r="I518" s="1"/>
  <c r="J518" s="1"/>
  <c r="H520"/>
  <c r="H521"/>
  <c r="H522"/>
  <c r="I521" s="1"/>
  <c r="J521" s="1"/>
  <c r="H523"/>
  <c r="H524"/>
  <c r="H525"/>
  <c r="I524" s="1"/>
  <c r="J524" s="1"/>
  <c r="H526"/>
  <c r="H527"/>
  <c r="H528"/>
  <c r="I527" s="1"/>
  <c r="J527" s="1"/>
  <c r="H529"/>
  <c r="H530"/>
  <c r="H531"/>
  <c r="I530" s="1"/>
  <c r="J530" s="1"/>
  <c r="H532"/>
  <c r="H533"/>
  <c r="H534"/>
  <c r="I533" s="1"/>
  <c r="J533" s="1"/>
  <c r="H535"/>
  <c r="H536"/>
  <c r="H537"/>
  <c r="I536" s="1"/>
  <c r="J536" s="1"/>
  <c r="H538"/>
  <c r="H539"/>
  <c r="H540"/>
  <c r="I539" s="1"/>
  <c r="J539" s="1"/>
  <c r="H541"/>
  <c r="H542"/>
  <c r="H543"/>
  <c r="I542" s="1"/>
  <c r="J542" s="1"/>
  <c r="H544"/>
  <c r="H545"/>
  <c r="H546"/>
  <c r="I545" s="1"/>
  <c r="J545" s="1"/>
  <c r="H547"/>
  <c r="H548"/>
  <c r="H549"/>
  <c r="I548" s="1"/>
  <c r="J548" s="1"/>
  <c r="H550"/>
  <c r="H551"/>
  <c r="H552"/>
  <c r="I551" s="1"/>
  <c r="J551" s="1"/>
  <c r="H553"/>
  <c r="H554"/>
  <c r="H555"/>
  <c r="I554" s="1"/>
  <c r="J554" s="1"/>
  <c r="H556"/>
  <c r="H557"/>
  <c r="H558"/>
  <c r="I557" s="1"/>
  <c r="J557" s="1"/>
  <c r="H559"/>
  <c r="H560"/>
  <c r="H561"/>
  <c r="I560" s="1"/>
  <c r="J560" s="1"/>
  <c r="H562"/>
  <c r="H563"/>
  <c r="H564"/>
  <c r="I563" s="1"/>
  <c r="J563" s="1"/>
  <c r="H565"/>
  <c r="H566"/>
  <c r="H567"/>
  <c r="I566" s="1"/>
  <c r="J566" s="1"/>
  <c r="H568"/>
  <c r="H569"/>
  <c r="H570"/>
  <c r="I569" s="1"/>
  <c r="J569" s="1"/>
  <c r="H571"/>
  <c r="H572"/>
  <c r="H573"/>
  <c r="I572" s="1"/>
  <c r="J572" s="1"/>
  <c r="H574"/>
  <c r="H575"/>
  <c r="H576"/>
  <c r="I575" s="1"/>
  <c r="J575" s="1"/>
  <c r="H577"/>
  <c r="H578"/>
  <c r="H579"/>
  <c r="I578" s="1"/>
  <c r="J578" s="1"/>
  <c r="H580"/>
  <c r="H581"/>
  <c r="H582"/>
  <c r="I581" s="1"/>
  <c r="J581" s="1"/>
  <c r="H583"/>
  <c r="H584"/>
  <c r="H585"/>
  <c r="I584" s="1"/>
  <c r="J584" s="1"/>
  <c r="H586"/>
  <c r="H587"/>
  <c r="H588"/>
  <c r="I587" s="1"/>
  <c r="J587" s="1"/>
  <c r="H589"/>
  <c r="H590"/>
  <c r="H591"/>
  <c r="I590" s="1"/>
  <c r="J590" s="1"/>
  <c r="H592"/>
  <c r="H593"/>
  <c r="H594"/>
  <c r="I593" s="1"/>
  <c r="J593" s="1"/>
  <c r="H595"/>
  <c r="H596"/>
  <c r="H597"/>
  <c r="I596" s="1"/>
  <c r="J596" s="1"/>
  <c r="H598"/>
  <c r="H599"/>
  <c r="H600"/>
  <c r="I599" s="1"/>
  <c r="J599" s="1"/>
  <c r="H601"/>
  <c r="H602"/>
  <c r="H603"/>
  <c r="I602" s="1"/>
  <c r="J602" s="1"/>
  <c r="H604"/>
  <c r="H605"/>
  <c r="H606"/>
  <c r="I605" s="1"/>
  <c r="J605" s="1"/>
  <c r="H607"/>
  <c r="H608"/>
  <c r="H609"/>
  <c r="I608" s="1"/>
  <c r="J608" s="1"/>
  <c r="H610"/>
  <c r="H611"/>
  <c r="H612"/>
  <c r="I611" s="1"/>
  <c r="J611" s="1"/>
  <c r="H613"/>
  <c r="H614"/>
  <c r="H615"/>
  <c r="I614" s="1"/>
  <c r="J614" s="1"/>
  <c r="H616"/>
  <c r="H617"/>
  <c r="H618"/>
  <c r="I617" s="1"/>
  <c r="J617" s="1"/>
  <c r="H619"/>
  <c r="H620"/>
  <c r="H621"/>
  <c r="I620" s="1"/>
  <c r="J620" s="1"/>
  <c r="H622"/>
  <c r="H623"/>
  <c r="H624"/>
  <c r="I623" s="1"/>
  <c r="J623" s="1"/>
  <c r="H625"/>
  <c r="H626"/>
  <c r="H627"/>
  <c r="I626" s="1"/>
  <c r="J626" s="1"/>
  <c r="H628"/>
  <c r="H629"/>
  <c r="H630"/>
  <c r="I629" s="1"/>
  <c r="J629" s="1"/>
  <c r="H631"/>
  <c r="H632"/>
  <c r="H633"/>
  <c r="I632" s="1"/>
  <c r="J632" s="1"/>
  <c r="H634"/>
  <c r="H635"/>
  <c r="H636"/>
  <c r="I635" s="1"/>
  <c r="J635" s="1"/>
  <c r="H637"/>
  <c r="H638"/>
  <c r="H639"/>
  <c r="I638" s="1"/>
  <c r="J638" s="1"/>
  <c r="H640"/>
  <c r="H641"/>
  <c r="H642"/>
  <c r="I641" s="1"/>
  <c r="J641" s="1"/>
  <c r="H643"/>
  <c r="H644"/>
  <c r="H645"/>
  <c r="I644" s="1"/>
  <c r="J644" s="1"/>
  <c r="H646"/>
  <c r="H647"/>
  <c r="H648"/>
  <c r="I647" s="1"/>
  <c r="J647" s="1"/>
  <c r="H649"/>
  <c r="H650"/>
  <c r="H651"/>
  <c r="I650" s="1"/>
  <c r="J650" s="1"/>
  <c r="H652"/>
  <c r="H653"/>
  <c r="H654"/>
  <c r="I653" s="1"/>
  <c r="J653" s="1"/>
  <c r="H655"/>
  <c r="H656"/>
  <c r="H657"/>
  <c r="I656" s="1"/>
  <c r="J656" s="1"/>
  <c r="H658"/>
  <c r="H659"/>
  <c r="H660"/>
  <c r="I659" s="1"/>
  <c r="J659" s="1"/>
  <c r="H661"/>
  <c r="H662"/>
  <c r="H663"/>
  <c r="I662" s="1"/>
  <c r="J662" s="1"/>
  <c r="H664"/>
  <c r="H665"/>
  <c r="H666"/>
  <c r="I665" s="1"/>
  <c r="J665" s="1"/>
  <c r="H667"/>
  <c r="H668"/>
  <c r="H669"/>
  <c r="I668" s="1"/>
  <c r="J668" s="1"/>
  <c r="H670"/>
  <c r="H671"/>
  <c r="H672"/>
  <c r="I671" s="1"/>
  <c r="J671" s="1"/>
  <c r="H673"/>
  <c r="H674"/>
  <c r="H675"/>
  <c r="I674" s="1"/>
  <c r="J674" s="1"/>
  <c r="H676"/>
  <c r="H677"/>
  <c r="H678"/>
  <c r="I677" s="1"/>
  <c r="J677" s="1"/>
  <c r="H679"/>
  <c r="H680"/>
  <c r="H681"/>
  <c r="I680" s="1"/>
  <c r="J680" s="1"/>
  <c r="H682"/>
  <c r="H683"/>
  <c r="H684"/>
  <c r="I683" s="1"/>
  <c r="J683" s="1"/>
  <c r="H685"/>
  <c r="H686"/>
  <c r="H687"/>
  <c r="I686" s="1"/>
  <c r="J686" s="1"/>
  <c r="H688"/>
  <c r="H689"/>
  <c r="H690"/>
  <c r="I689" s="1"/>
  <c r="J689" s="1"/>
  <c r="H691"/>
  <c r="H692"/>
  <c r="H693"/>
  <c r="I692" s="1"/>
  <c r="J692" s="1"/>
  <c r="H694"/>
  <c r="H695"/>
  <c r="H696"/>
  <c r="I695" s="1"/>
  <c r="J695" s="1"/>
  <c r="H697"/>
  <c r="H698"/>
  <c r="H699"/>
  <c r="I698" s="1"/>
  <c r="J698" s="1"/>
  <c r="H700"/>
  <c r="H701"/>
  <c r="H702"/>
  <c r="I701" s="1"/>
  <c r="J701" s="1"/>
  <c r="H703"/>
  <c r="H704"/>
  <c r="H705"/>
  <c r="I704" s="1"/>
  <c r="J704" s="1"/>
  <c r="H706"/>
  <c r="H707"/>
  <c r="H708"/>
  <c r="I707" s="1"/>
  <c r="J707" s="1"/>
  <c r="H709"/>
  <c r="H710"/>
  <c r="H711"/>
  <c r="I710" s="1"/>
  <c r="J710" s="1"/>
  <c r="H712"/>
  <c r="H713"/>
  <c r="H714"/>
  <c r="I713" s="1"/>
  <c r="J713" s="1"/>
  <c r="H715"/>
  <c r="H716"/>
  <c r="H717"/>
  <c r="I716" s="1"/>
  <c r="J716" s="1"/>
  <c r="H718"/>
  <c r="H719"/>
  <c r="H720"/>
  <c r="I719" s="1"/>
  <c r="J719" s="1"/>
  <c r="H721"/>
  <c r="H722"/>
  <c r="H723"/>
  <c r="I722" s="1"/>
  <c r="J722" s="1"/>
  <c r="H724"/>
  <c r="H725"/>
  <c r="H726"/>
  <c r="I725" s="1"/>
  <c r="J725" s="1"/>
  <c r="H727"/>
  <c r="H728"/>
  <c r="H729"/>
  <c r="I728" s="1"/>
  <c r="J728" s="1"/>
  <c r="H730"/>
  <c r="H731"/>
  <c r="H732"/>
  <c r="I731" s="1"/>
  <c r="J731" s="1"/>
  <c r="H733"/>
  <c r="H734"/>
  <c r="H735"/>
  <c r="I734" s="1"/>
  <c r="J734" s="1"/>
  <c r="H736"/>
  <c r="H737"/>
  <c r="H738"/>
  <c r="I737" s="1"/>
  <c r="J737" s="1"/>
  <c r="H739"/>
  <c r="H740"/>
  <c r="H741"/>
  <c r="I740" s="1"/>
  <c r="J740" s="1"/>
  <c r="H742"/>
  <c r="H2" i="5"/>
  <c r="H3"/>
  <c r="I2" s="1"/>
  <c r="J2" s="1"/>
  <c r="H4"/>
  <c r="H5"/>
  <c r="H6"/>
  <c r="I5" s="1"/>
  <c r="J5" s="1"/>
  <c r="H7"/>
  <c r="H8"/>
  <c r="H9"/>
  <c r="I8" s="1"/>
  <c r="J8" s="1"/>
  <c r="H10"/>
  <c r="H11"/>
  <c r="H12"/>
  <c r="I11" s="1"/>
  <c r="J11" s="1"/>
  <c r="H13"/>
  <c r="H14"/>
  <c r="H15"/>
  <c r="I14" s="1"/>
  <c r="J14" s="1"/>
  <c r="H16"/>
  <c r="H17"/>
  <c r="H18"/>
  <c r="I17" s="1"/>
  <c r="J17" s="1"/>
  <c r="H19"/>
  <c r="H20"/>
  <c r="H21"/>
  <c r="I20" s="1"/>
  <c r="J20" s="1"/>
  <c r="H22"/>
  <c r="H23"/>
  <c r="H24"/>
  <c r="I23" s="1"/>
  <c r="J23" s="1"/>
  <c r="H25"/>
  <c r="H26"/>
  <c r="H27"/>
  <c r="I26" s="1"/>
  <c r="J26" s="1"/>
  <c r="H28"/>
  <c r="H29"/>
  <c r="H30"/>
  <c r="I29" s="1"/>
  <c r="J29" s="1"/>
  <c r="H31"/>
  <c r="H32"/>
  <c r="H33"/>
  <c r="I32" s="1"/>
  <c r="J32" s="1"/>
  <c r="H34"/>
  <c r="H35"/>
  <c r="H36"/>
  <c r="I35" s="1"/>
  <c r="J35" s="1"/>
  <c r="H37"/>
  <c r="H38"/>
  <c r="H39"/>
  <c r="I38" s="1"/>
  <c r="J38" s="1"/>
  <c r="H40"/>
  <c r="H41"/>
  <c r="H42"/>
  <c r="I41" s="1"/>
  <c r="J41" s="1"/>
  <c r="H43"/>
  <c r="H44"/>
  <c r="H45"/>
  <c r="I44" s="1"/>
  <c r="J44" s="1"/>
  <c r="H46"/>
  <c r="H47"/>
  <c r="H48"/>
  <c r="I47" s="1"/>
  <c r="J47" s="1"/>
  <c r="H49"/>
  <c r="H50"/>
  <c r="H51"/>
  <c r="I50" s="1"/>
  <c r="J50" s="1"/>
  <c r="H52"/>
  <c r="H53"/>
  <c r="H54"/>
  <c r="I53" s="1"/>
  <c r="J53" s="1"/>
  <c r="H55"/>
  <c r="H56"/>
  <c r="H57"/>
  <c r="I56" s="1"/>
  <c r="J56" s="1"/>
  <c r="H58"/>
  <c r="H59"/>
  <c r="H60"/>
  <c r="I59" s="1"/>
  <c r="J59" s="1"/>
  <c r="H61"/>
  <c r="H62"/>
  <c r="H63"/>
  <c r="I62" s="1"/>
  <c r="J62" s="1"/>
  <c r="H64"/>
  <c r="H65"/>
  <c r="H66"/>
  <c r="I65" s="1"/>
  <c r="J65" s="1"/>
  <c r="H67"/>
  <c r="H68"/>
  <c r="H69"/>
  <c r="I68" s="1"/>
  <c r="J68" s="1"/>
  <c r="H70"/>
  <c r="H71"/>
  <c r="H72"/>
  <c r="I71" s="1"/>
  <c r="J71" s="1"/>
  <c r="H73"/>
  <c r="H74"/>
  <c r="H75"/>
  <c r="I74" s="1"/>
  <c r="J74" s="1"/>
  <c r="H76"/>
  <c r="H77"/>
  <c r="H78"/>
  <c r="I77" s="1"/>
  <c r="J77" s="1"/>
  <c r="H79"/>
  <c r="H80"/>
  <c r="H81"/>
  <c r="I80" s="1"/>
  <c r="J80" s="1"/>
  <c r="H82"/>
  <c r="H83"/>
  <c r="H84"/>
  <c r="I83" s="1"/>
  <c r="J83" s="1"/>
  <c r="H85"/>
  <c r="H86"/>
  <c r="H87"/>
  <c r="I86" s="1"/>
  <c r="J86" s="1"/>
  <c r="H88"/>
  <c r="H89"/>
  <c r="H90"/>
  <c r="I89" s="1"/>
  <c r="J89" s="1"/>
  <c r="H91"/>
  <c r="H92"/>
  <c r="H93"/>
  <c r="I92" s="1"/>
  <c r="J92" s="1"/>
  <c r="H94"/>
  <c r="H95"/>
  <c r="H96"/>
  <c r="I95" s="1"/>
  <c r="J95" s="1"/>
  <c r="H97"/>
  <c r="H98"/>
  <c r="H99"/>
  <c r="I98" s="1"/>
  <c r="J98" s="1"/>
  <c r="H100"/>
  <c r="H101"/>
  <c r="H102"/>
  <c r="I101" s="1"/>
  <c r="J101" s="1"/>
  <c r="H103"/>
  <c r="H104"/>
  <c r="H105"/>
  <c r="I104" s="1"/>
  <c r="J104" s="1"/>
  <c r="H106"/>
  <c r="H107"/>
  <c r="H108"/>
  <c r="I107" s="1"/>
  <c r="J107" s="1"/>
  <c r="H109"/>
  <c r="H110"/>
  <c r="H111"/>
  <c r="I110" s="1"/>
  <c r="J110" s="1"/>
  <c r="H112"/>
  <c r="H113"/>
  <c r="H114"/>
  <c r="I113" s="1"/>
  <c r="J113" s="1"/>
  <c r="H115"/>
  <c r="H116"/>
  <c r="H117"/>
  <c r="I116" s="1"/>
  <c r="J116" s="1"/>
  <c r="H118"/>
  <c r="H119"/>
  <c r="H120"/>
  <c r="I119" s="1"/>
  <c r="J119" s="1"/>
  <c r="H121"/>
  <c r="H122"/>
  <c r="H123"/>
  <c r="I122" s="1"/>
  <c r="J122" s="1"/>
  <c r="H124"/>
  <c r="H125"/>
  <c r="H126"/>
  <c r="I125" s="1"/>
  <c r="J125" s="1"/>
  <c r="H127"/>
  <c r="H128"/>
  <c r="H129"/>
  <c r="I128" s="1"/>
  <c r="J128" s="1"/>
  <c r="H130"/>
  <c r="H131"/>
  <c r="H132"/>
  <c r="I131" s="1"/>
  <c r="J131" s="1"/>
  <c r="H133"/>
  <c r="H134"/>
  <c r="H135"/>
  <c r="I134" s="1"/>
  <c r="J134" s="1"/>
  <c r="H136"/>
  <c r="H137"/>
  <c r="H138"/>
  <c r="I137" s="1"/>
  <c r="J137" s="1"/>
  <c r="H139"/>
  <c r="H140"/>
  <c r="H141"/>
  <c r="I140" s="1"/>
  <c r="J140" s="1"/>
  <c r="H142"/>
  <c r="H143"/>
  <c r="H144"/>
  <c r="I143" s="1"/>
  <c r="J143" s="1"/>
  <c r="H145"/>
  <c r="H146"/>
  <c r="H147"/>
  <c r="I146" s="1"/>
  <c r="J146" s="1"/>
  <c r="H148"/>
  <c r="H149"/>
  <c r="H150"/>
  <c r="I149" s="1"/>
  <c r="J149" s="1"/>
  <c r="H151"/>
  <c r="H152"/>
  <c r="H153"/>
  <c r="I152" s="1"/>
  <c r="J152" s="1"/>
  <c r="H154"/>
  <c r="H155"/>
  <c r="H156"/>
  <c r="I155" s="1"/>
  <c r="J155" s="1"/>
  <c r="H157"/>
  <c r="H158"/>
  <c r="H159"/>
  <c r="I158" s="1"/>
  <c r="J158" s="1"/>
  <c r="H160"/>
  <c r="H161"/>
  <c r="H162"/>
  <c r="I161" s="1"/>
  <c r="J161" s="1"/>
  <c r="H163"/>
  <c r="H164"/>
  <c r="H165"/>
  <c r="I164" s="1"/>
  <c r="J164" s="1"/>
  <c r="H166"/>
  <c r="H167"/>
  <c r="H168"/>
  <c r="I167" s="1"/>
  <c r="J167" s="1"/>
  <c r="H169"/>
  <c r="H170"/>
  <c r="H171"/>
  <c r="I170" s="1"/>
  <c r="J170" s="1"/>
  <c r="H172"/>
  <c r="H173"/>
  <c r="H174"/>
  <c r="I173" s="1"/>
  <c r="J173" s="1"/>
  <c r="H175"/>
  <c r="H176"/>
  <c r="H177"/>
  <c r="I176" s="1"/>
  <c r="J176" s="1"/>
  <c r="H178"/>
  <c r="H179"/>
  <c r="H180"/>
  <c r="I179" s="1"/>
  <c r="J179" s="1"/>
  <c r="H181"/>
  <c r="H182"/>
  <c r="H183"/>
  <c r="I182" s="1"/>
  <c r="J182" s="1"/>
  <c r="H184"/>
  <c r="H185"/>
  <c r="H186"/>
  <c r="I185" s="1"/>
  <c r="J185" s="1"/>
  <c r="H187"/>
  <c r="H188"/>
  <c r="H189"/>
  <c r="I188" s="1"/>
  <c r="J188" s="1"/>
  <c r="H190"/>
  <c r="H191"/>
  <c r="H192"/>
  <c r="I191" s="1"/>
  <c r="J191" s="1"/>
  <c r="H193"/>
  <c r="H194"/>
  <c r="H195"/>
  <c r="I194" s="1"/>
  <c r="J194" s="1"/>
  <c r="H196"/>
  <c r="H197"/>
  <c r="H198"/>
  <c r="I197" s="1"/>
  <c r="J197" s="1"/>
  <c r="H199"/>
  <c r="H200"/>
  <c r="H201"/>
  <c r="I200" s="1"/>
  <c r="J200" s="1"/>
  <c r="H202"/>
  <c r="H203"/>
  <c r="H204"/>
  <c r="I203" s="1"/>
  <c r="J203" s="1"/>
  <c r="H205"/>
  <c r="H206"/>
  <c r="H207"/>
  <c r="I206" s="1"/>
  <c r="J206" s="1"/>
  <c r="H208"/>
  <c r="H209"/>
  <c r="H210"/>
  <c r="I209" s="1"/>
  <c r="J209" s="1"/>
  <c r="H211"/>
  <c r="H212"/>
  <c r="H213"/>
  <c r="I212" s="1"/>
  <c r="J212" s="1"/>
  <c r="H214"/>
  <c r="H215"/>
  <c r="H216"/>
  <c r="I215" s="1"/>
  <c r="J215" s="1"/>
  <c r="H217"/>
  <c r="H218"/>
  <c r="H219"/>
  <c r="I218" s="1"/>
  <c r="J218" s="1"/>
  <c r="H220"/>
  <c r="H221"/>
  <c r="H222"/>
  <c r="I221" s="1"/>
  <c r="J221" s="1"/>
  <c r="H223"/>
  <c r="H224"/>
  <c r="H225"/>
  <c r="I224" s="1"/>
  <c r="J224" s="1"/>
  <c r="H226"/>
  <c r="H227"/>
  <c r="H228"/>
  <c r="I227" s="1"/>
  <c r="J227" s="1"/>
  <c r="H229"/>
  <c r="H230"/>
  <c r="H231"/>
  <c r="I230" s="1"/>
  <c r="J230" s="1"/>
  <c r="H232"/>
  <c r="H233"/>
  <c r="H234"/>
  <c r="I233" s="1"/>
  <c r="J233" s="1"/>
  <c r="H235"/>
  <c r="H236"/>
  <c r="H237"/>
  <c r="I236" s="1"/>
  <c r="J236" s="1"/>
  <c r="H238"/>
  <c r="H239"/>
  <c r="H240"/>
  <c r="I239" s="1"/>
  <c r="J239" s="1"/>
  <c r="H241"/>
  <c r="H242"/>
  <c r="H243"/>
  <c r="I242" s="1"/>
  <c r="J242" s="1"/>
  <c r="H244"/>
  <c r="H245"/>
  <c r="H246"/>
  <c r="I245" s="1"/>
  <c r="J245" s="1"/>
  <c r="H247"/>
  <c r="H248"/>
  <c r="H249"/>
  <c r="I248" s="1"/>
  <c r="J248" s="1"/>
  <c r="H250"/>
  <c r="H251"/>
  <c r="H252"/>
  <c r="I251" s="1"/>
  <c r="J251" s="1"/>
  <c r="H253"/>
  <c r="H254"/>
  <c r="H255"/>
  <c r="I254" s="1"/>
  <c r="J254" s="1"/>
  <c r="H256"/>
  <c r="H257"/>
  <c r="H258"/>
  <c r="I257" s="1"/>
  <c r="J257" s="1"/>
  <c r="H259"/>
  <c r="H260"/>
  <c r="H261"/>
  <c r="I260" s="1"/>
  <c r="J260" s="1"/>
  <c r="H262"/>
  <c r="H263"/>
  <c r="H264"/>
  <c r="I263" s="1"/>
  <c r="J263" s="1"/>
  <c r="H265"/>
  <c r="H266"/>
  <c r="H267"/>
  <c r="I266" s="1"/>
  <c r="J266" s="1"/>
  <c r="H268"/>
  <c r="H269"/>
  <c r="H270"/>
  <c r="I269" s="1"/>
  <c r="J269" s="1"/>
  <c r="H271"/>
  <c r="H272"/>
  <c r="H273"/>
  <c r="I272" s="1"/>
  <c r="J272" s="1"/>
  <c r="H274"/>
  <c r="H275"/>
  <c r="H276"/>
  <c r="I275" s="1"/>
  <c r="J275" s="1"/>
  <c r="H277"/>
  <c r="H278"/>
  <c r="H279"/>
  <c r="I278" s="1"/>
  <c r="J278" s="1"/>
  <c r="H280"/>
  <c r="H281"/>
  <c r="H282"/>
  <c r="I281" s="1"/>
  <c r="J281" s="1"/>
  <c r="H283"/>
  <c r="H284"/>
  <c r="H285"/>
  <c r="I284" s="1"/>
  <c r="J284" s="1"/>
  <c r="H286"/>
  <c r="H287"/>
  <c r="H288"/>
  <c r="I287" s="1"/>
  <c r="J287" s="1"/>
  <c r="H289"/>
  <c r="H290"/>
  <c r="H291"/>
  <c r="I290" s="1"/>
  <c r="J290" s="1"/>
  <c r="H292"/>
  <c r="H293"/>
  <c r="H294"/>
  <c r="I293" s="1"/>
  <c r="J293" s="1"/>
  <c r="H295"/>
  <c r="H296"/>
  <c r="H297"/>
  <c r="I296" s="1"/>
  <c r="J296" s="1"/>
  <c r="H298"/>
  <c r="H299"/>
  <c r="H300"/>
  <c r="I299" s="1"/>
  <c r="J299" s="1"/>
  <c r="H301"/>
  <c r="H302"/>
  <c r="H303"/>
  <c r="I302" s="1"/>
  <c r="J302" s="1"/>
  <c r="H304"/>
  <c r="H305"/>
  <c r="H306"/>
  <c r="I305" s="1"/>
  <c r="J305" s="1"/>
  <c r="H307"/>
  <c r="H308"/>
  <c r="H309"/>
  <c r="I308" s="1"/>
  <c r="J308" s="1"/>
  <c r="H310"/>
  <c r="H311"/>
  <c r="H312"/>
  <c r="I311" s="1"/>
  <c r="J311" s="1"/>
  <c r="H313"/>
  <c r="H314"/>
  <c r="H315"/>
  <c r="I314" s="1"/>
  <c r="J314" s="1"/>
  <c r="H316"/>
  <c r="H317"/>
  <c r="H318"/>
  <c r="I317" s="1"/>
  <c r="J317" s="1"/>
  <c r="H319"/>
  <c r="H320"/>
  <c r="H321"/>
  <c r="I320" s="1"/>
  <c r="J320" s="1"/>
  <c r="H322"/>
  <c r="H323"/>
  <c r="H324"/>
  <c r="I323" s="1"/>
  <c r="J323" s="1"/>
  <c r="H325"/>
  <c r="H326"/>
  <c r="H327"/>
  <c r="I326" s="1"/>
  <c r="J326" s="1"/>
  <c r="H328"/>
  <c r="H329"/>
  <c r="H330"/>
  <c r="I329" s="1"/>
  <c r="J329" s="1"/>
  <c r="H331"/>
  <c r="H332"/>
  <c r="H333"/>
  <c r="I332" s="1"/>
  <c r="J332" s="1"/>
  <c r="H334"/>
  <c r="H335"/>
  <c r="H336"/>
  <c r="I335" s="1"/>
  <c r="J335" s="1"/>
  <c r="H337"/>
  <c r="H338"/>
  <c r="H339"/>
  <c r="I338" s="1"/>
  <c r="J338" s="1"/>
  <c r="H340"/>
  <c r="H341"/>
  <c r="H342"/>
  <c r="I341" s="1"/>
  <c r="J341" s="1"/>
  <c r="H343"/>
  <c r="H344"/>
  <c r="H345"/>
  <c r="H346"/>
  <c r="H347"/>
  <c r="H348"/>
  <c r="I347" s="1"/>
  <c r="J347" s="1"/>
  <c r="H349"/>
  <c r="H350"/>
  <c r="H351"/>
  <c r="I350" s="1"/>
  <c r="J350" s="1"/>
  <c r="H352"/>
  <c r="H353"/>
  <c r="H354"/>
  <c r="I353" s="1"/>
  <c r="J353" s="1"/>
  <c r="H355"/>
  <c r="H356"/>
  <c r="H357"/>
  <c r="I356" s="1"/>
  <c r="J356" s="1"/>
  <c r="H358"/>
  <c r="H359"/>
  <c r="H360"/>
  <c r="I359" s="1"/>
  <c r="J359" s="1"/>
  <c r="H361"/>
  <c r="H362"/>
  <c r="H363"/>
  <c r="I362" s="1"/>
  <c r="J362" s="1"/>
  <c r="H364"/>
  <c r="H365"/>
  <c r="H366"/>
  <c r="I365" s="1"/>
  <c r="J365" s="1"/>
  <c r="H367"/>
  <c r="H368"/>
  <c r="H369"/>
  <c r="I368" s="1"/>
  <c r="J368" s="1"/>
  <c r="H370"/>
  <c r="H371"/>
  <c r="H372"/>
  <c r="I371" s="1"/>
  <c r="J371" s="1"/>
  <c r="H373"/>
  <c r="H374"/>
  <c r="H375"/>
  <c r="I374" s="1"/>
  <c r="J374" s="1"/>
  <c r="H376"/>
  <c r="H377"/>
  <c r="H378"/>
  <c r="I377" s="1"/>
  <c r="J377" s="1"/>
  <c r="H379"/>
  <c r="H380"/>
  <c r="H381"/>
  <c r="I380" s="1"/>
  <c r="J380" s="1"/>
  <c r="H382"/>
  <c r="H383"/>
  <c r="H384"/>
  <c r="I383" s="1"/>
  <c r="J383" s="1"/>
  <c r="H385"/>
  <c r="H386"/>
  <c r="H387"/>
  <c r="I386" s="1"/>
  <c r="J386" s="1"/>
  <c r="H388"/>
  <c r="H389"/>
  <c r="H390"/>
  <c r="I389" s="1"/>
  <c r="J389" s="1"/>
  <c r="H391"/>
  <c r="H392"/>
  <c r="H393"/>
  <c r="I392" s="1"/>
  <c r="J392" s="1"/>
  <c r="H394"/>
  <c r="H395"/>
  <c r="H396"/>
  <c r="I395" s="1"/>
  <c r="J395" s="1"/>
  <c r="H397"/>
  <c r="H398"/>
  <c r="H399"/>
  <c r="I398" s="1"/>
  <c r="J398" s="1"/>
  <c r="H400"/>
  <c r="H401"/>
  <c r="H402"/>
  <c r="I401" s="1"/>
  <c r="J401" s="1"/>
  <c r="H403"/>
  <c r="H404"/>
  <c r="H405"/>
  <c r="I404" s="1"/>
  <c r="J404" s="1"/>
  <c r="H406"/>
  <c r="H407"/>
  <c r="H408"/>
  <c r="I407" s="1"/>
  <c r="J407" s="1"/>
  <c r="H409"/>
  <c r="H410"/>
  <c r="H411"/>
  <c r="I410" s="1"/>
  <c r="J410" s="1"/>
  <c r="H412"/>
  <c r="H413"/>
  <c r="H414"/>
  <c r="I413" s="1"/>
  <c r="J413" s="1"/>
  <c r="H415"/>
  <c r="H416"/>
  <c r="H417"/>
  <c r="I416" s="1"/>
  <c r="J416" s="1"/>
  <c r="H418"/>
  <c r="H419"/>
  <c r="H420"/>
  <c r="I419" s="1"/>
  <c r="J419" s="1"/>
  <c r="H421"/>
  <c r="H422"/>
  <c r="H423"/>
  <c r="I422" s="1"/>
  <c r="J422" s="1"/>
  <c r="H424"/>
  <c r="H425"/>
  <c r="H426"/>
  <c r="I425" s="1"/>
  <c r="J425" s="1"/>
  <c r="H427"/>
  <c r="H428"/>
  <c r="H429"/>
  <c r="I428" s="1"/>
  <c r="J428" s="1"/>
  <c r="H430"/>
  <c r="H431"/>
  <c r="H432"/>
  <c r="I431" s="1"/>
  <c r="J431" s="1"/>
  <c r="H433"/>
  <c r="H434"/>
  <c r="H435"/>
  <c r="I434" s="1"/>
  <c r="J434" s="1"/>
  <c r="H436"/>
  <c r="H437"/>
  <c r="H438"/>
  <c r="I437" s="1"/>
  <c r="J437" s="1"/>
  <c r="H439"/>
  <c r="H440"/>
  <c r="H441"/>
  <c r="I440" s="1"/>
  <c r="J440" s="1"/>
  <c r="H442"/>
  <c r="H443"/>
  <c r="H444"/>
  <c r="I443" s="1"/>
  <c r="J443" s="1"/>
  <c r="H445"/>
  <c r="H446"/>
  <c r="H447"/>
  <c r="I446" s="1"/>
  <c r="J446" s="1"/>
  <c r="H448"/>
  <c r="H449"/>
  <c r="H450"/>
  <c r="I449" s="1"/>
  <c r="J449" s="1"/>
  <c r="H451"/>
  <c r="H452"/>
  <c r="H453"/>
  <c r="I452" s="1"/>
  <c r="J452" s="1"/>
  <c r="H454"/>
  <c r="H455"/>
  <c r="H456"/>
  <c r="I455" s="1"/>
  <c r="J455" s="1"/>
  <c r="H457"/>
  <c r="H458"/>
  <c r="H459"/>
  <c r="I458" s="1"/>
  <c r="J458" s="1"/>
  <c r="H460"/>
  <c r="H461"/>
  <c r="H462"/>
  <c r="I461" s="1"/>
  <c r="J461" s="1"/>
  <c r="H463"/>
  <c r="H464"/>
  <c r="H465"/>
  <c r="I464" s="1"/>
  <c r="J464" s="1"/>
  <c r="H466"/>
  <c r="H467"/>
  <c r="H468"/>
  <c r="I467" s="1"/>
  <c r="J467" s="1"/>
  <c r="H469"/>
  <c r="H470"/>
  <c r="H471"/>
  <c r="I470" s="1"/>
  <c r="J470" s="1"/>
  <c r="H472"/>
  <c r="H473"/>
  <c r="H474"/>
  <c r="I473" s="1"/>
  <c r="J473" s="1"/>
  <c r="H475"/>
  <c r="H476"/>
  <c r="H477"/>
  <c r="I476" s="1"/>
  <c r="J476" s="1"/>
  <c r="H478"/>
  <c r="H479"/>
  <c r="H480"/>
  <c r="I479" s="1"/>
  <c r="J479" s="1"/>
  <c r="H481"/>
  <c r="H482"/>
  <c r="H483"/>
  <c r="I482" s="1"/>
  <c r="J482" s="1"/>
  <c r="H484"/>
  <c r="H485"/>
  <c r="H486"/>
  <c r="I485" s="1"/>
  <c r="J485" s="1"/>
  <c r="H487"/>
  <c r="H488"/>
  <c r="H489"/>
  <c r="I488" s="1"/>
  <c r="J488" s="1"/>
  <c r="H490"/>
  <c r="H491"/>
  <c r="H492"/>
  <c r="I491" s="1"/>
  <c r="J491" s="1"/>
  <c r="H493"/>
  <c r="H494"/>
  <c r="H495"/>
  <c r="I494" s="1"/>
  <c r="J494" s="1"/>
  <c r="H496"/>
  <c r="H497"/>
  <c r="H498"/>
  <c r="I497" s="1"/>
  <c r="J497" s="1"/>
  <c r="H499"/>
  <c r="H500"/>
  <c r="H501"/>
  <c r="I500" s="1"/>
  <c r="J500" s="1"/>
  <c r="H502"/>
  <c r="H503"/>
  <c r="H504"/>
  <c r="I503" s="1"/>
  <c r="J503" s="1"/>
  <c r="H505"/>
  <c r="H506"/>
  <c r="H507"/>
  <c r="I506" s="1"/>
  <c r="J506" s="1"/>
  <c r="H508"/>
  <c r="H509"/>
  <c r="H510"/>
  <c r="I509" s="1"/>
  <c r="J509" s="1"/>
  <c r="H511"/>
  <c r="H512"/>
  <c r="H513"/>
  <c r="I512" s="1"/>
  <c r="J512" s="1"/>
  <c r="H514"/>
  <c r="H515"/>
  <c r="H516"/>
  <c r="I515" s="1"/>
  <c r="J515" s="1"/>
  <c r="H517"/>
  <c r="H518"/>
  <c r="H519"/>
  <c r="I518" s="1"/>
  <c r="J518" s="1"/>
  <c r="H520"/>
  <c r="H521"/>
  <c r="H522"/>
  <c r="I521" s="1"/>
  <c r="J521" s="1"/>
  <c r="H523"/>
  <c r="H524"/>
  <c r="H525"/>
  <c r="I524" s="1"/>
  <c r="J524" s="1"/>
  <c r="H526"/>
  <c r="H527"/>
  <c r="H528"/>
  <c r="I527" s="1"/>
  <c r="J527" s="1"/>
  <c r="H529"/>
  <c r="H530"/>
  <c r="H531"/>
  <c r="I530" s="1"/>
  <c r="J530" s="1"/>
  <c r="H532"/>
  <c r="H533"/>
  <c r="H534"/>
  <c r="I533" s="1"/>
  <c r="J533" s="1"/>
  <c r="H535"/>
  <c r="H536"/>
  <c r="H537"/>
  <c r="I536" s="1"/>
  <c r="J536" s="1"/>
  <c r="H538"/>
  <c r="H539"/>
  <c r="H540"/>
  <c r="I539" s="1"/>
  <c r="J539" s="1"/>
  <c r="H541"/>
  <c r="H542"/>
  <c r="H543"/>
  <c r="I542" s="1"/>
  <c r="J542" s="1"/>
  <c r="H544"/>
  <c r="H545"/>
  <c r="H546"/>
  <c r="I545" s="1"/>
  <c r="J545" s="1"/>
  <c r="H547"/>
  <c r="H2" i="6"/>
  <c r="H3"/>
  <c r="I2" s="1"/>
  <c r="J2" s="1"/>
  <c r="H4"/>
  <c r="H5"/>
  <c r="H6"/>
  <c r="I5" s="1"/>
  <c r="J5" s="1"/>
  <c r="H7"/>
  <c r="H8"/>
  <c r="H9"/>
  <c r="I8" s="1"/>
  <c r="J8" s="1"/>
  <c r="H10"/>
  <c r="H11"/>
  <c r="H12"/>
  <c r="I11" s="1"/>
  <c r="J11" s="1"/>
  <c r="H13"/>
  <c r="H14"/>
  <c r="H15"/>
  <c r="I14" s="1"/>
  <c r="J14" s="1"/>
  <c r="H16"/>
  <c r="H17"/>
  <c r="H18"/>
  <c r="I17" s="1"/>
  <c r="J17" s="1"/>
  <c r="H19"/>
  <c r="H20"/>
  <c r="H21"/>
  <c r="I20" s="1"/>
  <c r="J20" s="1"/>
  <c r="H22"/>
  <c r="H23"/>
  <c r="H24"/>
  <c r="I23" s="1"/>
  <c r="J23" s="1"/>
  <c r="H25"/>
  <c r="H26"/>
  <c r="H27"/>
  <c r="I26" s="1"/>
  <c r="J26" s="1"/>
  <c r="H28"/>
  <c r="H29"/>
  <c r="H30"/>
  <c r="I29" s="1"/>
  <c r="J29" s="1"/>
  <c r="H31"/>
  <c r="H32"/>
  <c r="H33"/>
  <c r="I32" s="1"/>
  <c r="J32" s="1"/>
  <c r="H34"/>
  <c r="H35"/>
  <c r="H36"/>
  <c r="I35" s="1"/>
  <c r="J35" s="1"/>
  <c r="H37"/>
  <c r="H38"/>
  <c r="H39"/>
  <c r="I38" s="1"/>
  <c r="J38" s="1"/>
  <c r="H40"/>
  <c r="H41"/>
  <c r="H42"/>
  <c r="I41" s="1"/>
  <c r="J41" s="1"/>
  <c r="H43"/>
  <c r="H44"/>
  <c r="H45"/>
  <c r="I44" s="1"/>
  <c r="J44" s="1"/>
  <c r="H46"/>
  <c r="H47"/>
  <c r="H48"/>
  <c r="I47" s="1"/>
  <c r="J47" s="1"/>
  <c r="H49"/>
  <c r="H50"/>
  <c r="H51"/>
  <c r="I50" s="1"/>
  <c r="J50" s="1"/>
  <c r="H52"/>
  <c r="H53"/>
  <c r="H54"/>
  <c r="I53" s="1"/>
  <c r="J53" s="1"/>
  <c r="H55"/>
  <c r="H56"/>
  <c r="H57"/>
  <c r="I56" s="1"/>
  <c r="J56" s="1"/>
  <c r="H58"/>
  <c r="H59"/>
  <c r="H60"/>
  <c r="I59" s="1"/>
  <c r="J59" s="1"/>
  <c r="H61"/>
  <c r="H62"/>
  <c r="H63"/>
  <c r="I62" s="1"/>
  <c r="J62" s="1"/>
  <c r="H64"/>
  <c r="H65"/>
  <c r="H66"/>
  <c r="I65" s="1"/>
  <c r="J65" s="1"/>
  <c r="H67"/>
  <c r="H68"/>
  <c r="H69"/>
  <c r="I68" s="1"/>
  <c r="J68" s="1"/>
  <c r="H70"/>
  <c r="H71"/>
  <c r="H72"/>
  <c r="I71" s="1"/>
  <c r="J71" s="1"/>
  <c r="H73"/>
  <c r="H74"/>
  <c r="H75"/>
  <c r="I74" s="1"/>
  <c r="J74" s="1"/>
  <c r="H76"/>
  <c r="H77"/>
  <c r="H78"/>
  <c r="I77" s="1"/>
  <c r="J77" s="1"/>
  <c r="H79"/>
  <c r="H80"/>
  <c r="H81"/>
  <c r="I80" s="1"/>
  <c r="J80" s="1"/>
  <c r="H82"/>
  <c r="H83"/>
  <c r="H84"/>
  <c r="I83" s="1"/>
  <c r="J83" s="1"/>
  <c r="H85"/>
  <c r="H86"/>
  <c r="H87"/>
  <c r="I86" s="1"/>
  <c r="J86" s="1"/>
  <c r="H88"/>
  <c r="H89"/>
  <c r="H90"/>
  <c r="I89" s="1"/>
  <c r="J89" s="1"/>
  <c r="H91"/>
  <c r="H92"/>
  <c r="H93"/>
  <c r="I92" s="1"/>
  <c r="J92" s="1"/>
  <c r="H94"/>
  <c r="H95"/>
  <c r="H96"/>
  <c r="I95" s="1"/>
  <c r="J95" s="1"/>
  <c r="H97"/>
  <c r="H98"/>
  <c r="H99"/>
  <c r="I98" s="1"/>
  <c r="J98" s="1"/>
  <c r="H100"/>
  <c r="H101"/>
  <c r="H102"/>
  <c r="I101" s="1"/>
  <c r="J101" s="1"/>
  <c r="H103"/>
  <c r="H104"/>
  <c r="H105"/>
  <c r="I104" s="1"/>
  <c r="J104" s="1"/>
  <c r="H106"/>
  <c r="H107"/>
  <c r="H108"/>
  <c r="I107" s="1"/>
  <c r="J107" s="1"/>
  <c r="H109"/>
  <c r="H110"/>
  <c r="H111"/>
  <c r="I110" s="1"/>
  <c r="J110" s="1"/>
  <c r="H112"/>
  <c r="H113"/>
  <c r="H114"/>
  <c r="I113" s="1"/>
  <c r="J113" s="1"/>
  <c r="H115"/>
  <c r="H116"/>
  <c r="H117"/>
  <c r="I116" s="1"/>
  <c r="J116" s="1"/>
  <c r="H118"/>
  <c r="H119"/>
  <c r="H120"/>
  <c r="I119" s="1"/>
  <c r="J119" s="1"/>
  <c r="H121"/>
  <c r="H122"/>
  <c r="H123"/>
  <c r="I122" s="1"/>
  <c r="J122" s="1"/>
  <c r="H124"/>
  <c r="H125"/>
  <c r="H126"/>
  <c r="I125" s="1"/>
  <c r="J125" s="1"/>
  <c r="H127"/>
  <c r="H128"/>
  <c r="H129"/>
  <c r="I128" s="1"/>
  <c r="J128" s="1"/>
  <c r="H130"/>
  <c r="H131"/>
  <c r="H132"/>
  <c r="I131" s="1"/>
  <c r="J131" s="1"/>
  <c r="H133"/>
  <c r="H134"/>
  <c r="H135"/>
  <c r="I134" s="1"/>
  <c r="J134" s="1"/>
  <c r="H136"/>
  <c r="H137"/>
  <c r="H138"/>
  <c r="I137" s="1"/>
  <c r="J137" s="1"/>
  <c r="H139"/>
  <c r="H140"/>
  <c r="H141"/>
  <c r="I140" s="1"/>
  <c r="J140" s="1"/>
  <c r="H142"/>
  <c r="H143"/>
  <c r="H144"/>
  <c r="I143" s="1"/>
  <c r="J143" s="1"/>
  <c r="H145"/>
  <c r="H146"/>
  <c r="H147"/>
  <c r="I146" s="1"/>
  <c r="J146" s="1"/>
  <c r="H148"/>
  <c r="H149"/>
  <c r="H150"/>
  <c r="I149" s="1"/>
  <c r="J149" s="1"/>
  <c r="H151"/>
  <c r="H152"/>
  <c r="H153"/>
  <c r="I152" s="1"/>
  <c r="J152" s="1"/>
  <c r="H154"/>
  <c r="H155"/>
  <c r="H156"/>
  <c r="I155" s="1"/>
  <c r="J155" s="1"/>
  <c r="H157"/>
  <c r="H158"/>
  <c r="H159"/>
  <c r="I158" s="1"/>
  <c r="J158" s="1"/>
  <c r="H160"/>
  <c r="H161"/>
  <c r="H162"/>
  <c r="I161" s="1"/>
  <c r="J161" s="1"/>
  <c r="H163"/>
  <c r="H164"/>
  <c r="H165"/>
  <c r="I164" s="1"/>
  <c r="J164" s="1"/>
  <c r="H166"/>
  <c r="H167"/>
  <c r="H168"/>
  <c r="I167" s="1"/>
  <c r="J167" s="1"/>
  <c r="H169"/>
  <c r="H170"/>
  <c r="H171"/>
  <c r="I170" s="1"/>
  <c r="J170" s="1"/>
  <c r="H172"/>
  <c r="H173"/>
  <c r="H174"/>
  <c r="I173" s="1"/>
  <c r="J173" s="1"/>
  <c r="H175"/>
  <c r="H176"/>
  <c r="H177"/>
  <c r="I176" s="1"/>
  <c r="J176" s="1"/>
  <c r="H178"/>
  <c r="H179"/>
  <c r="H180"/>
  <c r="I179" s="1"/>
  <c r="J179" s="1"/>
  <c r="H181"/>
  <c r="H182"/>
  <c r="H183"/>
  <c r="I182" s="1"/>
  <c r="J182" s="1"/>
  <c r="H184"/>
  <c r="H185"/>
  <c r="H186"/>
  <c r="I185" s="1"/>
  <c r="J185" s="1"/>
  <c r="H187"/>
  <c r="H188"/>
  <c r="H189"/>
  <c r="I188" s="1"/>
  <c r="J188" s="1"/>
  <c r="H190"/>
  <c r="H191"/>
  <c r="H192"/>
  <c r="I191" s="1"/>
  <c r="J191" s="1"/>
  <c r="H193"/>
  <c r="H194"/>
  <c r="H195"/>
  <c r="I194" s="1"/>
  <c r="J194" s="1"/>
  <c r="H196"/>
  <c r="H197"/>
  <c r="H198"/>
  <c r="I197" s="1"/>
  <c r="J197" s="1"/>
  <c r="H199"/>
  <c r="H200"/>
  <c r="H201"/>
  <c r="I200" s="1"/>
  <c r="J200" s="1"/>
  <c r="H202"/>
  <c r="H203"/>
  <c r="H204"/>
  <c r="I203" s="1"/>
  <c r="J203" s="1"/>
  <c r="H205"/>
  <c r="H206"/>
  <c r="H207"/>
  <c r="I206" s="1"/>
  <c r="J206" s="1"/>
  <c r="H208"/>
  <c r="H209"/>
  <c r="H210"/>
  <c r="I209" s="1"/>
  <c r="J209" s="1"/>
  <c r="H211"/>
  <c r="H212"/>
  <c r="H213"/>
  <c r="I212" s="1"/>
  <c r="J212" s="1"/>
  <c r="H214"/>
  <c r="H215"/>
  <c r="H216"/>
  <c r="I215" s="1"/>
  <c r="J215" s="1"/>
  <c r="H217"/>
  <c r="H218"/>
  <c r="H219"/>
  <c r="I218" s="1"/>
  <c r="J218" s="1"/>
  <c r="H220"/>
  <c r="H221"/>
  <c r="H222"/>
  <c r="I221" s="1"/>
  <c r="J221" s="1"/>
  <c r="H223"/>
  <c r="H224"/>
  <c r="H225"/>
  <c r="I224" s="1"/>
  <c r="J224" s="1"/>
  <c r="H226"/>
  <c r="H227"/>
  <c r="H228"/>
  <c r="I227" s="1"/>
  <c r="J227" s="1"/>
  <c r="H229"/>
  <c r="H230"/>
  <c r="H231"/>
  <c r="I230" s="1"/>
  <c r="J230" s="1"/>
  <c r="H232"/>
  <c r="H233"/>
  <c r="H234"/>
  <c r="I233" s="1"/>
  <c r="J233" s="1"/>
  <c r="H235"/>
  <c r="H236"/>
  <c r="H237"/>
  <c r="I236" s="1"/>
  <c r="J236" s="1"/>
  <c r="H238"/>
  <c r="H239"/>
  <c r="H240"/>
  <c r="I239" s="1"/>
  <c r="J239" s="1"/>
  <c r="H241"/>
  <c r="H242"/>
  <c r="H243"/>
  <c r="I242" s="1"/>
  <c r="J242" s="1"/>
  <c r="H244"/>
  <c r="H245"/>
  <c r="H246"/>
  <c r="I245" s="1"/>
  <c r="J245" s="1"/>
  <c r="H247"/>
  <c r="H248"/>
  <c r="H249"/>
  <c r="I248" s="1"/>
  <c r="J248" s="1"/>
  <c r="H250"/>
  <c r="H251"/>
  <c r="H252"/>
  <c r="I251" s="1"/>
  <c r="J251" s="1"/>
  <c r="H253"/>
  <c r="H254"/>
  <c r="H255"/>
  <c r="I254" s="1"/>
  <c r="J254" s="1"/>
  <c r="H256"/>
  <c r="H257"/>
  <c r="H258"/>
  <c r="I257" s="1"/>
  <c r="J257" s="1"/>
  <c r="H259"/>
  <c r="H260"/>
  <c r="H261"/>
  <c r="I260" s="1"/>
  <c r="J260" s="1"/>
  <c r="H262"/>
  <c r="H263"/>
  <c r="H264"/>
  <c r="I263" s="1"/>
  <c r="J263" s="1"/>
  <c r="H265"/>
  <c r="H266"/>
  <c r="H267"/>
  <c r="I266" s="1"/>
  <c r="J266" s="1"/>
  <c r="H268"/>
  <c r="H269"/>
  <c r="H270"/>
  <c r="I269" s="1"/>
  <c r="J269" s="1"/>
  <c r="H271"/>
  <c r="H272"/>
  <c r="H273"/>
  <c r="I272" s="1"/>
  <c r="J272" s="1"/>
  <c r="H274"/>
  <c r="H275"/>
  <c r="H276"/>
  <c r="I275" s="1"/>
  <c r="J275" s="1"/>
  <c r="H277"/>
  <c r="H278"/>
  <c r="H279"/>
  <c r="I278" s="1"/>
  <c r="J278" s="1"/>
  <c r="H280"/>
  <c r="H281"/>
  <c r="H282"/>
  <c r="I281" s="1"/>
  <c r="J281" s="1"/>
  <c r="H283"/>
  <c r="H284"/>
  <c r="H285"/>
  <c r="I284" s="1"/>
  <c r="J284" s="1"/>
  <c r="H286"/>
  <c r="H287"/>
  <c r="H288"/>
  <c r="I287" s="1"/>
  <c r="J287" s="1"/>
  <c r="H289"/>
  <c r="H290"/>
  <c r="H291"/>
  <c r="I290" s="1"/>
  <c r="J290" s="1"/>
  <c r="H292"/>
  <c r="H293"/>
  <c r="H294"/>
  <c r="I293" s="1"/>
  <c r="J293" s="1"/>
  <c r="H295"/>
  <c r="H296"/>
  <c r="H297"/>
  <c r="I296" s="1"/>
  <c r="J296" s="1"/>
  <c r="H298"/>
  <c r="H299"/>
  <c r="H300"/>
  <c r="I299" s="1"/>
  <c r="J299" s="1"/>
  <c r="H301"/>
  <c r="H302"/>
  <c r="H303"/>
  <c r="I302" s="1"/>
  <c r="J302" s="1"/>
  <c r="H304"/>
  <c r="H305"/>
  <c r="H306"/>
  <c r="I305" s="1"/>
  <c r="J305" s="1"/>
  <c r="H307"/>
  <c r="H308"/>
  <c r="H309"/>
  <c r="I308" s="1"/>
  <c r="J308" s="1"/>
  <c r="H310"/>
  <c r="H311"/>
  <c r="H312"/>
  <c r="I311" s="1"/>
  <c r="J311" s="1"/>
  <c r="H313"/>
  <c r="H314"/>
  <c r="H315"/>
  <c r="I314" s="1"/>
  <c r="J314" s="1"/>
  <c r="H316"/>
  <c r="H317"/>
  <c r="H318"/>
  <c r="I317" s="1"/>
  <c r="J317" s="1"/>
  <c r="H319"/>
  <c r="H320"/>
  <c r="H321"/>
  <c r="I320" s="1"/>
  <c r="J320" s="1"/>
  <c r="H322"/>
  <c r="H323"/>
  <c r="H324"/>
  <c r="I323" s="1"/>
  <c r="J323" s="1"/>
  <c r="H325"/>
  <c r="H326"/>
  <c r="H327"/>
  <c r="I326" s="1"/>
  <c r="J326" s="1"/>
  <c r="H328"/>
  <c r="H329"/>
  <c r="H330"/>
  <c r="I329" s="1"/>
  <c r="J329" s="1"/>
  <c r="H331"/>
  <c r="H332"/>
  <c r="H333"/>
  <c r="I332" s="1"/>
  <c r="J332" s="1"/>
  <c r="H334"/>
  <c r="H335"/>
  <c r="H336"/>
  <c r="I335" s="1"/>
  <c r="J335" s="1"/>
  <c r="H337"/>
  <c r="H338"/>
  <c r="H339"/>
  <c r="I338" s="1"/>
  <c r="J338" s="1"/>
  <c r="H340"/>
  <c r="H341"/>
  <c r="H342"/>
  <c r="I341" s="1"/>
  <c r="J341" s="1"/>
  <c r="H343"/>
  <c r="H344"/>
  <c r="H345"/>
  <c r="I344" s="1"/>
  <c r="J344" s="1"/>
  <c r="H346"/>
  <c r="H347"/>
  <c r="H348"/>
  <c r="I347" s="1"/>
  <c r="J347" s="1"/>
  <c r="H349"/>
  <c r="H350"/>
  <c r="H351"/>
  <c r="I350" s="1"/>
  <c r="J350" s="1"/>
  <c r="H352"/>
  <c r="H353"/>
  <c r="H354"/>
  <c r="I353" s="1"/>
  <c r="J353" s="1"/>
  <c r="H355"/>
  <c r="H356"/>
  <c r="H357"/>
  <c r="I356" s="1"/>
  <c r="J356" s="1"/>
  <c r="H358"/>
  <c r="H359"/>
  <c r="H360"/>
  <c r="I359" s="1"/>
  <c r="J359" s="1"/>
  <c r="H361"/>
  <c r="H362"/>
  <c r="H363"/>
  <c r="I362" s="1"/>
  <c r="J362" s="1"/>
  <c r="H364"/>
  <c r="H365"/>
  <c r="H366"/>
  <c r="I365" s="1"/>
  <c r="J365" s="1"/>
  <c r="H367"/>
  <c r="H368"/>
  <c r="H369"/>
  <c r="I368" s="1"/>
  <c r="J368" s="1"/>
  <c r="H370"/>
  <c r="H371"/>
  <c r="H372"/>
  <c r="I371" s="1"/>
  <c r="J371" s="1"/>
  <c r="H373"/>
  <c r="H374"/>
  <c r="H375"/>
  <c r="I374" s="1"/>
  <c r="J374" s="1"/>
  <c r="H376"/>
  <c r="H377"/>
  <c r="H378"/>
  <c r="I377" s="1"/>
  <c r="J377" s="1"/>
  <c r="H379"/>
  <c r="H380"/>
  <c r="H381"/>
  <c r="I380" s="1"/>
  <c r="J380" s="1"/>
  <c r="H382"/>
  <c r="H383"/>
  <c r="H384"/>
  <c r="I383" s="1"/>
  <c r="J383" s="1"/>
  <c r="H385"/>
  <c r="H386"/>
  <c r="H387"/>
  <c r="I386" s="1"/>
  <c r="J386" s="1"/>
  <c r="H388"/>
  <c r="H389"/>
  <c r="H390"/>
  <c r="I389" s="1"/>
  <c r="J389" s="1"/>
  <c r="H391"/>
  <c r="H392"/>
  <c r="H393"/>
  <c r="I392" s="1"/>
  <c r="J392" s="1"/>
  <c r="H394"/>
  <c r="H395"/>
  <c r="H396"/>
  <c r="I395" s="1"/>
  <c r="J395" s="1"/>
  <c r="H397"/>
  <c r="H398"/>
  <c r="H399"/>
  <c r="I398" s="1"/>
  <c r="J398" s="1"/>
  <c r="H400"/>
  <c r="H401"/>
  <c r="H402"/>
  <c r="I401" s="1"/>
  <c r="J401" s="1"/>
  <c r="H403"/>
  <c r="H404"/>
  <c r="H405"/>
  <c r="I404" s="1"/>
  <c r="J404" s="1"/>
  <c r="H406"/>
  <c r="H407"/>
  <c r="H408"/>
  <c r="I407" s="1"/>
  <c r="J407" s="1"/>
  <c r="H409"/>
  <c r="H410"/>
  <c r="H411"/>
  <c r="I410" s="1"/>
  <c r="J410" s="1"/>
  <c r="H412"/>
  <c r="H413"/>
  <c r="H414"/>
  <c r="I413" s="1"/>
  <c r="J413" s="1"/>
  <c r="H415"/>
  <c r="H416"/>
  <c r="H417"/>
  <c r="I416" s="1"/>
  <c r="J416" s="1"/>
  <c r="H418"/>
  <c r="H419"/>
  <c r="H420"/>
  <c r="I419" s="1"/>
  <c r="J419" s="1"/>
  <c r="H421"/>
  <c r="H422"/>
  <c r="H423"/>
  <c r="I422" s="1"/>
  <c r="J422" s="1"/>
  <c r="H424"/>
  <c r="H425"/>
  <c r="H426"/>
  <c r="I425" s="1"/>
  <c r="J425" s="1"/>
  <c r="H427"/>
  <c r="H428"/>
  <c r="H429"/>
  <c r="I428" s="1"/>
  <c r="J428" s="1"/>
  <c r="H430"/>
  <c r="H431"/>
  <c r="H432"/>
  <c r="I431" s="1"/>
  <c r="J431" s="1"/>
  <c r="H433"/>
  <c r="H434"/>
  <c r="H435"/>
  <c r="I434" s="1"/>
  <c r="J434" s="1"/>
  <c r="H436"/>
  <c r="H437"/>
  <c r="H438"/>
  <c r="I437" s="1"/>
  <c r="J437" s="1"/>
  <c r="H439"/>
  <c r="H440"/>
  <c r="H441"/>
  <c r="I440" s="1"/>
  <c r="J440" s="1"/>
  <c r="H442"/>
  <c r="H443"/>
  <c r="H444"/>
  <c r="I443" s="1"/>
  <c r="J443" s="1"/>
  <c r="H445"/>
  <c r="H446"/>
  <c r="H447"/>
  <c r="I446" s="1"/>
  <c r="J446" s="1"/>
  <c r="H448"/>
  <c r="H449"/>
  <c r="H450"/>
  <c r="I449" s="1"/>
  <c r="J449" s="1"/>
  <c r="H451"/>
  <c r="H452"/>
  <c r="H453"/>
  <c r="I452" s="1"/>
  <c r="J452" s="1"/>
  <c r="H454"/>
  <c r="H455"/>
  <c r="H456"/>
  <c r="I455" s="1"/>
  <c r="J455" s="1"/>
  <c r="H457"/>
  <c r="H458"/>
  <c r="H459"/>
  <c r="I458" s="1"/>
  <c r="J458" s="1"/>
  <c r="H460"/>
  <c r="H461"/>
  <c r="H462"/>
  <c r="I461" s="1"/>
  <c r="J461" s="1"/>
  <c r="H463"/>
  <c r="H464"/>
  <c r="H465"/>
  <c r="I464" s="1"/>
  <c r="J464" s="1"/>
  <c r="H466"/>
  <c r="H467"/>
  <c r="H468"/>
  <c r="I467" s="1"/>
  <c r="J467" s="1"/>
  <c r="H469"/>
  <c r="H470"/>
  <c r="H471"/>
  <c r="I470" s="1"/>
  <c r="J470" s="1"/>
  <c r="H472"/>
  <c r="H473"/>
  <c r="H474"/>
  <c r="I473" s="1"/>
  <c r="J473" s="1"/>
  <c r="H475"/>
  <c r="H476"/>
  <c r="H477"/>
  <c r="I476" s="1"/>
  <c r="J476" s="1"/>
  <c r="H478"/>
  <c r="H479"/>
  <c r="H480"/>
  <c r="I479" s="1"/>
  <c r="J479" s="1"/>
  <c r="H481"/>
  <c r="H482"/>
  <c r="H483"/>
  <c r="I482" s="1"/>
  <c r="J482" s="1"/>
  <c r="H484"/>
  <c r="H485"/>
  <c r="H486"/>
  <c r="I485" s="1"/>
  <c r="J485" s="1"/>
  <c r="H487"/>
  <c r="H488"/>
  <c r="H489"/>
  <c r="I488" s="1"/>
  <c r="J488" s="1"/>
  <c r="H490"/>
  <c r="H491"/>
  <c r="H492"/>
  <c r="I491" s="1"/>
  <c r="J491" s="1"/>
  <c r="H493"/>
  <c r="H494"/>
  <c r="H495"/>
  <c r="I494" s="1"/>
  <c r="J494" s="1"/>
  <c r="H496"/>
  <c r="H497"/>
  <c r="H498"/>
  <c r="I497" s="1"/>
  <c r="J497" s="1"/>
  <c r="H499"/>
  <c r="H500"/>
  <c r="H501"/>
  <c r="I500" s="1"/>
  <c r="J500" s="1"/>
  <c r="H502"/>
  <c r="H503"/>
  <c r="H504"/>
  <c r="I503" s="1"/>
  <c r="J503" s="1"/>
  <c r="H505"/>
  <c r="H506"/>
  <c r="H507"/>
  <c r="I506" s="1"/>
  <c r="J506" s="1"/>
  <c r="H508"/>
  <c r="H509"/>
  <c r="H510"/>
  <c r="I509" s="1"/>
  <c r="J509" s="1"/>
  <c r="H511"/>
  <c r="H512"/>
  <c r="H513"/>
  <c r="I512" s="1"/>
  <c r="J512" s="1"/>
  <c r="H514"/>
  <c r="H515"/>
  <c r="H516"/>
  <c r="I515" s="1"/>
  <c r="J515" s="1"/>
  <c r="H517"/>
  <c r="H518"/>
  <c r="H519"/>
  <c r="I518" s="1"/>
  <c r="J518" s="1"/>
  <c r="H520"/>
  <c r="H521"/>
  <c r="H522"/>
  <c r="I521" s="1"/>
  <c r="J521" s="1"/>
  <c r="H523"/>
  <c r="H524"/>
  <c r="H525"/>
  <c r="I524" s="1"/>
  <c r="J524" s="1"/>
  <c r="H526"/>
  <c r="H527"/>
  <c r="H528"/>
  <c r="I527" s="1"/>
  <c r="J527" s="1"/>
  <c r="H529"/>
  <c r="H530"/>
  <c r="H531"/>
  <c r="I530" s="1"/>
  <c r="J530" s="1"/>
  <c r="H532"/>
  <c r="H533"/>
  <c r="H534"/>
  <c r="I533" s="1"/>
  <c r="J533" s="1"/>
  <c r="H535"/>
  <c r="H536"/>
  <c r="H537"/>
  <c r="I536" s="1"/>
  <c r="J536" s="1"/>
  <c r="H538"/>
  <c r="H539"/>
  <c r="H540"/>
  <c r="I539" s="1"/>
  <c r="J539" s="1"/>
  <c r="H541"/>
  <c r="H542"/>
  <c r="H543"/>
  <c r="I542" s="1"/>
  <c r="J542" s="1"/>
  <c r="H544"/>
  <c r="H545"/>
  <c r="H546"/>
  <c r="I545" s="1"/>
  <c r="J545" s="1"/>
  <c r="H547"/>
  <c r="A2" i="7"/>
  <c r="B2"/>
  <c r="C2"/>
  <c r="D2"/>
  <c r="E2"/>
  <c r="H2"/>
  <c r="A3"/>
  <c r="B3"/>
  <c r="C3"/>
  <c r="D3"/>
  <c r="E3"/>
  <c r="H3"/>
  <c r="A4"/>
  <c r="B4"/>
  <c r="C4"/>
  <c r="D4"/>
  <c r="E4"/>
  <c r="H4"/>
  <c r="A5"/>
  <c r="B5"/>
  <c r="C5"/>
  <c r="D5"/>
  <c r="E5"/>
  <c r="H5"/>
  <c r="A6"/>
  <c r="B6"/>
  <c r="C6"/>
  <c r="D6"/>
  <c r="E6"/>
  <c r="H6"/>
  <c r="A7"/>
  <c r="B7"/>
  <c r="C7"/>
  <c r="D7"/>
  <c r="E7"/>
  <c r="H7"/>
  <c r="A8"/>
  <c r="B8"/>
  <c r="C8"/>
  <c r="D8"/>
  <c r="E8"/>
  <c r="H8"/>
  <c r="A9"/>
  <c r="B9"/>
  <c r="C9"/>
  <c r="D9"/>
  <c r="E9"/>
  <c r="H9"/>
  <c r="A10"/>
  <c r="B10"/>
  <c r="C10"/>
  <c r="D10"/>
  <c r="E10"/>
  <c r="H10"/>
  <c r="A11"/>
  <c r="B11"/>
  <c r="C11"/>
  <c r="D11"/>
  <c r="E11"/>
  <c r="H11"/>
  <c r="A12"/>
  <c r="B12"/>
  <c r="C12"/>
  <c r="D12"/>
  <c r="E12"/>
  <c r="H12"/>
  <c r="A13"/>
  <c r="B13"/>
  <c r="C13"/>
  <c r="D13"/>
  <c r="E13"/>
  <c r="H13"/>
  <c r="A14"/>
  <c r="B14"/>
  <c r="C14"/>
  <c r="D14"/>
  <c r="E14"/>
  <c r="H14"/>
  <c r="A15"/>
  <c r="B15"/>
  <c r="C15"/>
  <c r="D15"/>
  <c r="E15"/>
  <c r="H15"/>
  <c r="A16"/>
  <c r="B16"/>
  <c r="C16"/>
  <c r="D16"/>
  <c r="E16"/>
  <c r="H16"/>
  <c r="A17"/>
  <c r="B17"/>
  <c r="C17"/>
  <c r="D17"/>
  <c r="E17"/>
  <c r="H17"/>
  <c r="A18"/>
  <c r="B18"/>
  <c r="C18"/>
  <c r="D18"/>
  <c r="E18"/>
  <c r="H18"/>
  <c r="A19"/>
  <c r="B19"/>
  <c r="C19"/>
  <c r="D19"/>
  <c r="E19"/>
  <c r="H19"/>
  <c r="A20"/>
  <c r="B20"/>
  <c r="C20"/>
  <c r="D20"/>
  <c r="E20"/>
  <c r="H20"/>
  <c r="A21"/>
  <c r="B21"/>
  <c r="C21"/>
  <c r="D21"/>
  <c r="E21"/>
  <c r="H21"/>
  <c r="A22"/>
  <c r="B22"/>
  <c r="C22"/>
  <c r="D22"/>
  <c r="E22"/>
  <c r="H22"/>
  <c r="A23"/>
  <c r="B23"/>
  <c r="C23"/>
  <c r="D23"/>
  <c r="E23"/>
  <c r="H23"/>
  <c r="A24"/>
  <c r="B24"/>
  <c r="C24"/>
  <c r="D24"/>
  <c r="E24"/>
  <c r="H24"/>
  <c r="A25"/>
  <c r="B25"/>
  <c r="C25"/>
  <c r="D25"/>
  <c r="E25"/>
  <c r="H25"/>
  <c r="A26"/>
  <c r="B26"/>
  <c r="C26"/>
  <c r="D26"/>
  <c r="E26"/>
  <c r="H26"/>
  <c r="A27"/>
  <c r="B27"/>
  <c r="C27"/>
  <c r="D27"/>
  <c r="E27"/>
  <c r="H27"/>
  <c r="A28"/>
  <c r="B28"/>
  <c r="C28"/>
  <c r="D28"/>
  <c r="E28"/>
  <c r="H28"/>
  <c r="A29"/>
  <c r="B29"/>
  <c r="C29"/>
  <c r="D29"/>
  <c r="E29"/>
  <c r="H29"/>
  <c r="A30"/>
  <c r="B30"/>
  <c r="C30"/>
  <c r="D30"/>
  <c r="E30"/>
  <c r="H30"/>
  <c r="A31"/>
  <c r="B31"/>
  <c r="C31"/>
  <c r="D31"/>
  <c r="E31"/>
  <c r="H31"/>
  <c r="A32"/>
  <c r="B32"/>
  <c r="C32"/>
  <c r="D32"/>
  <c r="E32"/>
  <c r="H32"/>
  <c r="A33"/>
  <c r="B33"/>
  <c r="C33"/>
  <c r="D33"/>
  <c r="E33"/>
  <c r="H33"/>
  <c r="A34"/>
  <c r="B34"/>
  <c r="C34"/>
  <c r="D34"/>
  <c r="E34"/>
  <c r="H34"/>
  <c r="A35"/>
  <c r="B35"/>
  <c r="C35"/>
  <c r="D35"/>
  <c r="E35"/>
  <c r="H35"/>
  <c r="A36"/>
  <c r="B36"/>
  <c r="C36"/>
  <c r="D36"/>
  <c r="E36"/>
  <c r="H36"/>
  <c r="A37"/>
  <c r="B37"/>
  <c r="C37"/>
  <c r="D37"/>
  <c r="E37"/>
  <c r="H37"/>
  <c r="A38"/>
  <c r="B38"/>
  <c r="C38"/>
  <c r="D38"/>
  <c r="E38"/>
  <c r="H38"/>
  <c r="A39"/>
  <c r="B39"/>
  <c r="C39"/>
  <c r="D39"/>
  <c r="E39"/>
  <c r="H39"/>
  <c r="A40"/>
  <c r="B40"/>
  <c r="C40"/>
  <c r="D40"/>
  <c r="E40"/>
  <c r="H40"/>
  <c r="A41"/>
  <c r="B41"/>
  <c r="C41"/>
  <c r="D41"/>
  <c r="E41"/>
  <c r="H41"/>
  <c r="A42"/>
  <c r="B42"/>
  <c r="C42"/>
  <c r="D42"/>
  <c r="E42"/>
  <c r="H42"/>
  <c r="A43"/>
  <c r="B43"/>
  <c r="C43"/>
  <c r="D43"/>
  <c r="E43"/>
  <c r="H43"/>
  <c r="A44"/>
  <c r="B44"/>
  <c r="C44"/>
  <c r="D44"/>
  <c r="E44"/>
  <c r="H44"/>
  <c r="A45"/>
  <c r="B45"/>
  <c r="C45"/>
  <c r="D45"/>
  <c r="E45"/>
  <c r="H45"/>
  <c r="A46"/>
  <c r="B46"/>
  <c r="C46"/>
  <c r="D46"/>
  <c r="E46"/>
  <c r="H46"/>
  <c r="A47"/>
  <c r="B47"/>
  <c r="C47"/>
  <c r="D47"/>
  <c r="E47"/>
  <c r="H47"/>
  <c r="A48"/>
  <c r="B48"/>
  <c r="C48"/>
  <c r="D48"/>
  <c r="E48"/>
  <c r="H48"/>
  <c r="A49"/>
  <c r="B49"/>
  <c r="C49"/>
  <c r="D49"/>
  <c r="E49"/>
  <c r="H49"/>
  <c r="A50"/>
  <c r="B50"/>
  <c r="C50"/>
  <c r="D50"/>
  <c r="E50"/>
  <c r="H50"/>
  <c r="A51"/>
  <c r="B51"/>
  <c r="C51"/>
  <c r="D51"/>
  <c r="E51"/>
  <c r="H51"/>
  <c r="A52"/>
  <c r="B52"/>
  <c r="C52"/>
  <c r="D52"/>
  <c r="E52"/>
  <c r="H52"/>
  <c r="A53"/>
  <c r="B53"/>
  <c r="C53"/>
  <c r="D53"/>
  <c r="E53"/>
  <c r="H53"/>
  <c r="A54"/>
  <c r="B54"/>
  <c r="C54"/>
  <c r="D54"/>
  <c r="E54"/>
  <c r="H54"/>
  <c r="A55"/>
  <c r="B55"/>
  <c r="C55"/>
  <c r="D55"/>
  <c r="E55"/>
  <c r="H55"/>
  <c r="A56"/>
  <c r="B56"/>
  <c r="C56"/>
  <c r="D56"/>
  <c r="E56"/>
  <c r="H56"/>
  <c r="A57"/>
  <c r="B57"/>
  <c r="C57"/>
  <c r="D57"/>
  <c r="E57"/>
  <c r="H57"/>
  <c r="A58"/>
  <c r="B58"/>
  <c r="C58"/>
  <c r="D58"/>
  <c r="E58"/>
  <c r="H58"/>
  <c r="A59"/>
  <c r="B59"/>
  <c r="C59"/>
  <c r="D59"/>
  <c r="E59"/>
  <c r="H59"/>
  <c r="A60"/>
  <c r="B60"/>
  <c r="C60"/>
  <c r="D60"/>
  <c r="E60"/>
  <c r="H60"/>
  <c r="A61"/>
  <c r="B61"/>
  <c r="C61"/>
  <c r="D61"/>
  <c r="E61"/>
  <c r="H61"/>
  <c r="A62"/>
  <c r="B62"/>
  <c r="C62"/>
  <c r="D62"/>
  <c r="E62"/>
  <c r="H62"/>
  <c r="A63"/>
  <c r="B63"/>
  <c r="C63"/>
  <c r="D63"/>
  <c r="E63"/>
  <c r="H63"/>
  <c r="A64"/>
  <c r="B64"/>
  <c r="C64"/>
  <c r="D64"/>
  <c r="E64"/>
  <c r="H64"/>
  <c r="A65"/>
  <c r="B65"/>
  <c r="C65"/>
  <c r="D65"/>
  <c r="E65"/>
  <c r="H65"/>
  <c r="A66"/>
  <c r="B66"/>
  <c r="C66"/>
  <c r="D66"/>
  <c r="E66"/>
  <c r="H66"/>
  <c r="A67"/>
  <c r="B67"/>
  <c r="C67"/>
  <c r="D67"/>
  <c r="E67"/>
  <c r="H67"/>
  <c r="A68"/>
  <c r="B68"/>
  <c r="C68"/>
  <c r="D68"/>
  <c r="E68"/>
  <c r="H68"/>
  <c r="A69"/>
  <c r="B69"/>
  <c r="C69"/>
  <c r="D69"/>
  <c r="E69"/>
  <c r="H69"/>
  <c r="A70"/>
  <c r="B70"/>
  <c r="C70"/>
  <c r="D70"/>
  <c r="E70"/>
  <c r="H70"/>
  <c r="A71"/>
  <c r="B71"/>
  <c r="C71"/>
  <c r="D71"/>
  <c r="E71"/>
  <c r="H71"/>
  <c r="A72"/>
  <c r="B72"/>
  <c r="C72"/>
  <c r="D72"/>
  <c r="E72"/>
  <c r="H72"/>
  <c r="A73"/>
  <c r="B73"/>
  <c r="C73"/>
  <c r="D73"/>
  <c r="E73"/>
  <c r="H73"/>
  <c r="A74"/>
  <c r="B74"/>
  <c r="C74"/>
  <c r="D74"/>
  <c r="E74"/>
  <c r="H74"/>
  <c r="A75"/>
  <c r="B75"/>
  <c r="C75"/>
  <c r="D75"/>
  <c r="E75"/>
  <c r="H75"/>
  <c r="A76"/>
  <c r="B76"/>
  <c r="C76"/>
  <c r="D76"/>
  <c r="E76"/>
  <c r="H76"/>
  <c r="A77"/>
  <c r="B77"/>
  <c r="C77"/>
  <c r="D77"/>
  <c r="E77"/>
  <c r="H77"/>
  <c r="A78"/>
  <c r="B78"/>
  <c r="C78"/>
  <c r="D78"/>
  <c r="E78"/>
  <c r="H78"/>
  <c r="A79"/>
  <c r="B79"/>
  <c r="C79"/>
  <c r="D79"/>
  <c r="E79"/>
  <c r="H79"/>
  <c r="A80"/>
  <c r="B80"/>
  <c r="C80"/>
  <c r="D80"/>
  <c r="E80"/>
  <c r="H80"/>
  <c r="A81"/>
  <c r="B81"/>
  <c r="C81"/>
  <c r="D81"/>
  <c r="E81"/>
  <c r="H81"/>
  <c r="A82"/>
  <c r="B82"/>
  <c r="C82"/>
  <c r="D82"/>
  <c r="E82"/>
  <c r="H82"/>
  <c r="A83"/>
  <c r="B83"/>
  <c r="C83"/>
  <c r="D83"/>
  <c r="E83"/>
  <c r="H83"/>
  <c r="A84"/>
  <c r="B84"/>
  <c r="C84"/>
  <c r="D84"/>
  <c r="E84"/>
  <c r="H84"/>
  <c r="A85"/>
  <c r="B85"/>
  <c r="C85"/>
  <c r="D85"/>
  <c r="E85"/>
  <c r="H85"/>
  <c r="A86"/>
  <c r="B86"/>
  <c r="C86"/>
  <c r="D86"/>
  <c r="E86"/>
  <c r="H86"/>
  <c r="A87"/>
  <c r="B87"/>
  <c r="C87"/>
  <c r="D87"/>
  <c r="E87"/>
  <c r="H87"/>
  <c r="A88"/>
  <c r="B88"/>
  <c r="C88"/>
  <c r="D88"/>
  <c r="E88"/>
  <c r="H88"/>
  <c r="A89"/>
  <c r="B89"/>
  <c r="C89"/>
  <c r="D89"/>
  <c r="E89"/>
  <c r="H89"/>
  <c r="A90"/>
  <c r="B90"/>
  <c r="C90"/>
  <c r="D90"/>
  <c r="E90"/>
  <c r="H90"/>
  <c r="A91"/>
  <c r="B91"/>
  <c r="C91"/>
  <c r="D91"/>
  <c r="E91"/>
  <c r="H91"/>
  <c r="A92"/>
  <c r="B92"/>
  <c r="C92"/>
  <c r="D92"/>
  <c r="E92"/>
  <c r="H92"/>
  <c r="A93"/>
  <c r="B93"/>
  <c r="C93"/>
  <c r="D93"/>
  <c r="E93"/>
  <c r="H93"/>
  <c r="A94"/>
  <c r="B94"/>
  <c r="C94"/>
  <c r="D94"/>
  <c r="E94"/>
  <c r="H94"/>
  <c r="A95"/>
  <c r="B95"/>
  <c r="C95"/>
  <c r="D95"/>
  <c r="E95"/>
  <c r="H95"/>
  <c r="A96"/>
  <c r="B96"/>
  <c r="C96"/>
  <c r="D96"/>
  <c r="E96"/>
  <c r="H96"/>
  <c r="A97"/>
  <c r="B97"/>
  <c r="C97"/>
  <c r="D97"/>
  <c r="E97"/>
  <c r="H97"/>
  <c r="A98"/>
  <c r="B98"/>
  <c r="C98"/>
  <c r="D98"/>
  <c r="E98"/>
  <c r="H98"/>
  <c r="A99"/>
  <c r="B99"/>
  <c r="C99"/>
  <c r="D99"/>
  <c r="E99"/>
  <c r="H99"/>
  <c r="A100"/>
  <c r="B100"/>
  <c r="C100"/>
  <c r="D100"/>
  <c r="E100"/>
  <c r="H100"/>
  <c r="A101"/>
  <c r="B101"/>
  <c r="C101"/>
  <c r="D101"/>
  <c r="E101"/>
  <c r="H101"/>
  <c r="A102"/>
  <c r="B102"/>
  <c r="C102"/>
  <c r="D102"/>
  <c r="E102"/>
  <c r="H102"/>
  <c r="A103"/>
  <c r="B103"/>
  <c r="C103"/>
  <c r="D103"/>
  <c r="E103"/>
  <c r="H103"/>
  <c r="A104"/>
  <c r="B104"/>
  <c r="C104"/>
  <c r="D104"/>
  <c r="E104"/>
  <c r="H104"/>
  <c r="A105"/>
  <c r="B105"/>
  <c r="C105"/>
  <c r="D105"/>
  <c r="E105"/>
  <c r="H105"/>
  <c r="A106"/>
  <c r="B106"/>
  <c r="C106"/>
  <c r="D106"/>
  <c r="E106"/>
  <c r="H106"/>
  <c r="A107"/>
  <c r="B107"/>
  <c r="C107"/>
  <c r="D107"/>
  <c r="E107"/>
  <c r="H107"/>
  <c r="A108"/>
  <c r="B108"/>
  <c r="C108"/>
  <c r="D108"/>
  <c r="E108"/>
  <c r="H108"/>
  <c r="A109"/>
  <c r="B109"/>
  <c r="C109"/>
  <c r="D109"/>
  <c r="E109"/>
  <c r="H109"/>
  <c r="A110"/>
  <c r="B110"/>
  <c r="C110"/>
  <c r="D110"/>
  <c r="E110"/>
  <c r="H110"/>
  <c r="A111"/>
  <c r="B111"/>
  <c r="C111"/>
  <c r="D111"/>
  <c r="E111"/>
  <c r="H111"/>
  <c r="A112"/>
  <c r="B112"/>
  <c r="C112"/>
  <c r="D112"/>
  <c r="E112"/>
  <c r="H112"/>
  <c r="A113"/>
  <c r="B113"/>
  <c r="C113"/>
  <c r="D113"/>
  <c r="E113"/>
  <c r="H113"/>
  <c r="A114"/>
  <c r="B114"/>
  <c r="C114"/>
  <c r="D114"/>
  <c r="E114"/>
  <c r="H114"/>
  <c r="A115"/>
  <c r="B115"/>
  <c r="C115"/>
  <c r="D115"/>
  <c r="E115"/>
  <c r="H115"/>
  <c r="A116"/>
  <c r="B116"/>
  <c r="C116"/>
  <c r="D116"/>
  <c r="E116"/>
  <c r="H116"/>
  <c r="A117"/>
  <c r="B117"/>
  <c r="C117"/>
  <c r="D117"/>
  <c r="E117"/>
  <c r="H117"/>
  <c r="A118"/>
  <c r="B118"/>
  <c r="C118"/>
  <c r="D118"/>
  <c r="E118"/>
  <c r="H118"/>
  <c r="A119"/>
  <c r="B119"/>
  <c r="C119"/>
  <c r="D119"/>
  <c r="E119"/>
  <c r="H119"/>
  <c r="A120"/>
  <c r="B120"/>
  <c r="C120"/>
  <c r="D120"/>
  <c r="E120"/>
  <c r="H120"/>
  <c r="A121"/>
  <c r="B121"/>
  <c r="C121"/>
  <c r="D121"/>
  <c r="E121"/>
  <c r="H121"/>
  <c r="A122"/>
  <c r="B122"/>
  <c r="C122"/>
  <c r="D122"/>
  <c r="E122"/>
  <c r="H122"/>
  <c r="A123"/>
  <c r="B123"/>
  <c r="C123"/>
  <c r="D123"/>
  <c r="E123"/>
  <c r="H123"/>
  <c r="A124"/>
  <c r="B124"/>
  <c r="C124"/>
  <c r="D124"/>
  <c r="E124"/>
  <c r="H124"/>
  <c r="A125"/>
  <c r="B125"/>
  <c r="C125"/>
  <c r="D125"/>
  <c r="E125"/>
  <c r="H125"/>
  <c r="A126"/>
  <c r="B126"/>
  <c r="C126"/>
  <c r="D126"/>
  <c r="E126"/>
  <c r="H126"/>
  <c r="A127"/>
  <c r="B127"/>
  <c r="C127"/>
  <c r="D127"/>
  <c r="E127"/>
  <c r="H127"/>
  <c r="A128"/>
  <c r="B128"/>
  <c r="C128"/>
  <c r="D128"/>
  <c r="E128"/>
  <c r="H128"/>
  <c r="A129"/>
  <c r="B129"/>
  <c r="C129"/>
  <c r="D129"/>
  <c r="E129"/>
  <c r="H129"/>
  <c r="A130"/>
  <c r="B130"/>
  <c r="C130"/>
  <c r="D130"/>
  <c r="E130"/>
  <c r="H130"/>
  <c r="A131"/>
  <c r="B131"/>
  <c r="C131"/>
  <c r="D131"/>
  <c r="E131"/>
  <c r="H131"/>
  <c r="A132"/>
  <c r="B132"/>
  <c r="C132"/>
  <c r="D132"/>
  <c r="E132"/>
  <c r="H132"/>
  <c r="A133"/>
  <c r="B133"/>
  <c r="C133"/>
  <c r="D133"/>
  <c r="E133"/>
  <c r="H133"/>
  <c r="A134"/>
  <c r="B134"/>
  <c r="C134"/>
  <c r="D134"/>
  <c r="E134"/>
  <c r="H134"/>
  <c r="A135"/>
  <c r="B135"/>
  <c r="C135"/>
  <c r="D135"/>
  <c r="E135"/>
  <c r="H135"/>
  <c r="A136"/>
  <c r="B136"/>
  <c r="C136"/>
  <c r="D136"/>
  <c r="E136"/>
  <c r="H136"/>
  <c r="A137"/>
  <c r="B137"/>
  <c r="C137"/>
  <c r="D137"/>
  <c r="E137"/>
  <c r="H137"/>
  <c r="A138"/>
  <c r="B138"/>
  <c r="C138"/>
  <c r="D138"/>
  <c r="E138"/>
  <c r="H138"/>
  <c r="A139"/>
  <c r="B139"/>
  <c r="C139"/>
  <c r="D139"/>
  <c r="E139"/>
  <c r="H139"/>
  <c r="A140"/>
  <c r="B140"/>
  <c r="C140"/>
  <c r="D140"/>
  <c r="E140"/>
  <c r="H140"/>
  <c r="A141"/>
  <c r="B141"/>
  <c r="C141"/>
  <c r="D141"/>
  <c r="E141"/>
  <c r="H141"/>
  <c r="A142"/>
  <c r="B142"/>
  <c r="C142"/>
  <c r="D142"/>
  <c r="E142"/>
  <c r="H142"/>
  <c r="A143"/>
  <c r="B143"/>
  <c r="C143"/>
  <c r="D143"/>
  <c r="E143"/>
  <c r="H143"/>
  <c r="A144"/>
  <c r="B144"/>
  <c r="C144"/>
  <c r="D144"/>
  <c r="E144"/>
  <c r="H144"/>
  <c r="A145"/>
  <c r="B145"/>
  <c r="C145"/>
  <c r="D145"/>
  <c r="E145"/>
  <c r="H145"/>
  <c r="A146"/>
  <c r="B146"/>
  <c r="C146"/>
  <c r="D146"/>
  <c r="E146"/>
  <c r="H146"/>
  <c r="A147"/>
  <c r="B147"/>
  <c r="C147"/>
  <c r="D147"/>
  <c r="E147"/>
  <c r="H147"/>
  <c r="A148"/>
  <c r="B148"/>
  <c r="C148"/>
  <c r="D148"/>
  <c r="E148"/>
  <c r="H148"/>
  <c r="A149"/>
  <c r="B149"/>
  <c r="C149"/>
  <c r="D149"/>
  <c r="E149"/>
  <c r="H149"/>
  <c r="A150"/>
  <c r="B150"/>
  <c r="C150"/>
  <c r="D150"/>
  <c r="E150"/>
  <c r="H150"/>
  <c r="A151"/>
  <c r="B151"/>
  <c r="C151"/>
  <c r="D151"/>
  <c r="E151"/>
  <c r="H151"/>
  <c r="A152"/>
  <c r="B152"/>
  <c r="C152"/>
  <c r="D152"/>
  <c r="E152"/>
  <c r="H152"/>
  <c r="A153"/>
  <c r="B153"/>
  <c r="C153"/>
  <c r="D153"/>
  <c r="E153"/>
  <c r="H153"/>
  <c r="A154"/>
  <c r="B154"/>
  <c r="C154"/>
  <c r="D154"/>
  <c r="E154"/>
  <c r="H154"/>
  <c r="A155"/>
  <c r="B155"/>
  <c r="C155"/>
  <c r="D155"/>
  <c r="E155"/>
  <c r="H155"/>
  <c r="A156"/>
  <c r="B156"/>
  <c r="C156"/>
  <c r="D156"/>
  <c r="E156"/>
  <c r="H156"/>
  <c r="A157"/>
  <c r="B157"/>
  <c r="C157"/>
  <c r="D157"/>
  <c r="E157"/>
  <c r="H157"/>
  <c r="A158"/>
  <c r="B158"/>
  <c r="C158"/>
  <c r="D158"/>
  <c r="E158"/>
  <c r="H158"/>
  <c r="A159"/>
  <c r="B159"/>
  <c r="C159"/>
  <c r="D159"/>
  <c r="E159"/>
  <c r="H159"/>
  <c r="A160"/>
  <c r="B160"/>
  <c r="C160"/>
  <c r="D160"/>
  <c r="E160"/>
  <c r="H160"/>
  <c r="A161"/>
  <c r="B161"/>
  <c r="C161"/>
  <c r="D161"/>
  <c r="E161"/>
  <c r="H161"/>
  <c r="A162"/>
  <c r="B162"/>
  <c r="C162"/>
  <c r="D162"/>
  <c r="E162"/>
  <c r="H162"/>
  <c r="A163"/>
  <c r="B163"/>
  <c r="C163"/>
  <c r="D163"/>
  <c r="E163"/>
  <c r="H163"/>
  <c r="A164"/>
  <c r="B164"/>
  <c r="C164"/>
  <c r="D164"/>
  <c r="E164"/>
  <c r="H164"/>
  <c r="A165"/>
  <c r="B165"/>
  <c r="C165"/>
  <c r="D165"/>
  <c r="E165"/>
  <c r="H165"/>
  <c r="A166"/>
  <c r="B166"/>
  <c r="C166"/>
  <c r="D166"/>
  <c r="E166"/>
  <c r="H166"/>
  <c r="A167"/>
  <c r="B167"/>
  <c r="C167"/>
  <c r="D167"/>
  <c r="E167"/>
  <c r="H167"/>
  <c r="A168"/>
  <c r="B168"/>
  <c r="C168"/>
  <c r="D168"/>
  <c r="E168"/>
  <c r="H168"/>
  <c r="A169"/>
  <c r="B169"/>
  <c r="C169"/>
  <c r="D169"/>
  <c r="E169"/>
  <c r="H169"/>
  <c r="A170"/>
  <c r="B170"/>
  <c r="C170"/>
  <c r="D170"/>
  <c r="E170"/>
  <c r="H170"/>
  <c r="A171"/>
  <c r="B171"/>
  <c r="C171"/>
  <c r="D171"/>
  <c r="E171"/>
  <c r="H171"/>
  <c r="A172"/>
  <c r="B172"/>
  <c r="C172"/>
  <c r="D172"/>
  <c r="E172"/>
  <c r="H172"/>
  <c r="A173"/>
  <c r="B173"/>
  <c r="C173"/>
  <c r="D173"/>
  <c r="E173"/>
  <c r="H173"/>
  <c r="A174"/>
  <c r="B174"/>
  <c r="C174"/>
  <c r="D174"/>
  <c r="E174"/>
  <c r="H174"/>
  <c r="A175"/>
  <c r="B175"/>
  <c r="C175"/>
  <c r="D175"/>
  <c r="E175"/>
  <c r="H175"/>
  <c r="A176"/>
  <c r="B176"/>
  <c r="C176"/>
  <c r="D176"/>
  <c r="E176"/>
  <c r="H176"/>
  <c r="A177"/>
  <c r="B177"/>
  <c r="C177"/>
  <c r="D177"/>
  <c r="E177"/>
  <c r="H177"/>
  <c r="A178"/>
  <c r="B178"/>
  <c r="C178"/>
  <c r="D178"/>
  <c r="E178"/>
  <c r="H178"/>
  <c r="A179"/>
  <c r="B179"/>
  <c r="C179"/>
  <c r="D179"/>
  <c r="E179"/>
  <c r="H179"/>
  <c r="A180"/>
  <c r="B180"/>
  <c r="C180"/>
  <c r="D180"/>
  <c r="E180"/>
  <c r="H180"/>
  <c r="A181"/>
  <c r="B181"/>
  <c r="C181"/>
  <c r="D181"/>
  <c r="E181"/>
  <c r="H181"/>
  <c r="A182"/>
  <c r="B182"/>
  <c r="C182"/>
  <c r="D182"/>
  <c r="E182"/>
  <c r="H182"/>
  <c r="A183"/>
  <c r="B183"/>
  <c r="C183"/>
  <c r="D183"/>
  <c r="E183"/>
  <c r="H183"/>
  <c r="A184"/>
  <c r="B184"/>
  <c r="C184"/>
  <c r="D184"/>
  <c r="E184"/>
  <c r="H184"/>
  <c r="A185"/>
  <c r="B185"/>
  <c r="C185"/>
  <c r="D185"/>
  <c r="E185"/>
  <c r="H185"/>
  <c r="A186"/>
  <c r="B186"/>
  <c r="C186"/>
  <c r="D186"/>
  <c r="E186"/>
  <c r="H186"/>
  <c r="A187"/>
  <c r="B187"/>
  <c r="C187"/>
  <c r="D187"/>
  <c r="E187"/>
  <c r="H187"/>
  <c r="A188"/>
  <c r="B188"/>
  <c r="C188"/>
  <c r="D188"/>
  <c r="E188"/>
  <c r="H188"/>
  <c r="A189"/>
  <c r="B189"/>
  <c r="C189"/>
  <c r="D189"/>
  <c r="E189"/>
  <c r="H189"/>
  <c r="A190"/>
  <c r="B190"/>
  <c r="C190"/>
  <c r="D190"/>
  <c r="E190"/>
  <c r="H190"/>
  <c r="A191"/>
  <c r="B191"/>
  <c r="C191"/>
  <c r="D191"/>
  <c r="E191"/>
  <c r="H191"/>
  <c r="A192"/>
  <c r="B192"/>
  <c r="C192"/>
  <c r="D192"/>
  <c r="E192"/>
  <c r="H192"/>
  <c r="A193"/>
  <c r="B193"/>
  <c r="C193"/>
  <c r="D193"/>
  <c r="E193"/>
  <c r="H193"/>
  <c r="A194"/>
  <c r="B194"/>
  <c r="C194"/>
  <c r="D194"/>
  <c r="E194"/>
  <c r="H194"/>
  <c r="A195"/>
  <c r="B195"/>
  <c r="C195"/>
  <c r="D195"/>
  <c r="E195"/>
  <c r="H195"/>
  <c r="A196"/>
  <c r="B196"/>
  <c r="C196"/>
  <c r="D196"/>
  <c r="E196"/>
  <c r="H196"/>
  <c r="A197"/>
  <c r="B197"/>
  <c r="C197"/>
  <c r="D197"/>
  <c r="E197"/>
  <c r="H197"/>
  <c r="A198"/>
  <c r="B198"/>
  <c r="C198"/>
  <c r="D198"/>
  <c r="E198"/>
  <c r="H198"/>
  <c r="A199"/>
  <c r="B199"/>
  <c r="C199"/>
  <c r="D199"/>
  <c r="E199"/>
  <c r="H199"/>
  <c r="A200"/>
  <c r="B200"/>
  <c r="C200"/>
  <c r="D200"/>
  <c r="E200"/>
  <c r="H200"/>
  <c r="A201"/>
  <c r="B201"/>
  <c r="C201"/>
  <c r="D201"/>
  <c r="E201"/>
  <c r="H201"/>
  <c r="A202"/>
  <c r="B202"/>
  <c r="C202"/>
  <c r="D202"/>
  <c r="E202"/>
  <c r="H202"/>
  <c r="A203"/>
  <c r="B203"/>
  <c r="C203"/>
  <c r="D203"/>
  <c r="E203"/>
  <c r="H203"/>
  <c r="A204"/>
  <c r="B204"/>
  <c r="C204"/>
  <c r="D204"/>
  <c r="E204"/>
  <c r="H204"/>
  <c r="A205"/>
  <c r="B205"/>
  <c r="C205"/>
  <c r="D205"/>
  <c r="E205"/>
  <c r="H205"/>
  <c r="A206"/>
  <c r="B206"/>
  <c r="C206"/>
  <c r="D206"/>
  <c r="E206"/>
  <c r="H206"/>
  <c r="A207"/>
  <c r="B207"/>
  <c r="C207"/>
  <c r="D207"/>
  <c r="E207"/>
  <c r="H207"/>
  <c r="A208"/>
  <c r="B208"/>
  <c r="C208"/>
  <c r="D208"/>
  <c r="E208"/>
  <c r="H208"/>
  <c r="A209"/>
  <c r="B209"/>
  <c r="C209"/>
  <c r="D209"/>
  <c r="E209"/>
  <c r="H209"/>
  <c r="A210"/>
  <c r="B210"/>
  <c r="C210"/>
  <c r="D210"/>
  <c r="E210"/>
  <c r="H210"/>
  <c r="A211"/>
  <c r="B211"/>
  <c r="C211"/>
  <c r="D211"/>
  <c r="E211"/>
  <c r="H211"/>
  <c r="A212"/>
  <c r="B212"/>
  <c r="C212"/>
  <c r="D212"/>
  <c r="E212"/>
  <c r="H212"/>
  <c r="A213"/>
  <c r="B213"/>
  <c r="C213"/>
  <c r="D213"/>
  <c r="E213"/>
  <c r="H213"/>
  <c r="A214"/>
  <c r="B214"/>
  <c r="C214"/>
  <c r="D214"/>
  <c r="E214"/>
  <c r="H214"/>
  <c r="A215"/>
  <c r="B215"/>
  <c r="C215"/>
  <c r="D215"/>
  <c r="E215"/>
  <c r="H215"/>
  <c r="A216"/>
  <c r="B216"/>
  <c r="C216"/>
  <c r="D216"/>
  <c r="E216"/>
  <c r="H216"/>
  <c r="A217"/>
  <c r="B217"/>
  <c r="C217"/>
  <c r="D217"/>
  <c r="E217"/>
  <c r="H217"/>
  <c r="A218"/>
  <c r="B218"/>
  <c r="C218"/>
  <c r="D218"/>
  <c r="E218"/>
  <c r="H218"/>
  <c r="A219"/>
  <c r="B219"/>
  <c r="C219"/>
  <c r="D219"/>
  <c r="E219"/>
  <c r="H219"/>
  <c r="A220"/>
  <c r="B220"/>
  <c r="C220"/>
  <c r="D220"/>
  <c r="E220"/>
  <c r="H220"/>
  <c r="A221"/>
  <c r="B221"/>
  <c r="C221"/>
  <c r="D221"/>
  <c r="E221"/>
  <c r="H221"/>
  <c r="A222"/>
  <c r="B222"/>
  <c r="C222"/>
  <c r="D222"/>
  <c r="E222"/>
  <c r="H222"/>
  <c r="A223"/>
  <c r="B223"/>
  <c r="C223"/>
  <c r="D223"/>
  <c r="E223"/>
  <c r="H223"/>
  <c r="A224"/>
  <c r="B224"/>
  <c r="C224"/>
  <c r="D224"/>
  <c r="E224"/>
  <c r="H224"/>
  <c r="A225"/>
  <c r="B225"/>
  <c r="C225"/>
  <c r="D225"/>
  <c r="E225"/>
  <c r="H225"/>
  <c r="A226"/>
  <c r="B226"/>
  <c r="C226"/>
  <c r="D226"/>
  <c r="E226"/>
  <c r="H226"/>
  <c r="A227"/>
  <c r="B227"/>
  <c r="C227"/>
  <c r="D227"/>
  <c r="E227"/>
  <c r="H227"/>
  <c r="A228"/>
  <c r="B228"/>
  <c r="C228"/>
  <c r="D228"/>
  <c r="E228"/>
  <c r="H228"/>
  <c r="A229"/>
  <c r="B229"/>
  <c r="C229"/>
  <c r="D229"/>
  <c r="E229"/>
  <c r="H229"/>
  <c r="A230"/>
  <c r="B230"/>
  <c r="C230"/>
  <c r="D230"/>
  <c r="E230"/>
  <c r="H230"/>
  <c r="A231"/>
  <c r="B231"/>
  <c r="C231"/>
  <c r="D231"/>
  <c r="E231"/>
  <c r="H231"/>
  <c r="A232"/>
  <c r="B232"/>
  <c r="C232"/>
  <c r="D232"/>
  <c r="E232"/>
  <c r="H232"/>
  <c r="A233"/>
  <c r="B233"/>
  <c r="C233"/>
  <c r="D233"/>
  <c r="E233"/>
  <c r="H233"/>
  <c r="A234"/>
  <c r="B234"/>
  <c r="C234"/>
  <c r="D234"/>
  <c r="E234"/>
  <c r="H234"/>
  <c r="A235"/>
  <c r="B235"/>
  <c r="C235"/>
  <c r="D235"/>
  <c r="E235"/>
  <c r="H235"/>
  <c r="A236"/>
  <c r="B236"/>
  <c r="C236"/>
  <c r="D236"/>
  <c r="E236"/>
  <c r="H236"/>
  <c r="A237"/>
  <c r="B237"/>
  <c r="C237"/>
  <c r="D237"/>
  <c r="E237"/>
  <c r="H237"/>
  <c r="A238"/>
  <c r="B238"/>
  <c r="C238"/>
  <c r="D238"/>
  <c r="E238"/>
  <c r="H238"/>
  <c r="A239"/>
  <c r="B239"/>
  <c r="C239"/>
  <c r="D239"/>
  <c r="E239"/>
  <c r="H239"/>
  <c r="A240"/>
  <c r="B240"/>
  <c r="C240"/>
  <c r="D240"/>
  <c r="E240"/>
  <c r="H240"/>
  <c r="A241"/>
  <c r="B241"/>
  <c r="C241"/>
  <c r="D241"/>
  <c r="E241"/>
  <c r="H241"/>
  <c r="A242"/>
  <c r="B242"/>
  <c r="C242"/>
  <c r="D242"/>
  <c r="E242"/>
  <c r="H242"/>
  <c r="A243"/>
  <c r="B243"/>
  <c r="C243"/>
  <c r="D243"/>
  <c r="E243"/>
  <c r="H243"/>
  <c r="A244"/>
  <c r="B244"/>
  <c r="C244"/>
  <c r="D244"/>
  <c r="E244"/>
  <c r="H244"/>
  <c r="A245"/>
  <c r="B245"/>
  <c r="C245"/>
  <c r="D245"/>
  <c r="E245"/>
  <c r="H245"/>
  <c r="A246"/>
  <c r="B246"/>
  <c r="C246"/>
  <c r="D246"/>
  <c r="E246"/>
  <c r="H246"/>
  <c r="A247"/>
  <c r="B247"/>
  <c r="C247"/>
  <c r="D247"/>
  <c r="E247"/>
  <c r="H247"/>
  <c r="A248"/>
  <c r="B248"/>
  <c r="C248"/>
  <c r="D248"/>
  <c r="E248"/>
  <c r="H248"/>
  <c r="A249"/>
  <c r="B249"/>
  <c r="C249"/>
  <c r="D249"/>
  <c r="E249"/>
  <c r="H249"/>
  <c r="A250"/>
  <c r="B250"/>
  <c r="C250"/>
  <c r="D250"/>
  <c r="E250"/>
  <c r="H250"/>
  <c r="A251"/>
  <c r="B251"/>
  <c r="C251"/>
  <c r="D251"/>
  <c r="E251"/>
  <c r="H251"/>
  <c r="A252"/>
  <c r="B252"/>
  <c r="C252"/>
  <c r="D252"/>
  <c r="E252"/>
  <c r="H252"/>
  <c r="A253"/>
  <c r="B253"/>
  <c r="C253"/>
  <c r="D253"/>
  <c r="E253"/>
  <c r="H253"/>
  <c r="A254"/>
  <c r="B254"/>
  <c r="C254"/>
  <c r="D254"/>
  <c r="E254"/>
  <c r="H254"/>
  <c r="A255"/>
  <c r="B255"/>
  <c r="C255"/>
  <c r="D255"/>
  <c r="E255"/>
  <c r="H255"/>
  <c r="A256"/>
  <c r="B256"/>
  <c r="C256"/>
  <c r="D256"/>
  <c r="E256"/>
  <c r="H256"/>
  <c r="A257"/>
  <c r="B257"/>
  <c r="C257"/>
  <c r="D257"/>
  <c r="E257"/>
  <c r="H257"/>
  <c r="A258"/>
  <c r="B258"/>
  <c r="C258"/>
  <c r="D258"/>
  <c r="E258"/>
  <c r="H258"/>
  <c r="A259"/>
  <c r="B259"/>
  <c r="C259"/>
  <c r="D259"/>
  <c r="E259"/>
  <c r="H259"/>
  <c r="A260"/>
  <c r="B260"/>
  <c r="C260"/>
  <c r="D260"/>
  <c r="E260"/>
  <c r="H260"/>
  <c r="A261"/>
  <c r="B261"/>
  <c r="C261"/>
  <c r="D261"/>
  <c r="E261"/>
  <c r="H261"/>
  <c r="A262"/>
  <c r="B262"/>
  <c r="C262"/>
  <c r="D262"/>
  <c r="E262"/>
  <c r="H262"/>
  <c r="A263"/>
  <c r="B263"/>
  <c r="C263"/>
  <c r="D263"/>
  <c r="E263"/>
  <c r="H263"/>
  <c r="A264"/>
  <c r="B264"/>
  <c r="C264"/>
  <c r="D264"/>
  <c r="E264"/>
  <c r="H264"/>
  <c r="A265"/>
  <c r="B265"/>
  <c r="C265"/>
  <c r="D265"/>
  <c r="E265"/>
  <c r="H265"/>
  <c r="A266"/>
  <c r="B266"/>
  <c r="C266"/>
  <c r="D266"/>
  <c r="E266"/>
  <c r="H266"/>
  <c r="A267"/>
  <c r="B267"/>
  <c r="C267"/>
  <c r="D267"/>
  <c r="E267"/>
  <c r="H267"/>
  <c r="A268"/>
  <c r="B268"/>
  <c r="C268"/>
  <c r="D268"/>
  <c r="E268"/>
  <c r="H268"/>
  <c r="A269"/>
  <c r="B269"/>
  <c r="C269"/>
  <c r="D269"/>
  <c r="E269"/>
  <c r="H269"/>
  <c r="A270"/>
  <c r="B270"/>
  <c r="C270"/>
  <c r="D270"/>
  <c r="E270"/>
  <c r="H270"/>
  <c r="A271"/>
  <c r="B271"/>
  <c r="C271"/>
  <c r="D271"/>
  <c r="E271"/>
  <c r="H271"/>
  <c r="A272"/>
  <c r="B272"/>
  <c r="C272"/>
  <c r="D272"/>
  <c r="E272"/>
  <c r="H272"/>
  <c r="A273"/>
  <c r="B273"/>
  <c r="C273"/>
  <c r="D273"/>
  <c r="E273"/>
  <c r="H273"/>
  <c r="A274"/>
  <c r="B274"/>
  <c r="C274"/>
  <c r="D274"/>
  <c r="E274"/>
  <c r="H274"/>
  <c r="A275"/>
  <c r="B275"/>
  <c r="C275"/>
  <c r="D275"/>
  <c r="E275"/>
  <c r="H275"/>
  <c r="A276"/>
  <c r="B276"/>
  <c r="C276"/>
  <c r="D276"/>
  <c r="E276"/>
  <c r="H276"/>
  <c r="A277"/>
  <c r="B277"/>
  <c r="C277"/>
  <c r="D277"/>
  <c r="E277"/>
  <c r="H277"/>
  <c r="A278"/>
  <c r="B278"/>
  <c r="C278"/>
  <c r="D278"/>
  <c r="E278"/>
  <c r="H278"/>
  <c r="A279"/>
  <c r="B279"/>
  <c r="C279"/>
  <c r="D279"/>
  <c r="E279"/>
  <c r="H279"/>
  <c r="A280"/>
  <c r="B280"/>
  <c r="C280"/>
  <c r="D280"/>
  <c r="E280"/>
  <c r="H280"/>
  <c r="A281"/>
  <c r="B281"/>
  <c r="C281"/>
  <c r="D281"/>
  <c r="E281"/>
  <c r="H281"/>
  <c r="A282"/>
  <c r="B282"/>
  <c r="C282"/>
  <c r="D282"/>
  <c r="E282"/>
  <c r="H282"/>
  <c r="A283"/>
  <c r="B283"/>
  <c r="C283"/>
  <c r="D283"/>
  <c r="E283"/>
  <c r="H283"/>
  <c r="A284"/>
  <c r="B284"/>
  <c r="C284"/>
  <c r="D284"/>
  <c r="E284"/>
  <c r="H284"/>
  <c r="A285"/>
  <c r="B285"/>
  <c r="C285"/>
  <c r="D285"/>
  <c r="E285"/>
  <c r="H285"/>
  <c r="A286"/>
  <c r="B286"/>
  <c r="C286"/>
  <c r="D286"/>
  <c r="E286"/>
  <c r="H286"/>
  <c r="A287"/>
  <c r="B287"/>
  <c r="C287"/>
  <c r="D287"/>
  <c r="E287"/>
  <c r="H287"/>
  <c r="A288"/>
  <c r="B288"/>
  <c r="C288"/>
  <c r="D288"/>
  <c r="E288"/>
  <c r="H288"/>
  <c r="A289"/>
  <c r="B289"/>
  <c r="C289"/>
  <c r="D289"/>
  <c r="E289"/>
  <c r="H289"/>
  <c r="A290"/>
  <c r="B290"/>
  <c r="C290"/>
  <c r="D290"/>
  <c r="E290"/>
  <c r="H290"/>
  <c r="A291"/>
  <c r="B291"/>
  <c r="C291"/>
  <c r="D291"/>
  <c r="E291"/>
  <c r="H291"/>
  <c r="A292"/>
  <c r="B292"/>
  <c r="C292"/>
  <c r="D292"/>
  <c r="E292"/>
  <c r="H292"/>
  <c r="A293"/>
  <c r="B293"/>
  <c r="C293"/>
  <c r="D293"/>
  <c r="E293"/>
  <c r="H293"/>
  <c r="A294"/>
  <c r="B294"/>
  <c r="C294"/>
  <c r="D294"/>
  <c r="E294"/>
  <c r="H294"/>
  <c r="A295"/>
  <c r="B295"/>
  <c r="C295"/>
  <c r="D295"/>
  <c r="E295"/>
  <c r="H295"/>
  <c r="A296"/>
  <c r="B296"/>
  <c r="C296"/>
  <c r="D296"/>
  <c r="E296"/>
  <c r="H296"/>
  <c r="A297"/>
  <c r="B297"/>
  <c r="C297"/>
  <c r="D297"/>
  <c r="E297"/>
  <c r="H297"/>
  <c r="A298"/>
  <c r="B298"/>
  <c r="C298"/>
  <c r="D298"/>
  <c r="E298"/>
  <c r="H298"/>
  <c r="A299"/>
  <c r="B299"/>
  <c r="C299"/>
  <c r="D299"/>
  <c r="E299"/>
  <c r="H299"/>
  <c r="A300"/>
  <c r="B300"/>
  <c r="C300"/>
  <c r="D300"/>
  <c r="E300"/>
  <c r="H300"/>
  <c r="A301"/>
  <c r="B301"/>
  <c r="C301"/>
  <c r="D301"/>
  <c r="E301"/>
  <c r="H301"/>
  <c r="A302"/>
  <c r="B302"/>
  <c r="C302"/>
  <c r="D302"/>
  <c r="E302"/>
  <c r="H302"/>
  <c r="A303"/>
  <c r="B303"/>
  <c r="C303"/>
  <c r="D303"/>
  <c r="E303"/>
  <c r="H303"/>
  <c r="A304"/>
  <c r="B304"/>
  <c r="C304"/>
  <c r="D304"/>
  <c r="E304"/>
  <c r="H304"/>
  <c r="A305"/>
  <c r="B305"/>
  <c r="C305"/>
  <c r="D305"/>
  <c r="E305"/>
  <c r="H305"/>
  <c r="A306"/>
  <c r="B306"/>
  <c r="C306"/>
  <c r="D306"/>
  <c r="E306"/>
  <c r="H306"/>
  <c r="A307"/>
  <c r="B307"/>
  <c r="C307"/>
  <c r="D307"/>
  <c r="E307"/>
  <c r="H307"/>
  <c r="A308"/>
  <c r="B308"/>
  <c r="C308"/>
  <c r="D308"/>
  <c r="E308"/>
  <c r="H308"/>
  <c r="A309"/>
  <c r="B309"/>
  <c r="C309"/>
  <c r="D309"/>
  <c r="E309"/>
  <c r="H309"/>
  <c r="A310"/>
  <c r="B310"/>
  <c r="C310"/>
  <c r="D310"/>
  <c r="E310"/>
  <c r="H310"/>
  <c r="A311"/>
  <c r="B311"/>
  <c r="C311"/>
  <c r="D311"/>
  <c r="E311"/>
  <c r="H311"/>
  <c r="A312"/>
  <c r="B312"/>
  <c r="C312"/>
  <c r="D312"/>
  <c r="E312"/>
  <c r="H312"/>
  <c r="A313"/>
  <c r="B313"/>
  <c r="C313"/>
  <c r="D313"/>
  <c r="E313"/>
  <c r="H313"/>
  <c r="A314"/>
  <c r="B314"/>
  <c r="C314"/>
  <c r="D314"/>
  <c r="E314"/>
  <c r="H314"/>
  <c r="A315"/>
  <c r="B315"/>
  <c r="C315"/>
  <c r="D315"/>
  <c r="E315"/>
  <c r="H315"/>
  <c r="A316"/>
  <c r="B316"/>
  <c r="C316"/>
  <c r="D316"/>
  <c r="E316"/>
  <c r="H316"/>
  <c r="A317"/>
  <c r="B317"/>
  <c r="C317"/>
  <c r="D317"/>
  <c r="E317"/>
  <c r="H317"/>
  <c r="A318"/>
  <c r="B318"/>
  <c r="C318"/>
  <c r="D318"/>
  <c r="E318"/>
  <c r="H318"/>
  <c r="A319"/>
  <c r="B319"/>
  <c r="C319"/>
  <c r="D319"/>
  <c r="E319"/>
  <c r="H319"/>
  <c r="A320"/>
  <c r="B320"/>
  <c r="C320"/>
  <c r="D320"/>
  <c r="E320"/>
  <c r="H320"/>
  <c r="A321"/>
  <c r="B321"/>
  <c r="C321"/>
  <c r="D321"/>
  <c r="E321"/>
  <c r="H321"/>
  <c r="A322"/>
  <c r="B322"/>
  <c r="C322"/>
  <c r="D322"/>
  <c r="E322"/>
  <c r="H322"/>
  <c r="A323"/>
  <c r="B323"/>
  <c r="C323"/>
  <c r="D323"/>
  <c r="E323"/>
  <c r="H323"/>
  <c r="A324"/>
  <c r="B324"/>
  <c r="C324"/>
  <c r="D324"/>
  <c r="E324"/>
  <c r="H324"/>
  <c r="A325"/>
  <c r="B325"/>
  <c r="C325"/>
  <c r="D325"/>
  <c r="E325"/>
  <c r="H325"/>
  <c r="A326"/>
  <c r="B326"/>
  <c r="C326"/>
  <c r="D326"/>
  <c r="E326"/>
  <c r="H326"/>
  <c r="A327"/>
  <c r="B327"/>
  <c r="C327"/>
  <c r="D327"/>
  <c r="E327"/>
  <c r="H327"/>
  <c r="A328"/>
  <c r="B328"/>
  <c r="C328"/>
  <c r="D328"/>
  <c r="E328"/>
  <c r="H328"/>
  <c r="A329"/>
  <c r="B329"/>
  <c r="C329"/>
  <c r="D329"/>
  <c r="E329"/>
  <c r="H329"/>
  <c r="A330"/>
  <c r="B330"/>
  <c r="C330"/>
  <c r="D330"/>
  <c r="E330"/>
  <c r="H330"/>
  <c r="A331"/>
  <c r="B331"/>
  <c r="C331"/>
  <c r="D331"/>
  <c r="E331"/>
  <c r="H331"/>
  <c r="A332"/>
  <c r="B332"/>
  <c r="C332"/>
  <c r="D332"/>
  <c r="E332"/>
  <c r="H332"/>
  <c r="A333"/>
  <c r="B333"/>
  <c r="C333"/>
  <c r="D333"/>
  <c r="E333"/>
  <c r="H333"/>
  <c r="A334"/>
  <c r="B334"/>
  <c r="C334"/>
  <c r="D334"/>
  <c r="E334"/>
  <c r="H334"/>
  <c r="A335"/>
  <c r="B335"/>
  <c r="C335"/>
  <c r="D335"/>
  <c r="E335"/>
  <c r="H335"/>
  <c r="A336"/>
  <c r="B336"/>
  <c r="C336"/>
  <c r="D336"/>
  <c r="E336"/>
  <c r="H336"/>
  <c r="A337"/>
  <c r="B337"/>
  <c r="C337"/>
  <c r="D337"/>
  <c r="E337"/>
  <c r="H337"/>
  <c r="A338"/>
  <c r="B338"/>
  <c r="C338"/>
  <c r="D338"/>
  <c r="E338"/>
  <c r="H338"/>
  <c r="A339"/>
  <c r="B339"/>
  <c r="C339"/>
  <c r="D339"/>
  <c r="E339"/>
  <c r="H339"/>
  <c r="A340"/>
  <c r="B340"/>
  <c r="C340"/>
  <c r="D340"/>
  <c r="E340"/>
  <c r="H340"/>
  <c r="A341"/>
  <c r="B341"/>
  <c r="C341"/>
  <c r="D341"/>
  <c r="E341"/>
  <c r="H341"/>
  <c r="A342"/>
  <c r="B342"/>
  <c r="C342"/>
  <c r="D342"/>
  <c r="E342"/>
  <c r="H342"/>
  <c r="A343"/>
  <c r="B343"/>
  <c r="C343"/>
  <c r="D343"/>
  <c r="E343"/>
  <c r="H343"/>
  <c r="A344"/>
  <c r="B344"/>
  <c r="C344"/>
  <c r="D344"/>
  <c r="E344"/>
  <c r="H344"/>
  <c r="A345"/>
  <c r="B345"/>
  <c r="C345"/>
  <c r="D345"/>
  <c r="E345"/>
  <c r="H345"/>
  <c r="A346"/>
  <c r="B346"/>
  <c r="C346"/>
  <c r="D346"/>
  <c r="E346"/>
  <c r="H346"/>
  <c r="A347"/>
  <c r="B347"/>
  <c r="C347"/>
  <c r="D347"/>
  <c r="E347"/>
  <c r="H347"/>
  <c r="A348"/>
  <c r="B348"/>
  <c r="C348"/>
  <c r="D348"/>
  <c r="E348"/>
  <c r="H348"/>
  <c r="A349"/>
  <c r="B349"/>
  <c r="C349"/>
  <c r="D349"/>
  <c r="E349"/>
  <c r="H349"/>
  <c r="A350"/>
  <c r="B350"/>
  <c r="C350"/>
  <c r="D350"/>
  <c r="E350"/>
  <c r="H350"/>
  <c r="A351"/>
  <c r="B351"/>
  <c r="C351"/>
  <c r="D351"/>
  <c r="E351"/>
  <c r="H351"/>
  <c r="A352"/>
  <c r="B352"/>
  <c r="C352"/>
  <c r="D352"/>
  <c r="E352"/>
  <c r="H352"/>
  <c r="A353"/>
  <c r="B353"/>
  <c r="C353"/>
  <c r="D353"/>
  <c r="E353"/>
  <c r="H353"/>
  <c r="A354"/>
  <c r="B354"/>
  <c r="C354"/>
  <c r="D354"/>
  <c r="E354"/>
  <c r="H354"/>
  <c r="A355"/>
  <c r="B355"/>
  <c r="C355"/>
  <c r="D355"/>
  <c r="E355"/>
  <c r="H355"/>
  <c r="A356"/>
  <c r="B356"/>
  <c r="C356"/>
  <c r="D356"/>
  <c r="E356"/>
  <c r="H356"/>
  <c r="A357"/>
  <c r="B357"/>
  <c r="C357"/>
  <c r="D357"/>
  <c r="E357"/>
  <c r="H357"/>
  <c r="A358"/>
  <c r="B358"/>
  <c r="C358"/>
  <c r="D358"/>
  <c r="E358"/>
  <c r="H358"/>
  <c r="A359"/>
  <c r="B359"/>
  <c r="C359"/>
  <c r="D359"/>
  <c r="E359"/>
  <c r="H359"/>
  <c r="A360"/>
  <c r="B360"/>
  <c r="C360"/>
  <c r="D360"/>
  <c r="E360"/>
  <c r="H360"/>
  <c r="A361"/>
  <c r="B361"/>
  <c r="C361"/>
  <c r="D361"/>
  <c r="E361"/>
  <c r="H361"/>
  <c r="A362"/>
  <c r="B362"/>
  <c r="C362"/>
  <c r="D362"/>
  <c r="E362"/>
  <c r="H362"/>
  <c r="A363"/>
  <c r="B363"/>
  <c r="C363"/>
  <c r="D363"/>
  <c r="E363"/>
  <c r="H363"/>
  <c r="A364"/>
  <c r="B364"/>
  <c r="C364"/>
  <c r="D364"/>
  <c r="E364"/>
  <c r="H364"/>
  <c r="A365"/>
  <c r="B365"/>
  <c r="C365"/>
  <c r="D365"/>
  <c r="E365"/>
  <c r="H365"/>
  <c r="A366"/>
  <c r="B366"/>
  <c r="C366"/>
  <c r="D366"/>
  <c r="E366"/>
  <c r="H366"/>
  <c r="A367"/>
  <c r="B367"/>
  <c r="C367"/>
  <c r="D367"/>
  <c r="E367"/>
  <c r="H367"/>
  <c r="A368"/>
  <c r="B368"/>
  <c r="C368"/>
  <c r="D368"/>
  <c r="E368"/>
  <c r="H368"/>
  <c r="A369"/>
  <c r="B369"/>
  <c r="C369"/>
  <c r="D369"/>
  <c r="E369"/>
  <c r="H369"/>
  <c r="A370"/>
  <c r="B370"/>
  <c r="C370"/>
  <c r="D370"/>
  <c r="E370"/>
  <c r="H370"/>
  <c r="A371"/>
  <c r="B371"/>
  <c r="C371"/>
  <c r="D371"/>
  <c r="E371"/>
  <c r="H371"/>
  <c r="A372"/>
  <c r="B372"/>
  <c r="C372"/>
  <c r="D372"/>
  <c r="E372"/>
  <c r="H372"/>
  <c r="A373"/>
  <c r="B373"/>
  <c r="C373"/>
  <c r="D373"/>
  <c r="E373"/>
  <c r="H373"/>
  <c r="A374"/>
  <c r="B374"/>
  <c r="C374"/>
  <c r="D374"/>
  <c r="E374"/>
  <c r="H374"/>
  <c r="A375"/>
  <c r="B375"/>
  <c r="C375"/>
  <c r="D375"/>
  <c r="E375"/>
  <c r="H375"/>
  <c r="A376"/>
  <c r="B376"/>
  <c r="C376"/>
  <c r="D376"/>
  <c r="E376"/>
  <c r="H376"/>
  <c r="A377"/>
  <c r="B377"/>
  <c r="C377"/>
  <c r="D377"/>
  <c r="E377"/>
  <c r="H377"/>
  <c r="A378"/>
  <c r="B378"/>
  <c r="C378"/>
  <c r="D378"/>
  <c r="E378"/>
  <c r="H378"/>
  <c r="A379"/>
  <c r="B379"/>
  <c r="C379"/>
  <c r="D379"/>
  <c r="E379"/>
  <c r="H379"/>
  <c r="A380"/>
  <c r="B380"/>
  <c r="C380"/>
  <c r="D380"/>
  <c r="E380"/>
  <c r="H380"/>
  <c r="A381"/>
  <c r="B381"/>
  <c r="C381"/>
  <c r="D381"/>
  <c r="E381"/>
  <c r="H381"/>
  <c r="A382"/>
  <c r="B382"/>
  <c r="C382"/>
  <c r="D382"/>
  <c r="E382"/>
  <c r="H382"/>
  <c r="A383"/>
  <c r="B383"/>
  <c r="C383"/>
  <c r="D383"/>
  <c r="E383"/>
  <c r="H383"/>
  <c r="A384"/>
  <c r="B384"/>
  <c r="C384"/>
  <c r="D384"/>
  <c r="E384"/>
  <c r="H384"/>
  <c r="A385"/>
  <c r="B385"/>
  <c r="C385"/>
  <c r="D385"/>
  <c r="E385"/>
  <c r="H385"/>
  <c r="A386"/>
  <c r="B386"/>
  <c r="C386"/>
  <c r="D386"/>
  <c r="E386"/>
  <c r="H386"/>
  <c r="A387"/>
  <c r="B387"/>
  <c r="C387"/>
  <c r="D387"/>
  <c r="E387"/>
  <c r="H387"/>
  <c r="A388"/>
  <c r="B388"/>
  <c r="C388"/>
  <c r="D388"/>
  <c r="E388"/>
  <c r="H388"/>
  <c r="A389"/>
  <c r="B389"/>
  <c r="C389"/>
  <c r="D389"/>
  <c r="E389"/>
  <c r="H389"/>
  <c r="A390"/>
  <c r="B390"/>
  <c r="C390"/>
  <c r="D390"/>
  <c r="E390"/>
  <c r="H390"/>
  <c r="A391"/>
  <c r="B391"/>
  <c r="C391"/>
  <c r="D391"/>
  <c r="E391"/>
  <c r="H391"/>
  <c r="A392"/>
  <c r="B392"/>
  <c r="C392"/>
  <c r="D392"/>
  <c r="E392"/>
  <c r="H392"/>
  <c r="A393"/>
  <c r="B393"/>
  <c r="C393"/>
  <c r="D393"/>
  <c r="E393"/>
  <c r="H393"/>
  <c r="A394"/>
  <c r="B394"/>
  <c r="C394"/>
  <c r="D394"/>
  <c r="E394"/>
  <c r="H394"/>
  <c r="A395"/>
  <c r="B395"/>
  <c r="C395"/>
  <c r="D395"/>
  <c r="E395"/>
  <c r="H395"/>
  <c r="A396"/>
  <c r="B396"/>
  <c r="C396"/>
  <c r="D396"/>
  <c r="E396"/>
  <c r="H396"/>
  <c r="A397"/>
  <c r="B397"/>
  <c r="C397"/>
  <c r="D397"/>
  <c r="E397"/>
  <c r="H397"/>
  <c r="A398"/>
  <c r="B398"/>
  <c r="C398"/>
  <c r="D398"/>
  <c r="E398"/>
  <c r="H398"/>
  <c r="A399"/>
  <c r="B399"/>
  <c r="C399"/>
  <c r="D399"/>
  <c r="E399"/>
  <c r="H399"/>
  <c r="A400"/>
  <c r="B400"/>
  <c r="C400"/>
  <c r="D400"/>
  <c r="E400"/>
  <c r="H400"/>
  <c r="A401"/>
  <c r="B401"/>
  <c r="C401"/>
  <c r="D401"/>
  <c r="E401"/>
  <c r="H401"/>
  <c r="A402"/>
  <c r="B402"/>
  <c r="C402"/>
  <c r="D402"/>
  <c r="E402"/>
  <c r="H402"/>
  <c r="A403"/>
  <c r="B403"/>
  <c r="C403"/>
  <c r="D403"/>
  <c r="E403"/>
  <c r="H403"/>
  <c r="A404"/>
  <c r="B404"/>
  <c r="C404"/>
  <c r="D404"/>
  <c r="E404"/>
  <c r="H404"/>
  <c r="A405"/>
  <c r="B405"/>
  <c r="C405"/>
  <c r="D405"/>
  <c r="E405"/>
  <c r="H405"/>
  <c r="A406"/>
  <c r="B406"/>
  <c r="C406"/>
  <c r="D406"/>
  <c r="E406"/>
  <c r="H406"/>
  <c r="A407"/>
  <c r="B407"/>
  <c r="C407"/>
  <c r="D407"/>
  <c r="E407"/>
  <c r="H407"/>
  <c r="A408"/>
  <c r="B408"/>
  <c r="C408"/>
  <c r="D408"/>
  <c r="E408"/>
  <c r="H408"/>
  <c r="A409"/>
  <c r="B409"/>
  <c r="C409"/>
  <c r="D409"/>
  <c r="E409"/>
  <c r="H409"/>
  <c r="A410"/>
  <c r="B410"/>
  <c r="C410"/>
  <c r="D410"/>
  <c r="E410"/>
  <c r="H410"/>
  <c r="A411"/>
  <c r="B411"/>
  <c r="C411"/>
  <c r="D411"/>
  <c r="E411"/>
  <c r="H411"/>
  <c r="A412"/>
  <c r="B412"/>
  <c r="C412"/>
  <c r="D412"/>
  <c r="E412"/>
  <c r="H412"/>
  <c r="A413"/>
  <c r="B413"/>
  <c r="C413"/>
  <c r="D413"/>
  <c r="E413"/>
  <c r="H413"/>
  <c r="A414"/>
  <c r="B414"/>
  <c r="C414"/>
  <c r="D414"/>
  <c r="E414"/>
  <c r="H414"/>
  <c r="A415"/>
  <c r="B415"/>
  <c r="C415"/>
  <c r="D415"/>
  <c r="E415"/>
  <c r="H415"/>
  <c r="A416"/>
  <c r="B416"/>
  <c r="C416"/>
  <c r="D416"/>
  <c r="E416"/>
  <c r="H416"/>
  <c r="A417"/>
  <c r="B417"/>
  <c r="C417"/>
  <c r="D417"/>
  <c r="E417"/>
  <c r="H417"/>
  <c r="A418"/>
  <c r="B418"/>
  <c r="C418"/>
  <c r="D418"/>
  <c r="E418"/>
  <c r="H418"/>
  <c r="A419"/>
  <c r="B419"/>
  <c r="C419"/>
  <c r="D419"/>
  <c r="E419"/>
  <c r="H419"/>
  <c r="A420"/>
  <c r="B420"/>
  <c r="C420"/>
  <c r="D420"/>
  <c r="E420"/>
  <c r="H420"/>
  <c r="A421"/>
  <c r="B421"/>
  <c r="C421"/>
  <c r="D421"/>
  <c r="E421"/>
  <c r="H421"/>
  <c r="A422"/>
  <c r="B422"/>
  <c r="C422"/>
  <c r="D422"/>
  <c r="E422"/>
  <c r="H422"/>
  <c r="A423"/>
  <c r="B423"/>
  <c r="C423"/>
  <c r="D423"/>
  <c r="E423"/>
  <c r="H423"/>
  <c r="A424"/>
  <c r="B424"/>
  <c r="C424"/>
  <c r="D424"/>
  <c r="E424"/>
  <c r="H424"/>
  <c r="A425"/>
  <c r="B425"/>
  <c r="C425"/>
  <c r="D425"/>
  <c r="E425"/>
  <c r="H425"/>
  <c r="A426"/>
  <c r="B426"/>
  <c r="C426"/>
  <c r="D426"/>
  <c r="E426"/>
  <c r="H426"/>
  <c r="A427"/>
  <c r="B427"/>
  <c r="C427"/>
  <c r="D427"/>
  <c r="E427"/>
  <c r="H427"/>
  <c r="A428"/>
  <c r="B428"/>
  <c r="C428"/>
  <c r="D428"/>
  <c r="E428"/>
  <c r="H428"/>
  <c r="A429"/>
  <c r="B429"/>
  <c r="C429"/>
  <c r="D429"/>
  <c r="E429"/>
  <c r="H429"/>
  <c r="A430"/>
  <c r="B430"/>
  <c r="C430"/>
  <c r="D430"/>
  <c r="E430"/>
  <c r="H430"/>
  <c r="A431"/>
  <c r="B431"/>
  <c r="C431"/>
  <c r="D431"/>
  <c r="E431"/>
  <c r="H431"/>
  <c r="A432"/>
  <c r="B432"/>
  <c r="C432"/>
  <c r="D432"/>
  <c r="E432"/>
  <c r="H432"/>
  <c r="A433"/>
  <c r="B433"/>
  <c r="C433"/>
  <c r="D433"/>
  <c r="E433"/>
  <c r="H433"/>
  <c r="A434"/>
  <c r="B434"/>
  <c r="C434"/>
  <c r="D434"/>
  <c r="E434"/>
  <c r="H434"/>
  <c r="A435"/>
  <c r="B435"/>
  <c r="C435"/>
  <c r="D435"/>
  <c r="E435"/>
  <c r="H435"/>
  <c r="A436"/>
  <c r="B436"/>
  <c r="C436"/>
  <c r="D436"/>
  <c r="E436"/>
  <c r="H436"/>
  <c r="A437"/>
  <c r="B437"/>
  <c r="C437"/>
  <c r="D437"/>
  <c r="E437"/>
  <c r="H437"/>
  <c r="A438"/>
  <c r="B438"/>
  <c r="C438"/>
  <c r="D438"/>
  <c r="E438"/>
  <c r="H438"/>
  <c r="A439"/>
  <c r="B439"/>
  <c r="C439"/>
  <c r="D439"/>
  <c r="E439"/>
  <c r="H439"/>
  <c r="A440"/>
  <c r="B440"/>
  <c r="C440"/>
  <c r="D440"/>
  <c r="E440"/>
  <c r="H440"/>
  <c r="A441"/>
  <c r="B441"/>
  <c r="C441"/>
  <c r="D441"/>
  <c r="E441"/>
  <c r="H441"/>
  <c r="A442"/>
  <c r="B442"/>
  <c r="C442"/>
  <c r="D442"/>
  <c r="E442"/>
  <c r="H442"/>
  <c r="A443"/>
  <c r="B443"/>
  <c r="C443"/>
  <c r="D443"/>
  <c r="E443"/>
  <c r="H443"/>
  <c r="A444"/>
  <c r="B444"/>
  <c r="C444"/>
  <c r="D444"/>
  <c r="E444"/>
  <c r="H444"/>
  <c r="A445"/>
  <c r="B445"/>
  <c r="C445"/>
  <c r="D445"/>
  <c r="E445"/>
  <c r="H445"/>
  <c r="A446"/>
  <c r="B446"/>
  <c r="C446"/>
  <c r="D446"/>
  <c r="E446"/>
  <c r="H446"/>
  <c r="A447"/>
  <c r="B447"/>
  <c r="C447"/>
  <c r="D447"/>
  <c r="E447"/>
  <c r="H447"/>
  <c r="A448"/>
  <c r="B448"/>
  <c r="C448"/>
  <c r="D448"/>
  <c r="E448"/>
  <c r="H448"/>
  <c r="A449"/>
  <c r="B449"/>
  <c r="C449"/>
  <c r="D449"/>
  <c r="E449"/>
  <c r="H449"/>
  <c r="A450"/>
  <c r="B450"/>
  <c r="C450"/>
  <c r="D450"/>
  <c r="E450"/>
  <c r="H450"/>
  <c r="A451"/>
  <c r="B451"/>
  <c r="C451"/>
  <c r="D451"/>
  <c r="E451"/>
  <c r="H451"/>
  <c r="A452"/>
  <c r="B452"/>
  <c r="C452"/>
  <c r="D452"/>
  <c r="E452"/>
  <c r="H452"/>
  <c r="A453"/>
  <c r="B453"/>
  <c r="C453"/>
  <c r="D453"/>
  <c r="E453"/>
  <c r="H453"/>
  <c r="A454"/>
  <c r="B454"/>
  <c r="C454"/>
  <c r="D454"/>
  <c r="E454"/>
  <c r="H454"/>
  <c r="A455"/>
  <c r="B455"/>
  <c r="C455"/>
  <c r="D455"/>
  <c r="E455"/>
  <c r="H455"/>
  <c r="A456"/>
  <c r="B456"/>
  <c r="C456"/>
  <c r="D456"/>
  <c r="E456"/>
  <c r="H456"/>
  <c r="A457"/>
  <c r="B457"/>
  <c r="C457"/>
  <c r="D457"/>
  <c r="E457"/>
  <c r="H457"/>
  <c r="A458"/>
  <c r="B458"/>
  <c r="C458"/>
  <c r="D458"/>
  <c r="E458"/>
  <c r="H458"/>
  <c r="A459"/>
  <c r="B459"/>
  <c r="C459"/>
  <c r="D459"/>
  <c r="E459"/>
  <c r="H459"/>
  <c r="A460"/>
  <c r="B460"/>
  <c r="C460"/>
  <c r="D460"/>
  <c r="E460"/>
  <c r="H460"/>
  <c r="A461"/>
  <c r="B461"/>
  <c r="C461"/>
  <c r="D461"/>
  <c r="E461"/>
  <c r="H461"/>
  <c r="A462"/>
  <c r="B462"/>
  <c r="C462"/>
  <c r="D462"/>
  <c r="E462"/>
  <c r="H462"/>
  <c r="A463"/>
  <c r="B463"/>
  <c r="C463"/>
  <c r="D463"/>
  <c r="E463"/>
  <c r="H463"/>
  <c r="A464"/>
  <c r="B464"/>
  <c r="C464"/>
  <c r="D464"/>
  <c r="E464"/>
  <c r="H464"/>
  <c r="A465"/>
  <c r="B465"/>
  <c r="C465"/>
  <c r="D465"/>
  <c r="E465"/>
  <c r="H465"/>
  <c r="A466"/>
  <c r="B466"/>
  <c r="C466"/>
  <c r="D466"/>
  <c r="E466"/>
  <c r="H466"/>
  <c r="A467"/>
  <c r="B467"/>
  <c r="C467"/>
  <c r="D467"/>
  <c r="E467"/>
  <c r="H467"/>
  <c r="A468"/>
  <c r="B468"/>
  <c r="C468"/>
  <c r="D468"/>
  <c r="E468"/>
  <c r="H468"/>
  <c r="A469"/>
  <c r="B469"/>
  <c r="C469"/>
  <c r="D469"/>
  <c r="E469"/>
  <c r="H469"/>
  <c r="A470"/>
  <c r="B470"/>
  <c r="C470"/>
  <c r="D470"/>
  <c r="E470"/>
  <c r="H470"/>
  <c r="A471"/>
  <c r="B471"/>
  <c r="C471"/>
  <c r="D471"/>
  <c r="E471"/>
  <c r="H471"/>
  <c r="A472"/>
  <c r="B472"/>
  <c r="C472"/>
  <c r="D472"/>
  <c r="E472"/>
  <c r="H472"/>
  <c r="A473"/>
  <c r="B473"/>
  <c r="C473"/>
  <c r="D473"/>
  <c r="E473"/>
  <c r="H473"/>
  <c r="A474"/>
  <c r="B474"/>
  <c r="C474"/>
  <c r="D474"/>
  <c r="E474"/>
  <c r="H474"/>
  <c r="A475"/>
  <c r="B475"/>
  <c r="C475"/>
  <c r="D475"/>
  <c r="E475"/>
  <c r="H475"/>
  <c r="A476"/>
  <c r="B476"/>
  <c r="C476"/>
  <c r="D476"/>
  <c r="E476"/>
  <c r="H476"/>
  <c r="A477"/>
  <c r="B477"/>
  <c r="C477"/>
  <c r="D477"/>
  <c r="E477"/>
  <c r="H477"/>
  <c r="A478"/>
  <c r="B478"/>
  <c r="C478"/>
  <c r="D478"/>
  <c r="E478"/>
  <c r="H478"/>
  <c r="A479"/>
  <c r="B479"/>
  <c r="C479"/>
  <c r="D479"/>
  <c r="E479"/>
  <c r="H479"/>
  <c r="A480"/>
  <c r="B480"/>
  <c r="C480"/>
  <c r="D480"/>
  <c r="E480"/>
  <c r="H480"/>
  <c r="A481"/>
  <c r="B481"/>
  <c r="C481"/>
  <c r="D481"/>
  <c r="E481"/>
  <c r="H481"/>
  <c r="A482"/>
  <c r="B482"/>
  <c r="C482"/>
  <c r="D482"/>
  <c r="E482"/>
  <c r="H482"/>
  <c r="A483"/>
  <c r="B483"/>
  <c r="C483"/>
  <c r="D483"/>
  <c r="E483"/>
  <c r="H483"/>
  <c r="A484"/>
  <c r="B484"/>
  <c r="C484"/>
  <c r="D484"/>
  <c r="E484"/>
  <c r="H484"/>
  <c r="A485"/>
  <c r="B485"/>
  <c r="C485"/>
  <c r="D485"/>
  <c r="E485"/>
  <c r="H485"/>
  <c r="A486"/>
  <c r="B486"/>
  <c r="C486"/>
  <c r="D486"/>
  <c r="E486"/>
  <c r="H486"/>
  <c r="A487"/>
  <c r="B487"/>
  <c r="C487"/>
  <c r="D487"/>
  <c r="E487"/>
  <c r="H487"/>
  <c r="A488"/>
  <c r="B488"/>
  <c r="C488"/>
  <c r="D488"/>
  <c r="E488"/>
  <c r="H488"/>
  <c r="A489"/>
  <c r="B489"/>
  <c r="C489"/>
  <c r="D489"/>
  <c r="E489"/>
  <c r="H489"/>
  <c r="A490"/>
  <c r="B490"/>
  <c r="C490"/>
  <c r="D490"/>
  <c r="E490"/>
  <c r="H490"/>
  <c r="A491"/>
  <c r="B491"/>
  <c r="C491"/>
  <c r="D491"/>
  <c r="E491"/>
  <c r="H491"/>
  <c r="A492"/>
  <c r="B492"/>
  <c r="C492"/>
  <c r="D492"/>
  <c r="E492"/>
  <c r="H492"/>
  <c r="A493"/>
  <c r="B493"/>
  <c r="C493"/>
  <c r="D493"/>
  <c r="E493"/>
  <c r="H493"/>
  <c r="A494"/>
  <c r="B494"/>
  <c r="C494"/>
  <c r="D494"/>
  <c r="E494"/>
  <c r="H494"/>
  <c r="A495"/>
  <c r="B495"/>
  <c r="C495"/>
  <c r="D495"/>
  <c r="E495"/>
  <c r="H495"/>
  <c r="A496"/>
  <c r="B496"/>
  <c r="C496"/>
  <c r="D496"/>
  <c r="E496"/>
  <c r="H496"/>
  <c r="A497"/>
  <c r="B497"/>
  <c r="C497"/>
  <c r="D497"/>
  <c r="E497"/>
  <c r="H497"/>
  <c r="A498"/>
  <c r="B498"/>
  <c r="C498"/>
  <c r="D498"/>
  <c r="E498"/>
  <c r="H498"/>
  <c r="A499"/>
  <c r="B499"/>
  <c r="C499"/>
  <c r="D499"/>
  <c r="E499"/>
  <c r="H499"/>
  <c r="A500"/>
  <c r="B500"/>
  <c r="C500"/>
  <c r="D500"/>
  <c r="E500"/>
  <c r="H500"/>
  <c r="A501"/>
  <c r="B501"/>
  <c r="C501"/>
  <c r="D501"/>
  <c r="E501"/>
  <c r="H501"/>
  <c r="A502"/>
  <c r="B502"/>
  <c r="C502"/>
  <c r="D502"/>
  <c r="E502"/>
  <c r="H502"/>
  <c r="A503"/>
  <c r="B503"/>
  <c r="C503"/>
  <c r="D503"/>
  <c r="E503"/>
  <c r="H503"/>
  <c r="A504"/>
  <c r="B504"/>
  <c r="C504"/>
  <c r="D504"/>
  <c r="E504"/>
  <c r="H504"/>
  <c r="A505"/>
  <c r="B505"/>
  <c r="C505"/>
  <c r="D505"/>
  <c r="E505"/>
  <c r="H505"/>
  <c r="A506"/>
  <c r="B506"/>
  <c r="C506"/>
  <c r="D506"/>
  <c r="E506"/>
  <c r="H506"/>
  <c r="A507"/>
  <c r="B507"/>
  <c r="C507"/>
  <c r="D507"/>
  <c r="E507"/>
  <c r="H507"/>
  <c r="A508"/>
  <c r="B508"/>
  <c r="C508"/>
  <c r="D508"/>
  <c r="E508"/>
  <c r="H508"/>
  <c r="A509"/>
  <c r="B509"/>
  <c r="C509"/>
  <c r="D509"/>
  <c r="E509"/>
  <c r="H509"/>
  <c r="A510"/>
  <c r="B510"/>
  <c r="C510"/>
  <c r="D510"/>
  <c r="E510"/>
  <c r="H510"/>
  <c r="A511"/>
  <c r="B511"/>
  <c r="C511"/>
  <c r="D511"/>
  <c r="E511"/>
  <c r="H511"/>
  <c r="A512"/>
  <c r="B512"/>
  <c r="C512"/>
  <c r="D512"/>
  <c r="E512"/>
  <c r="H512"/>
  <c r="A513"/>
  <c r="B513"/>
  <c r="C513"/>
  <c r="D513"/>
  <c r="E513"/>
  <c r="H513"/>
  <c r="A514"/>
  <c r="B514"/>
  <c r="C514"/>
  <c r="D514"/>
  <c r="E514"/>
  <c r="H514"/>
  <c r="A515"/>
  <c r="B515"/>
  <c r="C515"/>
  <c r="D515"/>
  <c r="E515"/>
  <c r="H515"/>
  <c r="A516"/>
  <c r="B516"/>
  <c r="C516"/>
  <c r="D516"/>
  <c r="E516"/>
  <c r="H516"/>
  <c r="A517"/>
  <c r="B517"/>
  <c r="C517"/>
  <c r="D517"/>
  <c r="E517"/>
  <c r="H517"/>
  <c r="A518"/>
  <c r="B518"/>
  <c r="C518"/>
  <c r="D518"/>
  <c r="E518"/>
  <c r="H518"/>
  <c r="A519"/>
  <c r="B519"/>
  <c r="C519"/>
  <c r="D519"/>
  <c r="E519"/>
  <c r="H519"/>
  <c r="A520"/>
  <c r="B520"/>
  <c r="C520"/>
  <c r="D520"/>
  <c r="E520"/>
  <c r="H520"/>
  <c r="A521"/>
  <c r="B521"/>
  <c r="C521"/>
  <c r="D521"/>
  <c r="E521"/>
  <c r="H521"/>
  <c r="A522"/>
  <c r="B522"/>
  <c r="C522"/>
  <c r="D522"/>
  <c r="E522"/>
  <c r="H522"/>
  <c r="A523"/>
  <c r="B523"/>
  <c r="C523"/>
  <c r="D523"/>
  <c r="E523"/>
  <c r="H523"/>
  <c r="A524"/>
  <c r="B524"/>
  <c r="C524"/>
  <c r="D524"/>
  <c r="E524"/>
  <c r="H524"/>
  <c r="A525"/>
  <c r="B525"/>
  <c r="C525"/>
  <c r="D525"/>
  <c r="E525"/>
  <c r="H525"/>
  <c r="A526"/>
  <c r="B526"/>
  <c r="C526"/>
  <c r="D526"/>
  <c r="E526"/>
  <c r="H526"/>
  <c r="A527"/>
  <c r="B527"/>
  <c r="C527"/>
  <c r="D527"/>
  <c r="E527"/>
  <c r="H527"/>
  <c r="A528"/>
  <c r="B528"/>
  <c r="C528"/>
  <c r="D528"/>
  <c r="E528"/>
  <c r="H528"/>
  <c r="A529"/>
  <c r="B529"/>
  <c r="C529"/>
  <c r="D529"/>
  <c r="E529"/>
  <c r="H529"/>
  <c r="A530"/>
  <c r="B530"/>
  <c r="C530"/>
  <c r="D530"/>
  <c r="E530"/>
  <c r="H530"/>
  <c r="A531"/>
  <c r="B531"/>
  <c r="C531"/>
  <c r="D531"/>
  <c r="E531"/>
  <c r="H531"/>
  <c r="A532"/>
  <c r="B532"/>
  <c r="C532"/>
  <c r="D532"/>
  <c r="E532"/>
  <c r="H532"/>
  <c r="A533"/>
  <c r="B533"/>
  <c r="C533"/>
  <c r="D533"/>
  <c r="E533"/>
  <c r="H533"/>
  <c r="A534"/>
  <c r="B534"/>
  <c r="C534"/>
  <c r="D534"/>
  <c r="E534"/>
  <c r="H534"/>
  <c r="A535"/>
  <c r="B535"/>
  <c r="C535"/>
  <c r="D535"/>
  <c r="E535"/>
  <c r="H535"/>
  <c r="A536"/>
  <c r="B536"/>
  <c r="C536"/>
  <c r="D536"/>
  <c r="E536"/>
  <c r="H536"/>
  <c r="A537"/>
  <c r="B537"/>
  <c r="C537"/>
  <c r="D537"/>
  <c r="E537"/>
  <c r="H537"/>
  <c r="A538"/>
  <c r="B538"/>
  <c r="C538"/>
  <c r="D538"/>
  <c r="E538"/>
  <c r="H538"/>
  <c r="A539"/>
  <c r="B539"/>
  <c r="C539"/>
  <c r="D539"/>
  <c r="E539"/>
  <c r="H539"/>
  <c r="A540"/>
  <c r="B540"/>
  <c r="C540"/>
  <c r="D540"/>
  <c r="E540"/>
  <c r="H540"/>
  <c r="A541"/>
  <c r="B541"/>
  <c r="C541"/>
  <c r="D541"/>
  <c r="E541"/>
  <c r="H541"/>
  <c r="A542"/>
  <c r="B542"/>
  <c r="C542"/>
  <c r="D542"/>
  <c r="E542"/>
  <c r="H542"/>
  <c r="A543"/>
  <c r="B543"/>
  <c r="C543"/>
  <c r="D543"/>
  <c r="E543"/>
  <c r="H543"/>
  <c r="A544"/>
  <c r="B544"/>
  <c r="C544"/>
  <c r="D544"/>
  <c r="E544"/>
  <c r="H544"/>
  <c r="A545"/>
  <c r="B545"/>
  <c r="C545"/>
  <c r="D545"/>
  <c r="E545"/>
  <c r="H545"/>
  <c r="A546"/>
  <c r="B546"/>
  <c r="C546"/>
  <c r="D546"/>
  <c r="E546"/>
  <c r="H546"/>
  <c r="A547"/>
  <c r="B547"/>
  <c r="C547"/>
  <c r="D547"/>
  <c r="E547"/>
  <c r="H547"/>
  <c r="A548"/>
  <c r="B548"/>
  <c r="C548"/>
  <c r="D548"/>
  <c r="E548"/>
  <c r="H548"/>
  <c r="A549"/>
  <c r="B549"/>
  <c r="C549"/>
  <c r="D549"/>
  <c r="E549"/>
  <c r="H549"/>
  <c r="A550"/>
  <c r="B550"/>
  <c r="C550"/>
  <c r="D550"/>
  <c r="E550"/>
  <c r="H550"/>
  <c r="A551"/>
  <c r="B551"/>
  <c r="C551"/>
  <c r="D551"/>
  <c r="E551"/>
  <c r="H551"/>
  <c r="A552"/>
  <c r="B552"/>
  <c r="C552"/>
  <c r="D552"/>
  <c r="E552"/>
  <c r="H552"/>
  <c r="A553"/>
  <c r="B553"/>
  <c r="C553"/>
  <c r="D553"/>
  <c r="E553"/>
  <c r="H553"/>
  <c r="A554"/>
  <c r="B554"/>
  <c r="C554"/>
  <c r="D554"/>
  <c r="E554"/>
  <c r="H554"/>
  <c r="A555"/>
  <c r="B555"/>
  <c r="C555"/>
  <c r="D555"/>
  <c r="E555"/>
  <c r="H555"/>
  <c r="A556"/>
  <c r="B556"/>
  <c r="C556"/>
  <c r="D556"/>
  <c r="E556"/>
  <c r="H556"/>
  <c r="A557"/>
  <c r="B557"/>
  <c r="C557"/>
  <c r="D557"/>
  <c r="E557"/>
  <c r="H557"/>
  <c r="A558"/>
  <c r="B558"/>
  <c r="C558"/>
  <c r="D558"/>
  <c r="E558"/>
  <c r="H558"/>
  <c r="A559"/>
  <c r="B559"/>
  <c r="C559"/>
  <c r="D559"/>
  <c r="E559"/>
  <c r="H559"/>
  <c r="A560"/>
  <c r="B560"/>
  <c r="C560"/>
  <c r="D560"/>
  <c r="E560"/>
  <c r="H560"/>
  <c r="A561"/>
  <c r="B561"/>
  <c r="C561"/>
  <c r="D561"/>
  <c r="E561"/>
  <c r="H561"/>
  <c r="A562"/>
  <c r="B562"/>
  <c r="C562"/>
  <c r="D562"/>
  <c r="E562"/>
  <c r="H562"/>
  <c r="A563"/>
  <c r="B563"/>
  <c r="C563"/>
  <c r="D563"/>
  <c r="E563"/>
  <c r="H563"/>
  <c r="A564"/>
  <c r="B564"/>
  <c r="C564"/>
  <c r="D564"/>
  <c r="E564"/>
  <c r="H564"/>
  <c r="A565"/>
  <c r="B565"/>
  <c r="C565"/>
  <c r="D565"/>
  <c r="E565"/>
  <c r="H565"/>
  <c r="A566"/>
  <c r="B566"/>
  <c r="C566"/>
  <c r="D566"/>
  <c r="E566"/>
  <c r="H566"/>
  <c r="A567"/>
  <c r="B567"/>
  <c r="C567"/>
  <c r="D567"/>
  <c r="E567"/>
  <c r="H567"/>
  <c r="A568"/>
  <c r="B568"/>
  <c r="C568"/>
  <c r="D568"/>
  <c r="E568"/>
  <c r="H568"/>
  <c r="A569"/>
  <c r="B569"/>
  <c r="C569"/>
  <c r="D569"/>
  <c r="E569"/>
  <c r="H569"/>
  <c r="A570"/>
  <c r="B570"/>
  <c r="C570"/>
  <c r="D570"/>
  <c r="E570"/>
  <c r="H570"/>
  <c r="A571"/>
  <c r="B571"/>
  <c r="C571"/>
  <c r="D571"/>
  <c r="E571"/>
  <c r="H571"/>
  <c r="A572"/>
  <c r="B572"/>
  <c r="C572"/>
  <c r="D572"/>
  <c r="E572"/>
  <c r="H572"/>
  <c r="A573"/>
  <c r="B573"/>
  <c r="C573"/>
  <c r="D573"/>
  <c r="E573"/>
  <c r="H573"/>
  <c r="A574"/>
  <c r="B574"/>
  <c r="C574"/>
  <c r="D574"/>
  <c r="E574"/>
  <c r="H574"/>
  <c r="A575"/>
  <c r="B575"/>
  <c r="C575"/>
  <c r="D575"/>
  <c r="E575"/>
  <c r="H575"/>
  <c r="A576"/>
  <c r="B576"/>
  <c r="C576"/>
  <c r="D576"/>
  <c r="E576"/>
  <c r="H576"/>
  <c r="A577"/>
  <c r="B577"/>
  <c r="C577"/>
  <c r="D577"/>
  <c r="E577"/>
  <c r="H577"/>
  <c r="A578"/>
  <c r="B578"/>
  <c r="C578"/>
  <c r="D578"/>
  <c r="E578"/>
  <c r="H578"/>
  <c r="A579"/>
  <c r="B579"/>
  <c r="C579"/>
  <c r="D579"/>
  <c r="E579"/>
  <c r="H579"/>
  <c r="A580"/>
  <c r="B580"/>
  <c r="C580"/>
  <c r="D580"/>
  <c r="E580"/>
  <c r="H580"/>
  <c r="A581"/>
  <c r="B581"/>
  <c r="C581"/>
  <c r="D581"/>
  <c r="E581"/>
  <c r="H581"/>
  <c r="A582"/>
  <c r="B582"/>
  <c r="C582"/>
  <c r="D582"/>
  <c r="E582"/>
  <c r="H582"/>
  <c r="A583"/>
  <c r="B583"/>
  <c r="C583"/>
  <c r="D583"/>
  <c r="E583"/>
  <c r="H583"/>
  <c r="A584"/>
  <c r="B584"/>
  <c r="C584"/>
  <c r="D584"/>
  <c r="E584"/>
  <c r="H584"/>
  <c r="A585"/>
  <c r="B585"/>
  <c r="C585"/>
  <c r="D585"/>
  <c r="E585"/>
  <c r="H585"/>
  <c r="A586"/>
  <c r="B586"/>
  <c r="C586"/>
  <c r="D586"/>
  <c r="E586"/>
  <c r="H586"/>
  <c r="A2" i="8"/>
  <c r="B2"/>
  <c r="C2"/>
  <c r="D2"/>
  <c r="E2"/>
  <c r="H2"/>
  <c r="A3"/>
  <c r="B3"/>
  <c r="C3"/>
  <c r="D3"/>
  <c r="E3"/>
  <c r="H3"/>
  <c r="A4"/>
  <c r="B4"/>
  <c r="C4"/>
  <c r="D4"/>
  <c r="E4"/>
  <c r="H4"/>
  <c r="A5"/>
  <c r="B5"/>
  <c r="C5"/>
  <c r="D5"/>
  <c r="E5"/>
  <c r="H5"/>
  <c r="A6"/>
  <c r="B6"/>
  <c r="C6"/>
  <c r="D6"/>
  <c r="E6"/>
  <c r="H6"/>
  <c r="A7"/>
  <c r="B7"/>
  <c r="C7"/>
  <c r="D7"/>
  <c r="E7"/>
  <c r="H7"/>
  <c r="A8"/>
  <c r="B8"/>
  <c r="C8"/>
  <c r="D8"/>
  <c r="E8"/>
  <c r="H8"/>
  <c r="A9"/>
  <c r="B9"/>
  <c r="C9"/>
  <c r="D9"/>
  <c r="E9"/>
  <c r="H9"/>
  <c r="A10"/>
  <c r="B10"/>
  <c r="C10"/>
  <c r="D10"/>
  <c r="E10"/>
  <c r="H10"/>
  <c r="A11"/>
  <c r="B11"/>
  <c r="C11"/>
  <c r="D11"/>
  <c r="E11"/>
  <c r="H11"/>
  <c r="A12"/>
  <c r="B12"/>
  <c r="C12"/>
  <c r="D12"/>
  <c r="E12"/>
  <c r="H12"/>
  <c r="A13"/>
  <c r="B13"/>
  <c r="C13"/>
  <c r="D13"/>
  <c r="E13"/>
  <c r="H13"/>
  <c r="A14"/>
  <c r="B14"/>
  <c r="C14"/>
  <c r="D14"/>
  <c r="E14"/>
  <c r="H14"/>
  <c r="A15"/>
  <c r="B15"/>
  <c r="C15"/>
  <c r="D15"/>
  <c r="E15"/>
  <c r="H15"/>
  <c r="A16"/>
  <c r="B16"/>
  <c r="C16"/>
  <c r="D16"/>
  <c r="E16"/>
  <c r="H16"/>
  <c r="A17"/>
  <c r="B17"/>
  <c r="C17"/>
  <c r="D17"/>
  <c r="E17"/>
  <c r="H17"/>
  <c r="A18"/>
  <c r="B18"/>
  <c r="C18"/>
  <c r="D18"/>
  <c r="E18"/>
  <c r="H18"/>
  <c r="A19"/>
  <c r="B19"/>
  <c r="C19"/>
  <c r="D19"/>
  <c r="E19"/>
  <c r="H19"/>
  <c r="A20"/>
  <c r="B20"/>
  <c r="C20"/>
  <c r="D20"/>
  <c r="E20"/>
  <c r="H20"/>
  <c r="A21"/>
  <c r="B21"/>
  <c r="C21"/>
  <c r="D21"/>
  <c r="E21"/>
  <c r="H21"/>
  <c r="A22"/>
  <c r="B22"/>
  <c r="C22"/>
  <c r="D22"/>
  <c r="E22"/>
  <c r="H22"/>
  <c r="A23"/>
  <c r="B23"/>
  <c r="C23"/>
  <c r="D23"/>
  <c r="E23"/>
  <c r="H23"/>
  <c r="A24"/>
  <c r="B24"/>
  <c r="C24"/>
  <c r="D24"/>
  <c r="E24"/>
  <c r="H24"/>
  <c r="A25"/>
  <c r="B25"/>
  <c r="C25"/>
  <c r="D25"/>
  <c r="E25"/>
  <c r="H25"/>
  <c r="A26"/>
  <c r="B26"/>
  <c r="C26"/>
  <c r="D26"/>
  <c r="E26"/>
  <c r="H26"/>
  <c r="A27"/>
  <c r="B27"/>
  <c r="C27"/>
  <c r="D27"/>
  <c r="E27"/>
  <c r="H27"/>
  <c r="A28"/>
  <c r="B28"/>
  <c r="C28"/>
  <c r="D28"/>
  <c r="E28"/>
  <c r="H28"/>
  <c r="A29"/>
  <c r="B29"/>
  <c r="C29"/>
  <c r="D29"/>
  <c r="E29"/>
  <c r="H29"/>
  <c r="A30"/>
  <c r="B30"/>
  <c r="C30"/>
  <c r="D30"/>
  <c r="E30"/>
  <c r="H30"/>
  <c r="A31"/>
  <c r="B31"/>
  <c r="C31"/>
  <c r="D31"/>
  <c r="E31"/>
  <c r="H31"/>
  <c r="A32"/>
  <c r="B32"/>
  <c r="C32"/>
  <c r="D32"/>
  <c r="E32"/>
  <c r="H32"/>
  <c r="A33"/>
  <c r="B33"/>
  <c r="C33"/>
  <c r="D33"/>
  <c r="E33"/>
  <c r="H33"/>
  <c r="A34"/>
  <c r="B34"/>
  <c r="C34"/>
  <c r="D34"/>
  <c r="E34"/>
  <c r="H34"/>
  <c r="A35"/>
  <c r="B35"/>
  <c r="C35"/>
  <c r="D35"/>
  <c r="E35"/>
  <c r="H35"/>
  <c r="A36"/>
  <c r="B36"/>
  <c r="C36"/>
  <c r="D36"/>
  <c r="E36"/>
  <c r="H36"/>
  <c r="A37"/>
  <c r="B37"/>
  <c r="C37"/>
  <c r="D37"/>
  <c r="E37"/>
  <c r="H37"/>
  <c r="A38"/>
  <c r="B38"/>
  <c r="C38"/>
  <c r="D38"/>
  <c r="E38"/>
  <c r="H38"/>
  <c r="A39"/>
  <c r="B39"/>
  <c r="C39"/>
  <c r="D39"/>
  <c r="E39"/>
  <c r="H39"/>
  <c r="A40"/>
  <c r="B40"/>
  <c r="C40"/>
  <c r="D40"/>
  <c r="E40"/>
  <c r="H40"/>
  <c r="A41"/>
  <c r="B41"/>
  <c r="C41"/>
  <c r="D41"/>
  <c r="E41"/>
  <c r="H41"/>
  <c r="A42"/>
  <c r="B42"/>
  <c r="C42"/>
  <c r="D42"/>
  <c r="E42"/>
  <c r="H42"/>
  <c r="A43"/>
  <c r="B43"/>
  <c r="C43"/>
  <c r="D43"/>
  <c r="E43"/>
  <c r="H43"/>
  <c r="A44"/>
  <c r="B44"/>
  <c r="C44"/>
  <c r="D44"/>
  <c r="E44"/>
  <c r="H44"/>
  <c r="A45"/>
  <c r="B45"/>
  <c r="C45"/>
  <c r="D45"/>
  <c r="E45"/>
  <c r="H45"/>
  <c r="A46"/>
  <c r="B46"/>
  <c r="C46"/>
  <c r="D46"/>
  <c r="E46"/>
  <c r="H46"/>
  <c r="A47"/>
  <c r="B47"/>
  <c r="C47"/>
  <c r="D47"/>
  <c r="E47"/>
  <c r="H47"/>
  <c r="A48"/>
  <c r="B48"/>
  <c r="C48"/>
  <c r="D48"/>
  <c r="E48"/>
  <c r="H48"/>
  <c r="A49"/>
  <c r="B49"/>
  <c r="C49"/>
  <c r="D49"/>
  <c r="E49"/>
  <c r="H49"/>
  <c r="A50"/>
  <c r="B50"/>
  <c r="C50"/>
  <c r="D50"/>
  <c r="E50"/>
  <c r="H50"/>
  <c r="A51"/>
  <c r="B51"/>
  <c r="C51"/>
  <c r="D51"/>
  <c r="E51"/>
  <c r="H51"/>
  <c r="A52"/>
  <c r="B52"/>
  <c r="C52"/>
  <c r="D52"/>
  <c r="E52"/>
  <c r="H52"/>
  <c r="A53"/>
  <c r="B53"/>
  <c r="C53"/>
  <c r="D53"/>
  <c r="E53"/>
  <c r="H53"/>
  <c r="A54"/>
  <c r="B54"/>
  <c r="C54"/>
  <c r="D54"/>
  <c r="E54"/>
  <c r="H54"/>
  <c r="A55"/>
  <c r="B55"/>
  <c r="C55"/>
  <c r="D55"/>
  <c r="E55"/>
  <c r="H55"/>
  <c r="A56"/>
  <c r="B56"/>
  <c r="C56"/>
  <c r="D56"/>
  <c r="E56"/>
  <c r="H56"/>
  <c r="A57"/>
  <c r="B57"/>
  <c r="C57"/>
  <c r="D57"/>
  <c r="E57"/>
  <c r="H57"/>
  <c r="A58"/>
  <c r="B58"/>
  <c r="C58"/>
  <c r="D58"/>
  <c r="E58"/>
  <c r="H58"/>
  <c r="A59"/>
  <c r="B59"/>
  <c r="C59"/>
  <c r="D59"/>
  <c r="E59"/>
  <c r="H59"/>
  <c r="A60"/>
  <c r="B60"/>
  <c r="C60"/>
  <c r="D60"/>
  <c r="E60"/>
  <c r="H60"/>
  <c r="A61"/>
  <c r="B61"/>
  <c r="C61"/>
  <c r="D61"/>
  <c r="E61"/>
  <c r="H61"/>
  <c r="A62"/>
  <c r="B62"/>
  <c r="C62"/>
  <c r="D62"/>
  <c r="E62"/>
  <c r="H62"/>
  <c r="A63"/>
  <c r="B63"/>
  <c r="C63"/>
  <c r="D63"/>
  <c r="E63"/>
  <c r="H63"/>
  <c r="A64"/>
  <c r="B64"/>
  <c r="C64"/>
  <c r="D64"/>
  <c r="E64"/>
  <c r="H64"/>
  <c r="A65"/>
  <c r="B65"/>
  <c r="C65"/>
  <c r="D65"/>
  <c r="E65"/>
  <c r="H65"/>
  <c r="A66"/>
  <c r="B66"/>
  <c r="C66"/>
  <c r="D66"/>
  <c r="E66"/>
  <c r="H66"/>
  <c r="A67"/>
  <c r="B67"/>
  <c r="C67"/>
  <c r="D67"/>
  <c r="E67"/>
  <c r="H67"/>
  <c r="A68"/>
  <c r="B68"/>
  <c r="C68"/>
  <c r="D68"/>
  <c r="E68"/>
  <c r="H68"/>
  <c r="A69"/>
  <c r="B69"/>
  <c r="C69"/>
  <c r="D69"/>
  <c r="E69"/>
  <c r="H69"/>
  <c r="A70"/>
  <c r="B70"/>
  <c r="C70"/>
  <c r="D70"/>
  <c r="E70"/>
  <c r="H70"/>
  <c r="A71"/>
  <c r="B71"/>
  <c r="C71"/>
  <c r="D71"/>
  <c r="E71"/>
  <c r="H71"/>
  <c r="A72"/>
  <c r="B72"/>
  <c r="C72"/>
  <c r="D72"/>
  <c r="E72"/>
  <c r="H72"/>
  <c r="A73"/>
  <c r="B73"/>
  <c r="C73"/>
  <c r="D73"/>
  <c r="E73"/>
  <c r="H73"/>
  <c r="A74"/>
  <c r="B74"/>
  <c r="C74"/>
  <c r="D74"/>
  <c r="E74"/>
  <c r="H74"/>
  <c r="A75"/>
  <c r="B75"/>
  <c r="C75"/>
  <c r="D75"/>
  <c r="E75"/>
  <c r="H75"/>
  <c r="A76"/>
  <c r="B76"/>
  <c r="C76"/>
  <c r="D76"/>
  <c r="E76"/>
  <c r="H76"/>
  <c r="A77"/>
  <c r="B77"/>
  <c r="C77"/>
  <c r="D77"/>
  <c r="E77"/>
  <c r="H77"/>
  <c r="A78"/>
  <c r="B78"/>
  <c r="C78"/>
  <c r="D78"/>
  <c r="E78"/>
  <c r="H78"/>
  <c r="A79"/>
  <c r="B79"/>
  <c r="C79"/>
  <c r="D79"/>
  <c r="E79"/>
  <c r="H79"/>
  <c r="A80"/>
  <c r="B80"/>
  <c r="C80"/>
  <c r="D80"/>
  <c r="E80"/>
  <c r="H80"/>
  <c r="A81"/>
  <c r="B81"/>
  <c r="C81"/>
  <c r="D81"/>
  <c r="E81"/>
  <c r="H81"/>
  <c r="A82"/>
  <c r="B82"/>
  <c r="C82"/>
  <c r="D82"/>
  <c r="E82"/>
  <c r="H82"/>
  <c r="A83"/>
  <c r="B83"/>
  <c r="C83"/>
  <c r="D83"/>
  <c r="E83"/>
  <c r="H83"/>
  <c r="A84"/>
  <c r="B84"/>
  <c r="C84"/>
  <c r="D84"/>
  <c r="E84"/>
  <c r="H84"/>
  <c r="A85"/>
  <c r="B85"/>
  <c r="C85"/>
  <c r="D85"/>
  <c r="E85"/>
  <c r="H85"/>
  <c r="A86"/>
  <c r="B86"/>
  <c r="C86"/>
  <c r="D86"/>
  <c r="E86"/>
  <c r="H86"/>
  <c r="A87"/>
  <c r="B87"/>
  <c r="C87"/>
  <c r="D87"/>
  <c r="E87"/>
  <c r="H87"/>
  <c r="A88"/>
  <c r="B88"/>
  <c r="C88"/>
  <c r="D88"/>
  <c r="E88"/>
  <c r="H88"/>
  <c r="A89"/>
  <c r="B89"/>
  <c r="C89"/>
  <c r="D89"/>
  <c r="E89"/>
  <c r="H89"/>
  <c r="A90"/>
  <c r="B90"/>
  <c r="C90"/>
  <c r="D90"/>
  <c r="E90"/>
  <c r="H90"/>
  <c r="A91"/>
  <c r="B91"/>
  <c r="C91"/>
  <c r="D91"/>
  <c r="E91"/>
  <c r="H91"/>
  <c r="A92"/>
  <c r="B92"/>
  <c r="C92"/>
  <c r="D92"/>
  <c r="E92"/>
  <c r="H92"/>
  <c r="A93"/>
  <c r="B93"/>
  <c r="C93"/>
  <c r="D93"/>
  <c r="E93"/>
  <c r="H93"/>
  <c r="A94"/>
  <c r="B94"/>
  <c r="C94"/>
  <c r="D94"/>
  <c r="E94"/>
  <c r="H94"/>
  <c r="A95"/>
  <c r="B95"/>
  <c r="C95"/>
  <c r="D95"/>
  <c r="E95"/>
  <c r="H95"/>
  <c r="A96"/>
  <c r="B96"/>
  <c r="C96"/>
  <c r="D96"/>
  <c r="E96"/>
  <c r="H96"/>
  <c r="A97"/>
  <c r="B97"/>
  <c r="C97"/>
  <c r="D97"/>
  <c r="E97"/>
  <c r="H97"/>
  <c r="A98"/>
  <c r="B98"/>
  <c r="C98"/>
  <c r="D98"/>
  <c r="E98"/>
  <c r="H98"/>
  <c r="A99"/>
  <c r="B99"/>
  <c r="C99"/>
  <c r="D99"/>
  <c r="E99"/>
  <c r="H99"/>
  <c r="A100"/>
  <c r="B100"/>
  <c r="C100"/>
  <c r="D100"/>
  <c r="E100"/>
  <c r="H100"/>
  <c r="A101"/>
  <c r="B101"/>
  <c r="C101"/>
  <c r="D101"/>
  <c r="E101"/>
  <c r="H101"/>
  <c r="A102"/>
  <c r="B102"/>
  <c r="C102"/>
  <c r="D102"/>
  <c r="E102"/>
  <c r="H102"/>
  <c r="A103"/>
  <c r="B103"/>
  <c r="C103"/>
  <c r="D103"/>
  <c r="E103"/>
  <c r="H103"/>
  <c r="A104"/>
  <c r="B104"/>
  <c r="C104"/>
  <c r="D104"/>
  <c r="E104"/>
  <c r="H104"/>
  <c r="A105"/>
  <c r="B105"/>
  <c r="C105"/>
  <c r="D105"/>
  <c r="E105"/>
  <c r="H105"/>
  <c r="A106"/>
  <c r="B106"/>
  <c r="C106"/>
  <c r="D106"/>
  <c r="E106"/>
  <c r="H106"/>
  <c r="A107"/>
  <c r="B107"/>
  <c r="C107"/>
  <c r="D107"/>
  <c r="E107"/>
  <c r="H107"/>
  <c r="A108"/>
  <c r="B108"/>
  <c r="C108"/>
  <c r="D108"/>
  <c r="E108"/>
  <c r="H108"/>
  <c r="A109"/>
  <c r="B109"/>
  <c r="C109"/>
  <c r="D109"/>
  <c r="E109"/>
  <c r="H109"/>
  <c r="A110"/>
  <c r="B110"/>
  <c r="C110"/>
  <c r="D110"/>
  <c r="E110"/>
  <c r="H110"/>
  <c r="A111"/>
  <c r="B111"/>
  <c r="C111"/>
  <c r="D111"/>
  <c r="E111"/>
  <c r="H111"/>
  <c r="A112"/>
  <c r="B112"/>
  <c r="C112"/>
  <c r="D112"/>
  <c r="E112"/>
  <c r="H112"/>
  <c r="A113"/>
  <c r="B113"/>
  <c r="C113"/>
  <c r="D113"/>
  <c r="E113"/>
  <c r="H113"/>
  <c r="A114"/>
  <c r="B114"/>
  <c r="C114"/>
  <c r="D114"/>
  <c r="E114"/>
  <c r="H114"/>
  <c r="A115"/>
  <c r="B115"/>
  <c r="C115"/>
  <c r="D115"/>
  <c r="E115"/>
  <c r="H115"/>
  <c r="A116"/>
  <c r="B116"/>
  <c r="C116"/>
  <c r="D116"/>
  <c r="E116"/>
  <c r="H116"/>
  <c r="A117"/>
  <c r="B117"/>
  <c r="C117"/>
  <c r="D117"/>
  <c r="E117"/>
  <c r="H117"/>
  <c r="A118"/>
  <c r="B118"/>
  <c r="C118"/>
  <c r="D118"/>
  <c r="E118"/>
  <c r="H118"/>
  <c r="A119"/>
  <c r="B119"/>
  <c r="C119"/>
  <c r="D119"/>
  <c r="E119"/>
  <c r="H119"/>
  <c r="A120"/>
  <c r="B120"/>
  <c r="C120"/>
  <c r="D120"/>
  <c r="E120"/>
  <c r="H120"/>
  <c r="A121"/>
  <c r="B121"/>
  <c r="C121"/>
  <c r="D121"/>
  <c r="E121"/>
  <c r="H121"/>
  <c r="A122"/>
  <c r="B122"/>
  <c r="C122"/>
  <c r="D122"/>
  <c r="E122"/>
  <c r="H122"/>
  <c r="A123"/>
  <c r="B123"/>
  <c r="C123"/>
  <c r="D123"/>
  <c r="E123"/>
  <c r="H123"/>
  <c r="A124"/>
  <c r="B124"/>
  <c r="C124"/>
  <c r="D124"/>
  <c r="E124"/>
  <c r="H124"/>
  <c r="A125"/>
  <c r="B125"/>
  <c r="C125"/>
  <c r="D125"/>
  <c r="E125"/>
  <c r="H125"/>
  <c r="A126"/>
  <c r="B126"/>
  <c r="C126"/>
  <c r="D126"/>
  <c r="E126"/>
  <c r="H126"/>
  <c r="A127"/>
  <c r="B127"/>
  <c r="C127"/>
  <c r="D127"/>
  <c r="E127"/>
  <c r="H127"/>
  <c r="A128"/>
  <c r="B128"/>
  <c r="C128"/>
  <c r="D128"/>
  <c r="E128"/>
  <c r="H128"/>
  <c r="A129"/>
  <c r="B129"/>
  <c r="C129"/>
  <c r="D129"/>
  <c r="E129"/>
  <c r="H129"/>
  <c r="A130"/>
  <c r="B130"/>
  <c r="C130"/>
  <c r="D130"/>
  <c r="E130"/>
  <c r="H130"/>
  <c r="A131"/>
  <c r="B131"/>
  <c r="C131"/>
  <c r="D131"/>
  <c r="E131"/>
  <c r="H131"/>
  <c r="A132"/>
  <c r="B132"/>
  <c r="C132"/>
  <c r="D132"/>
  <c r="E132"/>
  <c r="H132"/>
  <c r="A133"/>
  <c r="B133"/>
  <c r="C133"/>
  <c r="D133"/>
  <c r="E133"/>
  <c r="H133"/>
  <c r="A134"/>
  <c r="B134"/>
  <c r="C134"/>
  <c r="D134"/>
  <c r="E134"/>
  <c r="H134"/>
  <c r="A135"/>
  <c r="B135"/>
  <c r="C135"/>
  <c r="D135"/>
  <c r="E135"/>
  <c r="H135"/>
  <c r="A136"/>
  <c r="B136"/>
  <c r="C136"/>
  <c r="D136"/>
  <c r="E136"/>
  <c r="H136"/>
  <c r="A137"/>
  <c r="B137"/>
  <c r="C137"/>
  <c r="D137"/>
  <c r="E137"/>
  <c r="H137"/>
  <c r="A138"/>
  <c r="B138"/>
  <c r="C138"/>
  <c r="D138"/>
  <c r="E138"/>
  <c r="H138"/>
  <c r="A139"/>
  <c r="B139"/>
  <c r="C139"/>
  <c r="D139"/>
  <c r="E139"/>
  <c r="H139"/>
  <c r="A140"/>
  <c r="B140"/>
  <c r="C140"/>
  <c r="D140"/>
  <c r="E140"/>
  <c r="H140"/>
  <c r="A141"/>
  <c r="B141"/>
  <c r="C141"/>
  <c r="D141"/>
  <c r="E141"/>
  <c r="H141"/>
  <c r="A142"/>
  <c r="B142"/>
  <c r="C142"/>
  <c r="D142"/>
  <c r="E142"/>
  <c r="H142"/>
  <c r="A143"/>
  <c r="B143"/>
  <c r="C143"/>
  <c r="D143"/>
  <c r="E143"/>
  <c r="H143"/>
  <c r="A144"/>
  <c r="B144"/>
  <c r="C144"/>
  <c r="D144"/>
  <c r="E144"/>
  <c r="H144"/>
  <c r="A145"/>
  <c r="B145"/>
  <c r="C145"/>
  <c r="D145"/>
  <c r="E145"/>
  <c r="H145"/>
  <c r="A146"/>
  <c r="B146"/>
  <c r="C146"/>
  <c r="D146"/>
  <c r="E146"/>
  <c r="H146"/>
  <c r="A147"/>
  <c r="B147"/>
  <c r="C147"/>
  <c r="D147"/>
  <c r="E147"/>
  <c r="H147"/>
  <c r="A148"/>
  <c r="B148"/>
  <c r="C148"/>
  <c r="D148"/>
  <c r="E148"/>
  <c r="H148"/>
  <c r="A149"/>
  <c r="B149"/>
  <c r="C149"/>
  <c r="D149"/>
  <c r="E149"/>
  <c r="H149"/>
  <c r="A150"/>
  <c r="B150"/>
  <c r="C150"/>
  <c r="D150"/>
  <c r="E150"/>
  <c r="H150"/>
  <c r="A151"/>
  <c r="B151"/>
  <c r="C151"/>
  <c r="D151"/>
  <c r="E151"/>
  <c r="H151"/>
  <c r="A152"/>
  <c r="B152"/>
  <c r="C152"/>
  <c r="D152"/>
  <c r="E152"/>
  <c r="H152"/>
  <c r="A153"/>
  <c r="B153"/>
  <c r="C153"/>
  <c r="D153"/>
  <c r="E153"/>
  <c r="H153"/>
  <c r="A154"/>
  <c r="B154"/>
  <c r="C154"/>
  <c r="D154"/>
  <c r="E154"/>
  <c r="H154"/>
  <c r="A155"/>
  <c r="B155"/>
  <c r="C155"/>
  <c r="D155"/>
  <c r="E155"/>
  <c r="H155"/>
  <c r="A156"/>
  <c r="B156"/>
  <c r="C156"/>
  <c r="D156"/>
  <c r="E156"/>
  <c r="H156"/>
  <c r="A157"/>
  <c r="B157"/>
  <c r="C157"/>
  <c r="D157"/>
  <c r="E157"/>
  <c r="H157"/>
  <c r="A158"/>
  <c r="B158"/>
  <c r="C158"/>
  <c r="D158"/>
  <c r="E158"/>
  <c r="H158"/>
  <c r="A159"/>
  <c r="B159"/>
  <c r="C159"/>
  <c r="D159"/>
  <c r="E159"/>
  <c r="H159"/>
  <c r="A160"/>
  <c r="B160"/>
  <c r="C160"/>
  <c r="D160"/>
  <c r="E160"/>
  <c r="H160"/>
  <c r="A161"/>
  <c r="B161"/>
  <c r="C161"/>
  <c r="D161"/>
  <c r="E161"/>
  <c r="H161"/>
  <c r="A162"/>
  <c r="B162"/>
  <c r="C162"/>
  <c r="D162"/>
  <c r="E162"/>
  <c r="H162"/>
  <c r="A163"/>
  <c r="B163"/>
  <c r="C163"/>
  <c r="D163"/>
  <c r="E163"/>
  <c r="H163"/>
  <c r="A164"/>
  <c r="B164"/>
  <c r="C164"/>
  <c r="D164"/>
  <c r="E164"/>
  <c r="H164"/>
  <c r="A165"/>
  <c r="B165"/>
  <c r="C165"/>
  <c r="D165"/>
  <c r="E165"/>
  <c r="H165"/>
  <c r="A166"/>
  <c r="B166"/>
  <c r="C166"/>
  <c r="D166"/>
  <c r="E166"/>
  <c r="H166"/>
  <c r="A167"/>
  <c r="B167"/>
  <c r="C167"/>
  <c r="D167"/>
  <c r="E167"/>
  <c r="H167"/>
  <c r="A168"/>
  <c r="B168"/>
  <c r="C168"/>
  <c r="D168"/>
  <c r="E168"/>
  <c r="H168"/>
  <c r="A169"/>
  <c r="B169"/>
  <c r="C169"/>
  <c r="D169"/>
  <c r="E169"/>
  <c r="H169"/>
  <c r="A170"/>
  <c r="B170"/>
  <c r="C170"/>
  <c r="D170"/>
  <c r="E170"/>
  <c r="H170"/>
  <c r="A171"/>
  <c r="B171"/>
  <c r="C171"/>
  <c r="D171"/>
  <c r="E171"/>
  <c r="H171"/>
  <c r="A172"/>
  <c r="B172"/>
  <c r="C172"/>
  <c r="D172"/>
  <c r="E172"/>
  <c r="H172"/>
  <c r="A173"/>
  <c r="B173"/>
  <c r="C173"/>
  <c r="D173"/>
  <c r="E173"/>
  <c r="H173"/>
  <c r="A174"/>
  <c r="B174"/>
  <c r="C174"/>
  <c r="D174"/>
  <c r="E174"/>
  <c r="H174"/>
  <c r="A175"/>
  <c r="B175"/>
  <c r="C175"/>
  <c r="D175"/>
  <c r="E175"/>
  <c r="H175"/>
  <c r="A176"/>
  <c r="B176"/>
  <c r="C176"/>
  <c r="D176"/>
  <c r="E176"/>
  <c r="H176"/>
  <c r="A177"/>
  <c r="B177"/>
  <c r="C177"/>
  <c r="D177"/>
  <c r="E177"/>
  <c r="H177"/>
  <c r="A178"/>
  <c r="B178"/>
  <c r="C178"/>
  <c r="D178"/>
  <c r="E178"/>
  <c r="H178"/>
  <c r="A179"/>
  <c r="B179"/>
  <c r="C179"/>
  <c r="D179"/>
  <c r="E179"/>
  <c r="H179"/>
  <c r="A180"/>
  <c r="B180"/>
  <c r="C180"/>
  <c r="D180"/>
  <c r="E180"/>
  <c r="H180"/>
  <c r="A181"/>
  <c r="B181"/>
  <c r="C181"/>
  <c r="D181"/>
  <c r="E181"/>
  <c r="H181"/>
  <c r="A182"/>
  <c r="B182"/>
  <c r="C182"/>
  <c r="D182"/>
  <c r="E182"/>
  <c r="H182"/>
  <c r="A183"/>
  <c r="B183"/>
  <c r="C183"/>
  <c r="D183"/>
  <c r="E183"/>
  <c r="H183"/>
  <c r="A184"/>
  <c r="B184"/>
  <c r="C184"/>
  <c r="D184"/>
  <c r="E184"/>
  <c r="H184"/>
  <c r="A185"/>
  <c r="B185"/>
  <c r="C185"/>
  <c r="D185"/>
  <c r="E185"/>
  <c r="H185"/>
  <c r="A186"/>
  <c r="B186"/>
  <c r="C186"/>
  <c r="D186"/>
  <c r="E186"/>
  <c r="H186"/>
  <c r="A187"/>
  <c r="B187"/>
  <c r="C187"/>
  <c r="D187"/>
  <c r="E187"/>
  <c r="H187"/>
  <c r="A188"/>
  <c r="B188"/>
  <c r="C188"/>
  <c r="D188"/>
  <c r="E188"/>
  <c r="H188"/>
  <c r="A189"/>
  <c r="B189"/>
  <c r="C189"/>
  <c r="D189"/>
  <c r="E189"/>
  <c r="H189"/>
  <c r="A190"/>
  <c r="B190"/>
  <c r="C190"/>
  <c r="D190"/>
  <c r="E190"/>
  <c r="H190"/>
  <c r="A191"/>
  <c r="B191"/>
  <c r="C191"/>
  <c r="D191"/>
  <c r="E191"/>
  <c r="H191"/>
  <c r="A192"/>
  <c r="B192"/>
  <c r="C192"/>
  <c r="D192"/>
  <c r="E192"/>
  <c r="H192"/>
  <c r="A193"/>
  <c r="B193"/>
  <c r="C193"/>
  <c r="D193"/>
  <c r="E193"/>
  <c r="H193"/>
  <c r="A194"/>
  <c r="B194"/>
  <c r="C194"/>
  <c r="D194"/>
  <c r="E194"/>
  <c r="H194"/>
  <c r="A195"/>
  <c r="B195"/>
  <c r="C195"/>
  <c r="D195"/>
  <c r="E195"/>
  <c r="H195"/>
  <c r="A196"/>
  <c r="B196"/>
  <c r="C196"/>
  <c r="D196"/>
  <c r="E196"/>
  <c r="H196"/>
  <c r="A197"/>
  <c r="B197"/>
  <c r="C197"/>
  <c r="D197"/>
  <c r="E197"/>
  <c r="H197"/>
  <c r="A198"/>
  <c r="B198"/>
  <c r="C198"/>
  <c r="D198"/>
  <c r="E198"/>
  <c r="H198"/>
  <c r="A199"/>
  <c r="B199"/>
  <c r="C199"/>
  <c r="D199"/>
  <c r="E199"/>
  <c r="H199"/>
  <c r="A200"/>
  <c r="B200"/>
  <c r="C200"/>
  <c r="D200"/>
  <c r="E200"/>
  <c r="H200"/>
  <c r="A201"/>
  <c r="B201"/>
  <c r="C201"/>
  <c r="D201"/>
  <c r="E201"/>
  <c r="H201"/>
  <c r="A202"/>
  <c r="B202"/>
  <c r="C202"/>
  <c r="D202"/>
  <c r="E202"/>
  <c r="H202"/>
  <c r="A203"/>
  <c r="B203"/>
  <c r="C203"/>
  <c r="D203"/>
  <c r="E203"/>
  <c r="H203"/>
  <c r="A204"/>
  <c r="B204"/>
  <c r="C204"/>
  <c r="D204"/>
  <c r="E204"/>
  <c r="H204"/>
  <c r="A205"/>
  <c r="B205"/>
  <c r="C205"/>
  <c r="D205"/>
  <c r="E205"/>
  <c r="H205"/>
  <c r="A206"/>
  <c r="B206"/>
  <c r="C206"/>
  <c r="D206"/>
  <c r="E206"/>
  <c r="H206"/>
  <c r="A207"/>
  <c r="B207"/>
  <c r="C207"/>
  <c r="D207"/>
  <c r="E207"/>
  <c r="H207"/>
  <c r="A208"/>
  <c r="B208"/>
  <c r="C208"/>
  <c r="D208"/>
  <c r="E208"/>
  <c r="H208"/>
  <c r="A209"/>
  <c r="B209"/>
  <c r="C209"/>
  <c r="D209"/>
  <c r="E209"/>
  <c r="H209"/>
  <c r="A210"/>
  <c r="B210"/>
  <c r="C210"/>
  <c r="D210"/>
  <c r="E210"/>
  <c r="H210"/>
  <c r="A211"/>
  <c r="B211"/>
  <c r="C211"/>
  <c r="D211"/>
  <c r="E211"/>
  <c r="H211"/>
  <c r="A212"/>
  <c r="B212"/>
  <c r="C212"/>
  <c r="D212"/>
  <c r="E212"/>
  <c r="H212"/>
  <c r="A213"/>
  <c r="B213"/>
  <c r="C213"/>
  <c r="D213"/>
  <c r="E213"/>
  <c r="H213"/>
  <c r="A214"/>
  <c r="B214"/>
  <c r="C214"/>
  <c r="D214"/>
  <c r="E214"/>
  <c r="H214"/>
  <c r="A215"/>
  <c r="B215"/>
  <c r="C215"/>
  <c r="D215"/>
  <c r="E215"/>
  <c r="H215"/>
  <c r="A216"/>
  <c r="B216"/>
  <c r="C216"/>
  <c r="D216"/>
  <c r="E216"/>
  <c r="H216"/>
  <c r="A217"/>
  <c r="B217"/>
  <c r="C217"/>
  <c r="D217"/>
  <c r="E217"/>
  <c r="H217"/>
  <c r="A218"/>
  <c r="B218"/>
  <c r="C218"/>
  <c r="D218"/>
  <c r="E218"/>
  <c r="H218"/>
  <c r="A219"/>
  <c r="B219"/>
  <c r="C219"/>
  <c r="D219"/>
  <c r="E219"/>
  <c r="H219"/>
  <c r="A220"/>
  <c r="B220"/>
  <c r="C220"/>
  <c r="D220"/>
  <c r="E220"/>
  <c r="H220"/>
  <c r="A221"/>
  <c r="B221"/>
  <c r="C221"/>
  <c r="D221"/>
  <c r="E221"/>
  <c r="H221"/>
  <c r="A222"/>
  <c r="B222"/>
  <c r="C222"/>
  <c r="D222"/>
  <c r="E222"/>
  <c r="H222"/>
  <c r="A223"/>
  <c r="B223"/>
  <c r="C223"/>
  <c r="D223"/>
  <c r="E223"/>
  <c r="H223"/>
  <c r="A224"/>
  <c r="B224"/>
  <c r="C224"/>
  <c r="D224"/>
  <c r="E224"/>
  <c r="H224"/>
  <c r="A225"/>
  <c r="B225"/>
  <c r="C225"/>
  <c r="D225"/>
  <c r="E225"/>
  <c r="H225"/>
  <c r="A226"/>
  <c r="B226"/>
  <c r="C226"/>
  <c r="D226"/>
  <c r="E226"/>
  <c r="H226"/>
  <c r="A227"/>
  <c r="B227"/>
  <c r="C227"/>
  <c r="D227"/>
  <c r="E227"/>
  <c r="H227"/>
  <c r="A228"/>
  <c r="B228"/>
  <c r="C228"/>
  <c r="D228"/>
  <c r="E228"/>
  <c r="H228"/>
  <c r="A229"/>
  <c r="B229"/>
  <c r="C229"/>
  <c r="D229"/>
  <c r="E229"/>
  <c r="H229"/>
  <c r="A230"/>
  <c r="B230"/>
  <c r="C230"/>
  <c r="D230"/>
  <c r="E230"/>
  <c r="H230"/>
  <c r="A231"/>
  <c r="B231"/>
  <c r="C231"/>
  <c r="D231"/>
  <c r="E231"/>
  <c r="H231"/>
  <c r="A232"/>
  <c r="B232"/>
  <c r="C232"/>
  <c r="D232"/>
  <c r="E232"/>
  <c r="H232"/>
  <c r="A233"/>
  <c r="B233"/>
  <c r="C233"/>
  <c r="D233"/>
  <c r="E233"/>
  <c r="H233"/>
  <c r="A234"/>
  <c r="B234"/>
  <c r="C234"/>
  <c r="D234"/>
  <c r="E234"/>
  <c r="H234"/>
  <c r="A235"/>
  <c r="B235"/>
  <c r="C235"/>
  <c r="D235"/>
  <c r="E235"/>
  <c r="H235"/>
  <c r="A236"/>
  <c r="B236"/>
  <c r="C236"/>
  <c r="D236"/>
  <c r="E236"/>
  <c r="H236"/>
  <c r="A237"/>
  <c r="B237"/>
  <c r="C237"/>
  <c r="D237"/>
  <c r="E237"/>
  <c r="H237"/>
  <c r="A238"/>
  <c r="B238"/>
  <c r="C238"/>
  <c r="D238"/>
  <c r="E238"/>
  <c r="H238"/>
  <c r="A239"/>
  <c r="B239"/>
  <c r="C239"/>
  <c r="D239"/>
  <c r="E239"/>
  <c r="H239"/>
  <c r="A240"/>
  <c r="B240"/>
  <c r="C240"/>
  <c r="D240"/>
  <c r="E240"/>
  <c r="H240"/>
  <c r="A241"/>
  <c r="B241"/>
  <c r="C241"/>
  <c r="D241"/>
  <c r="E241"/>
  <c r="H241"/>
  <c r="A242"/>
  <c r="B242"/>
  <c r="C242"/>
  <c r="D242"/>
  <c r="E242"/>
  <c r="H242"/>
  <c r="A243"/>
  <c r="B243"/>
  <c r="C243"/>
  <c r="D243"/>
  <c r="E243"/>
  <c r="H243"/>
  <c r="A244"/>
  <c r="B244"/>
  <c r="C244"/>
  <c r="D244"/>
  <c r="E244"/>
  <c r="H244"/>
  <c r="A245"/>
  <c r="B245"/>
  <c r="C245"/>
  <c r="D245"/>
  <c r="E245"/>
  <c r="H245"/>
  <c r="A246"/>
  <c r="B246"/>
  <c r="C246"/>
  <c r="D246"/>
  <c r="E246"/>
  <c r="H246"/>
  <c r="A247"/>
  <c r="B247"/>
  <c r="C247"/>
  <c r="D247"/>
  <c r="E247"/>
  <c r="H247"/>
  <c r="A248"/>
  <c r="B248"/>
  <c r="C248"/>
  <c r="D248"/>
  <c r="E248"/>
  <c r="H248"/>
  <c r="A249"/>
  <c r="B249"/>
  <c r="C249"/>
  <c r="D249"/>
  <c r="E249"/>
  <c r="H249"/>
  <c r="A250"/>
  <c r="B250"/>
  <c r="C250"/>
  <c r="D250"/>
  <c r="E250"/>
  <c r="H250"/>
  <c r="A251"/>
  <c r="B251"/>
  <c r="C251"/>
  <c r="D251"/>
  <c r="E251"/>
  <c r="H251"/>
  <c r="A252"/>
  <c r="B252"/>
  <c r="C252"/>
  <c r="D252"/>
  <c r="E252"/>
  <c r="H252"/>
  <c r="A253"/>
  <c r="B253"/>
  <c r="C253"/>
  <c r="D253"/>
  <c r="E253"/>
  <c r="H253"/>
  <c r="A254"/>
  <c r="B254"/>
  <c r="C254"/>
  <c r="D254"/>
  <c r="E254"/>
  <c r="H254"/>
  <c r="A255"/>
  <c r="B255"/>
  <c r="C255"/>
  <c r="D255"/>
  <c r="E255"/>
  <c r="H255"/>
  <c r="A256"/>
  <c r="B256"/>
  <c r="C256"/>
  <c r="D256"/>
  <c r="E256"/>
  <c r="H256"/>
  <c r="A257"/>
  <c r="B257"/>
  <c r="C257"/>
  <c r="D257"/>
  <c r="E257"/>
  <c r="H257"/>
  <c r="A258"/>
  <c r="B258"/>
  <c r="C258"/>
  <c r="D258"/>
  <c r="E258"/>
  <c r="H258"/>
  <c r="A259"/>
  <c r="B259"/>
  <c r="C259"/>
  <c r="D259"/>
  <c r="E259"/>
  <c r="H259"/>
  <c r="A260"/>
  <c r="B260"/>
  <c r="C260"/>
  <c r="D260"/>
  <c r="E260"/>
  <c r="H260"/>
  <c r="A261"/>
  <c r="B261"/>
  <c r="C261"/>
  <c r="D261"/>
  <c r="E261"/>
  <c r="H261"/>
  <c r="A262"/>
  <c r="B262"/>
  <c r="C262"/>
  <c r="D262"/>
  <c r="E262"/>
  <c r="H262"/>
  <c r="A263"/>
  <c r="B263"/>
  <c r="C263"/>
  <c r="D263"/>
  <c r="E263"/>
  <c r="H263"/>
  <c r="A264"/>
  <c r="B264"/>
  <c r="C264"/>
  <c r="D264"/>
  <c r="E264"/>
  <c r="H264"/>
  <c r="A265"/>
  <c r="B265"/>
  <c r="C265"/>
  <c r="D265"/>
  <c r="E265"/>
  <c r="H265"/>
  <c r="A266"/>
  <c r="B266"/>
  <c r="C266"/>
  <c r="D266"/>
  <c r="E266"/>
  <c r="H266"/>
  <c r="A267"/>
  <c r="B267"/>
  <c r="C267"/>
  <c r="D267"/>
  <c r="E267"/>
  <c r="H267"/>
  <c r="A268"/>
  <c r="B268"/>
  <c r="C268"/>
  <c r="D268"/>
  <c r="E268"/>
  <c r="H268"/>
  <c r="A269"/>
  <c r="B269"/>
  <c r="C269"/>
  <c r="D269"/>
  <c r="E269"/>
  <c r="H269"/>
  <c r="A270"/>
  <c r="B270"/>
  <c r="C270"/>
  <c r="D270"/>
  <c r="E270"/>
  <c r="H270"/>
  <c r="A271"/>
  <c r="B271"/>
  <c r="C271"/>
  <c r="D271"/>
  <c r="E271"/>
  <c r="H271"/>
  <c r="A272"/>
  <c r="B272"/>
  <c r="C272"/>
  <c r="D272"/>
  <c r="E272"/>
  <c r="H272"/>
  <c r="A273"/>
  <c r="B273"/>
  <c r="C273"/>
  <c r="D273"/>
  <c r="E273"/>
  <c r="H273"/>
  <c r="A274"/>
  <c r="B274"/>
  <c r="C274"/>
  <c r="D274"/>
  <c r="E274"/>
  <c r="H274"/>
  <c r="A275"/>
  <c r="B275"/>
  <c r="C275"/>
  <c r="D275"/>
  <c r="E275"/>
  <c r="H275"/>
  <c r="A276"/>
  <c r="B276"/>
  <c r="C276"/>
  <c r="D276"/>
  <c r="E276"/>
  <c r="H276"/>
  <c r="A277"/>
  <c r="B277"/>
  <c r="C277"/>
  <c r="D277"/>
  <c r="E277"/>
  <c r="H277"/>
  <c r="A278"/>
  <c r="B278"/>
  <c r="C278"/>
  <c r="D278"/>
  <c r="E278"/>
  <c r="H278"/>
  <c r="A279"/>
  <c r="B279"/>
  <c r="C279"/>
  <c r="D279"/>
  <c r="E279"/>
  <c r="H279"/>
  <c r="A280"/>
  <c r="B280"/>
  <c r="C280"/>
  <c r="D280"/>
  <c r="E280"/>
  <c r="H280"/>
  <c r="A281"/>
  <c r="B281"/>
  <c r="C281"/>
  <c r="D281"/>
  <c r="E281"/>
  <c r="H281"/>
  <c r="A282"/>
  <c r="B282"/>
  <c r="C282"/>
  <c r="D282"/>
  <c r="E282"/>
  <c r="H282"/>
  <c r="A283"/>
  <c r="B283"/>
  <c r="C283"/>
  <c r="D283"/>
  <c r="E283"/>
  <c r="H283"/>
  <c r="A284"/>
  <c r="B284"/>
  <c r="C284"/>
  <c r="D284"/>
  <c r="E284"/>
  <c r="H284"/>
  <c r="A285"/>
  <c r="B285"/>
  <c r="C285"/>
  <c r="D285"/>
  <c r="E285"/>
  <c r="H285"/>
  <c r="A286"/>
  <c r="B286"/>
  <c r="C286"/>
  <c r="D286"/>
  <c r="E286"/>
  <c r="H286"/>
  <c r="A287"/>
  <c r="B287"/>
  <c r="C287"/>
  <c r="D287"/>
  <c r="E287"/>
  <c r="H287"/>
  <c r="A288"/>
  <c r="B288"/>
  <c r="C288"/>
  <c r="D288"/>
  <c r="E288"/>
  <c r="H288"/>
  <c r="A289"/>
  <c r="B289"/>
  <c r="C289"/>
  <c r="D289"/>
  <c r="E289"/>
  <c r="H289"/>
  <c r="A290"/>
  <c r="B290"/>
  <c r="C290"/>
  <c r="D290"/>
  <c r="E290"/>
  <c r="H290"/>
  <c r="A291"/>
  <c r="B291"/>
  <c r="C291"/>
  <c r="D291"/>
  <c r="E291"/>
  <c r="H291"/>
  <c r="A292"/>
  <c r="B292"/>
  <c r="C292"/>
  <c r="D292"/>
  <c r="E292"/>
  <c r="H292"/>
  <c r="A293"/>
  <c r="B293"/>
  <c r="C293"/>
  <c r="D293"/>
  <c r="E293"/>
  <c r="H293"/>
  <c r="A294"/>
  <c r="B294"/>
  <c r="C294"/>
  <c r="D294"/>
  <c r="E294"/>
  <c r="H294"/>
  <c r="A295"/>
  <c r="B295"/>
  <c r="C295"/>
  <c r="D295"/>
  <c r="E295"/>
  <c r="H295"/>
  <c r="A296"/>
  <c r="B296"/>
  <c r="C296"/>
  <c r="D296"/>
  <c r="E296"/>
  <c r="H296"/>
  <c r="A297"/>
  <c r="B297"/>
  <c r="C297"/>
  <c r="D297"/>
  <c r="E297"/>
  <c r="H297"/>
  <c r="A298"/>
  <c r="B298"/>
  <c r="C298"/>
  <c r="D298"/>
  <c r="E298"/>
  <c r="H298"/>
  <c r="A299"/>
  <c r="B299"/>
  <c r="C299"/>
  <c r="D299"/>
  <c r="E299"/>
  <c r="H299"/>
  <c r="A300"/>
  <c r="B300"/>
  <c r="C300"/>
  <c r="D300"/>
  <c r="E300"/>
  <c r="H300"/>
  <c r="A301"/>
  <c r="B301"/>
  <c r="C301"/>
  <c r="D301"/>
  <c r="E301"/>
  <c r="H301"/>
  <c r="A302"/>
  <c r="B302"/>
  <c r="C302"/>
  <c r="D302"/>
  <c r="E302"/>
  <c r="H302"/>
  <c r="A303"/>
  <c r="B303"/>
  <c r="C303"/>
  <c r="D303"/>
  <c r="E303"/>
  <c r="H303"/>
  <c r="A304"/>
  <c r="B304"/>
  <c r="C304"/>
  <c r="D304"/>
  <c r="E304"/>
  <c r="H304"/>
  <c r="A305"/>
  <c r="B305"/>
  <c r="C305"/>
  <c r="D305"/>
  <c r="E305"/>
  <c r="H305"/>
  <c r="A306"/>
  <c r="B306"/>
  <c r="C306"/>
  <c r="D306"/>
  <c r="E306"/>
  <c r="H306"/>
  <c r="A307"/>
  <c r="B307"/>
  <c r="C307"/>
  <c r="D307"/>
  <c r="E307"/>
  <c r="H307"/>
  <c r="A308"/>
  <c r="B308"/>
  <c r="C308"/>
  <c r="D308"/>
  <c r="E308"/>
  <c r="H308"/>
  <c r="A309"/>
  <c r="B309"/>
  <c r="C309"/>
  <c r="D309"/>
  <c r="E309"/>
  <c r="H309"/>
  <c r="A310"/>
  <c r="B310"/>
  <c r="C310"/>
  <c r="D310"/>
  <c r="E310"/>
  <c r="H310"/>
  <c r="A311"/>
  <c r="B311"/>
  <c r="C311"/>
  <c r="D311"/>
  <c r="E311"/>
  <c r="H311"/>
  <c r="A312"/>
  <c r="B312"/>
  <c r="C312"/>
  <c r="D312"/>
  <c r="E312"/>
  <c r="H312"/>
  <c r="A313"/>
  <c r="B313"/>
  <c r="C313"/>
  <c r="D313"/>
  <c r="E313"/>
  <c r="H313"/>
  <c r="A314"/>
  <c r="B314"/>
  <c r="C314"/>
  <c r="D314"/>
  <c r="E314"/>
  <c r="H314"/>
  <c r="A315"/>
  <c r="B315"/>
  <c r="C315"/>
  <c r="D315"/>
  <c r="E315"/>
  <c r="H315"/>
  <c r="A316"/>
  <c r="B316"/>
  <c r="C316"/>
  <c r="D316"/>
  <c r="E316"/>
  <c r="H316"/>
  <c r="A317"/>
  <c r="B317"/>
  <c r="C317"/>
  <c r="D317"/>
  <c r="E317"/>
  <c r="H317"/>
  <c r="A318"/>
  <c r="B318"/>
  <c r="C318"/>
  <c r="D318"/>
  <c r="E318"/>
  <c r="H318"/>
  <c r="A319"/>
  <c r="B319"/>
  <c r="C319"/>
  <c r="D319"/>
  <c r="E319"/>
  <c r="H319"/>
  <c r="A320"/>
  <c r="B320"/>
  <c r="C320"/>
  <c r="D320"/>
  <c r="E320"/>
  <c r="H320"/>
  <c r="A321"/>
  <c r="B321"/>
  <c r="C321"/>
  <c r="D321"/>
  <c r="E321"/>
  <c r="H321"/>
  <c r="A322"/>
  <c r="B322"/>
  <c r="C322"/>
  <c r="D322"/>
  <c r="E322"/>
  <c r="H322"/>
  <c r="A323"/>
  <c r="B323"/>
  <c r="C323"/>
  <c r="D323"/>
  <c r="E323"/>
  <c r="H323"/>
  <c r="A324"/>
  <c r="B324"/>
  <c r="C324"/>
  <c r="D324"/>
  <c r="E324"/>
  <c r="H324"/>
  <c r="A325"/>
  <c r="B325"/>
  <c r="C325"/>
  <c r="D325"/>
  <c r="E325"/>
  <c r="H325"/>
  <c r="A326"/>
  <c r="B326"/>
  <c r="C326"/>
  <c r="D326"/>
  <c r="E326"/>
  <c r="H326"/>
  <c r="A327"/>
  <c r="B327"/>
  <c r="C327"/>
  <c r="D327"/>
  <c r="E327"/>
  <c r="H327"/>
  <c r="A328"/>
  <c r="B328"/>
  <c r="C328"/>
  <c r="D328"/>
  <c r="E328"/>
  <c r="H328"/>
  <c r="A329"/>
  <c r="B329"/>
  <c r="C329"/>
  <c r="D329"/>
  <c r="E329"/>
  <c r="H329"/>
  <c r="A330"/>
  <c r="B330"/>
  <c r="C330"/>
  <c r="D330"/>
  <c r="E330"/>
  <c r="H330"/>
  <c r="A331"/>
  <c r="B331"/>
  <c r="C331"/>
  <c r="D331"/>
  <c r="E331"/>
  <c r="H331"/>
  <c r="A332"/>
  <c r="B332"/>
  <c r="C332"/>
  <c r="D332"/>
  <c r="E332"/>
  <c r="H332"/>
  <c r="A333"/>
  <c r="B333"/>
  <c r="C333"/>
  <c r="D333"/>
  <c r="E333"/>
  <c r="H333"/>
  <c r="A334"/>
  <c r="B334"/>
  <c r="C334"/>
  <c r="D334"/>
  <c r="E334"/>
  <c r="H334"/>
  <c r="A335"/>
  <c r="B335"/>
  <c r="C335"/>
  <c r="D335"/>
  <c r="E335"/>
  <c r="H335"/>
  <c r="A336"/>
  <c r="B336"/>
  <c r="C336"/>
  <c r="D336"/>
  <c r="E336"/>
  <c r="H336"/>
  <c r="A337"/>
  <c r="B337"/>
  <c r="C337"/>
  <c r="D337"/>
  <c r="E337"/>
  <c r="H337"/>
  <c r="A338"/>
  <c r="B338"/>
  <c r="C338"/>
  <c r="D338"/>
  <c r="E338"/>
  <c r="H338"/>
  <c r="A339"/>
  <c r="B339"/>
  <c r="C339"/>
  <c r="D339"/>
  <c r="E339"/>
  <c r="H339"/>
  <c r="A340"/>
  <c r="B340"/>
  <c r="C340"/>
  <c r="D340"/>
  <c r="E340"/>
  <c r="H340"/>
  <c r="A341"/>
  <c r="B341"/>
  <c r="C341"/>
  <c r="D341"/>
  <c r="E341"/>
  <c r="H341"/>
  <c r="A342"/>
  <c r="B342"/>
  <c r="C342"/>
  <c r="D342"/>
  <c r="E342"/>
  <c r="H342"/>
  <c r="A343"/>
  <c r="B343"/>
  <c r="C343"/>
  <c r="D343"/>
  <c r="E343"/>
  <c r="H343"/>
  <c r="A344"/>
  <c r="B344"/>
  <c r="C344"/>
  <c r="D344"/>
  <c r="E344"/>
  <c r="H344"/>
  <c r="A345"/>
  <c r="B345"/>
  <c r="C345"/>
  <c r="D345"/>
  <c r="E345"/>
  <c r="H345"/>
  <c r="A346"/>
  <c r="B346"/>
  <c r="C346"/>
  <c r="D346"/>
  <c r="E346"/>
  <c r="H346"/>
  <c r="A347"/>
  <c r="B347"/>
  <c r="C347"/>
  <c r="D347"/>
  <c r="E347"/>
  <c r="H347"/>
  <c r="A348"/>
  <c r="B348"/>
  <c r="C348"/>
  <c r="D348"/>
  <c r="E348"/>
  <c r="H348"/>
  <c r="A349"/>
  <c r="B349"/>
  <c r="C349"/>
  <c r="D349"/>
  <c r="E349"/>
  <c r="H349"/>
  <c r="A350"/>
  <c r="B350"/>
  <c r="C350"/>
  <c r="D350"/>
  <c r="E350"/>
  <c r="H350"/>
  <c r="A351"/>
  <c r="B351"/>
  <c r="C351"/>
  <c r="D351"/>
  <c r="E351"/>
  <c r="H351"/>
  <c r="A352"/>
  <c r="B352"/>
  <c r="C352"/>
  <c r="D352"/>
  <c r="E352"/>
  <c r="H352"/>
  <c r="A353"/>
  <c r="B353"/>
  <c r="C353"/>
  <c r="D353"/>
  <c r="E353"/>
  <c r="H353"/>
  <c r="A354"/>
  <c r="B354"/>
  <c r="C354"/>
  <c r="D354"/>
  <c r="E354"/>
  <c r="H354"/>
  <c r="A355"/>
  <c r="B355"/>
  <c r="C355"/>
  <c r="D355"/>
  <c r="E355"/>
  <c r="H355"/>
  <c r="A356"/>
  <c r="B356"/>
  <c r="C356"/>
  <c r="D356"/>
  <c r="E356"/>
  <c r="H356"/>
  <c r="A357"/>
  <c r="B357"/>
  <c r="C357"/>
  <c r="D357"/>
  <c r="E357"/>
  <c r="H357"/>
  <c r="A358"/>
  <c r="B358"/>
  <c r="C358"/>
  <c r="D358"/>
  <c r="E358"/>
  <c r="H358"/>
  <c r="A359"/>
  <c r="B359"/>
  <c r="C359"/>
  <c r="D359"/>
  <c r="E359"/>
  <c r="H359"/>
  <c r="A360"/>
  <c r="B360"/>
  <c r="C360"/>
  <c r="D360"/>
  <c r="E360"/>
  <c r="H360"/>
  <c r="A361"/>
  <c r="B361"/>
  <c r="C361"/>
  <c r="D361"/>
  <c r="E361"/>
  <c r="H361"/>
  <c r="A362"/>
  <c r="B362"/>
  <c r="C362"/>
  <c r="D362"/>
  <c r="E362"/>
  <c r="H362"/>
  <c r="A363"/>
  <c r="B363"/>
  <c r="C363"/>
  <c r="D363"/>
  <c r="E363"/>
  <c r="H363"/>
  <c r="A364"/>
  <c r="B364"/>
  <c r="C364"/>
  <c r="D364"/>
  <c r="E364"/>
  <c r="H364"/>
  <c r="A365"/>
  <c r="B365"/>
  <c r="C365"/>
  <c r="D365"/>
  <c r="E365"/>
  <c r="H365"/>
  <c r="A366"/>
  <c r="B366"/>
  <c r="C366"/>
  <c r="D366"/>
  <c r="E366"/>
  <c r="H366"/>
  <c r="A367"/>
  <c r="B367"/>
  <c r="C367"/>
  <c r="D367"/>
  <c r="E367"/>
  <c r="H367"/>
  <c r="A368"/>
  <c r="B368"/>
  <c r="C368"/>
  <c r="D368"/>
  <c r="E368"/>
  <c r="H368"/>
  <c r="A369"/>
  <c r="B369"/>
  <c r="C369"/>
  <c r="D369"/>
  <c r="E369"/>
  <c r="H369"/>
  <c r="A370"/>
  <c r="B370"/>
  <c r="C370"/>
  <c r="D370"/>
  <c r="E370"/>
  <c r="H370"/>
  <c r="A371"/>
  <c r="B371"/>
  <c r="C371"/>
  <c r="D371"/>
  <c r="E371"/>
  <c r="H371"/>
  <c r="A372"/>
  <c r="B372"/>
  <c r="C372"/>
  <c r="D372"/>
  <c r="E372"/>
  <c r="H372"/>
  <c r="A373"/>
  <c r="B373"/>
  <c r="C373"/>
  <c r="D373"/>
  <c r="E373"/>
  <c r="H373"/>
  <c r="A374"/>
  <c r="B374"/>
  <c r="C374"/>
  <c r="D374"/>
  <c r="E374"/>
  <c r="H374"/>
  <c r="A375"/>
  <c r="B375"/>
  <c r="C375"/>
  <c r="D375"/>
  <c r="E375"/>
  <c r="H375"/>
  <c r="A376"/>
  <c r="B376"/>
  <c r="C376"/>
  <c r="D376"/>
  <c r="E376"/>
  <c r="H376"/>
  <c r="A377"/>
  <c r="B377"/>
  <c r="C377"/>
  <c r="D377"/>
  <c r="E377"/>
  <c r="H377"/>
  <c r="A378"/>
  <c r="B378"/>
  <c r="C378"/>
  <c r="D378"/>
  <c r="E378"/>
  <c r="H378"/>
  <c r="A379"/>
  <c r="B379"/>
  <c r="C379"/>
  <c r="D379"/>
  <c r="E379"/>
  <c r="H379"/>
  <c r="A380"/>
  <c r="B380"/>
  <c r="C380"/>
  <c r="D380"/>
  <c r="E380"/>
  <c r="H380"/>
  <c r="A381"/>
  <c r="B381"/>
  <c r="C381"/>
  <c r="D381"/>
  <c r="E381"/>
  <c r="H381"/>
  <c r="A382"/>
  <c r="B382"/>
  <c r="C382"/>
  <c r="D382"/>
  <c r="E382"/>
  <c r="H382"/>
  <c r="A383"/>
  <c r="B383"/>
  <c r="C383"/>
  <c r="D383"/>
  <c r="E383"/>
  <c r="H383"/>
  <c r="A384"/>
  <c r="B384"/>
  <c r="C384"/>
  <c r="D384"/>
  <c r="E384"/>
  <c r="H384"/>
  <c r="A385"/>
  <c r="B385"/>
  <c r="C385"/>
  <c r="D385"/>
  <c r="E385"/>
  <c r="H385"/>
  <c r="A386"/>
  <c r="B386"/>
  <c r="C386"/>
  <c r="D386"/>
  <c r="E386"/>
  <c r="H386"/>
  <c r="A387"/>
  <c r="B387"/>
  <c r="C387"/>
  <c r="D387"/>
  <c r="E387"/>
  <c r="H387"/>
  <c r="A388"/>
  <c r="B388"/>
  <c r="C388"/>
  <c r="D388"/>
  <c r="E388"/>
  <c r="H388"/>
  <c r="A389"/>
  <c r="B389"/>
  <c r="C389"/>
  <c r="D389"/>
  <c r="E389"/>
  <c r="H389"/>
  <c r="A390"/>
  <c r="B390"/>
  <c r="C390"/>
  <c r="D390"/>
  <c r="E390"/>
  <c r="H390"/>
  <c r="A391"/>
  <c r="B391"/>
  <c r="C391"/>
  <c r="D391"/>
  <c r="E391"/>
  <c r="H391"/>
  <c r="A392"/>
  <c r="B392"/>
  <c r="C392"/>
  <c r="D392"/>
  <c r="E392"/>
  <c r="H392"/>
  <c r="A393"/>
  <c r="B393"/>
  <c r="C393"/>
  <c r="D393"/>
  <c r="E393"/>
  <c r="H393"/>
  <c r="A394"/>
  <c r="B394"/>
  <c r="C394"/>
  <c r="D394"/>
  <c r="E394"/>
  <c r="H394"/>
  <c r="A395"/>
  <c r="B395"/>
  <c r="C395"/>
  <c r="D395"/>
  <c r="E395"/>
  <c r="H395"/>
  <c r="A396"/>
  <c r="B396"/>
  <c r="C396"/>
  <c r="D396"/>
  <c r="E396"/>
  <c r="H396"/>
  <c r="A397"/>
  <c r="B397"/>
  <c r="C397"/>
  <c r="D397"/>
  <c r="E397"/>
  <c r="H397"/>
  <c r="A398"/>
  <c r="B398"/>
  <c r="C398"/>
  <c r="D398"/>
  <c r="E398"/>
  <c r="H398"/>
  <c r="A399"/>
  <c r="B399"/>
  <c r="C399"/>
  <c r="D399"/>
  <c r="E399"/>
  <c r="H399"/>
  <c r="A400"/>
  <c r="B400"/>
  <c r="C400"/>
  <c r="D400"/>
  <c r="E400"/>
  <c r="H400"/>
  <c r="A401"/>
  <c r="B401"/>
  <c r="C401"/>
  <c r="D401"/>
  <c r="E401"/>
  <c r="H401"/>
  <c r="A402"/>
  <c r="B402"/>
  <c r="C402"/>
  <c r="D402"/>
  <c r="E402"/>
  <c r="H402"/>
  <c r="A403"/>
  <c r="B403"/>
  <c r="C403"/>
  <c r="D403"/>
  <c r="E403"/>
  <c r="H403"/>
  <c r="A404"/>
  <c r="B404"/>
  <c r="C404"/>
  <c r="D404"/>
  <c r="E404"/>
  <c r="H404"/>
  <c r="A405"/>
  <c r="B405"/>
  <c r="C405"/>
  <c r="D405"/>
  <c r="E405"/>
  <c r="H405"/>
  <c r="A406"/>
  <c r="B406"/>
  <c r="C406"/>
  <c r="D406"/>
  <c r="E406"/>
  <c r="H406"/>
  <c r="A407"/>
  <c r="B407"/>
  <c r="C407"/>
  <c r="D407"/>
  <c r="E407"/>
  <c r="H407"/>
  <c r="A408"/>
  <c r="B408"/>
  <c r="C408"/>
  <c r="D408"/>
  <c r="E408"/>
  <c r="H408"/>
  <c r="A409"/>
  <c r="B409"/>
  <c r="C409"/>
  <c r="D409"/>
  <c r="E409"/>
  <c r="H409"/>
  <c r="A410"/>
  <c r="B410"/>
  <c r="C410"/>
  <c r="D410"/>
  <c r="E410"/>
  <c r="H410"/>
  <c r="A411"/>
  <c r="B411"/>
  <c r="C411"/>
  <c r="D411"/>
  <c r="E411"/>
  <c r="H411"/>
  <c r="A412"/>
  <c r="B412"/>
  <c r="C412"/>
  <c r="D412"/>
  <c r="E412"/>
  <c r="H412"/>
  <c r="A413"/>
  <c r="B413"/>
  <c r="C413"/>
  <c r="D413"/>
  <c r="E413"/>
  <c r="H413"/>
  <c r="A414"/>
  <c r="B414"/>
  <c r="C414"/>
  <c r="D414"/>
  <c r="E414"/>
  <c r="H414"/>
  <c r="A415"/>
  <c r="B415"/>
  <c r="C415"/>
  <c r="D415"/>
  <c r="E415"/>
  <c r="H415"/>
  <c r="A416"/>
  <c r="B416"/>
  <c r="C416"/>
  <c r="D416"/>
  <c r="E416"/>
  <c r="H416"/>
  <c r="A417"/>
  <c r="B417"/>
  <c r="C417"/>
  <c r="D417"/>
  <c r="E417"/>
  <c r="H417"/>
  <c r="A418"/>
  <c r="B418"/>
  <c r="C418"/>
  <c r="D418"/>
  <c r="E418"/>
  <c r="H418"/>
  <c r="A419"/>
  <c r="B419"/>
  <c r="C419"/>
  <c r="D419"/>
  <c r="E419"/>
  <c r="H419"/>
  <c r="A420"/>
  <c r="B420"/>
  <c r="C420"/>
  <c r="D420"/>
  <c r="E420"/>
  <c r="H420"/>
  <c r="A421"/>
  <c r="B421"/>
  <c r="C421"/>
  <c r="D421"/>
  <c r="E421"/>
  <c r="H421"/>
  <c r="A422"/>
  <c r="B422"/>
  <c r="C422"/>
  <c r="D422"/>
  <c r="E422"/>
  <c r="H422"/>
  <c r="A423"/>
  <c r="B423"/>
  <c r="C423"/>
  <c r="D423"/>
  <c r="E423"/>
  <c r="H423"/>
  <c r="A424"/>
  <c r="B424"/>
  <c r="C424"/>
  <c r="D424"/>
  <c r="E424"/>
  <c r="H424"/>
  <c r="A425"/>
  <c r="B425"/>
  <c r="C425"/>
  <c r="D425"/>
  <c r="E425"/>
  <c r="H425"/>
  <c r="A426"/>
  <c r="B426"/>
  <c r="C426"/>
  <c r="D426"/>
  <c r="E426"/>
  <c r="H426"/>
  <c r="A427"/>
  <c r="B427"/>
  <c r="C427"/>
  <c r="D427"/>
  <c r="E427"/>
  <c r="H427"/>
  <c r="A428"/>
  <c r="B428"/>
  <c r="C428"/>
  <c r="D428"/>
  <c r="E428"/>
  <c r="H428"/>
  <c r="A429"/>
  <c r="B429"/>
  <c r="C429"/>
  <c r="D429"/>
  <c r="E429"/>
  <c r="H429"/>
  <c r="A430"/>
  <c r="B430"/>
  <c r="C430"/>
  <c r="D430"/>
  <c r="E430"/>
  <c r="H430"/>
  <c r="A431"/>
  <c r="B431"/>
  <c r="C431"/>
  <c r="D431"/>
  <c r="E431"/>
  <c r="H431"/>
  <c r="A432"/>
  <c r="B432"/>
  <c r="C432"/>
  <c r="D432"/>
  <c r="E432"/>
  <c r="H432"/>
  <c r="A433"/>
  <c r="B433"/>
  <c r="C433"/>
  <c r="D433"/>
  <c r="E433"/>
  <c r="H433"/>
  <c r="A434"/>
  <c r="B434"/>
  <c r="C434"/>
  <c r="D434"/>
  <c r="E434"/>
  <c r="H434"/>
  <c r="A435"/>
  <c r="B435"/>
  <c r="C435"/>
  <c r="D435"/>
  <c r="E435"/>
  <c r="H435"/>
  <c r="A436"/>
  <c r="B436"/>
  <c r="C436"/>
  <c r="D436"/>
  <c r="E436"/>
  <c r="H436"/>
  <c r="A437"/>
  <c r="B437"/>
  <c r="C437"/>
  <c r="D437"/>
  <c r="E437"/>
  <c r="H437"/>
  <c r="A438"/>
  <c r="B438"/>
  <c r="C438"/>
  <c r="D438"/>
  <c r="E438"/>
  <c r="H438"/>
  <c r="A439"/>
  <c r="B439"/>
  <c r="C439"/>
  <c r="D439"/>
  <c r="E439"/>
  <c r="H439"/>
  <c r="A440"/>
  <c r="B440"/>
  <c r="C440"/>
  <c r="D440"/>
  <c r="E440"/>
  <c r="H440"/>
  <c r="A441"/>
  <c r="B441"/>
  <c r="C441"/>
  <c r="D441"/>
  <c r="E441"/>
  <c r="H441"/>
  <c r="A442"/>
  <c r="B442"/>
  <c r="C442"/>
  <c r="D442"/>
  <c r="E442"/>
  <c r="H442"/>
  <c r="A443"/>
  <c r="B443"/>
  <c r="C443"/>
  <c r="D443"/>
  <c r="E443"/>
  <c r="H443"/>
  <c r="A444"/>
  <c r="B444"/>
  <c r="C444"/>
  <c r="D444"/>
  <c r="E444"/>
  <c r="H444"/>
  <c r="A445"/>
  <c r="B445"/>
  <c r="C445"/>
  <c r="D445"/>
  <c r="E445"/>
  <c r="H445"/>
  <c r="A446"/>
  <c r="B446"/>
  <c r="C446"/>
  <c r="D446"/>
  <c r="E446"/>
  <c r="H446"/>
  <c r="A447"/>
  <c r="B447"/>
  <c r="C447"/>
  <c r="D447"/>
  <c r="E447"/>
  <c r="H447"/>
  <c r="A448"/>
  <c r="B448"/>
  <c r="C448"/>
  <c r="D448"/>
  <c r="E448"/>
  <c r="H448"/>
  <c r="A449"/>
  <c r="B449"/>
  <c r="C449"/>
  <c r="D449"/>
  <c r="E449"/>
  <c r="H449"/>
  <c r="A450"/>
  <c r="B450"/>
  <c r="C450"/>
  <c r="D450"/>
  <c r="E450"/>
  <c r="H450"/>
  <c r="A451"/>
  <c r="B451"/>
  <c r="C451"/>
  <c r="D451"/>
  <c r="E451"/>
  <c r="H451"/>
  <c r="A452"/>
  <c r="B452"/>
  <c r="C452"/>
  <c r="D452"/>
  <c r="E452"/>
  <c r="H452"/>
  <c r="A453"/>
  <c r="B453"/>
  <c r="C453"/>
  <c r="D453"/>
  <c r="E453"/>
  <c r="H453"/>
  <c r="A454"/>
  <c r="B454"/>
  <c r="C454"/>
  <c r="D454"/>
  <c r="E454"/>
  <c r="H454"/>
  <c r="A455"/>
  <c r="B455"/>
  <c r="C455"/>
  <c r="D455"/>
  <c r="E455"/>
  <c r="H455"/>
  <c r="A456"/>
  <c r="B456"/>
  <c r="C456"/>
  <c r="D456"/>
  <c r="E456"/>
  <c r="H456"/>
  <c r="A457"/>
  <c r="B457"/>
  <c r="C457"/>
  <c r="D457"/>
  <c r="E457"/>
  <c r="H457"/>
  <c r="A458"/>
  <c r="B458"/>
  <c r="C458"/>
  <c r="D458"/>
  <c r="E458"/>
  <c r="H458"/>
  <c r="A459"/>
  <c r="B459"/>
  <c r="C459"/>
  <c r="D459"/>
  <c r="E459"/>
  <c r="H459"/>
  <c r="A460"/>
  <c r="B460"/>
  <c r="C460"/>
  <c r="D460"/>
  <c r="E460"/>
  <c r="H460"/>
  <c r="A461"/>
  <c r="B461"/>
  <c r="C461"/>
  <c r="D461"/>
  <c r="E461"/>
  <c r="H461"/>
  <c r="A462"/>
  <c r="B462"/>
  <c r="C462"/>
  <c r="D462"/>
  <c r="E462"/>
  <c r="H462"/>
  <c r="A463"/>
  <c r="B463"/>
  <c r="C463"/>
  <c r="D463"/>
  <c r="E463"/>
  <c r="H463"/>
  <c r="A464"/>
  <c r="B464"/>
  <c r="C464"/>
  <c r="D464"/>
  <c r="E464"/>
  <c r="H464"/>
  <c r="A465"/>
  <c r="B465"/>
  <c r="C465"/>
  <c r="D465"/>
  <c r="E465"/>
  <c r="H465"/>
  <c r="A466"/>
  <c r="B466"/>
  <c r="C466"/>
  <c r="D466"/>
  <c r="E466"/>
  <c r="H466"/>
  <c r="A467"/>
  <c r="B467"/>
  <c r="C467"/>
  <c r="D467"/>
  <c r="E467"/>
  <c r="H467"/>
  <c r="A468"/>
  <c r="B468"/>
  <c r="C468"/>
  <c r="D468"/>
  <c r="E468"/>
  <c r="H468"/>
  <c r="A469"/>
  <c r="B469"/>
  <c r="C469"/>
  <c r="D469"/>
  <c r="E469"/>
  <c r="H469"/>
  <c r="A470"/>
  <c r="B470"/>
  <c r="C470"/>
  <c r="D470"/>
  <c r="E470"/>
  <c r="H470"/>
  <c r="A471"/>
  <c r="B471"/>
  <c r="C471"/>
  <c r="D471"/>
  <c r="E471"/>
  <c r="H471"/>
  <c r="A472"/>
  <c r="B472"/>
  <c r="C472"/>
  <c r="D472"/>
  <c r="E472"/>
  <c r="H472"/>
  <c r="A473"/>
  <c r="B473"/>
  <c r="C473"/>
  <c r="D473"/>
  <c r="E473"/>
  <c r="H473"/>
  <c r="A474"/>
  <c r="B474"/>
  <c r="C474"/>
  <c r="D474"/>
  <c r="E474"/>
  <c r="H474"/>
  <c r="A475"/>
  <c r="B475"/>
  <c r="C475"/>
  <c r="D475"/>
  <c r="E475"/>
  <c r="H475"/>
  <c r="A476"/>
  <c r="B476"/>
  <c r="C476"/>
  <c r="D476"/>
  <c r="E476"/>
  <c r="H476"/>
  <c r="A477"/>
  <c r="B477"/>
  <c r="C477"/>
  <c r="D477"/>
  <c r="E477"/>
  <c r="H477"/>
  <c r="A478"/>
  <c r="B478"/>
  <c r="C478"/>
  <c r="D478"/>
  <c r="E478"/>
  <c r="H478"/>
  <c r="A479"/>
  <c r="B479"/>
  <c r="C479"/>
  <c r="D479"/>
  <c r="E479"/>
  <c r="H479"/>
  <c r="A480"/>
  <c r="B480"/>
  <c r="C480"/>
  <c r="D480"/>
  <c r="E480"/>
  <c r="H480"/>
  <c r="A481"/>
  <c r="B481"/>
  <c r="C481"/>
  <c r="D481"/>
  <c r="E481"/>
  <c r="H481"/>
  <c r="A482"/>
  <c r="B482"/>
  <c r="C482"/>
  <c r="D482"/>
  <c r="E482"/>
  <c r="H482"/>
  <c r="A483"/>
  <c r="B483"/>
  <c r="C483"/>
  <c r="D483"/>
  <c r="E483"/>
  <c r="H483"/>
  <c r="A484"/>
  <c r="B484"/>
  <c r="C484"/>
  <c r="D484"/>
  <c r="E484"/>
  <c r="H484"/>
  <c r="A485"/>
  <c r="B485"/>
  <c r="C485"/>
  <c r="D485"/>
  <c r="E485"/>
  <c r="H485"/>
  <c r="A486"/>
  <c r="B486"/>
  <c r="C486"/>
  <c r="D486"/>
  <c r="E486"/>
  <c r="H486"/>
  <c r="A487"/>
  <c r="B487"/>
  <c r="C487"/>
  <c r="D487"/>
  <c r="E487"/>
  <c r="H487"/>
  <c r="A488"/>
  <c r="B488"/>
  <c r="C488"/>
  <c r="D488"/>
  <c r="E488"/>
  <c r="H488"/>
  <c r="A489"/>
  <c r="B489"/>
  <c r="C489"/>
  <c r="D489"/>
  <c r="E489"/>
  <c r="H489"/>
  <c r="A490"/>
  <c r="B490"/>
  <c r="C490"/>
  <c r="D490"/>
  <c r="E490"/>
  <c r="H490"/>
  <c r="A491"/>
  <c r="B491"/>
  <c r="C491"/>
  <c r="D491"/>
  <c r="E491"/>
  <c r="H491"/>
  <c r="A492"/>
  <c r="B492"/>
  <c r="C492"/>
  <c r="D492"/>
  <c r="E492"/>
  <c r="H492"/>
  <c r="A493"/>
  <c r="B493"/>
  <c r="C493"/>
  <c r="D493"/>
  <c r="E493"/>
  <c r="H493"/>
  <c r="A494"/>
  <c r="B494"/>
  <c r="C494"/>
  <c r="D494"/>
  <c r="E494"/>
  <c r="H494"/>
  <c r="A495"/>
  <c r="B495"/>
  <c r="C495"/>
  <c r="D495"/>
  <c r="E495"/>
  <c r="H495"/>
  <c r="A496"/>
  <c r="B496"/>
  <c r="C496"/>
  <c r="D496"/>
  <c r="E496"/>
  <c r="H496"/>
  <c r="A497"/>
  <c r="B497"/>
  <c r="C497"/>
  <c r="D497"/>
  <c r="E497"/>
  <c r="H497"/>
  <c r="A498"/>
  <c r="B498"/>
  <c r="C498"/>
  <c r="D498"/>
  <c r="E498"/>
  <c r="H498"/>
  <c r="A499"/>
  <c r="B499"/>
  <c r="C499"/>
  <c r="D499"/>
  <c r="E499"/>
  <c r="H499"/>
  <c r="A500"/>
  <c r="B500"/>
  <c r="C500"/>
  <c r="D500"/>
  <c r="E500"/>
  <c r="H500"/>
  <c r="A501"/>
  <c r="B501"/>
  <c r="C501"/>
  <c r="D501"/>
  <c r="E501"/>
  <c r="H501"/>
  <c r="A502"/>
  <c r="B502"/>
  <c r="C502"/>
  <c r="D502"/>
  <c r="E502"/>
  <c r="H502"/>
  <c r="A503"/>
  <c r="B503"/>
  <c r="C503"/>
  <c r="D503"/>
  <c r="E503"/>
  <c r="H503"/>
  <c r="A504"/>
  <c r="B504"/>
  <c r="C504"/>
  <c r="D504"/>
  <c r="E504"/>
  <c r="H504"/>
  <c r="A505"/>
  <c r="B505"/>
  <c r="C505"/>
  <c r="D505"/>
  <c r="E505"/>
  <c r="H505"/>
  <c r="A506"/>
  <c r="B506"/>
  <c r="C506"/>
  <c r="D506"/>
  <c r="E506"/>
  <c r="H506"/>
  <c r="A507"/>
  <c r="B507"/>
  <c r="C507"/>
  <c r="D507"/>
  <c r="E507"/>
  <c r="H507"/>
  <c r="A508"/>
  <c r="B508"/>
  <c r="C508"/>
  <c r="D508"/>
  <c r="E508"/>
  <c r="H508"/>
  <c r="A509"/>
  <c r="B509"/>
  <c r="C509"/>
  <c r="D509"/>
  <c r="E509"/>
  <c r="H509"/>
  <c r="A510"/>
  <c r="B510"/>
  <c r="C510"/>
  <c r="D510"/>
  <c r="E510"/>
  <c r="H510"/>
  <c r="A511"/>
  <c r="B511"/>
  <c r="C511"/>
  <c r="D511"/>
  <c r="E511"/>
  <c r="H511"/>
  <c r="A512"/>
  <c r="B512"/>
  <c r="C512"/>
  <c r="D512"/>
  <c r="E512"/>
  <c r="H512"/>
  <c r="A513"/>
  <c r="B513"/>
  <c r="C513"/>
  <c r="D513"/>
  <c r="E513"/>
  <c r="H513"/>
  <c r="A514"/>
  <c r="B514"/>
  <c r="C514"/>
  <c r="D514"/>
  <c r="E514"/>
  <c r="H514"/>
  <c r="A515"/>
  <c r="B515"/>
  <c r="C515"/>
  <c r="D515"/>
  <c r="E515"/>
  <c r="H515"/>
  <c r="A516"/>
  <c r="B516"/>
  <c r="C516"/>
  <c r="D516"/>
  <c r="E516"/>
  <c r="H516"/>
  <c r="A517"/>
  <c r="B517"/>
  <c r="C517"/>
  <c r="D517"/>
  <c r="E517"/>
  <c r="H517"/>
  <c r="A518"/>
  <c r="B518"/>
  <c r="C518"/>
  <c r="D518"/>
  <c r="E518"/>
  <c r="H518"/>
  <c r="A519"/>
  <c r="B519"/>
  <c r="C519"/>
  <c r="D519"/>
  <c r="E519"/>
  <c r="H519"/>
  <c r="A520"/>
  <c r="B520"/>
  <c r="C520"/>
  <c r="D520"/>
  <c r="E520"/>
  <c r="H520"/>
  <c r="A521"/>
  <c r="B521"/>
  <c r="C521"/>
  <c r="D521"/>
  <c r="E521"/>
  <c r="H521"/>
  <c r="A522"/>
  <c r="B522"/>
  <c r="C522"/>
  <c r="D522"/>
  <c r="E522"/>
  <c r="H522"/>
  <c r="A523"/>
  <c r="B523"/>
  <c r="C523"/>
  <c r="D523"/>
  <c r="E523"/>
  <c r="H523"/>
  <c r="A524"/>
  <c r="B524"/>
  <c r="C524"/>
  <c r="D524"/>
  <c r="E524"/>
  <c r="H524"/>
  <c r="A525"/>
  <c r="B525"/>
  <c r="C525"/>
  <c r="D525"/>
  <c r="E525"/>
  <c r="H525"/>
  <c r="A526"/>
  <c r="B526"/>
  <c r="C526"/>
  <c r="D526"/>
  <c r="E526"/>
  <c r="H526"/>
  <c r="A527"/>
  <c r="B527"/>
  <c r="C527"/>
  <c r="D527"/>
  <c r="E527"/>
  <c r="H527"/>
  <c r="A528"/>
  <c r="B528"/>
  <c r="C528"/>
  <c r="D528"/>
  <c r="E528"/>
  <c r="H528"/>
  <c r="A529"/>
  <c r="B529"/>
  <c r="C529"/>
  <c r="D529"/>
  <c r="E529"/>
  <c r="H529"/>
  <c r="A530"/>
  <c r="B530"/>
  <c r="C530"/>
  <c r="D530"/>
  <c r="E530"/>
  <c r="H530"/>
  <c r="A531"/>
  <c r="B531"/>
  <c r="C531"/>
  <c r="D531"/>
  <c r="E531"/>
  <c r="H531"/>
  <c r="A532"/>
  <c r="B532"/>
  <c r="C532"/>
  <c r="D532"/>
  <c r="E532"/>
  <c r="H532"/>
  <c r="A533"/>
  <c r="B533"/>
  <c r="C533"/>
  <c r="D533"/>
  <c r="E533"/>
  <c r="H533"/>
  <c r="A534"/>
  <c r="B534"/>
  <c r="C534"/>
  <c r="D534"/>
  <c r="E534"/>
  <c r="H534"/>
  <c r="A535"/>
  <c r="B535"/>
  <c r="C535"/>
  <c r="D535"/>
  <c r="E535"/>
  <c r="H535"/>
  <c r="A536"/>
  <c r="B536"/>
  <c r="C536"/>
  <c r="D536"/>
  <c r="E536"/>
  <c r="H536"/>
  <c r="A537"/>
  <c r="B537"/>
  <c r="C537"/>
  <c r="D537"/>
  <c r="E537"/>
  <c r="H537"/>
  <c r="A538"/>
  <c r="B538"/>
  <c r="C538"/>
  <c r="D538"/>
  <c r="E538"/>
  <c r="H538"/>
  <c r="A539"/>
  <c r="B539"/>
  <c r="C539"/>
  <c r="D539"/>
  <c r="E539"/>
  <c r="H539"/>
  <c r="A540"/>
  <c r="B540"/>
  <c r="C540"/>
  <c r="D540"/>
  <c r="E540"/>
  <c r="H540"/>
  <c r="A541"/>
  <c r="B541"/>
  <c r="C541"/>
  <c r="D541"/>
  <c r="E541"/>
  <c r="H541"/>
  <c r="A542"/>
  <c r="B542"/>
  <c r="C542"/>
  <c r="D542"/>
  <c r="E542"/>
  <c r="H542"/>
  <c r="A543"/>
  <c r="B543"/>
  <c r="C543"/>
  <c r="D543"/>
  <c r="E543"/>
  <c r="H543"/>
  <c r="A544"/>
  <c r="B544"/>
  <c r="C544"/>
  <c r="D544"/>
  <c r="E544"/>
  <c r="H544"/>
  <c r="A545"/>
  <c r="B545"/>
  <c r="C545"/>
  <c r="D545"/>
  <c r="E545"/>
  <c r="H545"/>
  <c r="A546"/>
  <c r="B546"/>
  <c r="C546"/>
  <c r="D546"/>
  <c r="E546"/>
  <c r="H546"/>
  <c r="A547"/>
  <c r="B547"/>
  <c r="C547"/>
  <c r="D547"/>
  <c r="E547"/>
  <c r="H547"/>
  <c r="A2" i="9"/>
  <c r="B2"/>
  <c r="C2"/>
  <c r="D2"/>
  <c r="E2"/>
  <c r="H2"/>
  <c r="A3"/>
  <c r="B3"/>
  <c r="C3"/>
  <c r="D3"/>
  <c r="E3"/>
  <c r="H3"/>
  <c r="A4"/>
  <c r="B4"/>
  <c r="C4"/>
  <c r="D4"/>
  <c r="E4"/>
  <c r="H4"/>
  <c r="A5"/>
  <c r="B5"/>
  <c r="C5"/>
  <c r="D5"/>
  <c r="E5"/>
  <c r="H5"/>
  <c r="A6"/>
  <c r="B6"/>
  <c r="C6"/>
  <c r="D6"/>
  <c r="E6"/>
  <c r="H6"/>
  <c r="A7"/>
  <c r="B7"/>
  <c r="C7"/>
  <c r="D7"/>
  <c r="E7"/>
  <c r="H7"/>
  <c r="A8"/>
  <c r="B8"/>
  <c r="C8"/>
  <c r="D8"/>
  <c r="E8"/>
  <c r="H8"/>
  <c r="A9"/>
  <c r="B9"/>
  <c r="C9"/>
  <c r="D9"/>
  <c r="E9"/>
  <c r="H9"/>
  <c r="A10"/>
  <c r="B10"/>
  <c r="C10"/>
  <c r="D10"/>
  <c r="E10"/>
  <c r="H10"/>
  <c r="A11"/>
  <c r="B11"/>
  <c r="C11"/>
  <c r="D11"/>
  <c r="E11"/>
  <c r="H11"/>
  <c r="A12"/>
  <c r="B12"/>
  <c r="C12"/>
  <c r="D12"/>
  <c r="E12"/>
  <c r="H12"/>
  <c r="A13"/>
  <c r="B13"/>
  <c r="C13"/>
  <c r="D13"/>
  <c r="E13"/>
  <c r="H13"/>
  <c r="A14"/>
  <c r="B14"/>
  <c r="C14"/>
  <c r="D14"/>
  <c r="E14"/>
  <c r="H14"/>
  <c r="A15"/>
  <c r="B15"/>
  <c r="C15"/>
  <c r="D15"/>
  <c r="E15"/>
  <c r="H15"/>
  <c r="A16"/>
  <c r="B16"/>
  <c r="C16"/>
  <c r="D16"/>
  <c r="E16"/>
  <c r="H16"/>
  <c r="A17"/>
  <c r="B17"/>
  <c r="C17"/>
  <c r="D17"/>
  <c r="E17"/>
  <c r="H17"/>
  <c r="A18"/>
  <c r="B18"/>
  <c r="C18"/>
  <c r="D18"/>
  <c r="E18"/>
  <c r="H18"/>
  <c r="A19"/>
  <c r="B19"/>
  <c r="C19"/>
  <c r="D19"/>
  <c r="E19"/>
  <c r="H19"/>
  <c r="A20"/>
  <c r="B20"/>
  <c r="C20"/>
  <c r="D20"/>
  <c r="E20"/>
  <c r="H20"/>
  <c r="A21"/>
  <c r="B21"/>
  <c r="C21"/>
  <c r="D21"/>
  <c r="E21"/>
  <c r="H21"/>
  <c r="A22"/>
  <c r="B22"/>
  <c r="C22"/>
  <c r="D22"/>
  <c r="E22"/>
  <c r="H22"/>
  <c r="A23"/>
  <c r="B23"/>
  <c r="C23"/>
  <c r="D23"/>
  <c r="E23"/>
  <c r="H23"/>
  <c r="A24"/>
  <c r="B24"/>
  <c r="C24"/>
  <c r="D24"/>
  <c r="E24"/>
  <c r="H24"/>
  <c r="A25"/>
  <c r="B25"/>
  <c r="C25"/>
  <c r="D25"/>
  <c r="E25"/>
  <c r="H25"/>
  <c r="A26"/>
  <c r="B26"/>
  <c r="C26"/>
  <c r="D26"/>
  <c r="E26"/>
  <c r="H26"/>
  <c r="A27"/>
  <c r="B27"/>
  <c r="C27"/>
  <c r="D27"/>
  <c r="E27"/>
  <c r="H27"/>
  <c r="A28"/>
  <c r="B28"/>
  <c r="C28"/>
  <c r="D28"/>
  <c r="E28"/>
  <c r="H28"/>
  <c r="A29"/>
  <c r="B29"/>
  <c r="C29"/>
  <c r="D29"/>
  <c r="E29"/>
  <c r="H29"/>
  <c r="A30"/>
  <c r="B30"/>
  <c r="C30"/>
  <c r="D30"/>
  <c r="E30"/>
  <c r="H30"/>
  <c r="A31"/>
  <c r="B31"/>
  <c r="C31"/>
  <c r="D31"/>
  <c r="E31"/>
  <c r="H31"/>
  <c r="A32"/>
  <c r="B32"/>
  <c r="C32"/>
  <c r="D32"/>
  <c r="E32"/>
  <c r="H32"/>
  <c r="A33"/>
  <c r="B33"/>
  <c r="C33"/>
  <c r="D33"/>
  <c r="E33"/>
  <c r="H33"/>
  <c r="A34"/>
  <c r="B34"/>
  <c r="C34"/>
  <c r="D34"/>
  <c r="E34"/>
  <c r="H34"/>
  <c r="A35"/>
  <c r="B35"/>
  <c r="C35"/>
  <c r="D35"/>
  <c r="E35"/>
  <c r="H35"/>
  <c r="A36"/>
  <c r="B36"/>
  <c r="C36"/>
  <c r="D36"/>
  <c r="E36"/>
  <c r="H36"/>
  <c r="A37"/>
  <c r="B37"/>
  <c r="C37"/>
  <c r="D37"/>
  <c r="E37"/>
  <c r="H37"/>
  <c r="A38"/>
  <c r="B38"/>
  <c r="C38"/>
  <c r="D38"/>
  <c r="E38"/>
  <c r="H38"/>
  <c r="A39"/>
  <c r="B39"/>
  <c r="C39"/>
  <c r="D39"/>
  <c r="E39"/>
  <c r="H39"/>
  <c r="A40"/>
  <c r="B40"/>
  <c r="C40"/>
  <c r="D40"/>
  <c r="E40"/>
  <c r="H40"/>
  <c r="A41"/>
  <c r="B41"/>
  <c r="C41"/>
  <c r="D41"/>
  <c r="E41"/>
  <c r="H41"/>
  <c r="A42"/>
  <c r="B42"/>
  <c r="C42"/>
  <c r="D42"/>
  <c r="E42"/>
  <c r="H42"/>
  <c r="A43"/>
  <c r="B43"/>
  <c r="C43"/>
  <c r="D43"/>
  <c r="E43"/>
  <c r="H43"/>
  <c r="A44"/>
  <c r="B44"/>
  <c r="C44"/>
  <c r="D44"/>
  <c r="E44"/>
  <c r="H44"/>
  <c r="A45"/>
  <c r="B45"/>
  <c r="C45"/>
  <c r="D45"/>
  <c r="E45"/>
  <c r="H45"/>
  <c r="A46"/>
  <c r="B46"/>
  <c r="C46"/>
  <c r="D46"/>
  <c r="E46"/>
  <c r="H46"/>
  <c r="A47"/>
  <c r="B47"/>
  <c r="C47"/>
  <c r="D47"/>
  <c r="E47"/>
  <c r="H47"/>
  <c r="A48"/>
  <c r="B48"/>
  <c r="C48"/>
  <c r="D48"/>
  <c r="E48"/>
  <c r="H48"/>
  <c r="A49"/>
  <c r="B49"/>
  <c r="C49"/>
  <c r="D49"/>
  <c r="E49"/>
  <c r="H49"/>
  <c r="A50"/>
  <c r="B50"/>
  <c r="C50"/>
  <c r="D50"/>
  <c r="E50"/>
  <c r="H50"/>
  <c r="A51"/>
  <c r="B51"/>
  <c r="C51"/>
  <c r="D51"/>
  <c r="E51"/>
  <c r="H51"/>
  <c r="A52"/>
  <c r="B52"/>
  <c r="C52"/>
  <c r="D52"/>
  <c r="E52"/>
  <c r="H52"/>
  <c r="A53"/>
  <c r="B53"/>
  <c r="C53"/>
  <c r="D53"/>
  <c r="E53"/>
  <c r="H53"/>
  <c r="A54"/>
  <c r="B54"/>
  <c r="C54"/>
  <c r="D54"/>
  <c r="E54"/>
  <c r="H54"/>
  <c r="A55"/>
  <c r="B55"/>
  <c r="C55"/>
  <c r="D55"/>
  <c r="E55"/>
  <c r="H55"/>
  <c r="A56"/>
  <c r="B56"/>
  <c r="C56"/>
  <c r="D56"/>
  <c r="E56"/>
  <c r="H56"/>
  <c r="A57"/>
  <c r="B57"/>
  <c r="C57"/>
  <c r="D57"/>
  <c r="E57"/>
  <c r="H57"/>
  <c r="A58"/>
  <c r="B58"/>
  <c r="C58"/>
  <c r="D58"/>
  <c r="E58"/>
  <c r="H58"/>
  <c r="A59"/>
  <c r="B59"/>
  <c r="C59"/>
  <c r="D59"/>
  <c r="E59"/>
  <c r="H59"/>
  <c r="A60"/>
  <c r="B60"/>
  <c r="C60"/>
  <c r="D60"/>
  <c r="E60"/>
  <c r="H60"/>
  <c r="A61"/>
  <c r="B61"/>
  <c r="C61"/>
  <c r="D61"/>
  <c r="E61"/>
  <c r="H61"/>
  <c r="A62"/>
  <c r="B62"/>
  <c r="C62"/>
  <c r="D62"/>
  <c r="E62"/>
  <c r="H62"/>
  <c r="A63"/>
  <c r="B63"/>
  <c r="C63"/>
  <c r="D63"/>
  <c r="E63"/>
  <c r="H63"/>
  <c r="A64"/>
  <c r="B64"/>
  <c r="C64"/>
  <c r="D64"/>
  <c r="E64"/>
  <c r="H64"/>
  <c r="A65"/>
  <c r="B65"/>
  <c r="C65"/>
  <c r="D65"/>
  <c r="E65"/>
  <c r="H65"/>
  <c r="A66"/>
  <c r="B66"/>
  <c r="C66"/>
  <c r="D66"/>
  <c r="E66"/>
  <c r="H66"/>
  <c r="A67"/>
  <c r="B67"/>
  <c r="C67"/>
  <c r="D67"/>
  <c r="E67"/>
  <c r="H67"/>
  <c r="A68"/>
  <c r="B68"/>
  <c r="C68"/>
  <c r="D68"/>
  <c r="E68"/>
  <c r="H68"/>
  <c r="A69"/>
  <c r="B69"/>
  <c r="C69"/>
  <c r="D69"/>
  <c r="E69"/>
  <c r="H69"/>
  <c r="A70"/>
  <c r="B70"/>
  <c r="C70"/>
  <c r="D70"/>
  <c r="E70"/>
  <c r="H70"/>
  <c r="A71"/>
  <c r="B71"/>
  <c r="C71"/>
  <c r="D71"/>
  <c r="E71"/>
  <c r="H71"/>
  <c r="A72"/>
  <c r="B72"/>
  <c r="C72"/>
  <c r="D72"/>
  <c r="E72"/>
  <c r="H72"/>
  <c r="A73"/>
  <c r="B73"/>
  <c r="C73"/>
  <c r="D73"/>
  <c r="E73"/>
  <c r="H73"/>
  <c r="A74"/>
  <c r="B74"/>
  <c r="C74"/>
  <c r="D74"/>
  <c r="E74"/>
  <c r="H74"/>
  <c r="A75"/>
  <c r="B75"/>
  <c r="C75"/>
  <c r="D75"/>
  <c r="E75"/>
  <c r="H75"/>
  <c r="A76"/>
  <c r="B76"/>
  <c r="C76"/>
  <c r="D76"/>
  <c r="E76"/>
  <c r="H76"/>
  <c r="A77"/>
  <c r="B77"/>
  <c r="C77"/>
  <c r="D77"/>
  <c r="E77"/>
  <c r="H77"/>
  <c r="A78"/>
  <c r="B78"/>
  <c r="C78"/>
  <c r="D78"/>
  <c r="E78"/>
  <c r="H78"/>
  <c r="A79"/>
  <c r="B79"/>
  <c r="C79"/>
  <c r="D79"/>
  <c r="E79"/>
  <c r="H79"/>
  <c r="A80"/>
  <c r="B80"/>
  <c r="C80"/>
  <c r="D80"/>
  <c r="E80"/>
  <c r="H80"/>
  <c r="A81"/>
  <c r="B81"/>
  <c r="C81"/>
  <c r="D81"/>
  <c r="E81"/>
  <c r="H81"/>
  <c r="A82"/>
  <c r="B82"/>
  <c r="C82"/>
  <c r="D82"/>
  <c r="E82"/>
  <c r="H82"/>
  <c r="A83"/>
  <c r="B83"/>
  <c r="C83"/>
  <c r="D83"/>
  <c r="E83"/>
  <c r="H83"/>
  <c r="A84"/>
  <c r="B84"/>
  <c r="C84"/>
  <c r="D84"/>
  <c r="E84"/>
  <c r="H84"/>
  <c r="A85"/>
  <c r="B85"/>
  <c r="C85"/>
  <c r="D85"/>
  <c r="E85"/>
  <c r="H85"/>
  <c r="A86"/>
  <c r="B86"/>
  <c r="C86"/>
  <c r="D86"/>
  <c r="E86"/>
  <c r="H86"/>
  <c r="A87"/>
  <c r="B87"/>
  <c r="C87"/>
  <c r="D87"/>
  <c r="E87"/>
  <c r="H87"/>
  <c r="A88"/>
  <c r="B88"/>
  <c r="C88"/>
  <c r="D88"/>
  <c r="E88"/>
  <c r="H88"/>
  <c r="A89"/>
  <c r="B89"/>
  <c r="C89"/>
  <c r="D89"/>
  <c r="E89"/>
  <c r="H89"/>
  <c r="A90"/>
  <c r="B90"/>
  <c r="C90"/>
  <c r="D90"/>
  <c r="E90"/>
  <c r="H90"/>
  <c r="A91"/>
  <c r="B91"/>
  <c r="C91"/>
  <c r="D91"/>
  <c r="E91"/>
  <c r="H91"/>
  <c r="A92"/>
  <c r="B92"/>
  <c r="C92"/>
  <c r="D92"/>
  <c r="E92"/>
  <c r="H92"/>
  <c r="A93"/>
  <c r="B93"/>
  <c r="C93"/>
  <c r="D93"/>
  <c r="E93"/>
  <c r="H93"/>
  <c r="A94"/>
  <c r="B94"/>
  <c r="C94"/>
  <c r="D94"/>
  <c r="E94"/>
  <c r="H94"/>
  <c r="A95"/>
  <c r="B95"/>
  <c r="C95"/>
  <c r="D95"/>
  <c r="E95"/>
  <c r="H95"/>
  <c r="A96"/>
  <c r="B96"/>
  <c r="C96"/>
  <c r="D96"/>
  <c r="E96"/>
  <c r="H96"/>
  <c r="A97"/>
  <c r="B97"/>
  <c r="C97"/>
  <c r="D97"/>
  <c r="E97"/>
  <c r="H97"/>
  <c r="A98"/>
  <c r="B98"/>
  <c r="C98"/>
  <c r="D98"/>
  <c r="E98"/>
  <c r="H98"/>
  <c r="A99"/>
  <c r="B99"/>
  <c r="C99"/>
  <c r="D99"/>
  <c r="E99"/>
  <c r="H99"/>
  <c r="A100"/>
  <c r="B100"/>
  <c r="C100"/>
  <c r="D100"/>
  <c r="E100"/>
  <c r="H100"/>
  <c r="A101"/>
  <c r="B101"/>
  <c r="C101"/>
  <c r="D101"/>
  <c r="E101"/>
  <c r="H101"/>
  <c r="A102"/>
  <c r="B102"/>
  <c r="C102"/>
  <c r="D102"/>
  <c r="E102"/>
  <c r="H102"/>
  <c r="A103"/>
  <c r="B103"/>
  <c r="C103"/>
  <c r="D103"/>
  <c r="E103"/>
  <c r="H103"/>
  <c r="A104"/>
  <c r="B104"/>
  <c r="C104"/>
  <c r="D104"/>
  <c r="E104"/>
  <c r="H104"/>
  <c r="A105"/>
  <c r="B105"/>
  <c r="C105"/>
  <c r="D105"/>
  <c r="E105"/>
  <c r="H105"/>
  <c r="A106"/>
  <c r="B106"/>
  <c r="C106"/>
  <c r="D106"/>
  <c r="E106"/>
  <c r="H106"/>
  <c r="A107"/>
  <c r="B107"/>
  <c r="C107"/>
  <c r="D107"/>
  <c r="E107"/>
  <c r="H107"/>
  <c r="A108"/>
  <c r="B108"/>
  <c r="C108"/>
  <c r="D108"/>
  <c r="E108"/>
  <c r="H108"/>
  <c r="A109"/>
  <c r="B109"/>
  <c r="C109"/>
  <c r="D109"/>
  <c r="E109"/>
  <c r="H109"/>
  <c r="A110"/>
  <c r="B110"/>
  <c r="C110"/>
  <c r="D110"/>
  <c r="E110"/>
  <c r="H110"/>
  <c r="A111"/>
  <c r="B111"/>
  <c r="C111"/>
  <c r="D111"/>
  <c r="E111"/>
  <c r="H111"/>
  <c r="A112"/>
  <c r="B112"/>
  <c r="C112"/>
  <c r="D112"/>
  <c r="E112"/>
  <c r="H112"/>
  <c r="A113"/>
  <c r="B113"/>
  <c r="C113"/>
  <c r="D113"/>
  <c r="E113"/>
  <c r="H113"/>
  <c r="A114"/>
  <c r="B114"/>
  <c r="C114"/>
  <c r="D114"/>
  <c r="E114"/>
  <c r="H114"/>
  <c r="A115"/>
  <c r="B115"/>
  <c r="C115"/>
  <c r="D115"/>
  <c r="E115"/>
  <c r="H115"/>
  <c r="A116"/>
  <c r="B116"/>
  <c r="C116"/>
  <c r="D116"/>
  <c r="E116"/>
  <c r="H116"/>
  <c r="A117"/>
  <c r="B117"/>
  <c r="C117"/>
  <c r="D117"/>
  <c r="E117"/>
  <c r="H117"/>
  <c r="A118"/>
  <c r="B118"/>
  <c r="C118"/>
  <c r="D118"/>
  <c r="E118"/>
  <c r="H118"/>
  <c r="A119"/>
  <c r="B119"/>
  <c r="C119"/>
  <c r="D119"/>
  <c r="E119"/>
  <c r="H119"/>
  <c r="A120"/>
  <c r="B120"/>
  <c r="C120"/>
  <c r="D120"/>
  <c r="E120"/>
  <c r="H120"/>
  <c r="A121"/>
  <c r="B121"/>
  <c r="C121"/>
  <c r="D121"/>
  <c r="E121"/>
  <c r="H121"/>
  <c r="A122"/>
  <c r="B122"/>
  <c r="C122"/>
  <c r="D122"/>
  <c r="E122"/>
  <c r="H122"/>
  <c r="A123"/>
  <c r="B123"/>
  <c r="C123"/>
  <c r="D123"/>
  <c r="E123"/>
  <c r="H123"/>
  <c r="A124"/>
  <c r="B124"/>
  <c r="C124"/>
  <c r="D124"/>
  <c r="E124"/>
  <c r="H124"/>
  <c r="A125"/>
  <c r="B125"/>
  <c r="C125"/>
  <c r="D125"/>
  <c r="E125"/>
  <c r="H125"/>
  <c r="A126"/>
  <c r="B126"/>
  <c r="C126"/>
  <c r="D126"/>
  <c r="E126"/>
  <c r="H126"/>
  <c r="A127"/>
  <c r="B127"/>
  <c r="C127"/>
  <c r="D127"/>
  <c r="E127"/>
  <c r="H127"/>
  <c r="A128"/>
  <c r="B128"/>
  <c r="C128"/>
  <c r="D128"/>
  <c r="E128"/>
  <c r="H128"/>
  <c r="A129"/>
  <c r="B129"/>
  <c r="C129"/>
  <c r="D129"/>
  <c r="E129"/>
  <c r="H129"/>
  <c r="A130"/>
  <c r="B130"/>
  <c r="C130"/>
  <c r="D130"/>
  <c r="E130"/>
  <c r="H130"/>
  <c r="A131"/>
  <c r="B131"/>
  <c r="C131"/>
  <c r="D131"/>
  <c r="E131"/>
  <c r="H131"/>
  <c r="A132"/>
  <c r="B132"/>
  <c r="C132"/>
  <c r="D132"/>
  <c r="E132"/>
  <c r="H132"/>
  <c r="A133"/>
  <c r="B133"/>
  <c r="C133"/>
  <c r="D133"/>
  <c r="E133"/>
  <c r="H133"/>
  <c r="A134"/>
  <c r="B134"/>
  <c r="C134"/>
  <c r="D134"/>
  <c r="E134"/>
  <c r="H134"/>
  <c r="A135"/>
  <c r="B135"/>
  <c r="C135"/>
  <c r="D135"/>
  <c r="E135"/>
  <c r="H135"/>
  <c r="A136"/>
  <c r="B136"/>
  <c r="C136"/>
  <c r="D136"/>
  <c r="E136"/>
  <c r="H136"/>
  <c r="A137"/>
  <c r="B137"/>
  <c r="C137"/>
  <c r="D137"/>
  <c r="E137"/>
  <c r="H137"/>
  <c r="A138"/>
  <c r="B138"/>
  <c r="C138"/>
  <c r="D138"/>
  <c r="E138"/>
  <c r="H138"/>
  <c r="A139"/>
  <c r="B139"/>
  <c r="C139"/>
  <c r="D139"/>
  <c r="E139"/>
  <c r="H139"/>
  <c r="A140"/>
  <c r="B140"/>
  <c r="C140"/>
  <c r="D140"/>
  <c r="E140"/>
  <c r="H140"/>
  <c r="A141"/>
  <c r="B141"/>
  <c r="C141"/>
  <c r="D141"/>
  <c r="E141"/>
  <c r="H141"/>
  <c r="A142"/>
  <c r="B142"/>
  <c r="C142"/>
  <c r="D142"/>
  <c r="E142"/>
  <c r="H142"/>
  <c r="A143"/>
  <c r="B143"/>
  <c r="C143"/>
  <c r="D143"/>
  <c r="E143"/>
  <c r="H143"/>
  <c r="A144"/>
  <c r="B144"/>
  <c r="C144"/>
  <c r="D144"/>
  <c r="E144"/>
  <c r="H144"/>
  <c r="A145"/>
  <c r="B145"/>
  <c r="C145"/>
  <c r="D145"/>
  <c r="E145"/>
  <c r="H145"/>
  <c r="A146"/>
  <c r="B146"/>
  <c r="C146"/>
  <c r="D146"/>
  <c r="E146"/>
  <c r="H146"/>
  <c r="A147"/>
  <c r="B147"/>
  <c r="C147"/>
  <c r="D147"/>
  <c r="E147"/>
  <c r="H147"/>
  <c r="A148"/>
  <c r="B148"/>
  <c r="C148"/>
  <c r="D148"/>
  <c r="E148"/>
  <c r="H148"/>
  <c r="A149"/>
  <c r="B149"/>
  <c r="C149"/>
  <c r="D149"/>
  <c r="E149"/>
  <c r="H149"/>
  <c r="A150"/>
  <c r="B150"/>
  <c r="C150"/>
  <c r="D150"/>
  <c r="E150"/>
  <c r="H150"/>
  <c r="A151"/>
  <c r="B151"/>
  <c r="C151"/>
  <c r="D151"/>
  <c r="E151"/>
  <c r="H151"/>
  <c r="A152"/>
  <c r="B152"/>
  <c r="C152"/>
  <c r="D152"/>
  <c r="E152"/>
  <c r="H152"/>
  <c r="A153"/>
  <c r="B153"/>
  <c r="C153"/>
  <c r="D153"/>
  <c r="E153"/>
  <c r="H153"/>
  <c r="A154"/>
  <c r="B154"/>
  <c r="C154"/>
  <c r="D154"/>
  <c r="E154"/>
  <c r="H154"/>
  <c r="A155"/>
  <c r="B155"/>
  <c r="C155"/>
  <c r="D155"/>
  <c r="E155"/>
  <c r="H155"/>
  <c r="A156"/>
  <c r="B156"/>
  <c r="C156"/>
  <c r="D156"/>
  <c r="E156"/>
  <c r="H156"/>
  <c r="A157"/>
  <c r="B157"/>
  <c r="C157"/>
  <c r="D157"/>
  <c r="E157"/>
  <c r="H157"/>
  <c r="A158"/>
  <c r="B158"/>
  <c r="C158"/>
  <c r="D158"/>
  <c r="E158"/>
  <c r="H158"/>
  <c r="A159"/>
  <c r="B159"/>
  <c r="C159"/>
  <c r="D159"/>
  <c r="E159"/>
  <c r="H159"/>
  <c r="A160"/>
  <c r="B160"/>
  <c r="C160"/>
  <c r="D160"/>
  <c r="E160"/>
  <c r="H160"/>
  <c r="A161"/>
  <c r="B161"/>
  <c r="C161"/>
  <c r="D161"/>
  <c r="E161"/>
  <c r="H161"/>
  <c r="A162"/>
  <c r="B162"/>
  <c r="C162"/>
  <c r="D162"/>
  <c r="E162"/>
  <c r="H162"/>
  <c r="A163"/>
  <c r="B163"/>
  <c r="C163"/>
  <c r="D163"/>
  <c r="E163"/>
  <c r="H163"/>
  <c r="A164"/>
  <c r="B164"/>
  <c r="C164"/>
  <c r="D164"/>
  <c r="E164"/>
  <c r="H164"/>
  <c r="A165"/>
  <c r="B165"/>
  <c r="C165"/>
  <c r="D165"/>
  <c r="E165"/>
  <c r="H165"/>
  <c r="A166"/>
  <c r="B166"/>
  <c r="C166"/>
  <c r="D166"/>
  <c r="E166"/>
  <c r="H166"/>
  <c r="A167"/>
  <c r="B167"/>
  <c r="C167"/>
  <c r="D167"/>
  <c r="E167"/>
  <c r="H167"/>
  <c r="A168"/>
  <c r="B168"/>
  <c r="C168"/>
  <c r="D168"/>
  <c r="E168"/>
  <c r="H168"/>
  <c r="A169"/>
  <c r="B169"/>
  <c r="C169"/>
  <c r="D169"/>
  <c r="E169"/>
  <c r="H169"/>
  <c r="A170"/>
  <c r="B170"/>
  <c r="C170"/>
  <c r="D170"/>
  <c r="E170"/>
  <c r="H170"/>
  <c r="A171"/>
  <c r="B171"/>
  <c r="C171"/>
  <c r="D171"/>
  <c r="E171"/>
  <c r="H171"/>
  <c r="A172"/>
  <c r="B172"/>
  <c r="C172"/>
  <c r="D172"/>
  <c r="E172"/>
  <c r="H172"/>
  <c r="A173"/>
  <c r="B173"/>
  <c r="C173"/>
  <c r="D173"/>
  <c r="E173"/>
  <c r="H173"/>
  <c r="A174"/>
  <c r="B174"/>
  <c r="C174"/>
  <c r="D174"/>
  <c r="E174"/>
  <c r="H174"/>
  <c r="A175"/>
  <c r="B175"/>
  <c r="C175"/>
  <c r="D175"/>
  <c r="E175"/>
  <c r="H175"/>
  <c r="A176"/>
  <c r="B176"/>
  <c r="C176"/>
  <c r="D176"/>
  <c r="E176"/>
  <c r="H176"/>
  <c r="A177"/>
  <c r="B177"/>
  <c r="C177"/>
  <c r="D177"/>
  <c r="E177"/>
  <c r="H177"/>
  <c r="A178"/>
  <c r="B178"/>
  <c r="C178"/>
  <c r="D178"/>
  <c r="E178"/>
  <c r="H178"/>
  <c r="A179"/>
  <c r="B179"/>
  <c r="C179"/>
  <c r="D179"/>
  <c r="E179"/>
  <c r="H179"/>
  <c r="A180"/>
  <c r="B180"/>
  <c r="C180"/>
  <c r="D180"/>
  <c r="E180"/>
  <c r="H180"/>
  <c r="A181"/>
  <c r="B181"/>
  <c r="C181"/>
  <c r="D181"/>
  <c r="E181"/>
  <c r="H181"/>
  <c r="A182"/>
  <c r="B182"/>
  <c r="C182"/>
  <c r="D182"/>
  <c r="E182"/>
  <c r="H182"/>
  <c r="A183"/>
  <c r="B183"/>
  <c r="C183"/>
  <c r="D183"/>
  <c r="E183"/>
  <c r="H183"/>
  <c r="A184"/>
  <c r="B184"/>
  <c r="C184"/>
  <c r="D184"/>
  <c r="E184"/>
  <c r="H184"/>
  <c r="A185"/>
  <c r="B185"/>
  <c r="C185"/>
  <c r="D185"/>
  <c r="E185"/>
  <c r="H185"/>
  <c r="A186"/>
  <c r="B186"/>
  <c r="C186"/>
  <c r="D186"/>
  <c r="E186"/>
  <c r="H186"/>
  <c r="A187"/>
  <c r="B187"/>
  <c r="C187"/>
  <c r="D187"/>
  <c r="E187"/>
  <c r="H187"/>
  <c r="A188"/>
  <c r="B188"/>
  <c r="C188"/>
  <c r="D188"/>
  <c r="E188"/>
  <c r="H188"/>
  <c r="A189"/>
  <c r="B189"/>
  <c r="C189"/>
  <c r="D189"/>
  <c r="E189"/>
  <c r="H189"/>
  <c r="A190"/>
  <c r="B190"/>
  <c r="C190"/>
  <c r="D190"/>
  <c r="E190"/>
  <c r="H190"/>
  <c r="A191"/>
  <c r="B191"/>
  <c r="C191"/>
  <c r="D191"/>
  <c r="E191"/>
  <c r="H191"/>
  <c r="A192"/>
  <c r="B192"/>
  <c r="C192"/>
  <c r="D192"/>
  <c r="E192"/>
  <c r="H192"/>
  <c r="A193"/>
  <c r="B193"/>
  <c r="C193"/>
  <c r="D193"/>
  <c r="E193"/>
  <c r="H193"/>
  <c r="A194"/>
  <c r="B194"/>
  <c r="C194"/>
  <c r="D194"/>
  <c r="E194"/>
  <c r="H194"/>
  <c r="A195"/>
  <c r="B195"/>
  <c r="C195"/>
  <c r="D195"/>
  <c r="E195"/>
  <c r="H195"/>
  <c r="A196"/>
  <c r="B196"/>
  <c r="C196"/>
  <c r="D196"/>
  <c r="E196"/>
  <c r="H196"/>
  <c r="A197"/>
  <c r="B197"/>
  <c r="C197"/>
  <c r="D197"/>
  <c r="E197"/>
  <c r="H197"/>
  <c r="A198"/>
  <c r="B198"/>
  <c r="C198"/>
  <c r="D198"/>
  <c r="E198"/>
  <c r="H198"/>
  <c r="A199"/>
  <c r="B199"/>
  <c r="C199"/>
  <c r="D199"/>
  <c r="E199"/>
  <c r="H199"/>
  <c r="A200"/>
  <c r="B200"/>
  <c r="C200"/>
  <c r="D200"/>
  <c r="E200"/>
  <c r="H200"/>
  <c r="A201"/>
  <c r="B201"/>
  <c r="C201"/>
  <c r="D201"/>
  <c r="E201"/>
  <c r="H201"/>
  <c r="A202"/>
  <c r="B202"/>
  <c r="C202"/>
  <c r="D202"/>
  <c r="E202"/>
  <c r="H202"/>
  <c r="A203"/>
  <c r="B203"/>
  <c r="C203"/>
  <c r="D203"/>
  <c r="E203"/>
  <c r="H203"/>
  <c r="A204"/>
  <c r="B204"/>
  <c r="C204"/>
  <c r="D204"/>
  <c r="E204"/>
  <c r="H204"/>
  <c r="A205"/>
  <c r="B205"/>
  <c r="C205"/>
  <c r="D205"/>
  <c r="E205"/>
  <c r="H205"/>
  <c r="A206"/>
  <c r="B206"/>
  <c r="C206"/>
  <c r="D206"/>
  <c r="E206"/>
  <c r="H206"/>
  <c r="A207"/>
  <c r="B207"/>
  <c r="C207"/>
  <c r="D207"/>
  <c r="E207"/>
  <c r="H207"/>
  <c r="A208"/>
  <c r="B208"/>
  <c r="C208"/>
  <c r="D208"/>
  <c r="E208"/>
  <c r="H208"/>
  <c r="A209"/>
  <c r="B209"/>
  <c r="C209"/>
  <c r="D209"/>
  <c r="E209"/>
  <c r="H209"/>
  <c r="A210"/>
  <c r="B210"/>
  <c r="C210"/>
  <c r="D210"/>
  <c r="E210"/>
  <c r="H210"/>
  <c r="A211"/>
  <c r="B211"/>
  <c r="C211"/>
  <c r="D211"/>
  <c r="E211"/>
  <c r="H211"/>
  <c r="A212"/>
  <c r="B212"/>
  <c r="C212"/>
  <c r="D212"/>
  <c r="E212"/>
  <c r="H212"/>
  <c r="A213"/>
  <c r="B213"/>
  <c r="C213"/>
  <c r="D213"/>
  <c r="E213"/>
  <c r="H213"/>
  <c r="A214"/>
  <c r="B214"/>
  <c r="C214"/>
  <c r="D214"/>
  <c r="E214"/>
  <c r="H214"/>
  <c r="A215"/>
  <c r="B215"/>
  <c r="C215"/>
  <c r="D215"/>
  <c r="E215"/>
  <c r="H215"/>
  <c r="A216"/>
  <c r="B216"/>
  <c r="C216"/>
  <c r="D216"/>
  <c r="E216"/>
  <c r="H216"/>
  <c r="A217"/>
  <c r="B217"/>
  <c r="C217"/>
  <c r="D217"/>
  <c r="E217"/>
  <c r="H217"/>
  <c r="A218"/>
  <c r="B218"/>
  <c r="C218"/>
  <c r="D218"/>
  <c r="E218"/>
  <c r="H218"/>
  <c r="A219"/>
  <c r="B219"/>
  <c r="C219"/>
  <c r="D219"/>
  <c r="E219"/>
  <c r="H219"/>
  <c r="A220"/>
  <c r="B220"/>
  <c r="C220"/>
  <c r="D220"/>
  <c r="E220"/>
  <c r="H220"/>
  <c r="A221"/>
  <c r="B221"/>
  <c r="C221"/>
  <c r="D221"/>
  <c r="E221"/>
  <c r="H221"/>
  <c r="A222"/>
  <c r="B222"/>
  <c r="C222"/>
  <c r="D222"/>
  <c r="E222"/>
  <c r="H222"/>
  <c r="A223"/>
  <c r="B223"/>
  <c r="C223"/>
  <c r="D223"/>
  <c r="E223"/>
  <c r="H223"/>
  <c r="A224"/>
  <c r="B224"/>
  <c r="C224"/>
  <c r="D224"/>
  <c r="E224"/>
  <c r="H224"/>
  <c r="A225"/>
  <c r="B225"/>
  <c r="C225"/>
  <c r="D225"/>
  <c r="E225"/>
  <c r="H225"/>
  <c r="A226"/>
  <c r="B226"/>
  <c r="C226"/>
  <c r="D226"/>
  <c r="E226"/>
  <c r="H226"/>
  <c r="A227"/>
  <c r="B227"/>
  <c r="C227"/>
  <c r="D227"/>
  <c r="E227"/>
  <c r="H227"/>
  <c r="A228"/>
  <c r="B228"/>
  <c r="C228"/>
  <c r="D228"/>
  <c r="E228"/>
  <c r="H228"/>
  <c r="A229"/>
  <c r="B229"/>
  <c r="C229"/>
  <c r="D229"/>
  <c r="E229"/>
  <c r="H229"/>
  <c r="A230"/>
  <c r="B230"/>
  <c r="C230"/>
  <c r="D230"/>
  <c r="E230"/>
  <c r="H230"/>
  <c r="A231"/>
  <c r="B231"/>
  <c r="C231"/>
  <c r="D231"/>
  <c r="E231"/>
  <c r="H231"/>
  <c r="A232"/>
  <c r="B232"/>
  <c r="C232"/>
  <c r="D232"/>
  <c r="E232"/>
  <c r="H232"/>
  <c r="A233"/>
  <c r="B233"/>
  <c r="C233"/>
  <c r="D233"/>
  <c r="E233"/>
  <c r="H233"/>
  <c r="A234"/>
  <c r="B234"/>
  <c r="C234"/>
  <c r="D234"/>
  <c r="E234"/>
  <c r="H234"/>
  <c r="A235"/>
  <c r="B235"/>
  <c r="C235"/>
  <c r="D235"/>
  <c r="E235"/>
  <c r="H235"/>
  <c r="A236"/>
  <c r="B236"/>
  <c r="C236"/>
  <c r="D236"/>
  <c r="E236"/>
  <c r="H236"/>
  <c r="A237"/>
  <c r="B237"/>
  <c r="C237"/>
  <c r="D237"/>
  <c r="E237"/>
  <c r="H237"/>
  <c r="A238"/>
  <c r="B238"/>
  <c r="C238"/>
  <c r="D238"/>
  <c r="E238"/>
  <c r="H238"/>
  <c r="A239"/>
  <c r="B239"/>
  <c r="C239"/>
  <c r="D239"/>
  <c r="E239"/>
  <c r="H239"/>
  <c r="A240"/>
  <c r="B240"/>
  <c r="C240"/>
  <c r="D240"/>
  <c r="E240"/>
  <c r="H240"/>
  <c r="A241"/>
  <c r="B241"/>
  <c r="C241"/>
  <c r="D241"/>
  <c r="E241"/>
  <c r="H241"/>
  <c r="A242"/>
  <c r="B242"/>
  <c r="C242"/>
  <c r="D242"/>
  <c r="E242"/>
  <c r="H242"/>
  <c r="A243"/>
  <c r="B243"/>
  <c r="C243"/>
  <c r="D243"/>
  <c r="E243"/>
  <c r="H243"/>
  <c r="A244"/>
  <c r="B244"/>
  <c r="C244"/>
  <c r="D244"/>
  <c r="E244"/>
  <c r="H244"/>
  <c r="A245"/>
  <c r="B245"/>
  <c r="C245"/>
  <c r="D245"/>
  <c r="E245"/>
  <c r="H245"/>
  <c r="A246"/>
  <c r="B246"/>
  <c r="C246"/>
  <c r="D246"/>
  <c r="E246"/>
  <c r="H246"/>
  <c r="A247"/>
  <c r="B247"/>
  <c r="C247"/>
  <c r="D247"/>
  <c r="E247"/>
  <c r="H247"/>
  <c r="A248"/>
  <c r="B248"/>
  <c r="C248"/>
  <c r="D248"/>
  <c r="E248"/>
  <c r="H248"/>
  <c r="A249"/>
  <c r="B249"/>
  <c r="C249"/>
  <c r="D249"/>
  <c r="E249"/>
  <c r="H249"/>
  <c r="A250"/>
  <c r="B250"/>
  <c r="C250"/>
  <c r="D250"/>
  <c r="E250"/>
  <c r="H250"/>
  <c r="A251"/>
  <c r="B251"/>
  <c r="C251"/>
  <c r="D251"/>
  <c r="E251"/>
  <c r="H251"/>
  <c r="A252"/>
  <c r="B252"/>
  <c r="C252"/>
  <c r="D252"/>
  <c r="E252"/>
  <c r="H252"/>
  <c r="A253"/>
  <c r="B253"/>
  <c r="C253"/>
  <c r="D253"/>
  <c r="E253"/>
  <c r="H253"/>
  <c r="A254"/>
  <c r="B254"/>
  <c r="C254"/>
  <c r="D254"/>
  <c r="E254"/>
  <c r="H254"/>
  <c r="A255"/>
  <c r="B255"/>
  <c r="C255"/>
  <c r="D255"/>
  <c r="E255"/>
  <c r="H255"/>
  <c r="A256"/>
  <c r="B256"/>
  <c r="C256"/>
  <c r="D256"/>
  <c r="E256"/>
  <c r="H256"/>
  <c r="A257"/>
  <c r="B257"/>
  <c r="C257"/>
  <c r="D257"/>
  <c r="E257"/>
  <c r="H257"/>
  <c r="A258"/>
  <c r="B258"/>
  <c r="C258"/>
  <c r="D258"/>
  <c r="E258"/>
  <c r="H258"/>
  <c r="A259"/>
  <c r="B259"/>
  <c r="C259"/>
  <c r="D259"/>
  <c r="E259"/>
  <c r="H259"/>
  <c r="A260"/>
  <c r="B260"/>
  <c r="C260"/>
  <c r="D260"/>
  <c r="E260"/>
  <c r="H260"/>
  <c r="A261"/>
  <c r="B261"/>
  <c r="C261"/>
  <c r="D261"/>
  <c r="E261"/>
  <c r="H261"/>
  <c r="A262"/>
  <c r="B262"/>
  <c r="C262"/>
  <c r="D262"/>
  <c r="E262"/>
  <c r="H262"/>
  <c r="A263"/>
  <c r="B263"/>
  <c r="C263"/>
  <c r="D263"/>
  <c r="E263"/>
  <c r="H263"/>
  <c r="A264"/>
  <c r="B264"/>
  <c r="C264"/>
  <c r="D264"/>
  <c r="E264"/>
  <c r="H264"/>
  <c r="A265"/>
  <c r="B265"/>
  <c r="C265"/>
  <c r="D265"/>
  <c r="E265"/>
  <c r="H265"/>
  <c r="A266"/>
  <c r="B266"/>
  <c r="C266"/>
  <c r="D266"/>
  <c r="E266"/>
  <c r="H266"/>
  <c r="A267"/>
  <c r="B267"/>
  <c r="C267"/>
  <c r="D267"/>
  <c r="E267"/>
  <c r="H267"/>
  <c r="A268"/>
  <c r="B268"/>
  <c r="C268"/>
  <c r="D268"/>
  <c r="E268"/>
  <c r="H268"/>
  <c r="A269"/>
  <c r="B269"/>
  <c r="C269"/>
  <c r="D269"/>
  <c r="E269"/>
  <c r="H269"/>
  <c r="A270"/>
  <c r="B270"/>
  <c r="C270"/>
  <c r="D270"/>
  <c r="E270"/>
  <c r="H270"/>
  <c r="A271"/>
  <c r="B271"/>
  <c r="C271"/>
  <c r="D271"/>
  <c r="E271"/>
  <c r="H271"/>
  <c r="A272"/>
  <c r="B272"/>
  <c r="C272"/>
  <c r="D272"/>
  <c r="E272"/>
  <c r="H272"/>
  <c r="A273"/>
  <c r="B273"/>
  <c r="C273"/>
  <c r="D273"/>
  <c r="E273"/>
  <c r="H273"/>
  <c r="A274"/>
  <c r="B274"/>
  <c r="C274"/>
  <c r="D274"/>
  <c r="E274"/>
  <c r="H274"/>
  <c r="A275"/>
  <c r="B275"/>
  <c r="C275"/>
  <c r="D275"/>
  <c r="E275"/>
  <c r="H275"/>
  <c r="A276"/>
  <c r="B276"/>
  <c r="C276"/>
  <c r="D276"/>
  <c r="E276"/>
  <c r="H276"/>
  <c r="A277"/>
  <c r="B277"/>
  <c r="C277"/>
  <c r="D277"/>
  <c r="E277"/>
  <c r="H277"/>
  <c r="A278"/>
  <c r="B278"/>
  <c r="C278"/>
  <c r="D278"/>
  <c r="E278"/>
  <c r="H278"/>
  <c r="A279"/>
  <c r="B279"/>
  <c r="C279"/>
  <c r="D279"/>
  <c r="E279"/>
  <c r="H279"/>
  <c r="A280"/>
  <c r="B280"/>
  <c r="C280"/>
  <c r="D280"/>
  <c r="E280"/>
  <c r="H280"/>
  <c r="A281"/>
  <c r="B281"/>
  <c r="C281"/>
  <c r="D281"/>
  <c r="E281"/>
  <c r="H281"/>
  <c r="A282"/>
  <c r="B282"/>
  <c r="C282"/>
  <c r="D282"/>
  <c r="E282"/>
  <c r="H282"/>
  <c r="A283"/>
  <c r="B283"/>
  <c r="C283"/>
  <c r="D283"/>
  <c r="E283"/>
  <c r="H283"/>
  <c r="A284"/>
  <c r="B284"/>
  <c r="C284"/>
  <c r="D284"/>
  <c r="E284"/>
  <c r="H284"/>
  <c r="A285"/>
  <c r="B285"/>
  <c r="C285"/>
  <c r="D285"/>
  <c r="E285"/>
  <c r="H285"/>
  <c r="A286"/>
  <c r="B286"/>
  <c r="C286"/>
  <c r="D286"/>
  <c r="E286"/>
  <c r="H286"/>
  <c r="A287"/>
  <c r="B287"/>
  <c r="C287"/>
  <c r="D287"/>
  <c r="E287"/>
  <c r="H287"/>
  <c r="A288"/>
  <c r="B288"/>
  <c r="C288"/>
  <c r="D288"/>
  <c r="E288"/>
  <c r="H288"/>
  <c r="A289"/>
  <c r="B289"/>
  <c r="C289"/>
  <c r="D289"/>
  <c r="E289"/>
  <c r="H289"/>
  <c r="A290"/>
  <c r="B290"/>
  <c r="C290"/>
  <c r="D290"/>
  <c r="E290"/>
  <c r="H290"/>
  <c r="A291"/>
  <c r="B291"/>
  <c r="C291"/>
  <c r="D291"/>
  <c r="E291"/>
  <c r="H291"/>
  <c r="A292"/>
  <c r="B292"/>
  <c r="C292"/>
  <c r="D292"/>
  <c r="E292"/>
  <c r="H292"/>
  <c r="A293"/>
  <c r="B293"/>
  <c r="C293"/>
  <c r="D293"/>
  <c r="E293"/>
  <c r="H293"/>
  <c r="A294"/>
  <c r="B294"/>
  <c r="C294"/>
  <c r="D294"/>
  <c r="E294"/>
  <c r="H294"/>
  <c r="A295"/>
  <c r="B295"/>
  <c r="C295"/>
  <c r="D295"/>
  <c r="E295"/>
  <c r="H295"/>
  <c r="A296"/>
  <c r="B296"/>
  <c r="C296"/>
  <c r="D296"/>
  <c r="E296"/>
  <c r="H296"/>
  <c r="A297"/>
  <c r="B297"/>
  <c r="C297"/>
  <c r="D297"/>
  <c r="E297"/>
  <c r="H297"/>
  <c r="A298"/>
  <c r="B298"/>
  <c r="C298"/>
  <c r="D298"/>
  <c r="E298"/>
  <c r="H298"/>
  <c r="A299"/>
  <c r="B299"/>
  <c r="C299"/>
  <c r="D299"/>
  <c r="E299"/>
  <c r="H299"/>
  <c r="A300"/>
  <c r="B300"/>
  <c r="C300"/>
  <c r="D300"/>
  <c r="E300"/>
  <c r="H300"/>
  <c r="A301"/>
  <c r="B301"/>
  <c r="C301"/>
  <c r="D301"/>
  <c r="E301"/>
  <c r="H301"/>
  <c r="A302"/>
  <c r="B302"/>
  <c r="C302"/>
  <c r="D302"/>
  <c r="E302"/>
  <c r="H302"/>
  <c r="A303"/>
  <c r="B303"/>
  <c r="C303"/>
  <c r="D303"/>
  <c r="E303"/>
  <c r="H303"/>
  <c r="A304"/>
  <c r="B304"/>
  <c r="C304"/>
  <c r="D304"/>
  <c r="E304"/>
  <c r="H304"/>
  <c r="A305"/>
  <c r="B305"/>
  <c r="C305"/>
  <c r="D305"/>
  <c r="E305"/>
  <c r="H305"/>
  <c r="A306"/>
  <c r="B306"/>
  <c r="C306"/>
  <c r="D306"/>
  <c r="E306"/>
  <c r="H306"/>
  <c r="A307"/>
  <c r="B307"/>
  <c r="C307"/>
  <c r="D307"/>
  <c r="E307"/>
  <c r="H307"/>
  <c r="A308"/>
  <c r="B308"/>
  <c r="C308"/>
  <c r="D308"/>
  <c r="E308"/>
  <c r="H308"/>
  <c r="A309"/>
  <c r="B309"/>
  <c r="C309"/>
  <c r="D309"/>
  <c r="E309"/>
  <c r="H309"/>
  <c r="A310"/>
  <c r="B310"/>
  <c r="C310"/>
  <c r="D310"/>
  <c r="E310"/>
  <c r="H310"/>
  <c r="A311"/>
  <c r="B311"/>
  <c r="C311"/>
  <c r="D311"/>
  <c r="E311"/>
  <c r="H311"/>
  <c r="A312"/>
  <c r="B312"/>
  <c r="C312"/>
  <c r="D312"/>
  <c r="E312"/>
  <c r="H312"/>
  <c r="A313"/>
  <c r="B313"/>
  <c r="C313"/>
  <c r="D313"/>
  <c r="E313"/>
  <c r="H313"/>
  <c r="A314"/>
  <c r="B314"/>
  <c r="C314"/>
  <c r="D314"/>
  <c r="E314"/>
  <c r="H314"/>
  <c r="A315"/>
  <c r="B315"/>
  <c r="C315"/>
  <c r="D315"/>
  <c r="E315"/>
  <c r="H315"/>
  <c r="A316"/>
  <c r="B316"/>
  <c r="C316"/>
  <c r="D316"/>
  <c r="E316"/>
  <c r="H316"/>
  <c r="A317"/>
  <c r="B317"/>
  <c r="C317"/>
  <c r="D317"/>
  <c r="E317"/>
  <c r="H317"/>
  <c r="A318"/>
  <c r="B318"/>
  <c r="C318"/>
  <c r="D318"/>
  <c r="E318"/>
  <c r="H318"/>
  <c r="A319"/>
  <c r="B319"/>
  <c r="C319"/>
  <c r="D319"/>
  <c r="E319"/>
  <c r="H319"/>
  <c r="A320"/>
  <c r="B320"/>
  <c r="C320"/>
  <c r="D320"/>
  <c r="E320"/>
  <c r="H320"/>
  <c r="A321"/>
  <c r="B321"/>
  <c r="C321"/>
  <c r="D321"/>
  <c r="E321"/>
  <c r="H321"/>
  <c r="A322"/>
  <c r="B322"/>
  <c r="C322"/>
  <c r="D322"/>
  <c r="E322"/>
  <c r="H322"/>
  <c r="A323"/>
  <c r="B323"/>
  <c r="C323"/>
  <c r="D323"/>
  <c r="E323"/>
  <c r="H323"/>
  <c r="A324"/>
  <c r="B324"/>
  <c r="C324"/>
  <c r="D324"/>
  <c r="E324"/>
  <c r="H324"/>
  <c r="A325"/>
  <c r="B325"/>
  <c r="C325"/>
  <c r="D325"/>
  <c r="E325"/>
  <c r="H325"/>
  <c r="A326"/>
  <c r="B326"/>
  <c r="C326"/>
  <c r="D326"/>
  <c r="E326"/>
  <c r="H326"/>
  <c r="A327"/>
  <c r="B327"/>
  <c r="C327"/>
  <c r="D327"/>
  <c r="E327"/>
  <c r="H327"/>
  <c r="A328"/>
  <c r="B328"/>
  <c r="C328"/>
  <c r="D328"/>
  <c r="E328"/>
  <c r="H328"/>
  <c r="A329"/>
  <c r="B329"/>
  <c r="C329"/>
  <c r="D329"/>
  <c r="E329"/>
  <c r="H329"/>
  <c r="A330"/>
  <c r="B330"/>
  <c r="C330"/>
  <c r="D330"/>
  <c r="E330"/>
  <c r="H330"/>
  <c r="A331"/>
  <c r="B331"/>
  <c r="C331"/>
  <c r="D331"/>
  <c r="E331"/>
  <c r="H331"/>
  <c r="A332"/>
  <c r="B332"/>
  <c r="C332"/>
  <c r="D332"/>
  <c r="E332"/>
  <c r="H332"/>
  <c r="A333"/>
  <c r="B333"/>
  <c r="C333"/>
  <c r="D333"/>
  <c r="E333"/>
  <c r="H333"/>
  <c r="A334"/>
  <c r="B334"/>
  <c r="C334"/>
  <c r="D334"/>
  <c r="E334"/>
  <c r="H334"/>
  <c r="A335"/>
  <c r="B335"/>
  <c r="C335"/>
  <c r="D335"/>
  <c r="E335"/>
  <c r="H335"/>
  <c r="A336"/>
  <c r="B336"/>
  <c r="C336"/>
  <c r="D336"/>
  <c r="E336"/>
  <c r="H336"/>
  <c r="A337"/>
  <c r="B337"/>
  <c r="C337"/>
  <c r="D337"/>
  <c r="E337"/>
  <c r="H337"/>
  <c r="A338"/>
  <c r="B338"/>
  <c r="C338"/>
  <c r="D338"/>
  <c r="E338"/>
  <c r="H338"/>
  <c r="A339"/>
  <c r="B339"/>
  <c r="C339"/>
  <c r="D339"/>
  <c r="E339"/>
  <c r="H339"/>
  <c r="A340"/>
  <c r="B340"/>
  <c r="C340"/>
  <c r="D340"/>
  <c r="E340"/>
  <c r="H340"/>
  <c r="A341"/>
  <c r="B341"/>
  <c r="C341"/>
  <c r="D341"/>
  <c r="E341"/>
  <c r="H341"/>
  <c r="A342"/>
  <c r="B342"/>
  <c r="C342"/>
  <c r="D342"/>
  <c r="E342"/>
  <c r="H342"/>
  <c r="A343"/>
  <c r="B343"/>
  <c r="C343"/>
  <c r="D343"/>
  <c r="E343"/>
  <c r="H343"/>
  <c r="A344"/>
  <c r="B344"/>
  <c r="C344"/>
  <c r="D344"/>
  <c r="E344"/>
  <c r="H344"/>
  <c r="A345"/>
  <c r="B345"/>
  <c r="C345"/>
  <c r="D345"/>
  <c r="E345"/>
  <c r="H345"/>
  <c r="A346"/>
  <c r="B346"/>
  <c r="C346"/>
  <c r="D346"/>
  <c r="E346"/>
  <c r="H346"/>
  <c r="A347"/>
  <c r="B347"/>
  <c r="C347"/>
  <c r="D347"/>
  <c r="E347"/>
  <c r="H347"/>
  <c r="A348"/>
  <c r="B348"/>
  <c r="C348"/>
  <c r="D348"/>
  <c r="E348"/>
  <c r="H348"/>
  <c r="A349"/>
  <c r="B349"/>
  <c r="C349"/>
  <c r="D349"/>
  <c r="E349"/>
  <c r="H349"/>
  <c r="A350"/>
  <c r="B350"/>
  <c r="C350"/>
  <c r="D350"/>
  <c r="E350"/>
  <c r="H350"/>
  <c r="A351"/>
  <c r="B351"/>
  <c r="C351"/>
  <c r="D351"/>
  <c r="E351"/>
  <c r="H351"/>
  <c r="A352"/>
  <c r="B352"/>
  <c r="C352"/>
  <c r="D352"/>
  <c r="E352"/>
  <c r="H352"/>
  <c r="A353"/>
  <c r="B353"/>
  <c r="C353"/>
  <c r="D353"/>
  <c r="E353"/>
  <c r="H353"/>
  <c r="A354"/>
  <c r="B354"/>
  <c r="C354"/>
  <c r="D354"/>
  <c r="E354"/>
  <c r="H354"/>
  <c r="A355"/>
  <c r="B355"/>
  <c r="C355"/>
  <c r="D355"/>
  <c r="E355"/>
  <c r="H355"/>
  <c r="A356"/>
  <c r="B356"/>
  <c r="C356"/>
  <c r="D356"/>
  <c r="E356"/>
  <c r="H356"/>
  <c r="A357"/>
  <c r="B357"/>
  <c r="C357"/>
  <c r="D357"/>
  <c r="E357"/>
  <c r="H357"/>
  <c r="A358"/>
  <c r="B358"/>
  <c r="C358"/>
  <c r="D358"/>
  <c r="E358"/>
  <c r="H358"/>
  <c r="A359"/>
  <c r="B359"/>
  <c r="C359"/>
  <c r="D359"/>
  <c r="E359"/>
  <c r="H359"/>
  <c r="A360"/>
  <c r="B360"/>
  <c r="C360"/>
  <c r="D360"/>
  <c r="E360"/>
  <c r="H360"/>
  <c r="A361"/>
  <c r="B361"/>
  <c r="C361"/>
  <c r="D361"/>
  <c r="E361"/>
  <c r="H361"/>
  <c r="A362"/>
  <c r="B362"/>
  <c r="C362"/>
  <c r="D362"/>
  <c r="E362"/>
  <c r="H362"/>
  <c r="A363"/>
  <c r="B363"/>
  <c r="C363"/>
  <c r="D363"/>
  <c r="E363"/>
  <c r="H363"/>
  <c r="A364"/>
  <c r="B364"/>
  <c r="C364"/>
  <c r="D364"/>
  <c r="E364"/>
  <c r="H364"/>
  <c r="A365"/>
  <c r="B365"/>
  <c r="C365"/>
  <c r="D365"/>
  <c r="E365"/>
  <c r="H365"/>
  <c r="A366"/>
  <c r="B366"/>
  <c r="C366"/>
  <c r="D366"/>
  <c r="E366"/>
  <c r="H366"/>
  <c r="A367"/>
  <c r="B367"/>
  <c r="C367"/>
  <c r="D367"/>
  <c r="E367"/>
  <c r="H367"/>
  <c r="A368"/>
  <c r="B368"/>
  <c r="C368"/>
  <c r="D368"/>
  <c r="E368"/>
  <c r="H368"/>
  <c r="A369"/>
  <c r="B369"/>
  <c r="C369"/>
  <c r="D369"/>
  <c r="E369"/>
  <c r="H369"/>
  <c r="A370"/>
  <c r="B370"/>
  <c r="C370"/>
  <c r="D370"/>
  <c r="E370"/>
  <c r="H370"/>
  <c r="A371"/>
  <c r="B371"/>
  <c r="C371"/>
  <c r="D371"/>
  <c r="E371"/>
  <c r="H371"/>
  <c r="A372"/>
  <c r="B372"/>
  <c r="C372"/>
  <c r="D372"/>
  <c r="E372"/>
  <c r="H372"/>
  <c r="A373"/>
  <c r="B373"/>
  <c r="C373"/>
  <c r="D373"/>
  <c r="E373"/>
  <c r="H373"/>
  <c r="A374"/>
  <c r="B374"/>
  <c r="C374"/>
  <c r="D374"/>
  <c r="E374"/>
  <c r="H374"/>
  <c r="A375"/>
  <c r="B375"/>
  <c r="C375"/>
  <c r="D375"/>
  <c r="E375"/>
  <c r="H375"/>
  <c r="A376"/>
  <c r="B376"/>
  <c r="C376"/>
  <c r="D376"/>
  <c r="E376"/>
  <c r="H376"/>
  <c r="A377"/>
  <c r="B377"/>
  <c r="C377"/>
  <c r="D377"/>
  <c r="E377"/>
  <c r="H377"/>
  <c r="A378"/>
  <c r="B378"/>
  <c r="C378"/>
  <c r="D378"/>
  <c r="E378"/>
  <c r="H378"/>
  <c r="A379"/>
  <c r="B379"/>
  <c r="C379"/>
  <c r="D379"/>
  <c r="E379"/>
  <c r="H379"/>
  <c r="A380"/>
  <c r="B380"/>
  <c r="C380"/>
  <c r="D380"/>
  <c r="E380"/>
  <c r="H380"/>
  <c r="A381"/>
  <c r="B381"/>
  <c r="C381"/>
  <c r="D381"/>
  <c r="E381"/>
  <c r="H381"/>
  <c r="A382"/>
  <c r="B382"/>
  <c r="C382"/>
  <c r="D382"/>
  <c r="E382"/>
  <c r="H382"/>
  <c r="A383"/>
  <c r="B383"/>
  <c r="C383"/>
  <c r="D383"/>
  <c r="E383"/>
  <c r="H383"/>
  <c r="A384"/>
  <c r="B384"/>
  <c r="C384"/>
  <c r="D384"/>
  <c r="E384"/>
  <c r="H384"/>
  <c r="A385"/>
  <c r="B385"/>
  <c r="C385"/>
  <c r="D385"/>
  <c r="E385"/>
  <c r="H385"/>
  <c r="A386"/>
  <c r="B386"/>
  <c r="C386"/>
  <c r="D386"/>
  <c r="E386"/>
  <c r="H386"/>
  <c r="A387"/>
  <c r="B387"/>
  <c r="C387"/>
  <c r="D387"/>
  <c r="E387"/>
  <c r="H387"/>
  <c r="A388"/>
  <c r="B388"/>
  <c r="C388"/>
  <c r="D388"/>
  <c r="E388"/>
  <c r="H388"/>
  <c r="A389"/>
  <c r="B389"/>
  <c r="C389"/>
  <c r="D389"/>
  <c r="E389"/>
  <c r="H389"/>
  <c r="A390"/>
  <c r="B390"/>
  <c r="C390"/>
  <c r="D390"/>
  <c r="E390"/>
  <c r="H390"/>
  <c r="A391"/>
  <c r="B391"/>
  <c r="C391"/>
  <c r="D391"/>
  <c r="E391"/>
  <c r="H391"/>
  <c r="A392"/>
  <c r="B392"/>
  <c r="C392"/>
  <c r="D392"/>
  <c r="E392"/>
  <c r="H392"/>
  <c r="A393"/>
  <c r="B393"/>
  <c r="C393"/>
  <c r="D393"/>
  <c r="E393"/>
  <c r="H393"/>
  <c r="A394"/>
  <c r="B394"/>
  <c r="C394"/>
  <c r="D394"/>
  <c r="E394"/>
  <c r="H394"/>
  <c r="A395"/>
  <c r="B395"/>
  <c r="C395"/>
  <c r="D395"/>
  <c r="E395"/>
  <c r="H395"/>
  <c r="A396"/>
  <c r="B396"/>
  <c r="C396"/>
  <c r="D396"/>
  <c r="E396"/>
  <c r="H396"/>
  <c r="A397"/>
  <c r="B397"/>
  <c r="C397"/>
  <c r="D397"/>
  <c r="E397"/>
  <c r="H397"/>
  <c r="A398"/>
  <c r="B398"/>
  <c r="C398"/>
  <c r="D398"/>
  <c r="E398"/>
  <c r="H398"/>
  <c r="A399"/>
  <c r="B399"/>
  <c r="C399"/>
  <c r="D399"/>
  <c r="E399"/>
  <c r="H399"/>
  <c r="A400"/>
  <c r="B400"/>
  <c r="C400"/>
  <c r="D400"/>
  <c r="E400"/>
  <c r="H400"/>
  <c r="A401"/>
  <c r="B401"/>
  <c r="C401"/>
  <c r="D401"/>
  <c r="E401"/>
  <c r="H401"/>
  <c r="A402"/>
  <c r="B402"/>
  <c r="C402"/>
  <c r="D402"/>
  <c r="E402"/>
  <c r="H402"/>
  <c r="A403"/>
  <c r="B403"/>
  <c r="C403"/>
  <c r="D403"/>
  <c r="E403"/>
  <c r="H403"/>
  <c r="A404"/>
  <c r="B404"/>
  <c r="C404"/>
  <c r="D404"/>
  <c r="E404"/>
  <c r="H404"/>
  <c r="A405"/>
  <c r="B405"/>
  <c r="C405"/>
  <c r="D405"/>
  <c r="E405"/>
  <c r="H405"/>
  <c r="A406"/>
  <c r="B406"/>
  <c r="C406"/>
  <c r="D406"/>
  <c r="E406"/>
  <c r="H406"/>
  <c r="A407"/>
  <c r="B407"/>
  <c r="C407"/>
  <c r="D407"/>
  <c r="E407"/>
  <c r="H407"/>
  <c r="A408"/>
  <c r="B408"/>
  <c r="C408"/>
  <c r="D408"/>
  <c r="E408"/>
  <c r="H408"/>
  <c r="A409"/>
  <c r="B409"/>
  <c r="C409"/>
  <c r="D409"/>
  <c r="E409"/>
  <c r="H409"/>
  <c r="A410"/>
  <c r="B410"/>
  <c r="C410"/>
  <c r="D410"/>
  <c r="E410"/>
  <c r="H410"/>
  <c r="A411"/>
  <c r="B411"/>
  <c r="C411"/>
  <c r="D411"/>
  <c r="E411"/>
  <c r="H411"/>
  <c r="A412"/>
  <c r="B412"/>
  <c r="C412"/>
  <c r="D412"/>
  <c r="E412"/>
  <c r="H412"/>
  <c r="A413"/>
  <c r="B413"/>
  <c r="C413"/>
  <c r="D413"/>
  <c r="E413"/>
  <c r="H413"/>
  <c r="A414"/>
  <c r="B414"/>
  <c r="C414"/>
  <c r="D414"/>
  <c r="E414"/>
  <c r="H414"/>
  <c r="A415"/>
  <c r="B415"/>
  <c r="C415"/>
  <c r="D415"/>
  <c r="E415"/>
  <c r="H415"/>
  <c r="A416"/>
  <c r="B416"/>
  <c r="C416"/>
  <c r="D416"/>
  <c r="E416"/>
  <c r="H416"/>
  <c r="A417"/>
  <c r="B417"/>
  <c r="C417"/>
  <c r="D417"/>
  <c r="E417"/>
  <c r="H417"/>
  <c r="A418"/>
  <c r="B418"/>
  <c r="C418"/>
  <c r="D418"/>
  <c r="E418"/>
  <c r="H418"/>
  <c r="A419"/>
  <c r="B419"/>
  <c r="C419"/>
  <c r="D419"/>
  <c r="E419"/>
  <c r="H419"/>
  <c r="A420"/>
  <c r="B420"/>
  <c r="C420"/>
  <c r="D420"/>
  <c r="E420"/>
  <c r="H420"/>
  <c r="A421"/>
  <c r="B421"/>
  <c r="C421"/>
  <c r="D421"/>
  <c r="E421"/>
  <c r="H421"/>
  <c r="A422"/>
  <c r="B422"/>
  <c r="C422"/>
  <c r="D422"/>
  <c r="E422"/>
  <c r="H422"/>
  <c r="A423"/>
  <c r="B423"/>
  <c r="C423"/>
  <c r="D423"/>
  <c r="E423"/>
  <c r="H423"/>
  <c r="A424"/>
  <c r="B424"/>
  <c r="C424"/>
  <c r="D424"/>
  <c r="E424"/>
  <c r="H424"/>
  <c r="A425"/>
  <c r="B425"/>
  <c r="C425"/>
  <c r="D425"/>
  <c r="E425"/>
  <c r="H425"/>
  <c r="A426"/>
  <c r="B426"/>
  <c r="C426"/>
  <c r="D426"/>
  <c r="E426"/>
  <c r="H426"/>
  <c r="A427"/>
  <c r="B427"/>
  <c r="C427"/>
  <c r="D427"/>
  <c r="E427"/>
  <c r="H427"/>
  <c r="A428"/>
  <c r="B428"/>
  <c r="C428"/>
  <c r="D428"/>
  <c r="E428"/>
  <c r="H428"/>
  <c r="A429"/>
  <c r="B429"/>
  <c r="C429"/>
  <c r="D429"/>
  <c r="E429"/>
  <c r="H429"/>
  <c r="A430"/>
  <c r="B430"/>
  <c r="C430"/>
  <c r="D430"/>
  <c r="E430"/>
  <c r="H430"/>
  <c r="A431"/>
  <c r="B431"/>
  <c r="C431"/>
  <c r="D431"/>
  <c r="E431"/>
  <c r="H431"/>
  <c r="A432"/>
  <c r="B432"/>
  <c r="C432"/>
  <c r="D432"/>
  <c r="E432"/>
  <c r="H432"/>
  <c r="A433"/>
  <c r="B433"/>
  <c r="C433"/>
  <c r="D433"/>
  <c r="E433"/>
  <c r="H433"/>
  <c r="A434"/>
  <c r="B434"/>
  <c r="C434"/>
  <c r="D434"/>
  <c r="E434"/>
  <c r="H434"/>
  <c r="A435"/>
  <c r="B435"/>
  <c r="C435"/>
  <c r="D435"/>
  <c r="E435"/>
  <c r="H435"/>
  <c r="A436"/>
  <c r="B436"/>
  <c r="C436"/>
  <c r="D436"/>
  <c r="E436"/>
  <c r="H436"/>
  <c r="A437"/>
  <c r="B437"/>
  <c r="C437"/>
  <c r="D437"/>
  <c r="E437"/>
  <c r="H437"/>
  <c r="A438"/>
  <c r="B438"/>
  <c r="C438"/>
  <c r="D438"/>
  <c r="E438"/>
  <c r="H438"/>
  <c r="A439"/>
  <c r="B439"/>
  <c r="C439"/>
  <c r="D439"/>
  <c r="E439"/>
  <c r="H439"/>
  <c r="A440"/>
  <c r="B440"/>
  <c r="C440"/>
  <c r="D440"/>
  <c r="E440"/>
  <c r="H440"/>
  <c r="A441"/>
  <c r="B441"/>
  <c r="C441"/>
  <c r="D441"/>
  <c r="E441"/>
  <c r="H441"/>
  <c r="A442"/>
  <c r="B442"/>
  <c r="C442"/>
  <c r="D442"/>
  <c r="E442"/>
  <c r="H442"/>
  <c r="A443"/>
  <c r="B443"/>
  <c r="C443"/>
  <c r="D443"/>
  <c r="E443"/>
  <c r="H443"/>
  <c r="A444"/>
  <c r="B444"/>
  <c r="C444"/>
  <c r="D444"/>
  <c r="E444"/>
  <c r="H444"/>
  <c r="A445"/>
  <c r="B445"/>
  <c r="C445"/>
  <c r="D445"/>
  <c r="E445"/>
  <c r="H445"/>
  <c r="A446"/>
  <c r="B446"/>
  <c r="C446"/>
  <c r="D446"/>
  <c r="E446"/>
  <c r="H446"/>
  <c r="A447"/>
  <c r="B447"/>
  <c r="C447"/>
  <c r="D447"/>
  <c r="E447"/>
  <c r="H447"/>
  <c r="A448"/>
  <c r="B448"/>
  <c r="C448"/>
  <c r="D448"/>
  <c r="E448"/>
  <c r="H448"/>
  <c r="A449"/>
  <c r="B449"/>
  <c r="C449"/>
  <c r="D449"/>
  <c r="E449"/>
  <c r="H449"/>
  <c r="A450"/>
  <c r="B450"/>
  <c r="C450"/>
  <c r="D450"/>
  <c r="E450"/>
  <c r="H450"/>
  <c r="A451"/>
  <c r="B451"/>
  <c r="C451"/>
  <c r="D451"/>
  <c r="E451"/>
  <c r="H451"/>
  <c r="A452"/>
  <c r="B452"/>
  <c r="C452"/>
  <c r="D452"/>
  <c r="E452"/>
  <c r="H452"/>
  <c r="A453"/>
  <c r="B453"/>
  <c r="C453"/>
  <c r="D453"/>
  <c r="E453"/>
  <c r="H453"/>
  <c r="A454"/>
  <c r="B454"/>
  <c r="C454"/>
  <c r="D454"/>
  <c r="E454"/>
  <c r="H454"/>
  <c r="A455"/>
  <c r="B455"/>
  <c r="C455"/>
  <c r="D455"/>
  <c r="E455"/>
  <c r="H455"/>
  <c r="A456"/>
  <c r="B456"/>
  <c r="C456"/>
  <c r="D456"/>
  <c r="E456"/>
  <c r="H456"/>
  <c r="A457"/>
  <c r="B457"/>
  <c r="C457"/>
  <c r="D457"/>
  <c r="E457"/>
  <c r="H457"/>
  <c r="A458"/>
  <c r="B458"/>
  <c r="C458"/>
  <c r="D458"/>
  <c r="E458"/>
  <c r="H458"/>
  <c r="A459"/>
  <c r="B459"/>
  <c r="C459"/>
  <c r="D459"/>
  <c r="E459"/>
  <c r="H459"/>
  <c r="A460"/>
  <c r="B460"/>
  <c r="C460"/>
  <c r="D460"/>
  <c r="E460"/>
  <c r="H460"/>
  <c r="A461"/>
  <c r="B461"/>
  <c r="C461"/>
  <c r="D461"/>
  <c r="E461"/>
  <c r="H461"/>
  <c r="A462"/>
  <c r="B462"/>
  <c r="C462"/>
  <c r="D462"/>
  <c r="E462"/>
  <c r="H462"/>
  <c r="A463"/>
  <c r="B463"/>
  <c r="C463"/>
  <c r="D463"/>
  <c r="E463"/>
  <c r="H463"/>
  <c r="A464"/>
  <c r="B464"/>
  <c r="C464"/>
  <c r="D464"/>
  <c r="E464"/>
  <c r="H464"/>
  <c r="A465"/>
  <c r="B465"/>
  <c r="C465"/>
  <c r="D465"/>
  <c r="E465"/>
  <c r="H465"/>
  <c r="A466"/>
  <c r="B466"/>
  <c r="C466"/>
  <c r="D466"/>
  <c r="E466"/>
  <c r="H466"/>
  <c r="A467"/>
  <c r="B467"/>
  <c r="C467"/>
  <c r="D467"/>
  <c r="E467"/>
  <c r="H467"/>
  <c r="A468"/>
  <c r="B468"/>
  <c r="C468"/>
  <c r="D468"/>
  <c r="E468"/>
  <c r="H468"/>
  <c r="A469"/>
  <c r="B469"/>
  <c r="C469"/>
  <c r="D469"/>
  <c r="E469"/>
  <c r="H469"/>
  <c r="A2" i="10"/>
  <c r="B2"/>
  <c r="C2"/>
  <c r="D2"/>
  <c r="E2"/>
  <c r="H2"/>
  <c r="A3"/>
  <c r="B3"/>
  <c r="C3"/>
  <c r="D3"/>
  <c r="E3"/>
  <c r="H3"/>
  <c r="A4"/>
  <c r="B4"/>
  <c r="C4"/>
  <c r="D4"/>
  <c r="E4"/>
  <c r="H4"/>
  <c r="A5"/>
  <c r="B5"/>
  <c r="C5"/>
  <c r="D5"/>
  <c r="E5"/>
  <c r="H5"/>
  <c r="A6"/>
  <c r="B6"/>
  <c r="C6"/>
  <c r="D6"/>
  <c r="E6"/>
  <c r="H6"/>
  <c r="A7"/>
  <c r="B7"/>
  <c r="C7"/>
  <c r="D7"/>
  <c r="E7"/>
  <c r="H7"/>
  <c r="A8"/>
  <c r="B8"/>
  <c r="C8"/>
  <c r="D8"/>
  <c r="E8"/>
  <c r="H8"/>
  <c r="A9"/>
  <c r="B9"/>
  <c r="C9"/>
  <c r="D9"/>
  <c r="E9"/>
  <c r="H9"/>
  <c r="A10"/>
  <c r="B10"/>
  <c r="C10"/>
  <c r="D10"/>
  <c r="E10"/>
  <c r="H10"/>
  <c r="A11"/>
  <c r="B11"/>
  <c r="C11"/>
  <c r="D11"/>
  <c r="E11"/>
  <c r="H11"/>
  <c r="A12"/>
  <c r="B12"/>
  <c r="C12"/>
  <c r="D12"/>
  <c r="E12"/>
  <c r="H12"/>
  <c r="A13"/>
  <c r="B13"/>
  <c r="C13"/>
  <c r="D13"/>
  <c r="E13"/>
  <c r="H13"/>
  <c r="A14"/>
  <c r="B14"/>
  <c r="C14"/>
  <c r="D14"/>
  <c r="E14"/>
  <c r="H14"/>
  <c r="A15"/>
  <c r="B15"/>
  <c r="C15"/>
  <c r="D15"/>
  <c r="E15"/>
  <c r="H15"/>
  <c r="A16"/>
  <c r="B16"/>
  <c r="C16"/>
  <c r="D16"/>
  <c r="E16"/>
  <c r="H16"/>
  <c r="A17"/>
  <c r="B17"/>
  <c r="C17"/>
  <c r="D17"/>
  <c r="E17"/>
  <c r="H17"/>
  <c r="A18"/>
  <c r="B18"/>
  <c r="C18"/>
  <c r="D18"/>
  <c r="E18"/>
  <c r="H18"/>
  <c r="A19"/>
  <c r="B19"/>
  <c r="C19"/>
  <c r="D19"/>
  <c r="E19"/>
  <c r="H19"/>
  <c r="A20"/>
  <c r="B20"/>
  <c r="C20"/>
  <c r="D20"/>
  <c r="E20"/>
  <c r="H20"/>
  <c r="A21"/>
  <c r="B21"/>
  <c r="C21"/>
  <c r="D21"/>
  <c r="E21"/>
  <c r="H21"/>
  <c r="A22"/>
  <c r="B22"/>
  <c r="C22"/>
  <c r="D22"/>
  <c r="E22"/>
  <c r="H22"/>
  <c r="A23"/>
  <c r="B23"/>
  <c r="C23"/>
  <c r="D23"/>
  <c r="E23"/>
  <c r="H23"/>
  <c r="A24"/>
  <c r="B24"/>
  <c r="C24"/>
  <c r="D24"/>
  <c r="E24"/>
  <c r="H24"/>
  <c r="A25"/>
  <c r="B25"/>
  <c r="C25"/>
  <c r="D25"/>
  <c r="E25"/>
  <c r="H25"/>
  <c r="A26"/>
  <c r="B26"/>
  <c r="C26"/>
  <c r="D26"/>
  <c r="E26"/>
  <c r="H26"/>
  <c r="A27"/>
  <c r="B27"/>
  <c r="C27"/>
  <c r="D27"/>
  <c r="E27"/>
  <c r="H27"/>
  <c r="A28"/>
  <c r="B28"/>
  <c r="C28"/>
  <c r="D28"/>
  <c r="E28"/>
  <c r="H28"/>
  <c r="A29"/>
  <c r="B29"/>
  <c r="C29"/>
  <c r="D29"/>
  <c r="E29"/>
  <c r="H29"/>
  <c r="A30"/>
  <c r="B30"/>
  <c r="C30"/>
  <c r="D30"/>
  <c r="E30"/>
  <c r="H30"/>
  <c r="A31"/>
  <c r="B31"/>
  <c r="C31"/>
  <c r="D31"/>
  <c r="E31"/>
  <c r="H31"/>
  <c r="A32"/>
  <c r="B32"/>
  <c r="C32"/>
  <c r="D32"/>
  <c r="E32"/>
  <c r="H32"/>
  <c r="A33"/>
  <c r="B33"/>
  <c r="C33"/>
  <c r="D33"/>
  <c r="E33"/>
  <c r="H33"/>
  <c r="A34"/>
  <c r="B34"/>
  <c r="C34"/>
  <c r="D34"/>
  <c r="E34"/>
  <c r="H34"/>
  <c r="A35"/>
  <c r="B35"/>
  <c r="C35"/>
  <c r="D35"/>
  <c r="E35"/>
  <c r="H35"/>
  <c r="A36"/>
  <c r="B36"/>
  <c r="C36"/>
  <c r="D36"/>
  <c r="E36"/>
  <c r="H36"/>
  <c r="A37"/>
  <c r="B37"/>
  <c r="C37"/>
  <c r="D37"/>
  <c r="E37"/>
  <c r="H37"/>
  <c r="A38"/>
  <c r="B38"/>
  <c r="C38"/>
  <c r="D38"/>
  <c r="E38"/>
  <c r="H38"/>
  <c r="A39"/>
  <c r="B39"/>
  <c r="C39"/>
  <c r="D39"/>
  <c r="E39"/>
  <c r="H39"/>
  <c r="A40"/>
  <c r="B40"/>
  <c r="C40"/>
  <c r="D40"/>
  <c r="E40"/>
  <c r="H40"/>
  <c r="A41"/>
  <c r="B41"/>
  <c r="C41"/>
  <c r="D41"/>
  <c r="E41"/>
  <c r="H41"/>
  <c r="A42"/>
  <c r="B42"/>
  <c r="C42"/>
  <c r="D42"/>
  <c r="E42"/>
  <c r="H42"/>
  <c r="A43"/>
  <c r="B43"/>
  <c r="C43"/>
  <c r="D43"/>
  <c r="E43"/>
  <c r="H43"/>
  <c r="A44"/>
  <c r="B44"/>
  <c r="C44"/>
  <c r="D44"/>
  <c r="E44"/>
  <c r="H44"/>
  <c r="A45"/>
  <c r="B45"/>
  <c r="C45"/>
  <c r="D45"/>
  <c r="E45"/>
  <c r="H45"/>
  <c r="A46"/>
  <c r="B46"/>
  <c r="C46"/>
  <c r="D46"/>
  <c r="E46"/>
  <c r="H46"/>
  <c r="A47"/>
  <c r="B47"/>
  <c r="C47"/>
  <c r="D47"/>
  <c r="E47"/>
  <c r="H47"/>
  <c r="A48"/>
  <c r="B48"/>
  <c r="C48"/>
  <c r="D48"/>
  <c r="E48"/>
  <c r="H48"/>
  <c r="A49"/>
  <c r="B49"/>
  <c r="C49"/>
  <c r="D49"/>
  <c r="E49"/>
  <c r="H49"/>
  <c r="A50"/>
  <c r="B50"/>
  <c r="C50"/>
  <c r="D50"/>
  <c r="E50"/>
  <c r="H50"/>
  <c r="A51"/>
  <c r="B51"/>
  <c r="C51"/>
  <c r="D51"/>
  <c r="E51"/>
  <c r="H51"/>
  <c r="A52"/>
  <c r="B52"/>
  <c r="C52"/>
  <c r="D52"/>
  <c r="E52"/>
  <c r="H52"/>
  <c r="A53"/>
  <c r="B53"/>
  <c r="C53"/>
  <c r="D53"/>
  <c r="E53"/>
  <c r="H53"/>
  <c r="A54"/>
  <c r="B54"/>
  <c r="C54"/>
  <c r="D54"/>
  <c r="E54"/>
  <c r="H54"/>
  <c r="A55"/>
  <c r="B55"/>
  <c r="C55"/>
  <c r="D55"/>
  <c r="E55"/>
  <c r="H55"/>
  <c r="A56"/>
  <c r="B56"/>
  <c r="C56"/>
  <c r="D56"/>
  <c r="E56"/>
  <c r="H56"/>
  <c r="A57"/>
  <c r="B57"/>
  <c r="C57"/>
  <c r="D57"/>
  <c r="E57"/>
  <c r="H57"/>
  <c r="A58"/>
  <c r="B58"/>
  <c r="C58"/>
  <c r="D58"/>
  <c r="E58"/>
  <c r="H58"/>
  <c r="A59"/>
  <c r="B59"/>
  <c r="C59"/>
  <c r="D59"/>
  <c r="E59"/>
  <c r="H59"/>
  <c r="A60"/>
  <c r="B60"/>
  <c r="C60"/>
  <c r="D60"/>
  <c r="E60"/>
  <c r="H60"/>
  <c r="A61"/>
  <c r="B61"/>
  <c r="C61"/>
  <c r="D61"/>
  <c r="E61"/>
  <c r="H61"/>
  <c r="A62"/>
  <c r="B62"/>
  <c r="C62"/>
  <c r="D62"/>
  <c r="E62"/>
  <c r="H62"/>
  <c r="A63"/>
  <c r="B63"/>
  <c r="C63"/>
  <c r="D63"/>
  <c r="E63"/>
  <c r="H63"/>
  <c r="A64"/>
  <c r="B64"/>
  <c r="C64"/>
  <c r="D64"/>
  <c r="E64"/>
  <c r="H64"/>
  <c r="A65"/>
  <c r="B65"/>
  <c r="C65"/>
  <c r="D65"/>
  <c r="E65"/>
  <c r="H65"/>
  <c r="A66"/>
  <c r="B66"/>
  <c r="C66"/>
  <c r="D66"/>
  <c r="E66"/>
  <c r="H66"/>
  <c r="A67"/>
  <c r="B67"/>
  <c r="C67"/>
  <c r="D67"/>
  <c r="E67"/>
  <c r="H67"/>
  <c r="A68"/>
  <c r="B68"/>
  <c r="C68"/>
  <c r="D68"/>
  <c r="E68"/>
  <c r="H68"/>
  <c r="A69"/>
  <c r="B69"/>
  <c r="C69"/>
  <c r="D69"/>
  <c r="E69"/>
  <c r="H69"/>
  <c r="A70"/>
  <c r="B70"/>
  <c r="C70"/>
  <c r="D70"/>
  <c r="E70"/>
  <c r="H70"/>
  <c r="A71"/>
  <c r="B71"/>
  <c r="C71"/>
  <c r="D71"/>
  <c r="E71"/>
  <c r="H71"/>
  <c r="A72"/>
  <c r="B72"/>
  <c r="C72"/>
  <c r="D72"/>
  <c r="E72"/>
  <c r="H72"/>
  <c r="A73"/>
  <c r="B73"/>
  <c r="C73"/>
  <c r="D73"/>
  <c r="E73"/>
  <c r="H73"/>
  <c r="A74"/>
  <c r="B74"/>
  <c r="C74"/>
  <c r="D74"/>
  <c r="E74"/>
  <c r="H74"/>
  <c r="A75"/>
  <c r="B75"/>
  <c r="C75"/>
  <c r="D75"/>
  <c r="E75"/>
  <c r="H75"/>
  <c r="A76"/>
  <c r="B76"/>
  <c r="C76"/>
  <c r="D76"/>
  <c r="E76"/>
  <c r="H76"/>
  <c r="A77"/>
  <c r="B77"/>
  <c r="C77"/>
  <c r="D77"/>
  <c r="E77"/>
  <c r="H77"/>
  <c r="A78"/>
  <c r="B78"/>
  <c r="C78"/>
  <c r="D78"/>
  <c r="E78"/>
  <c r="H78"/>
  <c r="A79"/>
  <c r="B79"/>
  <c r="C79"/>
  <c r="D79"/>
  <c r="E79"/>
  <c r="H79"/>
  <c r="A80"/>
  <c r="B80"/>
  <c r="C80"/>
  <c r="D80"/>
  <c r="E80"/>
  <c r="H80"/>
  <c r="A81"/>
  <c r="B81"/>
  <c r="C81"/>
  <c r="D81"/>
  <c r="E81"/>
  <c r="H81"/>
  <c r="A82"/>
  <c r="B82"/>
  <c r="C82"/>
  <c r="D82"/>
  <c r="E82"/>
  <c r="H82"/>
  <c r="A83"/>
  <c r="B83"/>
  <c r="C83"/>
  <c r="D83"/>
  <c r="E83"/>
  <c r="H83"/>
  <c r="A84"/>
  <c r="B84"/>
  <c r="C84"/>
  <c r="D84"/>
  <c r="E84"/>
  <c r="H84"/>
  <c r="A85"/>
  <c r="B85"/>
  <c r="C85"/>
  <c r="D85"/>
  <c r="E85"/>
  <c r="H85"/>
  <c r="A86"/>
  <c r="B86"/>
  <c r="C86"/>
  <c r="D86"/>
  <c r="E86"/>
  <c r="H86"/>
  <c r="A87"/>
  <c r="B87"/>
  <c r="C87"/>
  <c r="D87"/>
  <c r="E87"/>
  <c r="H87"/>
  <c r="A88"/>
  <c r="B88"/>
  <c r="C88"/>
  <c r="D88"/>
  <c r="E88"/>
  <c r="H88"/>
  <c r="A89"/>
  <c r="B89"/>
  <c r="C89"/>
  <c r="D89"/>
  <c r="E89"/>
  <c r="H89"/>
  <c r="A90"/>
  <c r="B90"/>
  <c r="C90"/>
  <c r="D90"/>
  <c r="E90"/>
  <c r="H90"/>
  <c r="A91"/>
  <c r="B91"/>
  <c r="C91"/>
  <c r="D91"/>
  <c r="E91"/>
  <c r="H91"/>
  <c r="A92"/>
  <c r="B92"/>
  <c r="C92"/>
  <c r="D92"/>
  <c r="E92"/>
  <c r="H92"/>
  <c r="A93"/>
  <c r="B93"/>
  <c r="C93"/>
  <c r="D93"/>
  <c r="E93"/>
  <c r="H93"/>
  <c r="A94"/>
  <c r="B94"/>
  <c r="C94"/>
  <c r="D94"/>
  <c r="E94"/>
  <c r="H94"/>
  <c r="A95"/>
  <c r="B95"/>
  <c r="C95"/>
  <c r="D95"/>
  <c r="E95"/>
  <c r="H95"/>
  <c r="A96"/>
  <c r="B96"/>
  <c r="C96"/>
  <c r="D96"/>
  <c r="E96"/>
  <c r="H96"/>
  <c r="A97"/>
  <c r="B97"/>
  <c r="C97"/>
  <c r="D97"/>
  <c r="E97"/>
  <c r="H97"/>
  <c r="A98"/>
  <c r="B98"/>
  <c r="C98"/>
  <c r="D98"/>
  <c r="E98"/>
  <c r="H98"/>
  <c r="A99"/>
  <c r="B99"/>
  <c r="C99"/>
  <c r="D99"/>
  <c r="E99"/>
  <c r="H99"/>
  <c r="A100"/>
  <c r="B100"/>
  <c r="C100"/>
  <c r="D100"/>
  <c r="E100"/>
  <c r="H100"/>
  <c r="A101"/>
  <c r="B101"/>
  <c r="C101"/>
  <c r="D101"/>
  <c r="E101"/>
  <c r="H101"/>
  <c r="A102"/>
  <c r="B102"/>
  <c r="C102"/>
  <c r="D102"/>
  <c r="E102"/>
  <c r="H102"/>
  <c r="A103"/>
  <c r="B103"/>
  <c r="C103"/>
  <c r="D103"/>
  <c r="E103"/>
  <c r="H103"/>
  <c r="A104"/>
  <c r="B104"/>
  <c r="C104"/>
  <c r="D104"/>
  <c r="E104"/>
  <c r="H104"/>
  <c r="A105"/>
  <c r="B105"/>
  <c r="C105"/>
  <c r="D105"/>
  <c r="E105"/>
  <c r="H105"/>
  <c r="A106"/>
  <c r="B106"/>
  <c r="C106"/>
  <c r="D106"/>
  <c r="E106"/>
  <c r="H106"/>
  <c r="A107"/>
  <c r="B107"/>
  <c r="C107"/>
  <c r="D107"/>
  <c r="E107"/>
  <c r="H107"/>
  <c r="A108"/>
  <c r="B108"/>
  <c r="C108"/>
  <c r="D108"/>
  <c r="E108"/>
  <c r="H108"/>
  <c r="A109"/>
  <c r="B109"/>
  <c r="C109"/>
  <c r="D109"/>
  <c r="E109"/>
  <c r="H109"/>
  <c r="A110"/>
  <c r="B110"/>
  <c r="C110"/>
  <c r="D110"/>
  <c r="E110"/>
  <c r="H110"/>
  <c r="A111"/>
  <c r="B111"/>
  <c r="C111"/>
  <c r="D111"/>
  <c r="E111"/>
  <c r="H111"/>
  <c r="A112"/>
  <c r="B112"/>
  <c r="C112"/>
  <c r="D112"/>
  <c r="E112"/>
  <c r="H112"/>
  <c r="A113"/>
  <c r="B113"/>
  <c r="C113"/>
  <c r="D113"/>
  <c r="E113"/>
  <c r="H113"/>
  <c r="A114"/>
  <c r="B114"/>
  <c r="C114"/>
  <c r="D114"/>
  <c r="E114"/>
  <c r="H114"/>
  <c r="A115"/>
  <c r="B115"/>
  <c r="C115"/>
  <c r="D115"/>
  <c r="E115"/>
  <c r="H115"/>
  <c r="A116"/>
  <c r="B116"/>
  <c r="C116"/>
  <c r="D116"/>
  <c r="E116"/>
  <c r="H116"/>
  <c r="A117"/>
  <c r="B117"/>
  <c r="C117"/>
  <c r="D117"/>
  <c r="E117"/>
  <c r="H117"/>
  <c r="A118"/>
  <c r="B118"/>
  <c r="C118"/>
  <c r="D118"/>
  <c r="E118"/>
  <c r="H118"/>
  <c r="A119"/>
  <c r="B119"/>
  <c r="C119"/>
  <c r="D119"/>
  <c r="E119"/>
  <c r="H119"/>
  <c r="A120"/>
  <c r="B120"/>
  <c r="C120"/>
  <c r="D120"/>
  <c r="E120"/>
  <c r="H120"/>
  <c r="A121"/>
  <c r="B121"/>
  <c r="C121"/>
  <c r="D121"/>
  <c r="E121"/>
  <c r="H121"/>
  <c r="A122"/>
  <c r="B122"/>
  <c r="C122"/>
  <c r="D122"/>
  <c r="E122"/>
  <c r="H122"/>
  <c r="A123"/>
  <c r="B123"/>
  <c r="C123"/>
  <c r="D123"/>
  <c r="E123"/>
  <c r="H123"/>
  <c r="A124"/>
  <c r="B124"/>
  <c r="C124"/>
  <c r="D124"/>
  <c r="E124"/>
  <c r="H124"/>
  <c r="A125"/>
  <c r="B125"/>
  <c r="C125"/>
  <c r="D125"/>
  <c r="E125"/>
  <c r="H125"/>
  <c r="A126"/>
  <c r="B126"/>
  <c r="C126"/>
  <c r="D126"/>
  <c r="E126"/>
  <c r="H126"/>
  <c r="A127"/>
  <c r="B127"/>
  <c r="C127"/>
  <c r="D127"/>
  <c r="E127"/>
  <c r="H127"/>
  <c r="A128"/>
  <c r="B128"/>
  <c r="C128"/>
  <c r="D128"/>
  <c r="E128"/>
  <c r="H128"/>
  <c r="A129"/>
  <c r="B129"/>
  <c r="C129"/>
  <c r="D129"/>
  <c r="E129"/>
  <c r="H129"/>
  <c r="A130"/>
  <c r="B130"/>
  <c r="C130"/>
  <c r="D130"/>
  <c r="E130"/>
  <c r="H130"/>
  <c r="A131"/>
  <c r="B131"/>
  <c r="C131"/>
  <c r="D131"/>
  <c r="E131"/>
  <c r="H131"/>
  <c r="A132"/>
  <c r="B132"/>
  <c r="C132"/>
  <c r="D132"/>
  <c r="E132"/>
  <c r="H132"/>
  <c r="A133"/>
  <c r="B133"/>
  <c r="C133"/>
  <c r="D133"/>
  <c r="E133"/>
  <c r="H133"/>
  <c r="A134"/>
  <c r="B134"/>
  <c r="C134"/>
  <c r="D134"/>
  <c r="E134"/>
  <c r="H134"/>
  <c r="A135"/>
  <c r="B135"/>
  <c r="C135"/>
  <c r="D135"/>
  <c r="E135"/>
  <c r="H135"/>
  <c r="A136"/>
  <c r="B136"/>
  <c r="C136"/>
  <c r="D136"/>
  <c r="E136"/>
  <c r="H136"/>
  <c r="A137"/>
  <c r="B137"/>
  <c r="C137"/>
  <c r="D137"/>
  <c r="E137"/>
  <c r="H137"/>
  <c r="A138"/>
  <c r="B138"/>
  <c r="C138"/>
  <c r="D138"/>
  <c r="E138"/>
  <c r="H138"/>
  <c r="A139"/>
  <c r="B139"/>
  <c r="C139"/>
  <c r="D139"/>
  <c r="E139"/>
  <c r="H139"/>
  <c r="A140"/>
  <c r="B140"/>
  <c r="C140"/>
  <c r="D140"/>
  <c r="E140"/>
  <c r="H140"/>
  <c r="A141"/>
  <c r="B141"/>
  <c r="C141"/>
  <c r="D141"/>
  <c r="E141"/>
  <c r="H141"/>
  <c r="A142"/>
  <c r="B142"/>
  <c r="C142"/>
  <c r="D142"/>
  <c r="E142"/>
  <c r="H142"/>
  <c r="A143"/>
  <c r="B143"/>
  <c r="C143"/>
  <c r="D143"/>
  <c r="E143"/>
  <c r="H143"/>
  <c r="A144"/>
  <c r="B144"/>
  <c r="C144"/>
  <c r="D144"/>
  <c r="E144"/>
  <c r="H144"/>
  <c r="A145"/>
  <c r="B145"/>
  <c r="C145"/>
  <c r="D145"/>
  <c r="E145"/>
  <c r="H145"/>
  <c r="A146"/>
  <c r="B146"/>
  <c r="C146"/>
  <c r="D146"/>
  <c r="E146"/>
  <c r="H146"/>
  <c r="A147"/>
  <c r="B147"/>
  <c r="C147"/>
  <c r="D147"/>
  <c r="E147"/>
  <c r="H147"/>
  <c r="A148"/>
  <c r="B148"/>
  <c r="C148"/>
  <c r="D148"/>
  <c r="E148"/>
  <c r="H148"/>
  <c r="A149"/>
  <c r="B149"/>
  <c r="C149"/>
  <c r="D149"/>
  <c r="E149"/>
  <c r="H149"/>
  <c r="A150"/>
  <c r="B150"/>
  <c r="C150"/>
  <c r="D150"/>
  <c r="E150"/>
  <c r="H150"/>
  <c r="A151"/>
  <c r="B151"/>
  <c r="C151"/>
  <c r="D151"/>
  <c r="E151"/>
  <c r="H151"/>
  <c r="A152"/>
  <c r="B152"/>
  <c r="C152"/>
  <c r="D152"/>
  <c r="E152"/>
  <c r="H152"/>
  <c r="A153"/>
  <c r="B153"/>
  <c r="C153"/>
  <c r="D153"/>
  <c r="E153"/>
  <c r="H153"/>
  <c r="A154"/>
  <c r="B154"/>
  <c r="C154"/>
  <c r="D154"/>
  <c r="E154"/>
  <c r="H154"/>
  <c r="A155"/>
  <c r="B155"/>
  <c r="C155"/>
  <c r="D155"/>
  <c r="E155"/>
  <c r="H155"/>
  <c r="A156"/>
  <c r="B156"/>
  <c r="C156"/>
  <c r="D156"/>
  <c r="E156"/>
  <c r="H156"/>
  <c r="A157"/>
  <c r="B157"/>
  <c r="C157"/>
  <c r="D157"/>
  <c r="E157"/>
  <c r="H157"/>
  <c r="A158"/>
  <c r="B158"/>
  <c r="C158"/>
  <c r="D158"/>
  <c r="E158"/>
  <c r="H158"/>
  <c r="A159"/>
  <c r="B159"/>
  <c r="C159"/>
  <c r="D159"/>
  <c r="E159"/>
  <c r="H159"/>
  <c r="A160"/>
  <c r="B160"/>
  <c r="C160"/>
  <c r="D160"/>
  <c r="E160"/>
  <c r="H160"/>
  <c r="A161"/>
  <c r="B161"/>
  <c r="C161"/>
  <c r="D161"/>
  <c r="E161"/>
  <c r="H161"/>
  <c r="A162"/>
  <c r="B162"/>
  <c r="C162"/>
  <c r="D162"/>
  <c r="E162"/>
  <c r="H162"/>
  <c r="A163"/>
  <c r="B163"/>
  <c r="C163"/>
  <c r="D163"/>
  <c r="E163"/>
  <c r="H163"/>
  <c r="A164"/>
  <c r="B164"/>
  <c r="C164"/>
  <c r="D164"/>
  <c r="E164"/>
  <c r="H164"/>
  <c r="A165"/>
  <c r="B165"/>
  <c r="C165"/>
  <c r="D165"/>
  <c r="E165"/>
  <c r="H165"/>
  <c r="A166"/>
  <c r="B166"/>
  <c r="C166"/>
  <c r="D166"/>
  <c r="E166"/>
  <c r="H166"/>
  <c r="A167"/>
  <c r="B167"/>
  <c r="C167"/>
  <c r="D167"/>
  <c r="E167"/>
  <c r="H167"/>
  <c r="A168"/>
  <c r="B168"/>
  <c r="C168"/>
  <c r="D168"/>
  <c r="E168"/>
  <c r="H168"/>
  <c r="A169"/>
  <c r="B169"/>
  <c r="C169"/>
  <c r="D169"/>
  <c r="E169"/>
  <c r="H169"/>
  <c r="A170"/>
  <c r="B170"/>
  <c r="C170"/>
  <c r="D170"/>
  <c r="E170"/>
  <c r="H170"/>
  <c r="A171"/>
  <c r="B171"/>
  <c r="C171"/>
  <c r="D171"/>
  <c r="E171"/>
  <c r="H171"/>
  <c r="A172"/>
  <c r="B172"/>
  <c r="C172"/>
  <c r="D172"/>
  <c r="E172"/>
  <c r="H172"/>
  <c r="A173"/>
  <c r="B173"/>
  <c r="C173"/>
  <c r="D173"/>
  <c r="E173"/>
  <c r="H173"/>
  <c r="A174"/>
  <c r="B174"/>
  <c r="C174"/>
  <c r="D174"/>
  <c r="E174"/>
  <c r="H174"/>
  <c r="A175"/>
  <c r="B175"/>
  <c r="C175"/>
  <c r="D175"/>
  <c r="E175"/>
  <c r="H175"/>
  <c r="A176"/>
  <c r="B176"/>
  <c r="C176"/>
  <c r="D176"/>
  <c r="E176"/>
  <c r="H176"/>
  <c r="A177"/>
  <c r="B177"/>
  <c r="C177"/>
  <c r="D177"/>
  <c r="E177"/>
  <c r="H177"/>
  <c r="A178"/>
  <c r="B178"/>
  <c r="C178"/>
  <c r="D178"/>
  <c r="E178"/>
  <c r="H178"/>
  <c r="A179"/>
  <c r="B179"/>
  <c r="C179"/>
  <c r="D179"/>
  <c r="E179"/>
  <c r="H179"/>
  <c r="A180"/>
  <c r="B180"/>
  <c r="C180"/>
  <c r="D180"/>
  <c r="E180"/>
  <c r="H180"/>
  <c r="A181"/>
  <c r="B181"/>
  <c r="C181"/>
  <c r="D181"/>
  <c r="E181"/>
  <c r="H181"/>
  <c r="A182"/>
  <c r="B182"/>
  <c r="C182"/>
  <c r="D182"/>
  <c r="E182"/>
  <c r="H182"/>
  <c r="A183"/>
  <c r="B183"/>
  <c r="C183"/>
  <c r="D183"/>
  <c r="E183"/>
  <c r="H183"/>
  <c r="A184"/>
  <c r="B184"/>
  <c r="C184"/>
  <c r="D184"/>
  <c r="E184"/>
  <c r="H184"/>
  <c r="A185"/>
  <c r="B185"/>
  <c r="C185"/>
  <c r="D185"/>
  <c r="E185"/>
  <c r="H185"/>
  <c r="A186"/>
  <c r="B186"/>
  <c r="C186"/>
  <c r="D186"/>
  <c r="E186"/>
  <c r="H186"/>
  <c r="A187"/>
  <c r="B187"/>
  <c r="C187"/>
  <c r="D187"/>
  <c r="E187"/>
  <c r="H187"/>
  <c r="A188"/>
  <c r="B188"/>
  <c r="C188"/>
  <c r="D188"/>
  <c r="E188"/>
  <c r="H188"/>
  <c r="A189"/>
  <c r="B189"/>
  <c r="C189"/>
  <c r="D189"/>
  <c r="E189"/>
  <c r="H189"/>
  <c r="A190"/>
  <c r="B190"/>
  <c r="C190"/>
  <c r="D190"/>
  <c r="E190"/>
  <c r="H190"/>
  <c r="A191"/>
  <c r="B191"/>
  <c r="C191"/>
  <c r="D191"/>
  <c r="E191"/>
  <c r="H191"/>
  <c r="A192"/>
  <c r="B192"/>
  <c r="C192"/>
  <c r="D192"/>
  <c r="E192"/>
  <c r="H192"/>
  <c r="A193"/>
  <c r="B193"/>
  <c r="C193"/>
  <c r="D193"/>
  <c r="E193"/>
  <c r="H193"/>
  <c r="A194"/>
  <c r="B194"/>
  <c r="C194"/>
  <c r="D194"/>
  <c r="E194"/>
  <c r="H194"/>
  <c r="A195"/>
  <c r="B195"/>
  <c r="C195"/>
  <c r="D195"/>
  <c r="E195"/>
  <c r="H195"/>
  <c r="A196"/>
  <c r="B196"/>
  <c r="C196"/>
  <c r="D196"/>
  <c r="E196"/>
  <c r="H196"/>
  <c r="A197"/>
  <c r="B197"/>
  <c r="C197"/>
  <c r="D197"/>
  <c r="E197"/>
  <c r="H197"/>
  <c r="A198"/>
  <c r="B198"/>
  <c r="C198"/>
  <c r="D198"/>
  <c r="E198"/>
  <c r="H198"/>
  <c r="A199"/>
  <c r="B199"/>
  <c r="C199"/>
  <c r="D199"/>
  <c r="E199"/>
  <c r="H199"/>
  <c r="A200"/>
  <c r="B200"/>
  <c r="C200"/>
  <c r="D200"/>
  <c r="E200"/>
  <c r="H200"/>
  <c r="A201"/>
  <c r="B201"/>
  <c r="C201"/>
  <c r="D201"/>
  <c r="E201"/>
  <c r="H201"/>
  <c r="A202"/>
  <c r="B202"/>
  <c r="C202"/>
  <c r="D202"/>
  <c r="E202"/>
  <c r="H202"/>
  <c r="A203"/>
  <c r="B203"/>
  <c r="C203"/>
  <c r="D203"/>
  <c r="E203"/>
  <c r="H203"/>
  <c r="A204"/>
  <c r="B204"/>
  <c r="C204"/>
  <c r="D204"/>
  <c r="E204"/>
  <c r="H204"/>
  <c r="A205"/>
  <c r="B205"/>
  <c r="C205"/>
  <c r="D205"/>
  <c r="E205"/>
  <c r="H205"/>
  <c r="A206"/>
  <c r="B206"/>
  <c r="C206"/>
  <c r="D206"/>
  <c r="E206"/>
  <c r="H206"/>
  <c r="A207"/>
  <c r="B207"/>
  <c r="C207"/>
  <c r="D207"/>
  <c r="E207"/>
  <c r="H207"/>
  <c r="A208"/>
  <c r="B208"/>
  <c r="C208"/>
  <c r="D208"/>
  <c r="E208"/>
  <c r="H208"/>
  <c r="A209"/>
  <c r="B209"/>
  <c r="C209"/>
  <c r="D209"/>
  <c r="E209"/>
  <c r="H209"/>
  <c r="A210"/>
  <c r="B210"/>
  <c r="C210"/>
  <c r="D210"/>
  <c r="E210"/>
  <c r="H210"/>
  <c r="A211"/>
  <c r="B211"/>
  <c r="C211"/>
  <c r="D211"/>
  <c r="E211"/>
  <c r="H211"/>
  <c r="A212"/>
  <c r="B212"/>
  <c r="C212"/>
  <c r="D212"/>
  <c r="E212"/>
  <c r="H212"/>
  <c r="A213"/>
  <c r="B213"/>
  <c r="C213"/>
  <c r="D213"/>
  <c r="E213"/>
  <c r="H213"/>
  <c r="A214"/>
  <c r="B214"/>
  <c r="C214"/>
  <c r="D214"/>
  <c r="E214"/>
  <c r="H214"/>
  <c r="A215"/>
  <c r="B215"/>
  <c r="C215"/>
  <c r="D215"/>
  <c r="E215"/>
  <c r="H215"/>
  <c r="A216"/>
  <c r="B216"/>
  <c r="C216"/>
  <c r="D216"/>
  <c r="E216"/>
  <c r="H216"/>
  <c r="A217"/>
  <c r="B217"/>
  <c r="C217"/>
  <c r="D217"/>
  <c r="E217"/>
  <c r="H217"/>
  <c r="A218"/>
  <c r="B218"/>
  <c r="C218"/>
  <c r="D218"/>
  <c r="E218"/>
  <c r="H218"/>
  <c r="A219"/>
  <c r="B219"/>
  <c r="C219"/>
  <c r="D219"/>
  <c r="E219"/>
  <c r="H219"/>
  <c r="A220"/>
  <c r="B220"/>
  <c r="C220"/>
  <c r="D220"/>
  <c r="E220"/>
  <c r="H220"/>
  <c r="A221"/>
  <c r="B221"/>
  <c r="C221"/>
  <c r="D221"/>
  <c r="E221"/>
  <c r="H221"/>
  <c r="A222"/>
  <c r="B222"/>
  <c r="C222"/>
  <c r="D222"/>
  <c r="E222"/>
  <c r="H222"/>
  <c r="A223"/>
  <c r="B223"/>
  <c r="C223"/>
  <c r="D223"/>
  <c r="E223"/>
  <c r="H223"/>
  <c r="A224"/>
  <c r="B224"/>
  <c r="C224"/>
  <c r="D224"/>
  <c r="E224"/>
  <c r="H224"/>
  <c r="A225"/>
  <c r="B225"/>
  <c r="C225"/>
  <c r="D225"/>
  <c r="E225"/>
  <c r="H225"/>
  <c r="A226"/>
  <c r="B226"/>
  <c r="C226"/>
  <c r="D226"/>
  <c r="E226"/>
  <c r="H226"/>
  <c r="A227"/>
  <c r="B227"/>
  <c r="C227"/>
  <c r="D227"/>
  <c r="E227"/>
  <c r="H227"/>
  <c r="A228"/>
  <c r="B228"/>
  <c r="C228"/>
  <c r="D228"/>
  <c r="E228"/>
  <c r="H228"/>
  <c r="A229"/>
  <c r="B229"/>
  <c r="C229"/>
  <c r="D229"/>
  <c r="E229"/>
  <c r="H229"/>
  <c r="A230"/>
  <c r="B230"/>
  <c r="C230"/>
  <c r="D230"/>
  <c r="E230"/>
  <c r="H230"/>
  <c r="A231"/>
  <c r="B231"/>
  <c r="C231"/>
  <c r="D231"/>
  <c r="E231"/>
  <c r="H231"/>
  <c r="A232"/>
  <c r="B232"/>
  <c r="C232"/>
  <c r="D232"/>
  <c r="E232"/>
  <c r="H232"/>
  <c r="A233"/>
  <c r="B233"/>
  <c r="C233"/>
  <c r="D233"/>
  <c r="E233"/>
  <c r="H233"/>
  <c r="A234"/>
  <c r="B234"/>
  <c r="C234"/>
  <c r="D234"/>
  <c r="E234"/>
  <c r="H234"/>
  <c r="A235"/>
  <c r="B235"/>
  <c r="C235"/>
  <c r="D235"/>
  <c r="E235"/>
  <c r="H235"/>
  <c r="A236"/>
  <c r="B236"/>
  <c r="C236"/>
  <c r="D236"/>
  <c r="E236"/>
  <c r="H236"/>
  <c r="A237"/>
  <c r="B237"/>
  <c r="C237"/>
  <c r="D237"/>
  <c r="E237"/>
  <c r="H237"/>
  <c r="A238"/>
  <c r="B238"/>
  <c r="C238"/>
  <c r="D238"/>
  <c r="E238"/>
  <c r="H238"/>
  <c r="A239"/>
  <c r="B239"/>
  <c r="C239"/>
  <c r="D239"/>
  <c r="E239"/>
  <c r="H239"/>
  <c r="A240"/>
  <c r="B240"/>
  <c r="C240"/>
  <c r="D240"/>
  <c r="E240"/>
  <c r="H240"/>
  <c r="A241"/>
  <c r="B241"/>
  <c r="C241"/>
  <c r="D241"/>
  <c r="E241"/>
  <c r="H241"/>
  <c r="A242"/>
  <c r="B242"/>
  <c r="C242"/>
  <c r="D242"/>
  <c r="E242"/>
  <c r="H242"/>
  <c r="A243"/>
  <c r="B243"/>
  <c r="C243"/>
  <c r="D243"/>
  <c r="E243"/>
  <c r="H243"/>
  <c r="A244"/>
  <c r="B244"/>
  <c r="C244"/>
  <c r="D244"/>
  <c r="E244"/>
  <c r="H244"/>
  <c r="A245"/>
  <c r="B245"/>
  <c r="C245"/>
  <c r="D245"/>
  <c r="E245"/>
  <c r="H245"/>
  <c r="A246"/>
  <c r="B246"/>
  <c r="C246"/>
  <c r="D246"/>
  <c r="E246"/>
  <c r="H246"/>
  <c r="A247"/>
  <c r="B247"/>
  <c r="C247"/>
  <c r="D247"/>
  <c r="E247"/>
  <c r="H247"/>
  <c r="A248"/>
  <c r="B248"/>
  <c r="C248"/>
  <c r="D248"/>
  <c r="E248"/>
  <c r="H248"/>
  <c r="A249"/>
  <c r="B249"/>
  <c r="C249"/>
  <c r="D249"/>
  <c r="E249"/>
  <c r="H249"/>
  <c r="A250"/>
  <c r="B250"/>
  <c r="C250"/>
  <c r="D250"/>
  <c r="E250"/>
  <c r="H250"/>
  <c r="A251"/>
  <c r="B251"/>
  <c r="C251"/>
  <c r="D251"/>
  <c r="E251"/>
  <c r="H251"/>
  <c r="A252"/>
  <c r="B252"/>
  <c r="C252"/>
  <c r="D252"/>
  <c r="E252"/>
  <c r="H252"/>
  <c r="A253"/>
  <c r="B253"/>
  <c r="C253"/>
  <c r="D253"/>
  <c r="E253"/>
  <c r="H253"/>
  <c r="A254"/>
  <c r="B254"/>
  <c r="C254"/>
  <c r="D254"/>
  <c r="E254"/>
  <c r="H254"/>
  <c r="A255"/>
  <c r="B255"/>
  <c r="C255"/>
  <c r="D255"/>
  <c r="E255"/>
  <c r="H255"/>
  <c r="A256"/>
  <c r="B256"/>
  <c r="C256"/>
  <c r="D256"/>
  <c r="E256"/>
  <c r="H256"/>
  <c r="A257"/>
  <c r="B257"/>
  <c r="C257"/>
  <c r="D257"/>
  <c r="E257"/>
  <c r="H257"/>
  <c r="A258"/>
  <c r="B258"/>
  <c r="C258"/>
  <c r="D258"/>
  <c r="E258"/>
  <c r="H258"/>
  <c r="A259"/>
  <c r="B259"/>
  <c r="C259"/>
  <c r="D259"/>
  <c r="E259"/>
  <c r="H259"/>
  <c r="A260"/>
  <c r="B260"/>
  <c r="C260"/>
  <c r="D260"/>
  <c r="E260"/>
  <c r="H260"/>
  <c r="A261"/>
  <c r="B261"/>
  <c r="C261"/>
  <c r="D261"/>
  <c r="E261"/>
  <c r="H261"/>
  <c r="A262"/>
  <c r="B262"/>
  <c r="C262"/>
  <c r="D262"/>
  <c r="E262"/>
  <c r="H262"/>
  <c r="A263"/>
  <c r="B263"/>
  <c r="C263"/>
  <c r="D263"/>
  <c r="E263"/>
  <c r="H263"/>
  <c r="A264"/>
  <c r="B264"/>
  <c r="C264"/>
  <c r="D264"/>
  <c r="E264"/>
  <c r="H264"/>
  <c r="A265"/>
  <c r="B265"/>
  <c r="C265"/>
  <c r="D265"/>
  <c r="E265"/>
  <c r="H265"/>
  <c r="A266"/>
  <c r="B266"/>
  <c r="C266"/>
  <c r="D266"/>
  <c r="E266"/>
  <c r="H266"/>
  <c r="A267"/>
  <c r="B267"/>
  <c r="C267"/>
  <c r="D267"/>
  <c r="E267"/>
  <c r="H267"/>
  <c r="A268"/>
  <c r="B268"/>
  <c r="C268"/>
  <c r="D268"/>
  <c r="E268"/>
  <c r="H268"/>
  <c r="A269"/>
  <c r="B269"/>
  <c r="C269"/>
  <c r="D269"/>
  <c r="E269"/>
  <c r="H269"/>
  <c r="A270"/>
  <c r="B270"/>
  <c r="C270"/>
  <c r="D270"/>
  <c r="E270"/>
  <c r="H270"/>
  <c r="A271"/>
  <c r="B271"/>
  <c r="C271"/>
  <c r="D271"/>
  <c r="E271"/>
  <c r="H271"/>
  <c r="A272"/>
  <c r="B272"/>
  <c r="C272"/>
  <c r="D272"/>
  <c r="E272"/>
  <c r="H272"/>
  <c r="A273"/>
  <c r="B273"/>
  <c r="C273"/>
  <c r="D273"/>
  <c r="E273"/>
  <c r="H273"/>
  <c r="A274"/>
  <c r="B274"/>
  <c r="C274"/>
  <c r="D274"/>
  <c r="E274"/>
  <c r="H274"/>
  <c r="A275"/>
  <c r="B275"/>
  <c r="C275"/>
  <c r="D275"/>
  <c r="E275"/>
  <c r="H275"/>
  <c r="A276"/>
  <c r="B276"/>
  <c r="C276"/>
  <c r="D276"/>
  <c r="E276"/>
  <c r="H276"/>
  <c r="A277"/>
  <c r="B277"/>
  <c r="C277"/>
  <c r="D277"/>
  <c r="E277"/>
  <c r="H277"/>
  <c r="A278"/>
  <c r="B278"/>
  <c r="C278"/>
  <c r="D278"/>
  <c r="E278"/>
  <c r="H278"/>
  <c r="A279"/>
  <c r="B279"/>
  <c r="C279"/>
  <c r="D279"/>
  <c r="E279"/>
  <c r="H279"/>
  <c r="A280"/>
  <c r="B280"/>
  <c r="C280"/>
  <c r="D280"/>
  <c r="E280"/>
  <c r="H280"/>
  <c r="A281"/>
  <c r="B281"/>
  <c r="C281"/>
  <c r="D281"/>
  <c r="E281"/>
  <c r="H281"/>
  <c r="A282"/>
  <c r="B282"/>
  <c r="C282"/>
  <c r="D282"/>
  <c r="E282"/>
  <c r="H282"/>
  <c r="A283"/>
  <c r="B283"/>
  <c r="C283"/>
  <c r="D283"/>
  <c r="E283"/>
  <c r="H283"/>
  <c r="A284"/>
  <c r="B284"/>
  <c r="C284"/>
  <c r="D284"/>
  <c r="E284"/>
  <c r="H284"/>
  <c r="A285"/>
  <c r="B285"/>
  <c r="C285"/>
  <c r="D285"/>
  <c r="E285"/>
  <c r="H285"/>
  <c r="A286"/>
  <c r="B286"/>
  <c r="C286"/>
  <c r="D286"/>
  <c r="E286"/>
  <c r="H286"/>
  <c r="A287"/>
  <c r="B287"/>
  <c r="C287"/>
  <c r="D287"/>
  <c r="E287"/>
  <c r="H287"/>
  <c r="A288"/>
  <c r="B288"/>
  <c r="C288"/>
  <c r="D288"/>
  <c r="E288"/>
  <c r="H288"/>
  <c r="A289"/>
  <c r="B289"/>
  <c r="C289"/>
  <c r="D289"/>
  <c r="E289"/>
  <c r="H289"/>
  <c r="A290"/>
  <c r="B290"/>
  <c r="C290"/>
  <c r="D290"/>
  <c r="E290"/>
  <c r="H290"/>
  <c r="A291"/>
  <c r="B291"/>
  <c r="C291"/>
  <c r="D291"/>
  <c r="E291"/>
  <c r="H291"/>
  <c r="A292"/>
  <c r="B292"/>
  <c r="C292"/>
  <c r="D292"/>
  <c r="E292"/>
  <c r="H292"/>
  <c r="A293"/>
  <c r="B293"/>
  <c r="C293"/>
  <c r="D293"/>
  <c r="E293"/>
  <c r="H293"/>
  <c r="A294"/>
  <c r="B294"/>
  <c r="C294"/>
  <c r="D294"/>
  <c r="E294"/>
  <c r="H294"/>
  <c r="A295"/>
  <c r="B295"/>
  <c r="C295"/>
  <c r="D295"/>
  <c r="E295"/>
  <c r="H295"/>
  <c r="A296"/>
  <c r="B296"/>
  <c r="C296"/>
  <c r="D296"/>
  <c r="E296"/>
  <c r="H296"/>
  <c r="A297"/>
  <c r="B297"/>
  <c r="C297"/>
  <c r="D297"/>
  <c r="E297"/>
  <c r="H297"/>
  <c r="A298"/>
  <c r="B298"/>
  <c r="C298"/>
  <c r="D298"/>
  <c r="E298"/>
  <c r="H298"/>
  <c r="A299"/>
  <c r="B299"/>
  <c r="C299"/>
  <c r="D299"/>
  <c r="E299"/>
  <c r="H299"/>
  <c r="A300"/>
  <c r="B300"/>
  <c r="C300"/>
  <c r="D300"/>
  <c r="E300"/>
  <c r="H300"/>
  <c r="A301"/>
  <c r="B301"/>
  <c r="C301"/>
  <c r="D301"/>
  <c r="E301"/>
  <c r="H301"/>
  <c r="A302"/>
  <c r="B302"/>
  <c r="C302"/>
  <c r="D302"/>
  <c r="E302"/>
  <c r="H302"/>
  <c r="A303"/>
  <c r="B303"/>
  <c r="C303"/>
  <c r="D303"/>
  <c r="E303"/>
  <c r="H303"/>
  <c r="A304"/>
  <c r="B304"/>
  <c r="C304"/>
  <c r="D304"/>
  <c r="E304"/>
  <c r="H304"/>
  <c r="A305"/>
  <c r="B305"/>
  <c r="C305"/>
  <c r="D305"/>
  <c r="E305"/>
  <c r="H305"/>
  <c r="A306"/>
  <c r="B306"/>
  <c r="C306"/>
  <c r="D306"/>
  <c r="E306"/>
  <c r="H306"/>
  <c r="A307"/>
  <c r="B307"/>
  <c r="C307"/>
  <c r="D307"/>
  <c r="E307"/>
  <c r="H307"/>
  <c r="A308"/>
  <c r="B308"/>
  <c r="C308"/>
  <c r="D308"/>
  <c r="E308"/>
  <c r="H308"/>
  <c r="A309"/>
  <c r="B309"/>
  <c r="C309"/>
  <c r="D309"/>
  <c r="E309"/>
  <c r="H309"/>
  <c r="A310"/>
  <c r="B310"/>
  <c r="C310"/>
  <c r="D310"/>
  <c r="E310"/>
  <c r="H310"/>
  <c r="A311"/>
  <c r="B311"/>
  <c r="C311"/>
  <c r="D311"/>
  <c r="E311"/>
  <c r="H311"/>
  <c r="A312"/>
  <c r="B312"/>
  <c r="C312"/>
  <c r="D312"/>
  <c r="E312"/>
  <c r="H312"/>
  <c r="A313"/>
  <c r="B313"/>
  <c r="C313"/>
  <c r="D313"/>
  <c r="E313"/>
  <c r="H313"/>
  <c r="A314"/>
  <c r="B314"/>
  <c r="C314"/>
  <c r="D314"/>
  <c r="E314"/>
  <c r="H314"/>
  <c r="A315"/>
  <c r="B315"/>
  <c r="C315"/>
  <c r="D315"/>
  <c r="E315"/>
  <c r="H315"/>
  <c r="A316"/>
  <c r="B316"/>
  <c r="C316"/>
  <c r="D316"/>
  <c r="E316"/>
  <c r="H316"/>
  <c r="A317"/>
  <c r="B317"/>
  <c r="C317"/>
  <c r="D317"/>
  <c r="E317"/>
  <c r="H317"/>
  <c r="A318"/>
  <c r="B318"/>
  <c r="C318"/>
  <c r="D318"/>
  <c r="E318"/>
  <c r="H318"/>
  <c r="A319"/>
  <c r="B319"/>
  <c r="C319"/>
  <c r="D319"/>
  <c r="E319"/>
  <c r="H319"/>
  <c r="A320"/>
  <c r="B320"/>
  <c r="C320"/>
  <c r="D320"/>
  <c r="E320"/>
  <c r="H320"/>
  <c r="A321"/>
  <c r="B321"/>
  <c r="C321"/>
  <c r="D321"/>
  <c r="E321"/>
  <c r="H321"/>
  <c r="A322"/>
  <c r="B322"/>
  <c r="C322"/>
  <c r="D322"/>
  <c r="E322"/>
  <c r="H322"/>
  <c r="A323"/>
  <c r="B323"/>
  <c r="C323"/>
  <c r="D323"/>
  <c r="E323"/>
  <c r="H323"/>
  <c r="A324"/>
  <c r="B324"/>
  <c r="C324"/>
  <c r="D324"/>
  <c r="E324"/>
  <c r="H324"/>
  <c r="A325"/>
  <c r="B325"/>
  <c r="C325"/>
  <c r="D325"/>
  <c r="E325"/>
  <c r="H325"/>
  <c r="A326"/>
  <c r="B326"/>
  <c r="C326"/>
  <c r="D326"/>
  <c r="E326"/>
  <c r="H326"/>
  <c r="A327"/>
  <c r="B327"/>
  <c r="C327"/>
  <c r="D327"/>
  <c r="E327"/>
  <c r="H327"/>
  <c r="A328"/>
  <c r="B328"/>
  <c r="C328"/>
  <c r="D328"/>
  <c r="E328"/>
  <c r="H328"/>
  <c r="A329"/>
  <c r="B329"/>
  <c r="C329"/>
  <c r="D329"/>
  <c r="E329"/>
  <c r="H329"/>
  <c r="A330"/>
  <c r="B330"/>
  <c r="C330"/>
  <c r="D330"/>
  <c r="E330"/>
  <c r="H330"/>
  <c r="A331"/>
  <c r="B331"/>
  <c r="C331"/>
  <c r="D331"/>
  <c r="E331"/>
  <c r="H331"/>
  <c r="A332"/>
  <c r="B332"/>
  <c r="C332"/>
  <c r="D332"/>
  <c r="E332"/>
  <c r="H332"/>
  <c r="A333"/>
  <c r="B333"/>
  <c r="C333"/>
  <c r="D333"/>
  <c r="E333"/>
  <c r="H333"/>
  <c r="A334"/>
  <c r="B334"/>
  <c r="C334"/>
  <c r="D334"/>
  <c r="E334"/>
  <c r="H334"/>
  <c r="A335"/>
  <c r="B335"/>
  <c r="C335"/>
  <c r="D335"/>
  <c r="E335"/>
  <c r="H335"/>
  <c r="A336"/>
  <c r="B336"/>
  <c r="C336"/>
  <c r="D336"/>
  <c r="E336"/>
  <c r="H336"/>
  <c r="A337"/>
  <c r="B337"/>
  <c r="C337"/>
  <c r="D337"/>
  <c r="E337"/>
  <c r="H337"/>
  <c r="A338"/>
  <c r="B338"/>
  <c r="C338"/>
  <c r="D338"/>
  <c r="E338"/>
  <c r="H338"/>
  <c r="A339"/>
  <c r="B339"/>
  <c r="C339"/>
  <c r="D339"/>
  <c r="E339"/>
  <c r="H339"/>
  <c r="A340"/>
  <c r="B340"/>
  <c r="C340"/>
  <c r="D340"/>
  <c r="E340"/>
  <c r="H340"/>
  <c r="A341"/>
  <c r="B341"/>
  <c r="C341"/>
  <c r="D341"/>
  <c r="E341"/>
  <c r="H341"/>
  <c r="A342"/>
  <c r="B342"/>
  <c r="C342"/>
  <c r="D342"/>
  <c r="E342"/>
  <c r="H342"/>
  <c r="A343"/>
  <c r="B343"/>
  <c r="C343"/>
  <c r="D343"/>
  <c r="E343"/>
  <c r="H343"/>
  <c r="A344"/>
  <c r="B344"/>
  <c r="C344"/>
  <c r="D344"/>
  <c r="E344"/>
  <c r="H344"/>
  <c r="A345"/>
  <c r="B345"/>
  <c r="C345"/>
  <c r="D345"/>
  <c r="E345"/>
  <c r="H345"/>
  <c r="A346"/>
  <c r="B346"/>
  <c r="C346"/>
  <c r="D346"/>
  <c r="E346"/>
  <c r="H346"/>
  <c r="A347"/>
  <c r="B347"/>
  <c r="C347"/>
  <c r="D347"/>
  <c r="E347"/>
  <c r="H347"/>
  <c r="A348"/>
  <c r="B348"/>
  <c r="C348"/>
  <c r="D348"/>
  <c r="E348"/>
  <c r="H348"/>
  <c r="A349"/>
  <c r="B349"/>
  <c r="C349"/>
  <c r="D349"/>
  <c r="E349"/>
  <c r="H349"/>
  <c r="A350"/>
  <c r="B350"/>
  <c r="C350"/>
  <c r="D350"/>
  <c r="E350"/>
  <c r="H350"/>
  <c r="A351"/>
  <c r="B351"/>
  <c r="C351"/>
  <c r="D351"/>
  <c r="E351"/>
  <c r="H351"/>
  <c r="A352"/>
  <c r="B352"/>
  <c r="C352"/>
  <c r="D352"/>
  <c r="E352"/>
  <c r="H352"/>
  <c r="A353"/>
  <c r="B353"/>
  <c r="C353"/>
  <c r="D353"/>
  <c r="E353"/>
  <c r="H353"/>
  <c r="A354"/>
  <c r="B354"/>
  <c r="C354"/>
  <c r="D354"/>
  <c r="E354"/>
  <c r="H354"/>
  <c r="A355"/>
  <c r="B355"/>
  <c r="C355"/>
  <c r="D355"/>
  <c r="E355"/>
  <c r="H355"/>
  <c r="A356"/>
  <c r="B356"/>
  <c r="C356"/>
  <c r="D356"/>
  <c r="E356"/>
  <c r="H356"/>
  <c r="A357"/>
  <c r="B357"/>
  <c r="C357"/>
  <c r="D357"/>
  <c r="E357"/>
  <c r="H357"/>
  <c r="A358"/>
  <c r="B358"/>
  <c r="C358"/>
  <c r="D358"/>
  <c r="E358"/>
  <c r="H358"/>
  <c r="A359"/>
  <c r="B359"/>
  <c r="C359"/>
  <c r="D359"/>
  <c r="E359"/>
  <c r="H359"/>
  <c r="A360"/>
  <c r="B360"/>
  <c r="C360"/>
  <c r="D360"/>
  <c r="E360"/>
  <c r="H360"/>
  <c r="A361"/>
  <c r="B361"/>
  <c r="C361"/>
  <c r="D361"/>
  <c r="E361"/>
  <c r="H361"/>
  <c r="A362"/>
  <c r="B362"/>
  <c r="C362"/>
  <c r="D362"/>
  <c r="E362"/>
  <c r="H362"/>
  <c r="A363"/>
  <c r="B363"/>
  <c r="C363"/>
  <c r="D363"/>
  <c r="E363"/>
  <c r="H363"/>
  <c r="A364"/>
  <c r="B364"/>
  <c r="C364"/>
  <c r="D364"/>
  <c r="E364"/>
  <c r="H364"/>
  <c r="A365"/>
  <c r="B365"/>
  <c r="C365"/>
  <c r="D365"/>
  <c r="E365"/>
  <c r="H365"/>
  <c r="A366"/>
  <c r="B366"/>
  <c r="C366"/>
  <c r="D366"/>
  <c r="E366"/>
  <c r="H366"/>
  <c r="A367"/>
  <c r="B367"/>
  <c r="C367"/>
  <c r="D367"/>
  <c r="E367"/>
  <c r="H367"/>
  <c r="A368"/>
  <c r="B368"/>
  <c r="C368"/>
  <c r="D368"/>
  <c r="E368"/>
  <c r="H368"/>
  <c r="A369"/>
  <c r="B369"/>
  <c r="C369"/>
  <c r="D369"/>
  <c r="E369"/>
  <c r="H369"/>
  <c r="A370"/>
  <c r="B370"/>
  <c r="C370"/>
  <c r="D370"/>
  <c r="E370"/>
  <c r="H370"/>
  <c r="A371"/>
  <c r="B371"/>
  <c r="C371"/>
  <c r="D371"/>
  <c r="E371"/>
  <c r="H371"/>
  <c r="A372"/>
  <c r="B372"/>
  <c r="C372"/>
  <c r="D372"/>
  <c r="E372"/>
  <c r="H372"/>
  <c r="A373"/>
  <c r="B373"/>
  <c r="C373"/>
  <c r="D373"/>
  <c r="E373"/>
  <c r="H373"/>
  <c r="A374"/>
  <c r="B374"/>
  <c r="C374"/>
  <c r="D374"/>
  <c r="E374"/>
  <c r="H374"/>
  <c r="A375"/>
  <c r="B375"/>
  <c r="C375"/>
  <c r="D375"/>
  <c r="E375"/>
  <c r="H375"/>
  <c r="A376"/>
  <c r="B376"/>
  <c r="C376"/>
  <c r="D376"/>
  <c r="E376"/>
  <c r="H376"/>
  <c r="A377"/>
  <c r="B377"/>
  <c r="C377"/>
  <c r="D377"/>
  <c r="E377"/>
  <c r="H377"/>
  <c r="A378"/>
  <c r="B378"/>
  <c r="C378"/>
  <c r="D378"/>
  <c r="E378"/>
  <c r="H378"/>
  <c r="A379"/>
  <c r="B379"/>
  <c r="C379"/>
  <c r="D379"/>
  <c r="E379"/>
  <c r="H379"/>
  <c r="A380"/>
  <c r="B380"/>
  <c r="C380"/>
  <c r="D380"/>
  <c r="E380"/>
  <c r="H380"/>
  <c r="A381"/>
  <c r="B381"/>
  <c r="C381"/>
  <c r="D381"/>
  <c r="E381"/>
  <c r="H381"/>
  <c r="A382"/>
  <c r="B382"/>
  <c r="C382"/>
  <c r="D382"/>
  <c r="E382"/>
  <c r="H382"/>
  <c r="A383"/>
  <c r="B383"/>
  <c r="C383"/>
  <c r="D383"/>
  <c r="E383"/>
  <c r="H383"/>
  <c r="A384"/>
  <c r="B384"/>
  <c r="C384"/>
  <c r="D384"/>
  <c r="E384"/>
  <c r="H384"/>
  <c r="A385"/>
  <c r="B385"/>
  <c r="C385"/>
  <c r="D385"/>
  <c r="E385"/>
  <c r="H385"/>
  <c r="A386"/>
  <c r="B386"/>
  <c r="C386"/>
  <c r="D386"/>
  <c r="E386"/>
  <c r="H386"/>
  <c r="A387"/>
  <c r="B387"/>
  <c r="C387"/>
  <c r="D387"/>
  <c r="E387"/>
  <c r="H387"/>
  <c r="A388"/>
  <c r="B388"/>
  <c r="C388"/>
  <c r="D388"/>
  <c r="E388"/>
  <c r="H388"/>
  <c r="A389"/>
  <c r="B389"/>
  <c r="C389"/>
  <c r="D389"/>
  <c r="E389"/>
  <c r="H389"/>
  <c r="A390"/>
  <c r="B390"/>
  <c r="C390"/>
  <c r="D390"/>
  <c r="E390"/>
  <c r="H390"/>
  <c r="A391"/>
  <c r="B391"/>
  <c r="C391"/>
  <c r="D391"/>
  <c r="E391"/>
  <c r="H391"/>
  <c r="A392"/>
  <c r="B392"/>
  <c r="C392"/>
  <c r="D392"/>
  <c r="E392"/>
  <c r="H392"/>
  <c r="A393"/>
  <c r="B393"/>
  <c r="C393"/>
  <c r="D393"/>
  <c r="E393"/>
  <c r="H393"/>
  <c r="A394"/>
  <c r="B394"/>
  <c r="C394"/>
  <c r="D394"/>
  <c r="E394"/>
  <c r="H394"/>
  <c r="A395"/>
  <c r="B395"/>
  <c r="C395"/>
  <c r="D395"/>
  <c r="E395"/>
  <c r="H395"/>
  <c r="A396"/>
  <c r="B396"/>
  <c r="C396"/>
  <c r="D396"/>
  <c r="E396"/>
  <c r="H396"/>
  <c r="A397"/>
  <c r="B397"/>
  <c r="C397"/>
  <c r="D397"/>
  <c r="E397"/>
  <c r="H397"/>
  <c r="A398"/>
  <c r="B398"/>
  <c r="C398"/>
  <c r="D398"/>
  <c r="E398"/>
  <c r="H398"/>
  <c r="A399"/>
  <c r="B399"/>
  <c r="C399"/>
  <c r="D399"/>
  <c r="E399"/>
  <c r="H399"/>
  <c r="A400"/>
  <c r="B400"/>
  <c r="C400"/>
  <c r="D400"/>
  <c r="E400"/>
  <c r="H400"/>
  <c r="A401"/>
  <c r="B401"/>
  <c r="C401"/>
  <c r="D401"/>
  <c r="E401"/>
  <c r="H401"/>
  <c r="A402"/>
  <c r="B402"/>
  <c r="C402"/>
  <c r="D402"/>
  <c r="E402"/>
  <c r="H402"/>
  <c r="A403"/>
  <c r="B403"/>
  <c r="C403"/>
  <c r="D403"/>
  <c r="E403"/>
  <c r="H403"/>
  <c r="A404"/>
  <c r="B404"/>
  <c r="C404"/>
  <c r="D404"/>
  <c r="E404"/>
  <c r="H404"/>
  <c r="A405"/>
  <c r="B405"/>
  <c r="C405"/>
  <c r="D405"/>
  <c r="E405"/>
  <c r="H405"/>
  <c r="A406"/>
  <c r="B406"/>
  <c r="C406"/>
  <c r="D406"/>
  <c r="E406"/>
  <c r="H406"/>
  <c r="A407"/>
  <c r="B407"/>
  <c r="C407"/>
  <c r="D407"/>
  <c r="E407"/>
  <c r="H407"/>
  <c r="A408"/>
  <c r="B408"/>
  <c r="C408"/>
  <c r="D408"/>
  <c r="E408"/>
  <c r="H408"/>
  <c r="A409"/>
  <c r="B409"/>
  <c r="C409"/>
  <c r="D409"/>
  <c r="E409"/>
  <c r="H409"/>
  <c r="A410"/>
  <c r="B410"/>
  <c r="C410"/>
  <c r="D410"/>
  <c r="E410"/>
  <c r="H410"/>
  <c r="A411"/>
  <c r="B411"/>
  <c r="C411"/>
  <c r="D411"/>
  <c r="E411"/>
  <c r="H411"/>
  <c r="A412"/>
  <c r="B412"/>
  <c r="C412"/>
  <c r="D412"/>
  <c r="E412"/>
  <c r="H412"/>
  <c r="A413"/>
  <c r="B413"/>
  <c r="C413"/>
  <c r="D413"/>
  <c r="E413"/>
  <c r="H413"/>
  <c r="A414"/>
  <c r="B414"/>
  <c r="C414"/>
  <c r="D414"/>
  <c r="E414"/>
  <c r="H414"/>
  <c r="A415"/>
  <c r="B415"/>
  <c r="C415"/>
  <c r="D415"/>
  <c r="E415"/>
  <c r="H415"/>
  <c r="A416"/>
  <c r="B416"/>
  <c r="C416"/>
  <c r="D416"/>
  <c r="E416"/>
  <c r="H416"/>
  <c r="A417"/>
  <c r="B417"/>
  <c r="C417"/>
  <c r="D417"/>
  <c r="E417"/>
  <c r="H417"/>
  <c r="A418"/>
  <c r="B418"/>
  <c r="C418"/>
  <c r="D418"/>
  <c r="E418"/>
  <c r="H418"/>
  <c r="A419"/>
  <c r="B419"/>
  <c r="C419"/>
  <c r="D419"/>
  <c r="E419"/>
  <c r="H419"/>
  <c r="A420"/>
  <c r="B420"/>
  <c r="C420"/>
  <c r="D420"/>
  <c r="E420"/>
  <c r="H420"/>
  <c r="A421"/>
  <c r="B421"/>
  <c r="C421"/>
  <c r="D421"/>
  <c r="E421"/>
  <c r="H421"/>
  <c r="A422"/>
  <c r="B422"/>
  <c r="C422"/>
  <c r="D422"/>
  <c r="E422"/>
  <c r="H422"/>
  <c r="A423"/>
  <c r="B423"/>
  <c r="C423"/>
  <c r="D423"/>
  <c r="E423"/>
  <c r="H423"/>
  <c r="A424"/>
  <c r="B424"/>
  <c r="C424"/>
  <c r="D424"/>
  <c r="E424"/>
  <c r="H424"/>
  <c r="A425"/>
  <c r="B425"/>
  <c r="C425"/>
  <c r="D425"/>
  <c r="E425"/>
  <c r="H425"/>
  <c r="A426"/>
  <c r="B426"/>
  <c r="C426"/>
  <c r="D426"/>
  <c r="E426"/>
  <c r="H426"/>
  <c r="A427"/>
  <c r="B427"/>
  <c r="C427"/>
  <c r="D427"/>
  <c r="E427"/>
  <c r="H427"/>
  <c r="A428"/>
  <c r="B428"/>
  <c r="C428"/>
  <c r="D428"/>
  <c r="E428"/>
  <c r="H428"/>
  <c r="A429"/>
  <c r="B429"/>
  <c r="C429"/>
  <c r="D429"/>
  <c r="E429"/>
  <c r="H429"/>
  <c r="A430"/>
  <c r="B430"/>
  <c r="C430"/>
  <c r="D430"/>
  <c r="E430"/>
  <c r="H430"/>
  <c r="A431"/>
  <c r="B431"/>
  <c r="C431"/>
  <c r="D431"/>
  <c r="E431"/>
  <c r="H431"/>
  <c r="A432"/>
  <c r="B432"/>
  <c r="C432"/>
  <c r="D432"/>
  <c r="E432"/>
  <c r="H432"/>
  <c r="A433"/>
  <c r="B433"/>
  <c r="C433"/>
  <c r="D433"/>
  <c r="E433"/>
  <c r="H433"/>
  <c r="A434"/>
  <c r="B434"/>
  <c r="C434"/>
  <c r="D434"/>
  <c r="E434"/>
  <c r="H434"/>
  <c r="A435"/>
  <c r="B435"/>
  <c r="C435"/>
  <c r="D435"/>
  <c r="E435"/>
  <c r="H435"/>
  <c r="A436"/>
  <c r="B436"/>
  <c r="C436"/>
  <c r="D436"/>
  <c r="E436"/>
  <c r="H436"/>
  <c r="A437"/>
  <c r="B437"/>
  <c r="C437"/>
  <c r="D437"/>
  <c r="E437"/>
  <c r="H437"/>
  <c r="A438"/>
  <c r="B438"/>
  <c r="C438"/>
  <c r="D438"/>
  <c r="E438"/>
  <c r="H438"/>
  <c r="A439"/>
  <c r="B439"/>
  <c r="C439"/>
  <c r="D439"/>
  <c r="E439"/>
  <c r="H439"/>
  <c r="A440"/>
  <c r="B440"/>
  <c r="C440"/>
  <c r="D440"/>
  <c r="E440"/>
  <c r="H440"/>
  <c r="A441"/>
  <c r="B441"/>
  <c r="C441"/>
  <c r="D441"/>
  <c r="E441"/>
  <c r="H441"/>
  <c r="A442"/>
  <c r="B442"/>
  <c r="C442"/>
  <c r="D442"/>
  <c r="E442"/>
  <c r="H442"/>
  <c r="A443"/>
  <c r="B443"/>
  <c r="C443"/>
  <c r="D443"/>
  <c r="E443"/>
  <c r="H443"/>
  <c r="A444"/>
  <c r="B444"/>
  <c r="C444"/>
  <c r="D444"/>
  <c r="E444"/>
  <c r="H444"/>
  <c r="A445"/>
  <c r="B445"/>
  <c r="C445"/>
  <c r="D445"/>
  <c r="E445"/>
  <c r="H445"/>
  <c r="A446"/>
  <c r="B446"/>
  <c r="C446"/>
  <c r="D446"/>
  <c r="E446"/>
  <c r="H446"/>
  <c r="A447"/>
  <c r="B447"/>
  <c r="C447"/>
  <c r="D447"/>
  <c r="E447"/>
  <c r="H447"/>
  <c r="A448"/>
  <c r="B448"/>
  <c r="C448"/>
  <c r="D448"/>
  <c r="E448"/>
  <c r="H448"/>
  <c r="A449"/>
  <c r="B449"/>
  <c r="C449"/>
  <c r="D449"/>
  <c r="E449"/>
  <c r="H449"/>
  <c r="A450"/>
  <c r="B450"/>
  <c r="C450"/>
  <c r="D450"/>
  <c r="E450"/>
  <c r="H450"/>
  <c r="A451"/>
  <c r="B451"/>
  <c r="C451"/>
  <c r="D451"/>
  <c r="E451"/>
  <c r="H451"/>
  <c r="A452"/>
  <c r="B452"/>
  <c r="C452"/>
  <c r="D452"/>
  <c r="E452"/>
  <c r="H452"/>
  <c r="A453"/>
  <c r="B453"/>
  <c r="C453"/>
  <c r="D453"/>
  <c r="E453"/>
  <c r="H453"/>
  <c r="A454"/>
  <c r="B454"/>
  <c r="C454"/>
  <c r="D454"/>
  <c r="E454"/>
  <c r="H454"/>
  <c r="A455"/>
  <c r="B455"/>
  <c r="C455"/>
  <c r="D455"/>
  <c r="E455"/>
  <c r="H455"/>
  <c r="A456"/>
  <c r="B456"/>
  <c r="C456"/>
  <c r="D456"/>
  <c r="E456"/>
  <c r="H456"/>
  <c r="A457"/>
  <c r="B457"/>
  <c r="C457"/>
  <c r="D457"/>
  <c r="E457"/>
  <c r="H457"/>
  <c r="A458"/>
  <c r="B458"/>
  <c r="C458"/>
  <c r="D458"/>
  <c r="E458"/>
  <c r="H458"/>
  <c r="A459"/>
  <c r="B459"/>
  <c r="C459"/>
  <c r="D459"/>
  <c r="E459"/>
  <c r="H459"/>
  <c r="A460"/>
  <c r="B460"/>
  <c r="C460"/>
  <c r="D460"/>
  <c r="E460"/>
  <c r="H460"/>
  <c r="A461"/>
  <c r="B461"/>
  <c r="C461"/>
  <c r="D461"/>
  <c r="E461"/>
  <c r="H461"/>
  <c r="A462"/>
  <c r="B462"/>
  <c r="C462"/>
  <c r="D462"/>
  <c r="E462"/>
  <c r="H462"/>
  <c r="A463"/>
  <c r="B463"/>
  <c r="C463"/>
  <c r="D463"/>
  <c r="E463"/>
  <c r="H463"/>
  <c r="A464"/>
  <c r="B464"/>
  <c r="C464"/>
  <c r="D464"/>
  <c r="E464"/>
  <c r="H464"/>
  <c r="A465"/>
  <c r="B465"/>
  <c r="C465"/>
  <c r="D465"/>
  <c r="E465"/>
  <c r="H465"/>
  <c r="A466"/>
  <c r="B466"/>
  <c r="C466"/>
  <c r="D466"/>
  <c r="E466"/>
  <c r="H466"/>
  <c r="A467"/>
  <c r="B467"/>
  <c r="C467"/>
  <c r="D467"/>
  <c r="E467"/>
  <c r="H467"/>
  <c r="A468"/>
  <c r="B468"/>
  <c r="C468"/>
  <c r="D468"/>
  <c r="E468"/>
  <c r="H468"/>
  <c r="A469"/>
  <c r="B469"/>
  <c r="C469"/>
  <c r="D469"/>
  <c r="E469"/>
  <c r="H469"/>
  <c r="A470"/>
  <c r="B470"/>
  <c r="C470"/>
  <c r="D470"/>
  <c r="E470"/>
  <c r="H470"/>
  <c r="A471"/>
  <c r="B471"/>
  <c r="C471"/>
  <c r="D471"/>
  <c r="E471"/>
  <c r="H471"/>
  <c r="A472"/>
  <c r="B472"/>
  <c r="C472"/>
  <c r="D472"/>
  <c r="E472"/>
  <c r="H472"/>
  <c r="A473"/>
  <c r="B473"/>
  <c r="C473"/>
  <c r="D473"/>
  <c r="E473"/>
  <c r="H473"/>
  <c r="A474"/>
  <c r="B474"/>
  <c r="C474"/>
  <c r="D474"/>
  <c r="E474"/>
  <c r="H474"/>
  <c r="A475"/>
  <c r="B475"/>
  <c r="C475"/>
  <c r="D475"/>
  <c r="E475"/>
  <c r="H475"/>
  <c r="A476"/>
  <c r="B476"/>
  <c r="C476"/>
  <c r="D476"/>
  <c r="E476"/>
  <c r="H476"/>
  <c r="A477"/>
  <c r="B477"/>
  <c r="C477"/>
  <c r="D477"/>
  <c r="E477"/>
  <c r="H477"/>
  <c r="A478"/>
  <c r="B478"/>
  <c r="C478"/>
  <c r="D478"/>
  <c r="E478"/>
  <c r="H478"/>
  <c r="A479"/>
  <c r="B479"/>
  <c r="C479"/>
  <c r="D479"/>
  <c r="E479"/>
  <c r="H479"/>
  <c r="A480"/>
  <c r="B480"/>
  <c r="C480"/>
  <c r="D480"/>
  <c r="E480"/>
  <c r="H480"/>
  <c r="A481"/>
  <c r="B481"/>
  <c r="C481"/>
  <c r="D481"/>
  <c r="E481"/>
  <c r="H481"/>
  <c r="A482"/>
  <c r="B482"/>
  <c r="C482"/>
  <c r="D482"/>
  <c r="E482"/>
  <c r="H482"/>
  <c r="A483"/>
  <c r="B483"/>
  <c r="C483"/>
  <c r="D483"/>
  <c r="E483"/>
  <c r="H483"/>
  <c r="A484"/>
  <c r="B484"/>
  <c r="C484"/>
  <c r="D484"/>
  <c r="E484"/>
  <c r="H484"/>
  <c r="A485"/>
  <c r="B485"/>
  <c r="C485"/>
  <c r="D485"/>
  <c r="E485"/>
  <c r="H485"/>
  <c r="A486"/>
  <c r="B486"/>
  <c r="C486"/>
  <c r="D486"/>
  <c r="E486"/>
  <c r="H486"/>
  <c r="A487"/>
  <c r="B487"/>
  <c r="C487"/>
  <c r="D487"/>
  <c r="E487"/>
  <c r="H487"/>
  <c r="A488"/>
  <c r="B488"/>
  <c r="C488"/>
  <c r="D488"/>
  <c r="E488"/>
  <c r="H488"/>
  <c r="A489"/>
  <c r="B489"/>
  <c r="C489"/>
  <c r="D489"/>
  <c r="E489"/>
  <c r="H489"/>
  <c r="A490"/>
  <c r="B490"/>
  <c r="C490"/>
  <c r="D490"/>
  <c r="E490"/>
  <c r="H490"/>
  <c r="A491"/>
  <c r="B491"/>
  <c r="C491"/>
  <c r="D491"/>
  <c r="E491"/>
  <c r="H491"/>
  <c r="A492"/>
  <c r="B492"/>
  <c r="C492"/>
  <c r="D492"/>
  <c r="E492"/>
  <c r="H492"/>
  <c r="A493"/>
  <c r="B493"/>
  <c r="C493"/>
  <c r="D493"/>
  <c r="E493"/>
  <c r="H493"/>
  <c r="A494"/>
  <c r="B494"/>
  <c r="C494"/>
  <c r="D494"/>
  <c r="E494"/>
  <c r="H494"/>
  <c r="A495"/>
  <c r="B495"/>
  <c r="C495"/>
  <c r="D495"/>
  <c r="E495"/>
  <c r="H495"/>
  <c r="A496"/>
  <c r="B496"/>
  <c r="C496"/>
  <c r="D496"/>
  <c r="E496"/>
  <c r="H496"/>
  <c r="A497"/>
  <c r="B497"/>
  <c r="C497"/>
  <c r="D497"/>
  <c r="E497"/>
  <c r="H497"/>
  <c r="A498"/>
  <c r="B498"/>
  <c r="C498"/>
  <c r="D498"/>
  <c r="E498"/>
  <c r="H498"/>
  <c r="A499"/>
  <c r="B499"/>
  <c r="C499"/>
  <c r="D499"/>
  <c r="E499"/>
  <c r="H499"/>
  <c r="A500"/>
  <c r="B500"/>
  <c r="C500"/>
  <c r="D500"/>
  <c r="E500"/>
  <c r="H500"/>
  <c r="A501"/>
  <c r="B501"/>
  <c r="C501"/>
  <c r="D501"/>
  <c r="E501"/>
  <c r="H501"/>
  <c r="A502"/>
  <c r="B502"/>
  <c r="C502"/>
  <c r="D502"/>
  <c r="E502"/>
  <c r="H502"/>
  <c r="A503"/>
  <c r="B503"/>
  <c r="C503"/>
  <c r="D503"/>
  <c r="E503"/>
  <c r="H503"/>
  <c r="A504"/>
  <c r="B504"/>
  <c r="C504"/>
  <c r="D504"/>
  <c r="E504"/>
  <c r="H504"/>
  <c r="A505"/>
  <c r="B505"/>
  <c r="C505"/>
  <c r="D505"/>
  <c r="E505"/>
  <c r="H505"/>
  <c r="A506"/>
  <c r="B506"/>
  <c r="C506"/>
  <c r="D506"/>
  <c r="E506"/>
  <c r="H506"/>
  <c r="A507"/>
  <c r="B507"/>
  <c r="C507"/>
  <c r="D507"/>
  <c r="E507"/>
  <c r="H507"/>
  <c r="A508"/>
  <c r="B508"/>
  <c r="C508"/>
  <c r="D508"/>
  <c r="E508"/>
  <c r="H508"/>
  <c r="A509"/>
  <c r="B509"/>
  <c r="C509"/>
  <c r="D509"/>
  <c r="E509"/>
  <c r="H509"/>
  <c r="A510"/>
  <c r="B510"/>
  <c r="C510"/>
  <c r="D510"/>
  <c r="E510"/>
  <c r="H510"/>
  <c r="A511"/>
  <c r="B511"/>
  <c r="C511"/>
  <c r="D511"/>
  <c r="E511"/>
  <c r="H511"/>
  <c r="A512"/>
  <c r="B512"/>
  <c r="C512"/>
  <c r="D512"/>
  <c r="E512"/>
  <c r="H512"/>
  <c r="A513"/>
  <c r="B513"/>
  <c r="C513"/>
  <c r="D513"/>
  <c r="E513"/>
  <c r="H513"/>
  <c r="A514"/>
  <c r="B514"/>
  <c r="C514"/>
  <c r="D514"/>
  <c r="E514"/>
  <c r="H514"/>
  <c r="A515"/>
  <c r="B515"/>
  <c r="C515"/>
  <c r="D515"/>
  <c r="E515"/>
  <c r="H515"/>
  <c r="A516"/>
  <c r="B516"/>
  <c r="C516"/>
  <c r="D516"/>
  <c r="E516"/>
  <c r="H516"/>
  <c r="A517"/>
  <c r="B517"/>
  <c r="C517"/>
  <c r="D517"/>
  <c r="E517"/>
  <c r="H517"/>
  <c r="A518"/>
  <c r="B518"/>
  <c r="C518"/>
  <c r="D518"/>
  <c r="E518"/>
  <c r="H518"/>
  <c r="A519"/>
  <c r="B519"/>
  <c r="C519"/>
  <c r="D519"/>
  <c r="E519"/>
  <c r="H519"/>
  <c r="A520"/>
  <c r="B520"/>
  <c r="C520"/>
  <c r="D520"/>
  <c r="E520"/>
  <c r="H520"/>
  <c r="A521"/>
  <c r="B521"/>
  <c r="C521"/>
  <c r="D521"/>
  <c r="E521"/>
  <c r="H521"/>
  <c r="A522"/>
  <c r="B522"/>
  <c r="C522"/>
  <c r="D522"/>
  <c r="E522"/>
  <c r="H522"/>
  <c r="A523"/>
  <c r="B523"/>
  <c r="C523"/>
  <c r="D523"/>
  <c r="E523"/>
  <c r="H523"/>
  <c r="A524"/>
  <c r="B524"/>
  <c r="C524"/>
  <c r="D524"/>
  <c r="E524"/>
  <c r="H524"/>
  <c r="A525"/>
  <c r="B525"/>
  <c r="C525"/>
  <c r="D525"/>
  <c r="E525"/>
  <c r="H525"/>
  <c r="A526"/>
  <c r="B526"/>
  <c r="C526"/>
  <c r="D526"/>
  <c r="E526"/>
  <c r="H526"/>
  <c r="A527"/>
  <c r="B527"/>
  <c r="C527"/>
  <c r="D527"/>
  <c r="E527"/>
  <c r="H527"/>
  <c r="A528"/>
  <c r="B528"/>
  <c r="C528"/>
  <c r="D528"/>
  <c r="E528"/>
  <c r="H528"/>
  <c r="A529"/>
  <c r="B529"/>
  <c r="C529"/>
  <c r="D529"/>
  <c r="E529"/>
  <c r="H529"/>
  <c r="A530"/>
  <c r="B530"/>
  <c r="C530"/>
  <c r="D530"/>
  <c r="E530"/>
  <c r="H530"/>
  <c r="A531"/>
  <c r="B531"/>
  <c r="C531"/>
  <c r="D531"/>
  <c r="E531"/>
  <c r="H531"/>
  <c r="A532"/>
  <c r="B532"/>
  <c r="C532"/>
  <c r="D532"/>
  <c r="E532"/>
  <c r="H532"/>
  <c r="A533"/>
  <c r="B533"/>
  <c r="C533"/>
  <c r="D533"/>
  <c r="E533"/>
  <c r="H533"/>
  <c r="A534"/>
  <c r="B534"/>
  <c r="C534"/>
  <c r="D534"/>
  <c r="E534"/>
  <c r="H534"/>
  <c r="A535"/>
  <c r="B535"/>
  <c r="C535"/>
  <c r="D535"/>
  <c r="E535"/>
  <c r="H535"/>
  <c r="A536"/>
  <c r="B536"/>
  <c r="C536"/>
  <c r="D536"/>
  <c r="E536"/>
  <c r="H536"/>
  <c r="A537"/>
  <c r="B537"/>
  <c r="C537"/>
  <c r="D537"/>
  <c r="E537"/>
  <c r="H537"/>
  <c r="A538"/>
  <c r="B538"/>
  <c r="C538"/>
  <c r="D538"/>
  <c r="E538"/>
  <c r="H538"/>
  <c r="A539"/>
  <c r="B539"/>
  <c r="C539"/>
  <c r="D539"/>
  <c r="E539"/>
  <c r="H539"/>
  <c r="A540"/>
  <c r="B540"/>
  <c r="C540"/>
  <c r="D540"/>
  <c r="E540"/>
  <c r="H540"/>
  <c r="A541"/>
  <c r="B541"/>
  <c r="C541"/>
  <c r="D541"/>
  <c r="E541"/>
  <c r="H541"/>
  <c r="A542"/>
  <c r="B542"/>
  <c r="C542"/>
  <c r="D542"/>
  <c r="E542"/>
  <c r="H542"/>
  <c r="A543"/>
  <c r="B543"/>
  <c r="C543"/>
  <c r="D543"/>
  <c r="E543"/>
  <c r="H543"/>
  <c r="A544"/>
  <c r="B544"/>
  <c r="C544"/>
  <c r="D544"/>
  <c r="E544"/>
  <c r="H544"/>
  <c r="A545"/>
  <c r="B545"/>
  <c r="C545"/>
  <c r="D545"/>
  <c r="E545"/>
  <c r="H545"/>
  <c r="A546"/>
  <c r="B546"/>
  <c r="C546"/>
  <c r="D546"/>
  <c r="E546"/>
  <c r="H546"/>
  <c r="A547"/>
  <c r="B547"/>
  <c r="C547"/>
  <c r="D547"/>
  <c r="E547"/>
  <c r="H547"/>
  <c r="A2" i="11"/>
  <c r="B2"/>
  <c r="C2"/>
  <c r="D2"/>
  <c r="E2"/>
  <c r="H2"/>
  <c r="A3"/>
  <c r="B3"/>
  <c r="C3"/>
  <c r="D3"/>
  <c r="E3"/>
  <c r="H3"/>
  <c r="A4"/>
  <c r="B4"/>
  <c r="C4"/>
  <c r="D4"/>
  <c r="E4"/>
  <c r="H4"/>
  <c r="A5"/>
  <c r="B5"/>
  <c r="C5"/>
  <c r="D5"/>
  <c r="E5"/>
  <c r="H5"/>
  <c r="A6"/>
  <c r="B6"/>
  <c r="C6"/>
  <c r="D6"/>
  <c r="E6"/>
  <c r="H6"/>
  <c r="A7"/>
  <c r="B7"/>
  <c r="C7"/>
  <c r="D7"/>
  <c r="E7"/>
  <c r="H7"/>
  <c r="A8"/>
  <c r="B8"/>
  <c r="C8"/>
  <c r="D8"/>
  <c r="E8"/>
  <c r="H8"/>
  <c r="A9"/>
  <c r="B9"/>
  <c r="C9"/>
  <c r="D9"/>
  <c r="E9"/>
  <c r="H9"/>
  <c r="A10"/>
  <c r="B10"/>
  <c r="C10"/>
  <c r="D10"/>
  <c r="E10"/>
  <c r="H10"/>
  <c r="A11"/>
  <c r="B11"/>
  <c r="C11"/>
  <c r="D11"/>
  <c r="E11"/>
  <c r="H11"/>
  <c r="A12"/>
  <c r="B12"/>
  <c r="C12"/>
  <c r="D12"/>
  <c r="E12"/>
  <c r="H12"/>
  <c r="A13"/>
  <c r="B13"/>
  <c r="C13"/>
  <c r="D13"/>
  <c r="E13"/>
  <c r="H13"/>
  <c r="A14"/>
  <c r="B14"/>
  <c r="C14"/>
  <c r="D14"/>
  <c r="E14"/>
  <c r="H14"/>
  <c r="A15"/>
  <c r="B15"/>
  <c r="C15"/>
  <c r="D15"/>
  <c r="E15"/>
  <c r="H15"/>
  <c r="A16"/>
  <c r="B16"/>
  <c r="C16"/>
  <c r="D16"/>
  <c r="E16"/>
  <c r="H16"/>
  <c r="A17"/>
  <c r="B17"/>
  <c r="C17"/>
  <c r="D17"/>
  <c r="E17"/>
  <c r="H17"/>
  <c r="A18"/>
  <c r="B18"/>
  <c r="C18"/>
  <c r="D18"/>
  <c r="E18"/>
  <c r="H18"/>
  <c r="A19"/>
  <c r="B19"/>
  <c r="C19"/>
  <c r="D19"/>
  <c r="E19"/>
  <c r="H19"/>
  <c r="A20"/>
  <c r="B20"/>
  <c r="C20"/>
  <c r="D20"/>
  <c r="E20"/>
  <c r="H20"/>
  <c r="A21"/>
  <c r="B21"/>
  <c r="C21"/>
  <c r="D21"/>
  <c r="E21"/>
  <c r="H21"/>
  <c r="A22"/>
  <c r="B22"/>
  <c r="C22"/>
  <c r="D22"/>
  <c r="E22"/>
  <c r="H22"/>
  <c r="A23"/>
  <c r="B23"/>
  <c r="C23"/>
  <c r="D23"/>
  <c r="E23"/>
  <c r="H23"/>
  <c r="A24"/>
  <c r="B24"/>
  <c r="C24"/>
  <c r="D24"/>
  <c r="E24"/>
  <c r="H24"/>
  <c r="A25"/>
  <c r="B25"/>
  <c r="C25"/>
  <c r="D25"/>
  <c r="E25"/>
  <c r="H25"/>
  <c r="A26"/>
  <c r="B26"/>
  <c r="C26"/>
  <c r="D26"/>
  <c r="E26"/>
  <c r="H26"/>
  <c r="A27"/>
  <c r="B27"/>
  <c r="C27"/>
  <c r="D27"/>
  <c r="E27"/>
  <c r="H27"/>
  <c r="A28"/>
  <c r="B28"/>
  <c r="C28"/>
  <c r="D28"/>
  <c r="E28"/>
  <c r="H28"/>
  <c r="A29"/>
  <c r="B29"/>
  <c r="C29"/>
  <c r="D29"/>
  <c r="E29"/>
  <c r="H29"/>
  <c r="A30"/>
  <c r="B30"/>
  <c r="C30"/>
  <c r="D30"/>
  <c r="E30"/>
  <c r="H30"/>
  <c r="A31"/>
  <c r="B31"/>
  <c r="C31"/>
  <c r="D31"/>
  <c r="E31"/>
  <c r="H31"/>
  <c r="A32"/>
  <c r="B32"/>
  <c r="C32"/>
  <c r="D32"/>
  <c r="E32"/>
  <c r="H32"/>
  <c r="A33"/>
  <c r="B33"/>
  <c r="C33"/>
  <c r="D33"/>
  <c r="E33"/>
  <c r="H33"/>
  <c r="A34"/>
  <c r="B34"/>
  <c r="C34"/>
  <c r="D34"/>
  <c r="E34"/>
  <c r="H34"/>
  <c r="A35"/>
  <c r="B35"/>
  <c r="C35"/>
  <c r="D35"/>
  <c r="E35"/>
  <c r="H35"/>
  <c r="A36"/>
  <c r="B36"/>
  <c r="C36"/>
  <c r="D36"/>
  <c r="E36"/>
  <c r="H36"/>
  <c r="A37"/>
  <c r="B37"/>
  <c r="C37"/>
  <c r="D37"/>
  <c r="E37"/>
  <c r="H37"/>
  <c r="A38"/>
  <c r="B38"/>
  <c r="C38"/>
  <c r="D38"/>
  <c r="E38"/>
  <c r="H38"/>
  <c r="A39"/>
  <c r="B39"/>
  <c r="C39"/>
  <c r="D39"/>
  <c r="E39"/>
  <c r="H39"/>
  <c r="A40"/>
  <c r="B40"/>
  <c r="C40"/>
  <c r="D40"/>
  <c r="E40"/>
  <c r="H40"/>
  <c r="A41"/>
  <c r="B41"/>
  <c r="C41"/>
  <c r="D41"/>
  <c r="E41"/>
  <c r="H41"/>
  <c r="A42"/>
  <c r="B42"/>
  <c r="C42"/>
  <c r="D42"/>
  <c r="E42"/>
  <c r="H42"/>
  <c r="A43"/>
  <c r="B43"/>
  <c r="C43"/>
  <c r="D43"/>
  <c r="E43"/>
  <c r="H43"/>
  <c r="A44"/>
  <c r="B44"/>
  <c r="C44"/>
  <c r="D44"/>
  <c r="E44"/>
  <c r="H44"/>
  <c r="A45"/>
  <c r="B45"/>
  <c r="C45"/>
  <c r="D45"/>
  <c r="E45"/>
  <c r="H45"/>
  <c r="A46"/>
  <c r="B46"/>
  <c r="C46"/>
  <c r="D46"/>
  <c r="E46"/>
  <c r="H46"/>
  <c r="A47"/>
  <c r="B47"/>
  <c r="C47"/>
  <c r="D47"/>
  <c r="E47"/>
  <c r="H47"/>
  <c r="A48"/>
  <c r="B48"/>
  <c r="C48"/>
  <c r="D48"/>
  <c r="E48"/>
  <c r="H48"/>
  <c r="A49"/>
  <c r="B49"/>
  <c r="C49"/>
  <c r="D49"/>
  <c r="E49"/>
  <c r="H49"/>
  <c r="A50"/>
  <c r="B50"/>
  <c r="C50"/>
  <c r="D50"/>
  <c r="E50"/>
  <c r="H50"/>
  <c r="A51"/>
  <c r="B51"/>
  <c r="C51"/>
  <c r="D51"/>
  <c r="E51"/>
  <c r="H51"/>
  <c r="A52"/>
  <c r="B52"/>
  <c r="C52"/>
  <c r="D52"/>
  <c r="E52"/>
  <c r="H52"/>
  <c r="A53"/>
  <c r="B53"/>
  <c r="C53"/>
  <c r="D53"/>
  <c r="E53"/>
  <c r="H53"/>
  <c r="A54"/>
  <c r="B54"/>
  <c r="C54"/>
  <c r="D54"/>
  <c r="E54"/>
  <c r="H54"/>
  <c r="A55"/>
  <c r="B55"/>
  <c r="C55"/>
  <c r="D55"/>
  <c r="E55"/>
  <c r="H55"/>
  <c r="A56"/>
  <c r="B56"/>
  <c r="C56"/>
  <c r="D56"/>
  <c r="E56"/>
  <c r="H56"/>
  <c r="A57"/>
  <c r="B57"/>
  <c r="C57"/>
  <c r="D57"/>
  <c r="E57"/>
  <c r="H57"/>
  <c r="A58"/>
  <c r="B58"/>
  <c r="C58"/>
  <c r="D58"/>
  <c r="E58"/>
  <c r="H58"/>
  <c r="A59"/>
  <c r="B59"/>
  <c r="C59"/>
  <c r="D59"/>
  <c r="E59"/>
  <c r="H59"/>
  <c r="A60"/>
  <c r="B60"/>
  <c r="C60"/>
  <c r="D60"/>
  <c r="E60"/>
  <c r="H60"/>
  <c r="A61"/>
  <c r="B61"/>
  <c r="C61"/>
  <c r="D61"/>
  <c r="E61"/>
  <c r="H61"/>
  <c r="A62"/>
  <c r="B62"/>
  <c r="C62"/>
  <c r="D62"/>
  <c r="E62"/>
  <c r="H62"/>
  <c r="A63"/>
  <c r="B63"/>
  <c r="C63"/>
  <c r="D63"/>
  <c r="E63"/>
  <c r="H63"/>
  <c r="A64"/>
  <c r="B64"/>
  <c r="C64"/>
  <c r="D64"/>
  <c r="E64"/>
  <c r="H64"/>
  <c r="A65"/>
  <c r="B65"/>
  <c r="C65"/>
  <c r="D65"/>
  <c r="E65"/>
  <c r="H65"/>
  <c r="A66"/>
  <c r="B66"/>
  <c r="C66"/>
  <c r="D66"/>
  <c r="E66"/>
  <c r="H66"/>
  <c r="A67"/>
  <c r="B67"/>
  <c r="C67"/>
  <c r="D67"/>
  <c r="E67"/>
  <c r="H67"/>
  <c r="A68"/>
  <c r="B68"/>
  <c r="C68"/>
  <c r="D68"/>
  <c r="E68"/>
  <c r="H68"/>
  <c r="A69"/>
  <c r="B69"/>
  <c r="C69"/>
  <c r="D69"/>
  <c r="E69"/>
  <c r="H69"/>
  <c r="A70"/>
  <c r="B70"/>
  <c r="C70"/>
  <c r="D70"/>
  <c r="E70"/>
  <c r="H70"/>
  <c r="A71"/>
  <c r="B71"/>
  <c r="C71"/>
  <c r="D71"/>
  <c r="E71"/>
  <c r="H71"/>
  <c r="A72"/>
  <c r="B72"/>
  <c r="C72"/>
  <c r="D72"/>
  <c r="E72"/>
  <c r="H72"/>
  <c r="A73"/>
  <c r="B73"/>
  <c r="C73"/>
  <c r="D73"/>
  <c r="E73"/>
  <c r="H73"/>
  <c r="A74"/>
  <c r="B74"/>
  <c r="C74"/>
  <c r="D74"/>
  <c r="E74"/>
  <c r="H74"/>
  <c r="A75"/>
  <c r="B75"/>
  <c r="C75"/>
  <c r="D75"/>
  <c r="E75"/>
  <c r="H75"/>
  <c r="A76"/>
  <c r="B76"/>
  <c r="C76"/>
  <c r="D76"/>
  <c r="E76"/>
  <c r="H76"/>
  <c r="A77"/>
  <c r="B77"/>
  <c r="C77"/>
  <c r="D77"/>
  <c r="E77"/>
  <c r="H77"/>
  <c r="A78"/>
  <c r="B78"/>
  <c r="C78"/>
  <c r="D78"/>
  <c r="E78"/>
  <c r="H78"/>
  <c r="A79"/>
  <c r="B79"/>
  <c r="C79"/>
  <c r="D79"/>
  <c r="E79"/>
  <c r="H79"/>
  <c r="A80"/>
  <c r="B80"/>
  <c r="C80"/>
  <c r="D80"/>
  <c r="E80"/>
  <c r="H80"/>
  <c r="A81"/>
  <c r="B81"/>
  <c r="C81"/>
  <c r="D81"/>
  <c r="E81"/>
  <c r="H81"/>
  <c r="A82"/>
  <c r="B82"/>
  <c r="C82"/>
  <c r="D82"/>
  <c r="E82"/>
  <c r="H82"/>
  <c r="A83"/>
  <c r="B83"/>
  <c r="C83"/>
  <c r="D83"/>
  <c r="E83"/>
  <c r="H83"/>
  <c r="A84"/>
  <c r="B84"/>
  <c r="C84"/>
  <c r="D84"/>
  <c r="E84"/>
  <c r="H84"/>
  <c r="A85"/>
  <c r="B85"/>
  <c r="C85"/>
  <c r="D85"/>
  <c r="E85"/>
  <c r="H85"/>
  <c r="A86"/>
  <c r="B86"/>
  <c r="C86"/>
  <c r="D86"/>
  <c r="E86"/>
  <c r="H86"/>
  <c r="A87"/>
  <c r="B87"/>
  <c r="C87"/>
  <c r="D87"/>
  <c r="E87"/>
  <c r="H87"/>
  <c r="A88"/>
  <c r="B88"/>
  <c r="C88"/>
  <c r="D88"/>
  <c r="E88"/>
  <c r="H88"/>
  <c r="A89"/>
  <c r="B89"/>
  <c r="C89"/>
  <c r="D89"/>
  <c r="E89"/>
  <c r="H89"/>
  <c r="A90"/>
  <c r="B90"/>
  <c r="C90"/>
  <c r="D90"/>
  <c r="E90"/>
  <c r="H90"/>
  <c r="A91"/>
  <c r="B91"/>
  <c r="C91"/>
  <c r="D91"/>
  <c r="E91"/>
  <c r="H91"/>
  <c r="A92"/>
  <c r="B92"/>
  <c r="C92"/>
  <c r="D92"/>
  <c r="E92"/>
  <c r="H92"/>
  <c r="A93"/>
  <c r="B93"/>
  <c r="C93"/>
  <c r="D93"/>
  <c r="E93"/>
  <c r="H93"/>
  <c r="A94"/>
  <c r="B94"/>
  <c r="C94"/>
  <c r="D94"/>
  <c r="E94"/>
  <c r="H94"/>
  <c r="A95"/>
  <c r="B95"/>
  <c r="C95"/>
  <c r="D95"/>
  <c r="E95"/>
  <c r="H95"/>
  <c r="A96"/>
  <c r="B96"/>
  <c r="C96"/>
  <c r="D96"/>
  <c r="E96"/>
  <c r="H96"/>
  <c r="A97"/>
  <c r="B97"/>
  <c r="C97"/>
  <c r="D97"/>
  <c r="E97"/>
  <c r="H97"/>
  <c r="A98"/>
  <c r="B98"/>
  <c r="C98"/>
  <c r="D98"/>
  <c r="E98"/>
  <c r="H98"/>
  <c r="A99"/>
  <c r="B99"/>
  <c r="C99"/>
  <c r="D99"/>
  <c r="E99"/>
  <c r="H99"/>
  <c r="A100"/>
  <c r="B100"/>
  <c r="C100"/>
  <c r="D100"/>
  <c r="E100"/>
  <c r="H100"/>
  <c r="A101"/>
  <c r="B101"/>
  <c r="C101"/>
  <c r="D101"/>
  <c r="E101"/>
  <c r="H101"/>
  <c r="A102"/>
  <c r="B102"/>
  <c r="C102"/>
  <c r="D102"/>
  <c r="E102"/>
  <c r="H102"/>
  <c r="A103"/>
  <c r="B103"/>
  <c r="C103"/>
  <c r="D103"/>
  <c r="E103"/>
  <c r="H103"/>
  <c r="A104"/>
  <c r="B104"/>
  <c r="C104"/>
  <c r="D104"/>
  <c r="E104"/>
  <c r="H104"/>
  <c r="A105"/>
  <c r="B105"/>
  <c r="C105"/>
  <c r="D105"/>
  <c r="E105"/>
  <c r="H105"/>
  <c r="A106"/>
  <c r="B106"/>
  <c r="C106"/>
  <c r="D106"/>
  <c r="E106"/>
  <c r="H106"/>
  <c r="A107"/>
  <c r="B107"/>
  <c r="C107"/>
  <c r="D107"/>
  <c r="E107"/>
  <c r="H107"/>
  <c r="A108"/>
  <c r="B108"/>
  <c r="C108"/>
  <c r="D108"/>
  <c r="E108"/>
  <c r="H108"/>
  <c r="A109"/>
  <c r="B109"/>
  <c r="C109"/>
  <c r="D109"/>
  <c r="E109"/>
  <c r="H109"/>
  <c r="A110"/>
  <c r="B110"/>
  <c r="C110"/>
  <c r="D110"/>
  <c r="E110"/>
  <c r="H110"/>
  <c r="A111"/>
  <c r="B111"/>
  <c r="C111"/>
  <c r="D111"/>
  <c r="E111"/>
  <c r="H111"/>
  <c r="A112"/>
  <c r="B112"/>
  <c r="C112"/>
  <c r="D112"/>
  <c r="E112"/>
  <c r="H112"/>
  <c r="A113"/>
  <c r="B113"/>
  <c r="C113"/>
  <c r="D113"/>
  <c r="E113"/>
  <c r="H113"/>
  <c r="A114"/>
  <c r="B114"/>
  <c r="C114"/>
  <c r="D114"/>
  <c r="E114"/>
  <c r="H114"/>
  <c r="A115"/>
  <c r="B115"/>
  <c r="C115"/>
  <c r="D115"/>
  <c r="E115"/>
  <c r="H115"/>
  <c r="A116"/>
  <c r="B116"/>
  <c r="C116"/>
  <c r="D116"/>
  <c r="E116"/>
  <c r="H116"/>
  <c r="A117"/>
  <c r="B117"/>
  <c r="C117"/>
  <c r="D117"/>
  <c r="E117"/>
  <c r="H117"/>
  <c r="A118"/>
  <c r="B118"/>
  <c r="C118"/>
  <c r="D118"/>
  <c r="E118"/>
  <c r="H118"/>
  <c r="A119"/>
  <c r="B119"/>
  <c r="C119"/>
  <c r="D119"/>
  <c r="E119"/>
  <c r="H119"/>
  <c r="A120"/>
  <c r="B120"/>
  <c r="C120"/>
  <c r="D120"/>
  <c r="E120"/>
  <c r="H120"/>
  <c r="A121"/>
  <c r="B121"/>
  <c r="C121"/>
  <c r="D121"/>
  <c r="E121"/>
  <c r="H121"/>
  <c r="A122"/>
  <c r="B122"/>
  <c r="C122"/>
  <c r="D122"/>
  <c r="E122"/>
  <c r="H122"/>
  <c r="A123"/>
  <c r="B123"/>
  <c r="C123"/>
  <c r="D123"/>
  <c r="E123"/>
  <c r="H123"/>
  <c r="A124"/>
  <c r="B124"/>
  <c r="C124"/>
  <c r="D124"/>
  <c r="E124"/>
  <c r="H124"/>
  <c r="A125"/>
  <c r="B125"/>
  <c r="C125"/>
  <c r="D125"/>
  <c r="E125"/>
  <c r="H125"/>
  <c r="A126"/>
  <c r="B126"/>
  <c r="C126"/>
  <c r="D126"/>
  <c r="E126"/>
  <c r="H126"/>
  <c r="A127"/>
  <c r="B127"/>
  <c r="C127"/>
  <c r="D127"/>
  <c r="E127"/>
  <c r="H127"/>
  <c r="A128"/>
  <c r="B128"/>
  <c r="C128"/>
  <c r="D128"/>
  <c r="E128"/>
  <c r="H128"/>
  <c r="A129"/>
  <c r="B129"/>
  <c r="C129"/>
  <c r="D129"/>
  <c r="E129"/>
  <c r="H129"/>
  <c r="A130"/>
  <c r="B130"/>
  <c r="C130"/>
  <c r="D130"/>
  <c r="E130"/>
  <c r="H130"/>
  <c r="A131"/>
  <c r="B131"/>
  <c r="C131"/>
  <c r="D131"/>
  <c r="E131"/>
  <c r="H131"/>
  <c r="A132"/>
  <c r="B132"/>
  <c r="C132"/>
  <c r="D132"/>
  <c r="E132"/>
  <c r="H132"/>
  <c r="A133"/>
  <c r="B133"/>
  <c r="C133"/>
  <c r="D133"/>
  <c r="E133"/>
  <c r="H133"/>
  <c r="A134"/>
  <c r="B134"/>
  <c r="C134"/>
  <c r="D134"/>
  <c r="E134"/>
  <c r="H134"/>
  <c r="A135"/>
  <c r="B135"/>
  <c r="C135"/>
  <c r="D135"/>
  <c r="E135"/>
  <c r="H135"/>
  <c r="A136"/>
  <c r="B136"/>
  <c r="C136"/>
  <c r="D136"/>
  <c r="E136"/>
  <c r="H136"/>
  <c r="A137"/>
  <c r="B137"/>
  <c r="C137"/>
  <c r="D137"/>
  <c r="E137"/>
  <c r="H137"/>
  <c r="A138"/>
  <c r="B138"/>
  <c r="C138"/>
  <c r="D138"/>
  <c r="E138"/>
  <c r="H138"/>
  <c r="A139"/>
  <c r="B139"/>
  <c r="C139"/>
  <c r="D139"/>
  <c r="E139"/>
  <c r="H139"/>
  <c r="A140"/>
  <c r="B140"/>
  <c r="C140"/>
  <c r="D140"/>
  <c r="E140"/>
  <c r="H140"/>
  <c r="A141"/>
  <c r="B141"/>
  <c r="C141"/>
  <c r="D141"/>
  <c r="E141"/>
  <c r="H141"/>
  <c r="A142"/>
  <c r="B142"/>
  <c r="C142"/>
  <c r="D142"/>
  <c r="E142"/>
  <c r="H142"/>
  <c r="A143"/>
  <c r="B143"/>
  <c r="C143"/>
  <c r="D143"/>
  <c r="E143"/>
  <c r="H143"/>
  <c r="A144"/>
  <c r="B144"/>
  <c r="C144"/>
  <c r="D144"/>
  <c r="E144"/>
  <c r="H144"/>
  <c r="A145"/>
  <c r="B145"/>
  <c r="C145"/>
  <c r="D145"/>
  <c r="E145"/>
  <c r="H145"/>
  <c r="A146"/>
  <c r="B146"/>
  <c r="C146"/>
  <c r="D146"/>
  <c r="E146"/>
  <c r="H146"/>
  <c r="A147"/>
  <c r="B147"/>
  <c r="C147"/>
  <c r="D147"/>
  <c r="E147"/>
  <c r="H147"/>
  <c r="A148"/>
  <c r="B148"/>
  <c r="C148"/>
  <c r="D148"/>
  <c r="E148"/>
  <c r="H148"/>
  <c r="A149"/>
  <c r="B149"/>
  <c r="C149"/>
  <c r="D149"/>
  <c r="E149"/>
  <c r="H149"/>
  <c r="A150"/>
  <c r="B150"/>
  <c r="C150"/>
  <c r="D150"/>
  <c r="E150"/>
  <c r="H150"/>
  <c r="A151"/>
  <c r="B151"/>
  <c r="C151"/>
  <c r="D151"/>
  <c r="E151"/>
  <c r="H151"/>
  <c r="A152"/>
  <c r="B152"/>
  <c r="C152"/>
  <c r="D152"/>
  <c r="E152"/>
  <c r="H152"/>
  <c r="A153"/>
  <c r="B153"/>
  <c r="C153"/>
  <c r="D153"/>
  <c r="E153"/>
  <c r="H153"/>
  <c r="A154"/>
  <c r="B154"/>
  <c r="C154"/>
  <c r="D154"/>
  <c r="E154"/>
  <c r="H154"/>
  <c r="A155"/>
  <c r="B155"/>
  <c r="C155"/>
  <c r="D155"/>
  <c r="E155"/>
  <c r="H155"/>
  <c r="A156"/>
  <c r="B156"/>
  <c r="C156"/>
  <c r="D156"/>
  <c r="E156"/>
  <c r="H156"/>
  <c r="A157"/>
  <c r="B157"/>
  <c r="C157"/>
  <c r="D157"/>
  <c r="E157"/>
  <c r="H157"/>
  <c r="A158"/>
  <c r="B158"/>
  <c r="C158"/>
  <c r="D158"/>
  <c r="E158"/>
  <c r="H158"/>
  <c r="A159"/>
  <c r="B159"/>
  <c r="C159"/>
  <c r="D159"/>
  <c r="E159"/>
  <c r="H159"/>
  <c r="A160"/>
  <c r="B160"/>
  <c r="C160"/>
  <c r="D160"/>
  <c r="E160"/>
  <c r="H160"/>
  <c r="A161"/>
  <c r="B161"/>
  <c r="C161"/>
  <c r="D161"/>
  <c r="E161"/>
  <c r="H161"/>
  <c r="A162"/>
  <c r="B162"/>
  <c r="C162"/>
  <c r="D162"/>
  <c r="E162"/>
  <c r="H162"/>
  <c r="A163"/>
  <c r="B163"/>
  <c r="C163"/>
  <c r="D163"/>
  <c r="E163"/>
  <c r="H163"/>
  <c r="A164"/>
  <c r="B164"/>
  <c r="C164"/>
  <c r="D164"/>
  <c r="E164"/>
  <c r="H164"/>
  <c r="A165"/>
  <c r="B165"/>
  <c r="C165"/>
  <c r="D165"/>
  <c r="E165"/>
  <c r="H165"/>
  <c r="A166"/>
  <c r="B166"/>
  <c r="C166"/>
  <c r="D166"/>
  <c r="E166"/>
  <c r="H166"/>
  <c r="A167"/>
  <c r="B167"/>
  <c r="C167"/>
  <c r="D167"/>
  <c r="E167"/>
  <c r="H167"/>
  <c r="A168"/>
  <c r="B168"/>
  <c r="C168"/>
  <c r="D168"/>
  <c r="E168"/>
  <c r="H168"/>
  <c r="A169"/>
  <c r="B169"/>
  <c r="C169"/>
  <c r="D169"/>
  <c r="E169"/>
  <c r="H169"/>
  <c r="A170"/>
  <c r="B170"/>
  <c r="C170"/>
  <c r="D170"/>
  <c r="E170"/>
  <c r="H170"/>
  <c r="A171"/>
  <c r="B171"/>
  <c r="C171"/>
  <c r="D171"/>
  <c r="E171"/>
  <c r="H171"/>
  <c r="A172"/>
  <c r="B172"/>
  <c r="C172"/>
  <c r="D172"/>
  <c r="E172"/>
  <c r="H172"/>
  <c r="A173"/>
  <c r="B173"/>
  <c r="C173"/>
  <c r="D173"/>
  <c r="E173"/>
  <c r="H173"/>
  <c r="A174"/>
  <c r="B174"/>
  <c r="C174"/>
  <c r="D174"/>
  <c r="E174"/>
  <c r="H174"/>
  <c r="A175"/>
  <c r="B175"/>
  <c r="C175"/>
  <c r="D175"/>
  <c r="E175"/>
  <c r="H175"/>
  <c r="A176"/>
  <c r="B176"/>
  <c r="C176"/>
  <c r="D176"/>
  <c r="E176"/>
  <c r="H176"/>
  <c r="A177"/>
  <c r="B177"/>
  <c r="C177"/>
  <c r="D177"/>
  <c r="E177"/>
  <c r="H177"/>
  <c r="A178"/>
  <c r="B178"/>
  <c r="C178"/>
  <c r="D178"/>
  <c r="E178"/>
  <c r="H178"/>
  <c r="A179"/>
  <c r="B179"/>
  <c r="C179"/>
  <c r="D179"/>
  <c r="E179"/>
  <c r="H179"/>
  <c r="A180"/>
  <c r="B180"/>
  <c r="C180"/>
  <c r="D180"/>
  <c r="E180"/>
  <c r="H180"/>
  <c r="A181"/>
  <c r="B181"/>
  <c r="C181"/>
  <c r="D181"/>
  <c r="E181"/>
  <c r="H181"/>
  <c r="A182"/>
  <c r="B182"/>
  <c r="C182"/>
  <c r="D182"/>
  <c r="E182"/>
  <c r="H182"/>
  <c r="A183"/>
  <c r="B183"/>
  <c r="C183"/>
  <c r="D183"/>
  <c r="E183"/>
  <c r="H183"/>
  <c r="A184"/>
  <c r="B184"/>
  <c r="C184"/>
  <c r="D184"/>
  <c r="E184"/>
  <c r="H184"/>
  <c r="A185"/>
  <c r="B185"/>
  <c r="C185"/>
  <c r="D185"/>
  <c r="E185"/>
  <c r="H185"/>
  <c r="A186"/>
  <c r="B186"/>
  <c r="C186"/>
  <c r="D186"/>
  <c r="E186"/>
  <c r="H186"/>
  <c r="A187"/>
  <c r="B187"/>
  <c r="C187"/>
  <c r="D187"/>
  <c r="E187"/>
  <c r="H187"/>
  <c r="A188"/>
  <c r="B188"/>
  <c r="C188"/>
  <c r="D188"/>
  <c r="E188"/>
  <c r="H188"/>
  <c r="A189"/>
  <c r="B189"/>
  <c r="C189"/>
  <c r="D189"/>
  <c r="E189"/>
  <c r="H189"/>
  <c r="A190"/>
  <c r="B190"/>
  <c r="C190"/>
  <c r="D190"/>
  <c r="E190"/>
  <c r="H190"/>
  <c r="A191"/>
  <c r="B191"/>
  <c r="C191"/>
  <c r="D191"/>
  <c r="E191"/>
  <c r="H191"/>
  <c r="A192"/>
  <c r="B192"/>
  <c r="C192"/>
  <c r="D192"/>
  <c r="E192"/>
  <c r="H192"/>
  <c r="A193"/>
  <c r="B193"/>
  <c r="C193"/>
  <c r="D193"/>
  <c r="E193"/>
  <c r="H193"/>
  <c r="A194"/>
  <c r="B194"/>
  <c r="C194"/>
  <c r="D194"/>
  <c r="E194"/>
  <c r="H194"/>
  <c r="A195"/>
  <c r="B195"/>
  <c r="C195"/>
  <c r="D195"/>
  <c r="E195"/>
  <c r="H195"/>
  <c r="A196"/>
  <c r="B196"/>
  <c r="C196"/>
  <c r="D196"/>
  <c r="E196"/>
  <c r="H196"/>
  <c r="A197"/>
  <c r="B197"/>
  <c r="C197"/>
  <c r="D197"/>
  <c r="E197"/>
  <c r="H197"/>
  <c r="A198"/>
  <c r="B198"/>
  <c r="C198"/>
  <c r="D198"/>
  <c r="E198"/>
  <c r="H198"/>
  <c r="A199"/>
  <c r="B199"/>
  <c r="C199"/>
  <c r="D199"/>
  <c r="E199"/>
  <c r="H199"/>
  <c r="A200"/>
  <c r="B200"/>
  <c r="C200"/>
  <c r="D200"/>
  <c r="E200"/>
  <c r="H200"/>
  <c r="A201"/>
  <c r="B201"/>
  <c r="C201"/>
  <c r="D201"/>
  <c r="E201"/>
  <c r="H201"/>
  <c r="A202"/>
  <c r="B202"/>
  <c r="C202"/>
  <c r="D202"/>
  <c r="E202"/>
  <c r="H202"/>
  <c r="A203"/>
  <c r="B203"/>
  <c r="C203"/>
  <c r="D203"/>
  <c r="E203"/>
  <c r="H203"/>
  <c r="A204"/>
  <c r="B204"/>
  <c r="C204"/>
  <c r="D204"/>
  <c r="E204"/>
  <c r="H204"/>
  <c r="A205"/>
  <c r="B205"/>
  <c r="C205"/>
  <c r="D205"/>
  <c r="E205"/>
  <c r="H205"/>
  <c r="A206"/>
  <c r="B206"/>
  <c r="C206"/>
  <c r="D206"/>
  <c r="E206"/>
  <c r="H206"/>
  <c r="A207"/>
  <c r="B207"/>
  <c r="C207"/>
  <c r="D207"/>
  <c r="E207"/>
  <c r="H207"/>
  <c r="A208"/>
  <c r="B208"/>
  <c r="C208"/>
  <c r="D208"/>
  <c r="E208"/>
  <c r="H208"/>
  <c r="A209"/>
  <c r="B209"/>
  <c r="C209"/>
  <c r="D209"/>
  <c r="E209"/>
  <c r="H209"/>
  <c r="A210"/>
  <c r="B210"/>
  <c r="C210"/>
  <c r="D210"/>
  <c r="E210"/>
  <c r="H210"/>
  <c r="A211"/>
  <c r="B211"/>
  <c r="C211"/>
  <c r="D211"/>
  <c r="E211"/>
  <c r="H211"/>
  <c r="A212"/>
  <c r="B212"/>
  <c r="C212"/>
  <c r="D212"/>
  <c r="E212"/>
  <c r="H212"/>
  <c r="A213"/>
  <c r="B213"/>
  <c r="C213"/>
  <c r="D213"/>
  <c r="E213"/>
  <c r="H213"/>
  <c r="A214"/>
  <c r="B214"/>
  <c r="C214"/>
  <c r="D214"/>
  <c r="E214"/>
  <c r="H214"/>
  <c r="A215"/>
  <c r="B215"/>
  <c r="C215"/>
  <c r="D215"/>
  <c r="E215"/>
  <c r="H215"/>
  <c r="A216"/>
  <c r="B216"/>
  <c r="C216"/>
  <c r="D216"/>
  <c r="E216"/>
  <c r="H216"/>
  <c r="A217"/>
  <c r="B217"/>
  <c r="C217"/>
  <c r="D217"/>
  <c r="E217"/>
  <c r="H217"/>
  <c r="A218"/>
  <c r="B218"/>
  <c r="C218"/>
  <c r="D218"/>
  <c r="E218"/>
  <c r="H218"/>
  <c r="A219"/>
  <c r="B219"/>
  <c r="C219"/>
  <c r="D219"/>
  <c r="E219"/>
  <c r="H219"/>
  <c r="A220"/>
  <c r="B220"/>
  <c r="C220"/>
  <c r="D220"/>
  <c r="E220"/>
  <c r="H220"/>
  <c r="A221"/>
  <c r="B221"/>
  <c r="C221"/>
  <c r="D221"/>
  <c r="E221"/>
  <c r="H221"/>
  <c r="A222"/>
  <c r="B222"/>
  <c r="C222"/>
  <c r="D222"/>
  <c r="E222"/>
  <c r="H222"/>
  <c r="A223"/>
  <c r="B223"/>
  <c r="C223"/>
  <c r="D223"/>
  <c r="E223"/>
  <c r="H223"/>
  <c r="A224"/>
  <c r="B224"/>
  <c r="C224"/>
  <c r="D224"/>
  <c r="E224"/>
  <c r="H224"/>
  <c r="A225"/>
  <c r="B225"/>
  <c r="C225"/>
  <c r="D225"/>
  <c r="E225"/>
  <c r="H225"/>
  <c r="A226"/>
  <c r="B226"/>
  <c r="C226"/>
  <c r="D226"/>
  <c r="E226"/>
  <c r="H226"/>
  <c r="A227"/>
  <c r="B227"/>
  <c r="C227"/>
  <c r="D227"/>
  <c r="E227"/>
  <c r="H227"/>
  <c r="A228"/>
  <c r="B228"/>
  <c r="C228"/>
  <c r="D228"/>
  <c r="E228"/>
  <c r="H228"/>
  <c r="A229"/>
  <c r="B229"/>
  <c r="C229"/>
  <c r="D229"/>
  <c r="E229"/>
  <c r="H229"/>
  <c r="A230"/>
  <c r="B230"/>
  <c r="C230"/>
  <c r="D230"/>
  <c r="E230"/>
  <c r="H230"/>
  <c r="A231"/>
  <c r="B231"/>
  <c r="C231"/>
  <c r="D231"/>
  <c r="E231"/>
  <c r="H231"/>
  <c r="A232"/>
  <c r="B232"/>
  <c r="C232"/>
  <c r="D232"/>
  <c r="E232"/>
  <c r="H232"/>
  <c r="A233"/>
  <c r="B233"/>
  <c r="C233"/>
  <c r="D233"/>
  <c r="E233"/>
  <c r="H233"/>
  <c r="A234"/>
  <c r="B234"/>
  <c r="C234"/>
  <c r="D234"/>
  <c r="E234"/>
  <c r="H234"/>
  <c r="A235"/>
  <c r="B235"/>
  <c r="C235"/>
  <c r="D235"/>
  <c r="E235"/>
  <c r="H235"/>
  <c r="A236"/>
  <c r="B236"/>
  <c r="C236"/>
  <c r="D236"/>
  <c r="E236"/>
  <c r="H236"/>
  <c r="A237"/>
  <c r="B237"/>
  <c r="C237"/>
  <c r="D237"/>
  <c r="E237"/>
  <c r="H237"/>
  <c r="A238"/>
  <c r="B238"/>
  <c r="C238"/>
  <c r="D238"/>
  <c r="E238"/>
  <c r="H238"/>
  <c r="A239"/>
  <c r="B239"/>
  <c r="C239"/>
  <c r="D239"/>
  <c r="E239"/>
  <c r="H239"/>
  <c r="A240"/>
  <c r="B240"/>
  <c r="C240"/>
  <c r="D240"/>
  <c r="E240"/>
  <c r="H240"/>
  <c r="A241"/>
  <c r="B241"/>
  <c r="C241"/>
  <c r="D241"/>
  <c r="E241"/>
  <c r="H241"/>
  <c r="A242"/>
  <c r="B242"/>
  <c r="C242"/>
  <c r="D242"/>
  <c r="E242"/>
  <c r="H242"/>
  <c r="A243"/>
  <c r="B243"/>
  <c r="C243"/>
  <c r="D243"/>
  <c r="E243"/>
  <c r="H243"/>
  <c r="A244"/>
  <c r="B244"/>
  <c r="C244"/>
  <c r="D244"/>
  <c r="E244"/>
  <c r="H244"/>
  <c r="A245"/>
  <c r="B245"/>
  <c r="C245"/>
  <c r="D245"/>
  <c r="E245"/>
  <c r="H245"/>
  <c r="A246"/>
  <c r="B246"/>
  <c r="C246"/>
  <c r="D246"/>
  <c r="E246"/>
  <c r="H246"/>
  <c r="A247"/>
  <c r="B247"/>
  <c r="C247"/>
  <c r="D247"/>
  <c r="E247"/>
  <c r="H247"/>
  <c r="A248"/>
  <c r="B248"/>
  <c r="C248"/>
  <c r="D248"/>
  <c r="E248"/>
  <c r="H248"/>
  <c r="A249"/>
  <c r="B249"/>
  <c r="C249"/>
  <c r="D249"/>
  <c r="E249"/>
  <c r="H249"/>
  <c r="A250"/>
  <c r="B250"/>
  <c r="C250"/>
  <c r="D250"/>
  <c r="E250"/>
  <c r="H250"/>
  <c r="A251"/>
  <c r="B251"/>
  <c r="C251"/>
  <c r="D251"/>
  <c r="E251"/>
  <c r="H251"/>
  <c r="A252"/>
  <c r="B252"/>
  <c r="C252"/>
  <c r="D252"/>
  <c r="E252"/>
  <c r="H252"/>
  <c r="A253"/>
  <c r="B253"/>
  <c r="C253"/>
  <c r="D253"/>
  <c r="E253"/>
  <c r="H253"/>
  <c r="A254"/>
  <c r="B254"/>
  <c r="C254"/>
  <c r="D254"/>
  <c r="E254"/>
  <c r="H254"/>
  <c r="A255"/>
  <c r="B255"/>
  <c r="C255"/>
  <c r="D255"/>
  <c r="E255"/>
  <c r="H255"/>
  <c r="A256"/>
  <c r="B256"/>
  <c r="C256"/>
  <c r="D256"/>
  <c r="E256"/>
  <c r="H256"/>
  <c r="A257"/>
  <c r="B257"/>
  <c r="C257"/>
  <c r="D257"/>
  <c r="E257"/>
  <c r="H257"/>
  <c r="A258"/>
  <c r="B258"/>
  <c r="C258"/>
  <c r="D258"/>
  <c r="E258"/>
  <c r="H258"/>
  <c r="A259"/>
  <c r="B259"/>
  <c r="C259"/>
  <c r="D259"/>
  <c r="E259"/>
  <c r="H259"/>
  <c r="A260"/>
  <c r="B260"/>
  <c r="C260"/>
  <c r="D260"/>
  <c r="E260"/>
  <c r="H260"/>
  <c r="A261"/>
  <c r="B261"/>
  <c r="C261"/>
  <c r="D261"/>
  <c r="E261"/>
  <c r="H261"/>
  <c r="A262"/>
  <c r="B262"/>
  <c r="C262"/>
  <c r="D262"/>
  <c r="E262"/>
  <c r="H262"/>
  <c r="A263"/>
  <c r="B263"/>
  <c r="C263"/>
  <c r="D263"/>
  <c r="E263"/>
  <c r="H263"/>
  <c r="A264"/>
  <c r="B264"/>
  <c r="C264"/>
  <c r="D264"/>
  <c r="E264"/>
  <c r="H264"/>
  <c r="A265"/>
  <c r="B265"/>
  <c r="C265"/>
  <c r="D265"/>
  <c r="E265"/>
  <c r="H265"/>
  <c r="A266"/>
  <c r="B266"/>
  <c r="C266"/>
  <c r="D266"/>
  <c r="E266"/>
  <c r="H266"/>
  <c r="A267"/>
  <c r="B267"/>
  <c r="C267"/>
  <c r="D267"/>
  <c r="E267"/>
  <c r="H267"/>
  <c r="A268"/>
  <c r="B268"/>
  <c r="C268"/>
  <c r="D268"/>
  <c r="E268"/>
  <c r="H268"/>
  <c r="A269"/>
  <c r="B269"/>
  <c r="C269"/>
  <c r="D269"/>
  <c r="E269"/>
  <c r="H269"/>
  <c r="A270"/>
  <c r="B270"/>
  <c r="C270"/>
  <c r="D270"/>
  <c r="E270"/>
  <c r="H270"/>
  <c r="A271"/>
  <c r="B271"/>
  <c r="C271"/>
  <c r="D271"/>
  <c r="E271"/>
  <c r="H271"/>
  <c r="A272"/>
  <c r="B272"/>
  <c r="C272"/>
  <c r="D272"/>
  <c r="E272"/>
  <c r="H272"/>
  <c r="A273"/>
  <c r="B273"/>
  <c r="C273"/>
  <c r="D273"/>
  <c r="E273"/>
  <c r="H273"/>
  <c r="A274"/>
  <c r="B274"/>
  <c r="C274"/>
  <c r="D274"/>
  <c r="E274"/>
  <c r="H274"/>
  <c r="A275"/>
  <c r="B275"/>
  <c r="C275"/>
  <c r="D275"/>
  <c r="E275"/>
  <c r="H275"/>
  <c r="A276"/>
  <c r="B276"/>
  <c r="C276"/>
  <c r="D276"/>
  <c r="E276"/>
  <c r="H276"/>
  <c r="A277"/>
  <c r="B277"/>
  <c r="C277"/>
  <c r="D277"/>
  <c r="E277"/>
  <c r="H277"/>
  <c r="A278"/>
  <c r="B278"/>
  <c r="C278"/>
  <c r="D278"/>
  <c r="E278"/>
  <c r="H278"/>
  <c r="A279"/>
  <c r="B279"/>
  <c r="C279"/>
  <c r="D279"/>
  <c r="E279"/>
  <c r="H279"/>
  <c r="A280"/>
  <c r="B280"/>
  <c r="C280"/>
  <c r="D280"/>
  <c r="E280"/>
  <c r="H280"/>
  <c r="A281"/>
  <c r="B281"/>
  <c r="C281"/>
  <c r="D281"/>
  <c r="E281"/>
  <c r="H281"/>
  <c r="A282"/>
  <c r="B282"/>
  <c r="C282"/>
  <c r="D282"/>
  <c r="E282"/>
  <c r="H282"/>
  <c r="A283"/>
  <c r="B283"/>
  <c r="C283"/>
  <c r="D283"/>
  <c r="E283"/>
  <c r="H283"/>
  <c r="A284"/>
  <c r="B284"/>
  <c r="C284"/>
  <c r="D284"/>
  <c r="E284"/>
  <c r="H284"/>
  <c r="A285"/>
  <c r="B285"/>
  <c r="C285"/>
  <c r="D285"/>
  <c r="E285"/>
  <c r="H285"/>
  <c r="A286"/>
  <c r="B286"/>
  <c r="C286"/>
  <c r="D286"/>
  <c r="E286"/>
  <c r="H286"/>
  <c r="A287"/>
  <c r="B287"/>
  <c r="C287"/>
  <c r="D287"/>
  <c r="E287"/>
  <c r="H287"/>
  <c r="A288"/>
  <c r="B288"/>
  <c r="C288"/>
  <c r="D288"/>
  <c r="E288"/>
  <c r="H288"/>
  <c r="A289"/>
  <c r="B289"/>
  <c r="C289"/>
  <c r="D289"/>
  <c r="E289"/>
  <c r="H289"/>
  <c r="A290"/>
  <c r="B290"/>
  <c r="C290"/>
  <c r="D290"/>
  <c r="E290"/>
  <c r="H290"/>
  <c r="A291"/>
  <c r="B291"/>
  <c r="C291"/>
  <c r="D291"/>
  <c r="E291"/>
  <c r="H291"/>
  <c r="A292"/>
  <c r="B292"/>
  <c r="C292"/>
  <c r="D292"/>
  <c r="E292"/>
  <c r="H292"/>
  <c r="A293"/>
  <c r="B293"/>
  <c r="C293"/>
  <c r="D293"/>
  <c r="E293"/>
  <c r="H293"/>
  <c r="A294"/>
  <c r="B294"/>
  <c r="C294"/>
  <c r="D294"/>
  <c r="E294"/>
  <c r="H294"/>
  <c r="A295"/>
  <c r="B295"/>
  <c r="C295"/>
  <c r="D295"/>
  <c r="E295"/>
  <c r="H295"/>
  <c r="A296"/>
  <c r="B296"/>
  <c r="C296"/>
  <c r="D296"/>
  <c r="E296"/>
  <c r="H296"/>
  <c r="A297"/>
  <c r="B297"/>
  <c r="C297"/>
  <c r="D297"/>
  <c r="E297"/>
  <c r="H297"/>
  <c r="A298"/>
  <c r="B298"/>
  <c r="C298"/>
  <c r="D298"/>
  <c r="E298"/>
  <c r="H298"/>
  <c r="A299"/>
  <c r="B299"/>
  <c r="C299"/>
  <c r="D299"/>
  <c r="E299"/>
  <c r="H299"/>
  <c r="A300"/>
  <c r="B300"/>
  <c r="C300"/>
  <c r="D300"/>
  <c r="E300"/>
  <c r="H300"/>
  <c r="A301"/>
  <c r="B301"/>
  <c r="C301"/>
  <c r="D301"/>
  <c r="E301"/>
  <c r="H301"/>
  <c r="A302"/>
  <c r="B302"/>
  <c r="C302"/>
  <c r="D302"/>
  <c r="E302"/>
  <c r="H302"/>
  <c r="A303"/>
  <c r="B303"/>
  <c r="C303"/>
  <c r="D303"/>
  <c r="E303"/>
  <c r="H303"/>
  <c r="A304"/>
  <c r="B304"/>
  <c r="C304"/>
  <c r="D304"/>
  <c r="E304"/>
  <c r="H304"/>
  <c r="A305"/>
  <c r="B305"/>
  <c r="C305"/>
  <c r="D305"/>
  <c r="E305"/>
  <c r="H305"/>
  <c r="A306"/>
  <c r="B306"/>
  <c r="C306"/>
  <c r="D306"/>
  <c r="E306"/>
  <c r="H306"/>
  <c r="A307"/>
  <c r="B307"/>
  <c r="C307"/>
  <c r="D307"/>
  <c r="E307"/>
  <c r="H307"/>
  <c r="A308"/>
  <c r="B308"/>
  <c r="C308"/>
  <c r="D308"/>
  <c r="E308"/>
  <c r="H308"/>
  <c r="A309"/>
  <c r="B309"/>
  <c r="C309"/>
  <c r="D309"/>
  <c r="E309"/>
  <c r="H309"/>
  <c r="A310"/>
  <c r="B310"/>
  <c r="C310"/>
  <c r="D310"/>
  <c r="E310"/>
  <c r="H310"/>
  <c r="A311"/>
  <c r="B311"/>
  <c r="C311"/>
  <c r="D311"/>
  <c r="E311"/>
  <c r="H311"/>
  <c r="A312"/>
  <c r="B312"/>
  <c r="C312"/>
  <c r="D312"/>
  <c r="E312"/>
  <c r="H312"/>
  <c r="A313"/>
  <c r="B313"/>
  <c r="C313"/>
  <c r="D313"/>
  <c r="E313"/>
  <c r="H313"/>
  <c r="A314"/>
  <c r="B314"/>
  <c r="C314"/>
  <c r="D314"/>
  <c r="E314"/>
  <c r="H314"/>
  <c r="A315"/>
  <c r="B315"/>
  <c r="C315"/>
  <c r="D315"/>
  <c r="E315"/>
  <c r="H315"/>
  <c r="A316"/>
  <c r="B316"/>
  <c r="C316"/>
  <c r="D316"/>
  <c r="E316"/>
  <c r="H316"/>
  <c r="A317"/>
  <c r="B317"/>
  <c r="C317"/>
  <c r="D317"/>
  <c r="E317"/>
  <c r="H317"/>
  <c r="A318"/>
  <c r="B318"/>
  <c r="C318"/>
  <c r="D318"/>
  <c r="E318"/>
  <c r="H318"/>
  <c r="A319"/>
  <c r="B319"/>
  <c r="C319"/>
  <c r="D319"/>
  <c r="E319"/>
  <c r="H319"/>
  <c r="A320"/>
  <c r="B320"/>
  <c r="C320"/>
  <c r="D320"/>
  <c r="E320"/>
  <c r="H320"/>
  <c r="A321"/>
  <c r="B321"/>
  <c r="C321"/>
  <c r="D321"/>
  <c r="E321"/>
  <c r="H321"/>
  <c r="A322"/>
  <c r="B322"/>
  <c r="C322"/>
  <c r="D322"/>
  <c r="E322"/>
  <c r="H322"/>
  <c r="A323"/>
  <c r="B323"/>
  <c r="C323"/>
  <c r="D323"/>
  <c r="E323"/>
  <c r="H323"/>
  <c r="A324"/>
  <c r="B324"/>
  <c r="C324"/>
  <c r="D324"/>
  <c r="E324"/>
  <c r="H324"/>
  <c r="A325"/>
  <c r="B325"/>
  <c r="C325"/>
  <c r="D325"/>
  <c r="E325"/>
  <c r="H325"/>
  <c r="A326"/>
  <c r="B326"/>
  <c r="C326"/>
  <c r="D326"/>
  <c r="E326"/>
  <c r="H326"/>
  <c r="A327"/>
  <c r="B327"/>
  <c r="C327"/>
  <c r="D327"/>
  <c r="E327"/>
  <c r="H327"/>
  <c r="A328"/>
  <c r="B328"/>
  <c r="C328"/>
  <c r="D328"/>
  <c r="E328"/>
  <c r="H328"/>
  <c r="A329"/>
  <c r="B329"/>
  <c r="C329"/>
  <c r="D329"/>
  <c r="E329"/>
  <c r="H329"/>
  <c r="A330"/>
  <c r="B330"/>
  <c r="C330"/>
  <c r="D330"/>
  <c r="E330"/>
  <c r="H330"/>
  <c r="A331"/>
  <c r="B331"/>
  <c r="C331"/>
  <c r="D331"/>
  <c r="E331"/>
  <c r="H331"/>
  <c r="A332"/>
  <c r="B332"/>
  <c r="C332"/>
  <c r="D332"/>
  <c r="E332"/>
  <c r="H332"/>
  <c r="A333"/>
  <c r="B333"/>
  <c r="C333"/>
  <c r="D333"/>
  <c r="E333"/>
  <c r="H333"/>
  <c r="A334"/>
  <c r="B334"/>
  <c r="C334"/>
  <c r="D334"/>
  <c r="E334"/>
  <c r="H334"/>
  <c r="A335"/>
  <c r="B335"/>
  <c r="C335"/>
  <c r="D335"/>
  <c r="E335"/>
  <c r="H335"/>
  <c r="A336"/>
  <c r="B336"/>
  <c r="C336"/>
  <c r="D336"/>
  <c r="E336"/>
  <c r="H336"/>
  <c r="A337"/>
  <c r="B337"/>
  <c r="C337"/>
  <c r="D337"/>
  <c r="E337"/>
  <c r="H337"/>
  <c r="A338"/>
  <c r="B338"/>
  <c r="C338"/>
  <c r="D338"/>
  <c r="E338"/>
  <c r="H338"/>
  <c r="A339"/>
  <c r="B339"/>
  <c r="C339"/>
  <c r="D339"/>
  <c r="E339"/>
  <c r="H339"/>
  <c r="A340"/>
  <c r="B340"/>
  <c r="C340"/>
  <c r="D340"/>
  <c r="E340"/>
  <c r="H340"/>
  <c r="A341"/>
  <c r="B341"/>
  <c r="C341"/>
  <c r="D341"/>
  <c r="E341"/>
  <c r="H341"/>
  <c r="A342"/>
  <c r="B342"/>
  <c r="C342"/>
  <c r="D342"/>
  <c r="E342"/>
  <c r="H342"/>
  <c r="A343"/>
  <c r="B343"/>
  <c r="C343"/>
  <c r="D343"/>
  <c r="E343"/>
  <c r="H343"/>
  <c r="A344"/>
  <c r="B344"/>
  <c r="C344"/>
  <c r="D344"/>
  <c r="E344"/>
  <c r="H344"/>
  <c r="A345"/>
  <c r="B345"/>
  <c r="C345"/>
  <c r="D345"/>
  <c r="E345"/>
  <c r="H345"/>
  <c r="A346"/>
  <c r="B346"/>
  <c r="C346"/>
  <c r="D346"/>
  <c r="E346"/>
  <c r="H346"/>
  <c r="A347"/>
  <c r="B347"/>
  <c r="C347"/>
  <c r="D347"/>
  <c r="E347"/>
  <c r="H347"/>
  <c r="A348"/>
  <c r="B348"/>
  <c r="C348"/>
  <c r="D348"/>
  <c r="E348"/>
  <c r="H348"/>
  <c r="A349"/>
  <c r="B349"/>
  <c r="C349"/>
  <c r="D349"/>
  <c r="E349"/>
  <c r="H349"/>
  <c r="A350"/>
  <c r="B350"/>
  <c r="C350"/>
  <c r="D350"/>
  <c r="E350"/>
  <c r="H350"/>
  <c r="A351"/>
  <c r="B351"/>
  <c r="C351"/>
  <c r="D351"/>
  <c r="E351"/>
  <c r="H351"/>
  <c r="A352"/>
  <c r="B352"/>
  <c r="C352"/>
  <c r="D352"/>
  <c r="E352"/>
  <c r="H352"/>
  <c r="A353"/>
  <c r="B353"/>
  <c r="C353"/>
  <c r="D353"/>
  <c r="E353"/>
  <c r="H353"/>
  <c r="A354"/>
  <c r="B354"/>
  <c r="C354"/>
  <c r="D354"/>
  <c r="E354"/>
  <c r="H354"/>
  <c r="A355"/>
  <c r="B355"/>
  <c r="C355"/>
  <c r="D355"/>
  <c r="E355"/>
  <c r="H355"/>
  <c r="A356"/>
  <c r="B356"/>
  <c r="C356"/>
  <c r="D356"/>
  <c r="E356"/>
  <c r="H356"/>
  <c r="A357"/>
  <c r="B357"/>
  <c r="C357"/>
  <c r="D357"/>
  <c r="E357"/>
  <c r="H357"/>
  <c r="A358"/>
  <c r="B358"/>
  <c r="C358"/>
  <c r="D358"/>
  <c r="E358"/>
  <c r="H358"/>
  <c r="A359"/>
  <c r="B359"/>
  <c r="C359"/>
  <c r="D359"/>
  <c r="E359"/>
  <c r="H359"/>
  <c r="A360"/>
  <c r="B360"/>
  <c r="C360"/>
  <c r="D360"/>
  <c r="E360"/>
  <c r="H360"/>
  <c r="A361"/>
  <c r="B361"/>
  <c r="C361"/>
  <c r="D361"/>
  <c r="E361"/>
  <c r="H361"/>
  <c r="A362"/>
  <c r="B362"/>
  <c r="C362"/>
  <c r="D362"/>
  <c r="E362"/>
  <c r="H362"/>
  <c r="A363"/>
  <c r="B363"/>
  <c r="C363"/>
  <c r="D363"/>
  <c r="E363"/>
  <c r="H363"/>
  <c r="A364"/>
  <c r="B364"/>
  <c r="C364"/>
  <c r="D364"/>
  <c r="E364"/>
  <c r="H364"/>
  <c r="A365"/>
  <c r="B365"/>
  <c r="C365"/>
  <c r="D365"/>
  <c r="E365"/>
  <c r="H365"/>
  <c r="A366"/>
  <c r="B366"/>
  <c r="C366"/>
  <c r="D366"/>
  <c r="E366"/>
  <c r="H366"/>
  <c r="A367"/>
  <c r="B367"/>
  <c r="C367"/>
  <c r="D367"/>
  <c r="E367"/>
  <c r="H367"/>
  <c r="A368"/>
  <c r="B368"/>
  <c r="C368"/>
  <c r="D368"/>
  <c r="E368"/>
  <c r="H368"/>
  <c r="A369"/>
  <c r="B369"/>
  <c r="C369"/>
  <c r="D369"/>
  <c r="E369"/>
  <c r="H369"/>
  <c r="A370"/>
  <c r="B370"/>
  <c r="C370"/>
  <c r="D370"/>
  <c r="E370"/>
  <c r="H370"/>
  <c r="A371"/>
  <c r="B371"/>
  <c r="C371"/>
  <c r="D371"/>
  <c r="E371"/>
  <c r="H371"/>
  <c r="A372"/>
  <c r="B372"/>
  <c r="C372"/>
  <c r="D372"/>
  <c r="E372"/>
  <c r="H372"/>
  <c r="A373"/>
  <c r="B373"/>
  <c r="C373"/>
  <c r="D373"/>
  <c r="E373"/>
  <c r="H373"/>
  <c r="A374"/>
  <c r="B374"/>
  <c r="C374"/>
  <c r="D374"/>
  <c r="E374"/>
  <c r="H374"/>
  <c r="A375"/>
  <c r="B375"/>
  <c r="C375"/>
  <c r="D375"/>
  <c r="E375"/>
  <c r="H375"/>
  <c r="A376"/>
  <c r="B376"/>
  <c r="C376"/>
  <c r="D376"/>
  <c r="E376"/>
  <c r="H376"/>
  <c r="A377"/>
  <c r="B377"/>
  <c r="C377"/>
  <c r="D377"/>
  <c r="E377"/>
  <c r="H377"/>
  <c r="A378"/>
  <c r="B378"/>
  <c r="C378"/>
  <c r="D378"/>
  <c r="E378"/>
  <c r="H378"/>
  <c r="A379"/>
  <c r="B379"/>
  <c r="C379"/>
  <c r="D379"/>
  <c r="E379"/>
  <c r="H379"/>
  <c r="A380"/>
  <c r="B380"/>
  <c r="C380"/>
  <c r="D380"/>
  <c r="E380"/>
  <c r="H380"/>
  <c r="A381"/>
  <c r="B381"/>
  <c r="C381"/>
  <c r="D381"/>
  <c r="E381"/>
  <c r="H381"/>
  <c r="A382"/>
  <c r="B382"/>
  <c r="C382"/>
  <c r="D382"/>
  <c r="E382"/>
  <c r="H382"/>
  <c r="A383"/>
  <c r="B383"/>
  <c r="C383"/>
  <c r="D383"/>
  <c r="E383"/>
  <c r="H383"/>
  <c r="A384"/>
  <c r="B384"/>
  <c r="C384"/>
  <c r="D384"/>
  <c r="E384"/>
  <c r="H384"/>
  <c r="A385"/>
  <c r="B385"/>
  <c r="C385"/>
  <c r="D385"/>
  <c r="E385"/>
  <c r="H385"/>
  <c r="A386"/>
  <c r="B386"/>
  <c r="C386"/>
  <c r="D386"/>
  <c r="E386"/>
  <c r="H386"/>
  <c r="A387"/>
  <c r="B387"/>
  <c r="C387"/>
  <c r="D387"/>
  <c r="E387"/>
  <c r="H387"/>
  <c r="A388"/>
  <c r="B388"/>
  <c r="C388"/>
  <c r="D388"/>
  <c r="E388"/>
  <c r="H388"/>
  <c r="A389"/>
  <c r="B389"/>
  <c r="C389"/>
  <c r="D389"/>
  <c r="E389"/>
  <c r="H389"/>
  <c r="A390"/>
  <c r="B390"/>
  <c r="C390"/>
  <c r="D390"/>
  <c r="E390"/>
  <c r="H390"/>
  <c r="A391"/>
  <c r="B391"/>
  <c r="C391"/>
  <c r="D391"/>
  <c r="E391"/>
  <c r="H391"/>
  <c r="A392"/>
  <c r="B392"/>
  <c r="C392"/>
  <c r="D392"/>
  <c r="E392"/>
  <c r="H392"/>
  <c r="A393"/>
  <c r="B393"/>
  <c r="C393"/>
  <c r="D393"/>
  <c r="E393"/>
  <c r="H393"/>
  <c r="A394"/>
  <c r="B394"/>
  <c r="C394"/>
  <c r="D394"/>
  <c r="E394"/>
  <c r="H394"/>
  <c r="A395"/>
  <c r="B395"/>
  <c r="C395"/>
  <c r="D395"/>
  <c r="E395"/>
  <c r="H395"/>
  <c r="A396"/>
  <c r="B396"/>
  <c r="C396"/>
  <c r="D396"/>
  <c r="E396"/>
  <c r="H396"/>
  <c r="A397"/>
  <c r="B397"/>
  <c r="C397"/>
  <c r="D397"/>
  <c r="E397"/>
  <c r="H397"/>
  <c r="A398"/>
  <c r="B398"/>
  <c r="C398"/>
  <c r="D398"/>
  <c r="E398"/>
  <c r="H398"/>
  <c r="A399"/>
  <c r="B399"/>
  <c r="C399"/>
  <c r="D399"/>
  <c r="E399"/>
  <c r="H399"/>
  <c r="A400"/>
  <c r="B400"/>
  <c r="C400"/>
  <c r="D400"/>
  <c r="E400"/>
  <c r="H400"/>
  <c r="A401"/>
  <c r="B401"/>
  <c r="C401"/>
  <c r="D401"/>
  <c r="E401"/>
  <c r="H401"/>
  <c r="A402"/>
  <c r="B402"/>
  <c r="C402"/>
  <c r="D402"/>
  <c r="E402"/>
  <c r="H402"/>
  <c r="A403"/>
  <c r="B403"/>
  <c r="C403"/>
  <c r="D403"/>
  <c r="E403"/>
  <c r="H403"/>
  <c r="A404"/>
  <c r="B404"/>
  <c r="C404"/>
  <c r="D404"/>
  <c r="E404"/>
  <c r="H404"/>
  <c r="A405"/>
  <c r="B405"/>
  <c r="C405"/>
  <c r="D405"/>
  <c r="E405"/>
  <c r="H405"/>
  <c r="A406"/>
  <c r="B406"/>
  <c r="C406"/>
  <c r="D406"/>
  <c r="E406"/>
  <c r="H406"/>
  <c r="A407"/>
  <c r="B407"/>
  <c r="C407"/>
  <c r="D407"/>
  <c r="E407"/>
  <c r="H407"/>
  <c r="A408"/>
  <c r="B408"/>
  <c r="C408"/>
  <c r="D408"/>
  <c r="E408"/>
  <c r="H408"/>
  <c r="A409"/>
  <c r="B409"/>
  <c r="C409"/>
  <c r="D409"/>
  <c r="E409"/>
  <c r="H409"/>
  <c r="A410"/>
  <c r="B410"/>
  <c r="C410"/>
  <c r="D410"/>
  <c r="E410"/>
  <c r="H410"/>
  <c r="A411"/>
  <c r="B411"/>
  <c r="C411"/>
  <c r="D411"/>
  <c r="E411"/>
  <c r="H411"/>
  <c r="A412"/>
  <c r="B412"/>
  <c r="C412"/>
  <c r="D412"/>
  <c r="E412"/>
  <c r="H412"/>
  <c r="A413"/>
  <c r="B413"/>
  <c r="C413"/>
  <c r="D413"/>
  <c r="E413"/>
  <c r="H413"/>
  <c r="A414"/>
  <c r="B414"/>
  <c r="C414"/>
  <c r="D414"/>
  <c r="E414"/>
  <c r="H414"/>
  <c r="A415"/>
  <c r="B415"/>
  <c r="C415"/>
  <c r="D415"/>
  <c r="E415"/>
  <c r="H415"/>
  <c r="A416"/>
  <c r="B416"/>
  <c r="C416"/>
  <c r="D416"/>
  <c r="E416"/>
  <c r="H416"/>
  <c r="A417"/>
  <c r="B417"/>
  <c r="C417"/>
  <c r="D417"/>
  <c r="E417"/>
  <c r="H417"/>
  <c r="A418"/>
  <c r="B418"/>
  <c r="C418"/>
  <c r="D418"/>
  <c r="E418"/>
  <c r="H418"/>
  <c r="A419"/>
  <c r="B419"/>
  <c r="C419"/>
  <c r="D419"/>
  <c r="E419"/>
  <c r="H419"/>
  <c r="A420"/>
  <c r="B420"/>
  <c r="C420"/>
  <c r="D420"/>
  <c r="E420"/>
  <c r="H420"/>
  <c r="A421"/>
  <c r="B421"/>
  <c r="C421"/>
  <c r="D421"/>
  <c r="E421"/>
  <c r="H421"/>
  <c r="A422"/>
  <c r="B422"/>
  <c r="C422"/>
  <c r="D422"/>
  <c r="E422"/>
  <c r="H422"/>
  <c r="A423"/>
  <c r="B423"/>
  <c r="C423"/>
  <c r="D423"/>
  <c r="E423"/>
  <c r="H423"/>
  <c r="A424"/>
  <c r="B424"/>
  <c r="C424"/>
  <c r="D424"/>
  <c r="E424"/>
  <c r="H424"/>
  <c r="A425"/>
  <c r="B425"/>
  <c r="C425"/>
  <c r="D425"/>
  <c r="E425"/>
  <c r="H425"/>
  <c r="A426"/>
  <c r="B426"/>
  <c r="C426"/>
  <c r="D426"/>
  <c r="E426"/>
  <c r="H426"/>
  <c r="A427"/>
  <c r="B427"/>
  <c r="C427"/>
  <c r="D427"/>
  <c r="E427"/>
  <c r="H427"/>
  <c r="A428"/>
  <c r="B428"/>
  <c r="C428"/>
  <c r="D428"/>
  <c r="E428"/>
  <c r="H428"/>
  <c r="A429"/>
  <c r="B429"/>
  <c r="C429"/>
  <c r="D429"/>
  <c r="E429"/>
  <c r="H429"/>
  <c r="A430"/>
  <c r="B430"/>
  <c r="C430"/>
  <c r="D430"/>
  <c r="E430"/>
  <c r="H430"/>
  <c r="A431"/>
  <c r="B431"/>
  <c r="C431"/>
  <c r="D431"/>
  <c r="E431"/>
  <c r="H431"/>
  <c r="A432"/>
  <c r="B432"/>
  <c r="C432"/>
  <c r="D432"/>
  <c r="E432"/>
  <c r="H432"/>
  <c r="A433"/>
  <c r="B433"/>
  <c r="C433"/>
  <c r="D433"/>
  <c r="E433"/>
  <c r="H433"/>
  <c r="A434"/>
  <c r="B434"/>
  <c r="C434"/>
  <c r="D434"/>
  <c r="E434"/>
  <c r="H434"/>
  <c r="A435"/>
  <c r="B435"/>
  <c r="C435"/>
  <c r="D435"/>
  <c r="E435"/>
  <c r="H435"/>
  <c r="A436"/>
  <c r="B436"/>
  <c r="C436"/>
  <c r="D436"/>
  <c r="E436"/>
  <c r="H436"/>
  <c r="A437"/>
  <c r="B437"/>
  <c r="C437"/>
  <c r="D437"/>
  <c r="E437"/>
  <c r="H437"/>
  <c r="A438"/>
  <c r="B438"/>
  <c r="C438"/>
  <c r="D438"/>
  <c r="E438"/>
  <c r="H438"/>
  <c r="A439"/>
  <c r="B439"/>
  <c r="C439"/>
  <c r="D439"/>
  <c r="E439"/>
  <c r="H439"/>
  <c r="A440"/>
  <c r="B440"/>
  <c r="C440"/>
  <c r="D440"/>
  <c r="E440"/>
  <c r="H440"/>
  <c r="A441"/>
  <c r="B441"/>
  <c r="C441"/>
  <c r="D441"/>
  <c r="E441"/>
  <c r="H441"/>
  <c r="A442"/>
  <c r="B442"/>
  <c r="C442"/>
  <c r="D442"/>
  <c r="E442"/>
  <c r="H442"/>
  <c r="A443"/>
  <c r="B443"/>
  <c r="C443"/>
  <c r="D443"/>
  <c r="E443"/>
  <c r="H443"/>
  <c r="A444"/>
  <c r="B444"/>
  <c r="C444"/>
  <c r="D444"/>
  <c r="E444"/>
  <c r="H444"/>
  <c r="A445"/>
  <c r="B445"/>
  <c r="C445"/>
  <c r="D445"/>
  <c r="E445"/>
  <c r="H445"/>
  <c r="A446"/>
  <c r="B446"/>
  <c r="C446"/>
  <c r="D446"/>
  <c r="E446"/>
  <c r="H446"/>
  <c r="A447"/>
  <c r="B447"/>
  <c r="C447"/>
  <c r="D447"/>
  <c r="E447"/>
  <c r="H447"/>
  <c r="A448"/>
  <c r="B448"/>
  <c r="C448"/>
  <c r="D448"/>
  <c r="E448"/>
  <c r="H448"/>
  <c r="A449"/>
  <c r="B449"/>
  <c r="C449"/>
  <c r="D449"/>
  <c r="E449"/>
  <c r="H449"/>
  <c r="A450"/>
  <c r="B450"/>
  <c r="C450"/>
  <c r="D450"/>
  <c r="E450"/>
  <c r="H450"/>
  <c r="A451"/>
  <c r="B451"/>
  <c r="C451"/>
  <c r="D451"/>
  <c r="E451"/>
  <c r="H451"/>
  <c r="A452"/>
  <c r="B452"/>
  <c r="C452"/>
  <c r="D452"/>
  <c r="E452"/>
  <c r="H452"/>
  <c r="A453"/>
  <c r="B453"/>
  <c r="C453"/>
  <c r="D453"/>
  <c r="E453"/>
  <c r="H453"/>
  <c r="A454"/>
  <c r="B454"/>
  <c r="C454"/>
  <c r="D454"/>
  <c r="E454"/>
  <c r="H454"/>
  <c r="A455"/>
  <c r="B455"/>
  <c r="C455"/>
  <c r="D455"/>
  <c r="E455"/>
  <c r="H455"/>
  <c r="A456"/>
  <c r="B456"/>
  <c r="C456"/>
  <c r="D456"/>
  <c r="E456"/>
  <c r="H456"/>
  <c r="A457"/>
  <c r="B457"/>
  <c r="C457"/>
  <c r="D457"/>
  <c r="E457"/>
  <c r="H457"/>
  <c r="A458"/>
  <c r="B458"/>
  <c r="C458"/>
  <c r="D458"/>
  <c r="E458"/>
  <c r="H458"/>
  <c r="A459"/>
  <c r="B459"/>
  <c r="C459"/>
  <c r="D459"/>
  <c r="E459"/>
  <c r="H459"/>
  <c r="A460"/>
  <c r="B460"/>
  <c r="C460"/>
  <c r="D460"/>
  <c r="E460"/>
  <c r="H460"/>
  <c r="A461"/>
  <c r="B461"/>
  <c r="C461"/>
  <c r="D461"/>
  <c r="E461"/>
  <c r="H461"/>
  <c r="A462"/>
  <c r="B462"/>
  <c r="C462"/>
  <c r="D462"/>
  <c r="E462"/>
  <c r="H462"/>
  <c r="A463"/>
  <c r="B463"/>
  <c r="C463"/>
  <c r="D463"/>
  <c r="E463"/>
  <c r="H463"/>
  <c r="A464"/>
  <c r="B464"/>
  <c r="C464"/>
  <c r="D464"/>
  <c r="E464"/>
  <c r="H464"/>
  <c r="A465"/>
  <c r="B465"/>
  <c r="C465"/>
  <c r="D465"/>
  <c r="E465"/>
  <c r="H465"/>
  <c r="A466"/>
  <c r="B466"/>
  <c r="C466"/>
  <c r="D466"/>
  <c r="E466"/>
  <c r="H466"/>
  <c r="A467"/>
  <c r="B467"/>
  <c r="C467"/>
  <c r="D467"/>
  <c r="E467"/>
  <c r="H467"/>
  <c r="A468"/>
  <c r="B468"/>
  <c r="C468"/>
  <c r="D468"/>
  <c r="E468"/>
  <c r="H468"/>
  <c r="A469"/>
  <c r="B469"/>
  <c r="C469"/>
  <c r="D469"/>
  <c r="E469"/>
  <c r="H469"/>
  <c r="A470"/>
  <c r="B470"/>
  <c r="C470"/>
  <c r="D470"/>
  <c r="E470"/>
  <c r="H470"/>
  <c r="A471"/>
  <c r="B471"/>
  <c r="C471"/>
  <c r="D471"/>
  <c r="E471"/>
  <c r="H471"/>
  <c r="A472"/>
  <c r="B472"/>
  <c r="C472"/>
  <c r="D472"/>
  <c r="E472"/>
  <c r="H472"/>
  <c r="A473"/>
  <c r="B473"/>
  <c r="C473"/>
  <c r="D473"/>
  <c r="E473"/>
  <c r="H473"/>
  <c r="A474"/>
  <c r="B474"/>
  <c r="C474"/>
  <c r="D474"/>
  <c r="E474"/>
  <c r="H474"/>
  <c r="A475"/>
  <c r="B475"/>
  <c r="C475"/>
  <c r="D475"/>
  <c r="E475"/>
  <c r="H475"/>
  <c r="A476"/>
  <c r="B476"/>
  <c r="C476"/>
  <c r="D476"/>
  <c r="E476"/>
  <c r="H476"/>
  <c r="A477"/>
  <c r="B477"/>
  <c r="C477"/>
  <c r="D477"/>
  <c r="E477"/>
  <c r="H477"/>
  <c r="A478"/>
  <c r="B478"/>
  <c r="C478"/>
  <c r="D478"/>
  <c r="E478"/>
  <c r="H478"/>
  <c r="A479"/>
  <c r="B479"/>
  <c r="C479"/>
  <c r="D479"/>
  <c r="E479"/>
  <c r="H479"/>
  <c r="A480"/>
  <c r="B480"/>
  <c r="C480"/>
  <c r="D480"/>
  <c r="E480"/>
  <c r="H480"/>
  <c r="A481"/>
  <c r="B481"/>
  <c r="C481"/>
  <c r="D481"/>
  <c r="E481"/>
  <c r="H481"/>
  <c r="A482"/>
  <c r="B482"/>
  <c r="C482"/>
  <c r="D482"/>
  <c r="E482"/>
  <c r="H482"/>
  <c r="A483"/>
  <c r="B483"/>
  <c r="C483"/>
  <c r="D483"/>
  <c r="E483"/>
  <c r="H483"/>
  <c r="A484"/>
  <c r="B484"/>
  <c r="C484"/>
  <c r="D484"/>
  <c r="E484"/>
  <c r="H484"/>
  <c r="A485"/>
  <c r="B485"/>
  <c r="C485"/>
  <c r="D485"/>
  <c r="E485"/>
  <c r="H485"/>
  <c r="A486"/>
  <c r="B486"/>
  <c r="C486"/>
  <c r="D486"/>
  <c r="E486"/>
  <c r="H486"/>
  <c r="A487"/>
  <c r="B487"/>
  <c r="C487"/>
  <c r="D487"/>
  <c r="E487"/>
  <c r="H487"/>
  <c r="A488"/>
  <c r="B488"/>
  <c r="C488"/>
  <c r="D488"/>
  <c r="E488"/>
  <c r="H488"/>
  <c r="A489"/>
  <c r="B489"/>
  <c r="C489"/>
  <c r="D489"/>
  <c r="E489"/>
  <c r="H489"/>
  <c r="A490"/>
  <c r="B490"/>
  <c r="C490"/>
  <c r="D490"/>
  <c r="E490"/>
  <c r="H490"/>
  <c r="A491"/>
  <c r="B491"/>
  <c r="C491"/>
  <c r="D491"/>
  <c r="E491"/>
  <c r="H491"/>
  <c r="A492"/>
  <c r="B492"/>
  <c r="C492"/>
  <c r="D492"/>
  <c r="E492"/>
  <c r="H492"/>
  <c r="A493"/>
  <c r="B493"/>
  <c r="C493"/>
  <c r="D493"/>
  <c r="E493"/>
  <c r="H493"/>
  <c r="A494"/>
  <c r="B494"/>
  <c r="C494"/>
  <c r="D494"/>
  <c r="E494"/>
  <c r="H494"/>
  <c r="A495"/>
  <c r="B495"/>
  <c r="C495"/>
  <c r="D495"/>
  <c r="E495"/>
  <c r="H495"/>
  <c r="A496"/>
  <c r="B496"/>
  <c r="C496"/>
  <c r="D496"/>
  <c r="E496"/>
  <c r="H496"/>
  <c r="A497"/>
  <c r="B497"/>
  <c r="C497"/>
  <c r="D497"/>
  <c r="E497"/>
  <c r="H497"/>
  <c r="A498"/>
  <c r="B498"/>
  <c r="C498"/>
  <c r="D498"/>
  <c r="E498"/>
  <c r="H498"/>
  <c r="A499"/>
  <c r="B499"/>
  <c r="C499"/>
  <c r="D499"/>
  <c r="E499"/>
  <c r="H499"/>
  <c r="A500"/>
  <c r="B500"/>
  <c r="C500"/>
  <c r="D500"/>
  <c r="E500"/>
  <c r="H500"/>
  <c r="A501"/>
  <c r="B501"/>
  <c r="C501"/>
  <c r="D501"/>
  <c r="E501"/>
  <c r="H501"/>
  <c r="A502"/>
  <c r="B502"/>
  <c r="C502"/>
  <c r="D502"/>
  <c r="E502"/>
  <c r="H502"/>
  <c r="A503"/>
  <c r="B503"/>
  <c r="C503"/>
  <c r="D503"/>
  <c r="E503"/>
  <c r="H503"/>
  <c r="A504"/>
  <c r="B504"/>
  <c r="C504"/>
  <c r="D504"/>
  <c r="E504"/>
  <c r="H504"/>
  <c r="A505"/>
  <c r="B505"/>
  <c r="C505"/>
  <c r="D505"/>
  <c r="E505"/>
  <c r="H505"/>
  <c r="A506"/>
  <c r="B506"/>
  <c r="C506"/>
  <c r="D506"/>
  <c r="E506"/>
  <c r="H506"/>
  <c r="A507"/>
  <c r="B507"/>
  <c r="C507"/>
  <c r="D507"/>
  <c r="E507"/>
  <c r="H507"/>
  <c r="A508"/>
  <c r="B508"/>
  <c r="C508"/>
  <c r="D508"/>
  <c r="E508"/>
  <c r="H508"/>
  <c r="A509"/>
  <c r="B509"/>
  <c r="C509"/>
  <c r="D509"/>
  <c r="E509"/>
  <c r="H509"/>
  <c r="A510"/>
  <c r="B510"/>
  <c r="C510"/>
  <c r="D510"/>
  <c r="E510"/>
  <c r="H510"/>
  <c r="A511"/>
  <c r="B511"/>
  <c r="C511"/>
  <c r="D511"/>
  <c r="E511"/>
  <c r="H511"/>
  <c r="A512"/>
  <c r="B512"/>
  <c r="C512"/>
  <c r="D512"/>
  <c r="E512"/>
  <c r="H512"/>
  <c r="A513"/>
  <c r="B513"/>
  <c r="C513"/>
  <c r="D513"/>
  <c r="E513"/>
  <c r="H513"/>
  <c r="A514"/>
  <c r="B514"/>
  <c r="C514"/>
  <c r="D514"/>
  <c r="E514"/>
  <c r="H514"/>
  <c r="A515"/>
  <c r="B515"/>
  <c r="C515"/>
  <c r="D515"/>
  <c r="E515"/>
  <c r="H515"/>
  <c r="A516"/>
  <c r="B516"/>
  <c r="C516"/>
  <c r="D516"/>
  <c r="E516"/>
  <c r="H516"/>
  <c r="A517"/>
  <c r="B517"/>
  <c r="C517"/>
  <c r="D517"/>
  <c r="E517"/>
  <c r="H517"/>
  <c r="A518"/>
  <c r="B518"/>
  <c r="C518"/>
  <c r="D518"/>
  <c r="E518"/>
  <c r="H518"/>
  <c r="A519"/>
  <c r="B519"/>
  <c r="C519"/>
  <c r="D519"/>
  <c r="E519"/>
  <c r="H519"/>
  <c r="A520"/>
  <c r="B520"/>
  <c r="C520"/>
  <c r="D520"/>
  <c r="E520"/>
  <c r="H520"/>
  <c r="A521"/>
  <c r="B521"/>
  <c r="C521"/>
  <c r="D521"/>
  <c r="E521"/>
  <c r="H521"/>
  <c r="A522"/>
  <c r="B522"/>
  <c r="C522"/>
  <c r="D522"/>
  <c r="E522"/>
  <c r="H522"/>
  <c r="A523"/>
  <c r="B523"/>
  <c r="C523"/>
  <c r="D523"/>
  <c r="E523"/>
  <c r="H523"/>
  <c r="A524"/>
  <c r="B524"/>
  <c r="C524"/>
  <c r="D524"/>
  <c r="E524"/>
  <c r="H524"/>
  <c r="A525"/>
  <c r="B525"/>
  <c r="C525"/>
  <c r="D525"/>
  <c r="E525"/>
  <c r="H525"/>
  <c r="A526"/>
  <c r="B526"/>
  <c r="C526"/>
  <c r="D526"/>
  <c r="E526"/>
  <c r="H526"/>
  <c r="A527"/>
  <c r="B527"/>
  <c r="C527"/>
  <c r="D527"/>
  <c r="E527"/>
  <c r="H527"/>
  <c r="A528"/>
  <c r="B528"/>
  <c r="C528"/>
  <c r="D528"/>
  <c r="E528"/>
  <c r="H528"/>
  <c r="A529"/>
  <c r="B529"/>
  <c r="C529"/>
  <c r="D529"/>
  <c r="E529"/>
  <c r="H529"/>
  <c r="A530"/>
  <c r="B530"/>
  <c r="C530"/>
  <c r="D530"/>
  <c r="E530"/>
  <c r="H530"/>
  <c r="A531"/>
  <c r="B531"/>
  <c r="C531"/>
  <c r="D531"/>
  <c r="E531"/>
  <c r="H531"/>
  <c r="A532"/>
  <c r="B532"/>
  <c r="C532"/>
  <c r="D532"/>
  <c r="E532"/>
  <c r="H532"/>
  <c r="A533"/>
  <c r="B533"/>
  <c r="C533"/>
  <c r="D533"/>
  <c r="E533"/>
  <c r="H533"/>
  <c r="A534"/>
  <c r="B534"/>
  <c r="C534"/>
  <c r="D534"/>
  <c r="E534"/>
  <c r="H534"/>
  <c r="A535"/>
  <c r="B535"/>
  <c r="C535"/>
  <c r="D535"/>
  <c r="E535"/>
  <c r="H535"/>
  <c r="A536"/>
  <c r="B536"/>
  <c r="C536"/>
  <c r="D536"/>
  <c r="E536"/>
  <c r="H536"/>
  <c r="A537"/>
  <c r="B537"/>
  <c r="C537"/>
  <c r="D537"/>
  <c r="E537"/>
  <c r="H537"/>
  <c r="A538"/>
  <c r="B538"/>
  <c r="C538"/>
  <c r="D538"/>
  <c r="E538"/>
  <c r="H538"/>
  <c r="A539"/>
  <c r="B539"/>
  <c r="C539"/>
  <c r="D539"/>
  <c r="E539"/>
  <c r="H539"/>
  <c r="A540"/>
  <c r="B540"/>
  <c r="C540"/>
  <c r="D540"/>
  <c r="E540"/>
  <c r="H540"/>
  <c r="A541"/>
  <c r="B541"/>
  <c r="C541"/>
  <c r="D541"/>
  <c r="E541"/>
  <c r="H541"/>
  <c r="A542"/>
  <c r="B542"/>
  <c r="C542"/>
  <c r="D542"/>
  <c r="E542"/>
  <c r="H542"/>
  <c r="A543"/>
  <c r="B543"/>
  <c r="C543"/>
  <c r="D543"/>
  <c r="E543"/>
  <c r="H543"/>
  <c r="A544"/>
  <c r="B544"/>
  <c r="C544"/>
  <c r="D544"/>
  <c r="E544"/>
  <c r="H544"/>
  <c r="A545"/>
  <c r="B545"/>
  <c r="C545"/>
  <c r="D545"/>
  <c r="E545"/>
  <c r="H545"/>
  <c r="A546"/>
  <c r="B546"/>
  <c r="C546"/>
  <c r="D546"/>
  <c r="E546"/>
  <c r="H546"/>
  <c r="A547"/>
  <c r="B547"/>
  <c r="C547"/>
  <c r="D547"/>
  <c r="E547"/>
  <c r="H547"/>
  <c r="A2" i="12"/>
  <c r="B2"/>
  <c r="C2"/>
  <c r="D2"/>
  <c r="E2"/>
  <c r="H2"/>
  <c r="A3"/>
  <c r="B3"/>
  <c r="C3"/>
  <c r="D3"/>
  <c r="E3"/>
  <c r="H3"/>
  <c r="A4"/>
  <c r="B4"/>
  <c r="C4"/>
  <c r="D4"/>
  <c r="E4"/>
  <c r="H4"/>
  <c r="A5"/>
  <c r="B5"/>
  <c r="C5"/>
  <c r="D5"/>
  <c r="E5"/>
  <c r="H5"/>
  <c r="A6"/>
  <c r="B6"/>
  <c r="C6"/>
  <c r="D6"/>
  <c r="E6"/>
  <c r="H6"/>
  <c r="A7"/>
  <c r="B7"/>
  <c r="C7"/>
  <c r="D7"/>
  <c r="E7"/>
  <c r="H7"/>
  <c r="A8"/>
  <c r="B8"/>
  <c r="C8"/>
  <c r="D8"/>
  <c r="E8"/>
  <c r="H8"/>
  <c r="A9"/>
  <c r="B9"/>
  <c r="C9"/>
  <c r="D9"/>
  <c r="E9"/>
  <c r="H9"/>
  <c r="A10"/>
  <c r="B10"/>
  <c r="C10"/>
  <c r="D10"/>
  <c r="E10"/>
  <c r="H10"/>
  <c r="A11"/>
  <c r="B11"/>
  <c r="C11"/>
  <c r="D11"/>
  <c r="E11"/>
  <c r="H11"/>
  <c r="A12"/>
  <c r="B12"/>
  <c r="C12"/>
  <c r="D12"/>
  <c r="E12"/>
  <c r="H12"/>
  <c r="A13"/>
  <c r="B13"/>
  <c r="C13"/>
  <c r="D13"/>
  <c r="E13"/>
  <c r="H13"/>
  <c r="A14"/>
  <c r="B14"/>
  <c r="C14"/>
  <c r="D14"/>
  <c r="E14"/>
  <c r="H14"/>
  <c r="A15"/>
  <c r="B15"/>
  <c r="C15"/>
  <c r="D15"/>
  <c r="E15"/>
  <c r="H15"/>
  <c r="A16"/>
  <c r="B16"/>
  <c r="C16"/>
  <c r="D16"/>
  <c r="E16"/>
  <c r="H16"/>
  <c r="A17"/>
  <c r="B17"/>
  <c r="C17"/>
  <c r="D17"/>
  <c r="E17"/>
  <c r="H17"/>
  <c r="A18"/>
  <c r="B18"/>
  <c r="C18"/>
  <c r="D18"/>
  <c r="E18"/>
  <c r="H18"/>
  <c r="A19"/>
  <c r="B19"/>
  <c r="C19"/>
  <c r="D19"/>
  <c r="E19"/>
  <c r="H19"/>
  <c r="A20"/>
  <c r="B20"/>
  <c r="C20"/>
  <c r="D20"/>
  <c r="E20"/>
  <c r="H20"/>
  <c r="A21"/>
  <c r="B21"/>
  <c r="C21"/>
  <c r="D21"/>
  <c r="E21"/>
  <c r="H21"/>
  <c r="A22"/>
  <c r="B22"/>
  <c r="C22"/>
  <c r="D22"/>
  <c r="E22"/>
  <c r="H22"/>
  <c r="A23"/>
  <c r="B23"/>
  <c r="C23"/>
  <c r="D23"/>
  <c r="E23"/>
  <c r="H23"/>
  <c r="A24"/>
  <c r="B24"/>
  <c r="C24"/>
  <c r="D24"/>
  <c r="E24"/>
  <c r="H24"/>
  <c r="A25"/>
  <c r="B25"/>
  <c r="C25"/>
  <c r="D25"/>
  <c r="E25"/>
  <c r="H25"/>
  <c r="A26"/>
  <c r="B26"/>
  <c r="C26"/>
  <c r="D26"/>
  <c r="E26"/>
  <c r="H26"/>
  <c r="A27"/>
  <c r="B27"/>
  <c r="C27"/>
  <c r="D27"/>
  <c r="E27"/>
  <c r="H27"/>
  <c r="A28"/>
  <c r="B28"/>
  <c r="C28"/>
  <c r="D28"/>
  <c r="E28"/>
  <c r="H28"/>
  <c r="A29"/>
  <c r="B29"/>
  <c r="C29"/>
  <c r="D29"/>
  <c r="E29"/>
  <c r="H29"/>
  <c r="A30"/>
  <c r="B30"/>
  <c r="C30"/>
  <c r="D30"/>
  <c r="E30"/>
  <c r="H30"/>
  <c r="A31"/>
  <c r="B31"/>
  <c r="C31"/>
  <c r="D31"/>
  <c r="E31"/>
  <c r="H31"/>
  <c r="A32"/>
  <c r="B32"/>
  <c r="C32"/>
  <c r="D32"/>
  <c r="E32"/>
  <c r="H32"/>
  <c r="A33"/>
  <c r="B33"/>
  <c r="C33"/>
  <c r="D33"/>
  <c r="E33"/>
  <c r="H33"/>
  <c r="A34"/>
  <c r="B34"/>
  <c r="C34"/>
  <c r="D34"/>
  <c r="E34"/>
  <c r="H34"/>
  <c r="A35"/>
  <c r="B35"/>
  <c r="C35"/>
  <c r="D35"/>
  <c r="E35"/>
  <c r="H35"/>
  <c r="A36"/>
  <c r="B36"/>
  <c r="C36"/>
  <c r="D36"/>
  <c r="E36"/>
  <c r="H36"/>
  <c r="A37"/>
  <c r="B37"/>
  <c r="C37"/>
  <c r="D37"/>
  <c r="E37"/>
  <c r="H37"/>
  <c r="A38"/>
  <c r="B38"/>
  <c r="C38"/>
  <c r="D38"/>
  <c r="E38"/>
  <c r="H38"/>
  <c r="A39"/>
  <c r="B39"/>
  <c r="C39"/>
  <c r="D39"/>
  <c r="E39"/>
  <c r="H39"/>
  <c r="A40"/>
  <c r="B40"/>
  <c r="C40"/>
  <c r="D40"/>
  <c r="E40"/>
  <c r="H40"/>
  <c r="A41"/>
  <c r="B41"/>
  <c r="C41"/>
  <c r="D41"/>
  <c r="E41"/>
  <c r="H41"/>
  <c r="A42"/>
  <c r="B42"/>
  <c r="C42"/>
  <c r="D42"/>
  <c r="E42"/>
  <c r="H42"/>
  <c r="A43"/>
  <c r="B43"/>
  <c r="C43"/>
  <c r="D43"/>
  <c r="E43"/>
  <c r="H43"/>
  <c r="A44"/>
  <c r="B44"/>
  <c r="C44"/>
  <c r="D44"/>
  <c r="E44"/>
  <c r="H44"/>
  <c r="A45"/>
  <c r="B45"/>
  <c r="C45"/>
  <c r="D45"/>
  <c r="E45"/>
  <c r="H45"/>
  <c r="A46"/>
  <c r="B46"/>
  <c r="C46"/>
  <c r="D46"/>
  <c r="E46"/>
  <c r="H46"/>
  <c r="A47"/>
  <c r="B47"/>
  <c r="C47"/>
  <c r="D47"/>
  <c r="E47"/>
  <c r="H47"/>
  <c r="A48"/>
  <c r="B48"/>
  <c r="C48"/>
  <c r="D48"/>
  <c r="E48"/>
  <c r="H48"/>
  <c r="A49"/>
  <c r="B49"/>
  <c r="C49"/>
  <c r="D49"/>
  <c r="E49"/>
  <c r="H49"/>
  <c r="A50"/>
  <c r="B50"/>
  <c r="C50"/>
  <c r="D50"/>
  <c r="E50"/>
  <c r="H50"/>
  <c r="A51"/>
  <c r="B51"/>
  <c r="C51"/>
  <c r="D51"/>
  <c r="E51"/>
  <c r="H51"/>
  <c r="A52"/>
  <c r="B52"/>
  <c r="C52"/>
  <c r="D52"/>
  <c r="E52"/>
  <c r="H52"/>
  <c r="A53"/>
  <c r="B53"/>
  <c r="C53"/>
  <c r="D53"/>
  <c r="E53"/>
  <c r="H53"/>
  <c r="A54"/>
  <c r="B54"/>
  <c r="C54"/>
  <c r="D54"/>
  <c r="E54"/>
  <c r="H54"/>
  <c r="A55"/>
  <c r="B55"/>
  <c r="C55"/>
  <c r="D55"/>
  <c r="E55"/>
  <c r="H55"/>
  <c r="A56"/>
  <c r="B56"/>
  <c r="C56"/>
  <c r="D56"/>
  <c r="E56"/>
  <c r="H56"/>
  <c r="A57"/>
  <c r="B57"/>
  <c r="C57"/>
  <c r="D57"/>
  <c r="E57"/>
  <c r="H57"/>
  <c r="A58"/>
  <c r="B58"/>
  <c r="C58"/>
  <c r="D58"/>
  <c r="E58"/>
  <c r="H58"/>
  <c r="A59"/>
  <c r="B59"/>
  <c r="C59"/>
  <c r="D59"/>
  <c r="E59"/>
  <c r="H59"/>
  <c r="A60"/>
  <c r="B60"/>
  <c r="C60"/>
  <c r="D60"/>
  <c r="E60"/>
  <c r="H60"/>
  <c r="A61"/>
  <c r="B61"/>
  <c r="C61"/>
  <c r="D61"/>
  <c r="E61"/>
  <c r="H61"/>
  <c r="A62"/>
  <c r="B62"/>
  <c r="C62"/>
  <c r="D62"/>
  <c r="E62"/>
  <c r="H62"/>
  <c r="A63"/>
  <c r="B63"/>
  <c r="C63"/>
  <c r="D63"/>
  <c r="E63"/>
  <c r="H63"/>
  <c r="A64"/>
  <c r="B64"/>
  <c r="C64"/>
  <c r="D64"/>
  <c r="E64"/>
  <c r="H64"/>
  <c r="A65"/>
  <c r="B65"/>
  <c r="C65"/>
  <c r="D65"/>
  <c r="E65"/>
  <c r="H65"/>
  <c r="A66"/>
  <c r="B66"/>
  <c r="C66"/>
  <c r="D66"/>
  <c r="E66"/>
  <c r="H66"/>
  <c r="A67"/>
  <c r="B67"/>
  <c r="C67"/>
  <c r="D67"/>
  <c r="E67"/>
  <c r="H67"/>
  <c r="A68"/>
  <c r="B68"/>
  <c r="C68"/>
  <c r="D68"/>
  <c r="E68"/>
  <c r="H68"/>
  <c r="A69"/>
  <c r="B69"/>
  <c r="C69"/>
  <c r="D69"/>
  <c r="E69"/>
  <c r="H69"/>
  <c r="A70"/>
  <c r="B70"/>
  <c r="C70"/>
  <c r="D70"/>
  <c r="E70"/>
  <c r="H70"/>
  <c r="A71"/>
  <c r="B71"/>
  <c r="C71"/>
  <c r="D71"/>
  <c r="E71"/>
  <c r="H71"/>
  <c r="A72"/>
  <c r="B72"/>
  <c r="C72"/>
  <c r="D72"/>
  <c r="E72"/>
  <c r="H72"/>
  <c r="A73"/>
  <c r="B73"/>
  <c r="C73"/>
  <c r="D73"/>
  <c r="E73"/>
  <c r="H73"/>
  <c r="A74"/>
  <c r="B74"/>
  <c r="C74"/>
  <c r="D74"/>
  <c r="E74"/>
  <c r="H74"/>
  <c r="A75"/>
  <c r="B75"/>
  <c r="C75"/>
  <c r="D75"/>
  <c r="E75"/>
  <c r="H75"/>
  <c r="A76"/>
  <c r="B76"/>
  <c r="C76"/>
  <c r="D76"/>
  <c r="E76"/>
  <c r="H76"/>
  <c r="A77"/>
  <c r="B77"/>
  <c r="C77"/>
  <c r="D77"/>
  <c r="E77"/>
  <c r="H77"/>
  <c r="A78"/>
  <c r="B78"/>
  <c r="C78"/>
  <c r="D78"/>
  <c r="E78"/>
  <c r="H78"/>
  <c r="A79"/>
  <c r="B79"/>
  <c r="C79"/>
  <c r="D79"/>
  <c r="E79"/>
  <c r="H79"/>
  <c r="A80"/>
  <c r="B80"/>
  <c r="C80"/>
  <c r="D80"/>
  <c r="E80"/>
  <c r="H80"/>
  <c r="A81"/>
  <c r="B81"/>
  <c r="C81"/>
  <c r="D81"/>
  <c r="E81"/>
  <c r="H81"/>
  <c r="A82"/>
  <c r="B82"/>
  <c r="C82"/>
  <c r="D82"/>
  <c r="E82"/>
  <c r="H82"/>
  <c r="A83"/>
  <c r="B83"/>
  <c r="C83"/>
  <c r="D83"/>
  <c r="E83"/>
  <c r="H83"/>
  <c r="A84"/>
  <c r="B84"/>
  <c r="C84"/>
  <c r="D84"/>
  <c r="E84"/>
  <c r="H84"/>
  <c r="A85"/>
  <c r="B85"/>
  <c r="C85"/>
  <c r="D85"/>
  <c r="E85"/>
  <c r="H85"/>
  <c r="A86"/>
  <c r="B86"/>
  <c r="C86"/>
  <c r="D86"/>
  <c r="E86"/>
  <c r="H86"/>
  <c r="A87"/>
  <c r="B87"/>
  <c r="C87"/>
  <c r="D87"/>
  <c r="E87"/>
  <c r="H87"/>
  <c r="A88"/>
  <c r="B88"/>
  <c r="C88"/>
  <c r="D88"/>
  <c r="E88"/>
  <c r="H88"/>
  <c r="A89"/>
  <c r="B89"/>
  <c r="C89"/>
  <c r="D89"/>
  <c r="E89"/>
  <c r="H89"/>
  <c r="A90"/>
  <c r="B90"/>
  <c r="C90"/>
  <c r="D90"/>
  <c r="E90"/>
  <c r="H90"/>
  <c r="A91"/>
  <c r="B91"/>
  <c r="C91"/>
  <c r="D91"/>
  <c r="E91"/>
  <c r="H91"/>
  <c r="A92"/>
  <c r="B92"/>
  <c r="C92"/>
  <c r="D92"/>
  <c r="E92"/>
  <c r="H92"/>
  <c r="A93"/>
  <c r="B93"/>
  <c r="C93"/>
  <c r="D93"/>
  <c r="E93"/>
  <c r="H93"/>
  <c r="A94"/>
  <c r="B94"/>
  <c r="C94"/>
  <c r="D94"/>
  <c r="E94"/>
  <c r="H94"/>
  <c r="A95"/>
  <c r="B95"/>
  <c r="C95"/>
  <c r="D95"/>
  <c r="E95"/>
  <c r="H95"/>
  <c r="A96"/>
  <c r="B96"/>
  <c r="C96"/>
  <c r="D96"/>
  <c r="E96"/>
  <c r="H96"/>
  <c r="A97"/>
  <c r="B97"/>
  <c r="C97"/>
  <c r="D97"/>
  <c r="E97"/>
  <c r="H97"/>
  <c r="A98"/>
  <c r="B98"/>
  <c r="C98"/>
  <c r="D98"/>
  <c r="E98"/>
  <c r="H98"/>
  <c r="A99"/>
  <c r="B99"/>
  <c r="C99"/>
  <c r="D99"/>
  <c r="E99"/>
  <c r="H99"/>
  <c r="A100"/>
  <c r="B100"/>
  <c r="C100"/>
  <c r="D100"/>
  <c r="E100"/>
  <c r="H100"/>
  <c r="A101"/>
  <c r="B101"/>
  <c r="C101"/>
  <c r="D101"/>
  <c r="E101"/>
  <c r="H101"/>
  <c r="A102"/>
  <c r="B102"/>
  <c r="C102"/>
  <c r="D102"/>
  <c r="E102"/>
  <c r="H102"/>
  <c r="A103"/>
  <c r="B103"/>
  <c r="C103"/>
  <c r="D103"/>
  <c r="E103"/>
  <c r="H103"/>
  <c r="A104"/>
  <c r="B104"/>
  <c r="C104"/>
  <c r="D104"/>
  <c r="E104"/>
  <c r="H104"/>
  <c r="A105"/>
  <c r="B105"/>
  <c r="C105"/>
  <c r="D105"/>
  <c r="E105"/>
  <c r="H105"/>
  <c r="A106"/>
  <c r="B106"/>
  <c r="C106"/>
  <c r="D106"/>
  <c r="E106"/>
  <c r="H106"/>
  <c r="A107"/>
  <c r="B107"/>
  <c r="C107"/>
  <c r="D107"/>
  <c r="E107"/>
  <c r="H107"/>
  <c r="A108"/>
  <c r="B108"/>
  <c r="C108"/>
  <c r="D108"/>
  <c r="E108"/>
  <c r="H108"/>
  <c r="A109"/>
  <c r="B109"/>
  <c r="C109"/>
  <c r="D109"/>
  <c r="E109"/>
  <c r="H109"/>
  <c r="A110"/>
  <c r="B110"/>
  <c r="C110"/>
  <c r="D110"/>
  <c r="E110"/>
  <c r="H110"/>
  <c r="A111"/>
  <c r="B111"/>
  <c r="C111"/>
  <c r="D111"/>
  <c r="E111"/>
  <c r="H111"/>
  <c r="A112"/>
  <c r="B112"/>
  <c r="C112"/>
  <c r="D112"/>
  <c r="E112"/>
  <c r="H112"/>
  <c r="A113"/>
  <c r="B113"/>
  <c r="C113"/>
  <c r="D113"/>
  <c r="E113"/>
  <c r="H113"/>
  <c r="A114"/>
  <c r="B114"/>
  <c r="C114"/>
  <c r="D114"/>
  <c r="E114"/>
  <c r="H114"/>
  <c r="A115"/>
  <c r="B115"/>
  <c r="C115"/>
  <c r="D115"/>
  <c r="E115"/>
  <c r="H115"/>
  <c r="A116"/>
  <c r="B116"/>
  <c r="C116"/>
  <c r="D116"/>
  <c r="E116"/>
  <c r="H116"/>
  <c r="A117"/>
  <c r="B117"/>
  <c r="C117"/>
  <c r="D117"/>
  <c r="E117"/>
  <c r="H117"/>
  <c r="A118"/>
  <c r="B118"/>
  <c r="C118"/>
  <c r="D118"/>
  <c r="E118"/>
  <c r="H118"/>
  <c r="A119"/>
  <c r="B119"/>
  <c r="C119"/>
  <c r="D119"/>
  <c r="E119"/>
  <c r="H119"/>
  <c r="A120"/>
  <c r="B120"/>
  <c r="C120"/>
  <c r="D120"/>
  <c r="E120"/>
  <c r="H120"/>
  <c r="A121"/>
  <c r="B121"/>
  <c r="C121"/>
  <c r="D121"/>
  <c r="E121"/>
  <c r="H121"/>
  <c r="A122"/>
  <c r="B122"/>
  <c r="C122"/>
  <c r="D122"/>
  <c r="E122"/>
  <c r="H122"/>
  <c r="A123"/>
  <c r="B123"/>
  <c r="C123"/>
  <c r="D123"/>
  <c r="E123"/>
  <c r="H123"/>
  <c r="A124"/>
  <c r="B124"/>
  <c r="C124"/>
  <c r="D124"/>
  <c r="E124"/>
  <c r="H124"/>
  <c r="A125"/>
  <c r="B125"/>
  <c r="C125"/>
  <c r="D125"/>
  <c r="E125"/>
  <c r="H125"/>
  <c r="A126"/>
  <c r="B126"/>
  <c r="C126"/>
  <c r="D126"/>
  <c r="E126"/>
  <c r="H126"/>
  <c r="A127"/>
  <c r="B127"/>
  <c r="C127"/>
  <c r="D127"/>
  <c r="E127"/>
  <c r="H127"/>
  <c r="A128"/>
  <c r="B128"/>
  <c r="C128"/>
  <c r="D128"/>
  <c r="E128"/>
  <c r="H128"/>
  <c r="A129"/>
  <c r="B129"/>
  <c r="C129"/>
  <c r="D129"/>
  <c r="E129"/>
  <c r="H129"/>
  <c r="A130"/>
  <c r="B130"/>
  <c r="C130"/>
  <c r="D130"/>
  <c r="E130"/>
  <c r="H130"/>
  <c r="A131"/>
  <c r="B131"/>
  <c r="C131"/>
  <c r="D131"/>
  <c r="E131"/>
  <c r="H131"/>
  <c r="A132"/>
  <c r="B132"/>
  <c r="C132"/>
  <c r="D132"/>
  <c r="E132"/>
  <c r="H132"/>
  <c r="A133"/>
  <c r="B133"/>
  <c r="C133"/>
  <c r="D133"/>
  <c r="E133"/>
  <c r="H133"/>
  <c r="A134"/>
  <c r="B134"/>
  <c r="C134"/>
  <c r="D134"/>
  <c r="E134"/>
  <c r="H134"/>
  <c r="A135"/>
  <c r="B135"/>
  <c r="C135"/>
  <c r="D135"/>
  <c r="E135"/>
  <c r="H135"/>
  <c r="A136"/>
  <c r="B136"/>
  <c r="C136"/>
  <c r="D136"/>
  <c r="E136"/>
  <c r="H136"/>
  <c r="A137"/>
  <c r="B137"/>
  <c r="C137"/>
  <c r="D137"/>
  <c r="E137"/>
  <c r="H137"/>
  <c r="A138"/>
  <c r="B138"/>
  <c r="C138"/>
  <c r="D138"/>
  <c r="E138"/>
  <c r="H138"/>
  <c r="A139"/>
  <c r="B139"/>
  <c r="C139"/>
  <c r="D139"/>
  <c r="E139"/>
  <c r="H139"/>
  <c r="A140"/>
  <c r="B140"/>
  <c r="C140"/>
  <c r="D140"/>
  <c r="E140"/>
  <c r="H140"/>
  <c r="A141"/>
  <c r="B141"/>
  <c r="C141"/>
  <c r="D141"/>
  <c r="E141"/>
  <c r="H141"/>
  <c r="A142"/>
  <c r="B142"/>
  <c r="C142"/>
  <c r="D142"/>
  <c r="E142"/>
  <c r="H142"/>
  <c r="A143"/>
  <c r="B143"/>
  <c r="C143"/>
  <c r="D143"/>
  <c r="E143"/>
  <c r="H143"/>
  <c r="A144"/>
  <c r="B144"/>
  <c r="C144"/>
  <c r="D144"/>
  <c r="E144"/>
  <c r="H144"/>
  <c r="A145"/>
  <c r="B145"/>
  <c r="C145"/>
  <c r="D145"/>
  <c r="E145"/>
  <c r="H145"/>
  <c r="A146"/>
  <c r="B146"/>
  <c r="C146"/>
  <c r="D146"/>
  <c r="E146"/>
  <c r="H146"/>
  <c r="A147"/>
  <c r="B147"/>
  <c r="C147"/>
  <c r="D147"/>
  <c r="E147"/>
  <c r="H147"/>
  <c r="A148"/>
  <c r="B148"/>
  <c r="C148"/>
  <c r="D148"/>
  <c r="E148"/>
  <c r="H148"/>
  <c r="A149"/>
  <c r="B149"/>
  <c r="C149"/>
  <c r="D149"/>
  <c r="E149"/>
  <c r="H149"/>
  <c r="A150"/>
  <c r="B150"/>
  <c r="C150"/>
  <c r="D150"/>
  <c r="E150"/>
  <c r="H150"/>
  <c r="A151"/>
  <c r="B151"/>
  <c r="C151"/>
  <c r="D151"/>
  <c r="E151"/>
  <c r="H151"/>
  <c r="A152"/>
  <c r="B152"/>
  <c r="C152"/>
  <c r="D152"/>
  <c r="E152"/>
  <c r="H152"/>
  <c r="A153"/>
  <c r="B153"/>
  <c r="C153"/>
  <c r="D153"/>
  <c r="E153"/>
  <c r="H153"/>
  <c r="A154"/>
  <c r="B154"/>
  <c r="C154"/>
  <c r="D154"/>
  <c r="E154"/>
  <c r="H154"/>
  <c r="A155"/>
  <c r="B155"/>
  <c r="C155"/>
  <c r="D155"/>
  <c r="E155"/>
  <c r="H155"/>
  <c r="A156"/>
  <c r="B156"/>
  <c r="C156"/>
  <c r="D156"/>
  <c r="E156"/>
  <c r="H156"/>
  <c r="A157"/>
  <c r="B157"/>
  <c r="C157"/>
  <c r="D157"/>
  <c r="E157"/>
  <c r="H157"/>
  <c r="A158"/>
  <c r="B158"/>
  <c r="C158"/>
  <c r="D158"/>
  <c r="E158"/>
  <c r="H158"/>
  <c r="A159"/>
  <c r="B159"/>
  <c r="C159"/>
  <c r="D159"/>
  <c r="E159"/>
  <c r="H159"/>
  <c r="A160"/>
  <c r="B160"/>
  <c r="C160"/>
  <c r="D160"/>
  <c r="E160"/>
  <c r="H160"/>
  <c r="A161"/>
  <c r="B161"/>
  <c r="C161"/>
  <c r="D161"/>
  <c r="E161"/>
  <c r="H161"/>
  <c r="A162"/>
  <c r="B162"/>
  <c r="C162"/>
  <c r="D162"/>
  <c r="E162"/>
  <c r="H162"/>
  <c r="A163"/>
  <c r="B163"/>
  <c r="C163"/>
  <c r="D163"/>
  <c r="E163"/>
  <c r="H163"/>
  <c r="A164"/>
  <c r="B164"/>
  <c r="C164"/>
  <c r="D164"/>
  <c r="E164"/>
  <c r="H164"/>
  <c r="A165"/>
  <c r="B165"/>
  <c r="C165"/>
  <c r="D165"/>
  <c r="E165"/>
  <c r="H165"/>
  <c r="A166"/>
  <c r="B166"/>
  <c r="C166"/>
  <c r="D166"/>
  <c r="E166"/>
  <c r="H166"/>
  <c r="A167"/>
  <c r="B167"/>
  <c r="C167"/>
  <c r="D167"/>
  <c r="E167"/>
  <c r="H167"/>
  <c r="A168"/>
  <c r="B168"/>
  <c r="C168"/>
  <c r="D168"/>
  <c r="E168"/>
  <c r="H168"/>
  <c r="A169"/>
  <c r="B169"/>
  <c r="C169"/>
  <c r="D169"/>
  <c r="E169"/>
  <c r="H169"/>
  <c r="A170"/>
  <c r="B170"/>
  <c r="C170"/>
  <c r="D170"/>
  <c r="E170"/>
  <c r="H170"/>
  <c r="A171"/>
  <c r="B171"/>
  <c r="C171"/>
  <c r="D171"/>
  <c r="E171"/>
  <c r="H171"/>
  <c r="A172"/>
  <c r="B172"/>
  <c r="C172"/>
  <c r="D172"/>
  <c r="E172"/>
  <c r="H172"/>
  <c r="A173"/>
  <c r="B173"/>
  <c r="C173"/>
  <c r="D173"/>
  <c r="E173"/>
  <c r="H173"/>
  <c r="A174"/>
  <c r="B174"/>
  <c r="C174"/>
  <c r="D174"/>
  <c r="E174"/>
  <c r="H174"/>
  <c r="A175"/>
  <c r="B175"/>
  <c r="C175"/>
  <c r="D175"/>
  <c r="E175"/>
  <c r="H175"/>
  <c r="A176"/>
  <c r="B176"/>
  <c r="C176"/>
  <c r="D176"/>
  <c r="E176"/>
  <c r="H176"/>
  <c r="A177"/>
  <c r="B177"/>
  <c r="C177"/>
  <c r="D177"/>
  <c r="E177"/>
  <c r="H177"/>
  <c r="A178"/>
  <c r="B178"/>
  <c r="C178"/>
  <c r="D178"/>
  <c r="E178"/>
  <c r="H178"/>
  <c r="A179"/>
  <c r="B179"/>
  <c r="C179"/>
  <c r="D179"/>
  <c r="E179"/>
  <c r="H179"/>
  <c r="A180"/>
  <c r="B180"/>
  <c r="C180"/>
  <c r="D180"/>
  <c r="E180"/>
  <c r="H180"/>
  <c r="A181"/>
  <c r="B181"/>
  <c r="C181"/>
  <c r="D181"/>
  <c r="E181"/>
  <c r="H181"/>
  <c r="A182"/>
  <c r="B182"/>
  <c r="C182"/>
  <c r="D182"/>
  <c r="E182"/>
  <c r="H182"/>
  <c r="A183"/>
  <c r="B183"/>
  <c r="C183"/>
  <c r="D183"/>
  <c r="E183"/>
  <c r="H183"/>
  <c r="A184"/>
  <c r="B184"/>
  <c r="C184"/>
  <c r="D184"/>
  <c r="E184"/>
  <c r="H184"/>
  <c r="A185"/>
  <c r="B185"/>
  <c r="C185"/>
  <c r="D185"/>
  <c r="E185"/>
  <c r="H185"/>
  <c r="A186"/>
  <c r="B186"/>
  <c r="C186"/>
  <c r="D186"/>
  <c r="E186"/>
  <c r="H186"/>
  <c r="A187"/>
  <c r="B187"/>
  <c r="C187"/>
  <c r="D187"/>
  <c r="E187"/>
  <c r="H187"/>
  <c r="A188"/>
  <c r="B188"/>
  <c r="C188"/>
  <c r="D188"/>
  <c r="E188"/>
  <c r="H188"/>
  <c r="A189"/>
  <c r="B189"/>
  <c r="C189"/>
  <c r="D189"/>
  <c r="E189"/>
  <c r="H189"/>
  <c r="A190"/>
  <c r="B190"/>
  <c r="C190"/>
  <c r="D190"/>
  <c r="E190"/>
  <c r="H190"/>
  <c r="A191"/>
  <c r="B191"/>
  <c r="C191"/>
  <c r="D191"/>
  <c r="E191"/>
  <c r="H191"/>
  <c r="A192"/>
  <c r="B192"/>
  <c r="C192"/>
  <c r="D192"/>
  <c r="E192"/>
  <c r="H192"/>
  <c r="A193"/>
  <c r="B193"/>
  <c r="C193"/>
  <c r="D193"/>
  <c r="E193"/>
  <c r="H193"/>
  <c r="A194"/>
  <c r="B194"/>
  <c r="C194"/>
  <c r="D194"/>
  <c r="E194"/>
  <c r="H194"/>
  <c r="A195"/>
  <c r="B195"/>
  <c r="C195"/>
  <c r="D195"/>
  <c r="E195"/>
  <c r="H195"/>
  <c r="A196"/>
  <c r="B196"/>
  <c r="C196"/>
  <c r="D196"/>
  <c r="E196"/>
  <c r="H196"/>
  <c r="A197"/>
  <c r="B197"/>
  <c r="C197"/>
  <c r="D197"/>
  <c r="E197"/>
  <c r="H197"/>
  <c r="A198"/>
  <c r="B198"/>
  <c r="C198"/>
  <c r="D198"/>
  <c r="E198"/>
  <c r="H198"/>
  <c r="A199"/>
  <c r="B199"/>
  <c r="C199"/>
  <c r="D199"/>
  <c r="E199"/>
  <c r="H199"/>
  <c r="A200"/>
  <c r="B200"/>
  <c r="C200"/>
  <c r="D200"/>
  <c r="E200"/>
  <c r="H200"/>
  <c r="A201"/>
  <c r="B201"/>
  <c r="C201"/>
  <c r="D201"/>
  <c r="E201"/>
  <c r="H201"/>
  <c r="A202"/>
  <c r="B202"/>
  <c r="C202"/>
  <c r="D202"/>
  <c r="E202"/>
  <c r="H202"/>
  <c r="A203"/>
  <c r="B203"/>
  <c r="C203"/>
  <c r="D203"/>
  <c r="E203"/>
  <c r="H203"/>
  <c r="A204"/>
  <c r="B204"/>
  <c r="C204"/>
  <c r="D204"/>
  <c r="E204"/>
  <c r="H204"/>
  <c r="A205"/>
  <c r="B205"/>
  <c r="C205"/>
  <c r="D205"/>
  <c r="E205"/>
  <c r="H205"/>
  <c r="A206"/>
  <c r="B206"/>
  <c r="C206"/>
  <c r="D206"/>
  <c r="E206"/>
  <c r="H206"/>
  <c r="A207"/>
  <c r="B207"/>
  <c r="C207"/>
  <c r="D207"/>
  <c r="E207"/>
  <c r="H207"/>
  <c r="A208"/>
  <c r="B208"/>
  <c r="C208"/>
  <c r="D208"/>
  <c r="E208"/>
  <c r="H208"/>
  <c r="A209"/>
  <c r="B209"/>
  <c r="C209"/>
  <c r="D209"/>
  <c r="E209"/>
  <c r="H209"/>
  <c r="A210"/>
  <c r="B210"/>
  <c r="C210"/>
  <c r="D210"/>
  <c r="E210"/>
  <c r="H210"/>
  <c r="A211"/>
  <c r="B211"/>
  <c r="C211"/>
  <c r="D211"/>
  <c r="E211"/>
  <c r="H211"/>
  <c r="A212"/>
  <c r="B212"/>
  <c r="C212"/>
  <c r="D212"/>
  <c r="E212"/>
  <c r="H212"/>
  <c r="A213"/>
  <c r="B213"/>
  <c r="C213"/>
  <c r="D213"/>
  <c r="E213"/>
  <c r="H213"/>
  <c r="A214"/>
  <c r="B214"/>
  <c r="C214"/>
  <c r="D214"/>
  <c r="E214"/>
  <c r="H214"/>
  <c r="A215"/>
  <c r="B215"/>
  <c r="C215"/>
  <c r="D215"/>
  <c r="E215"/>
  <c r="H215"/>
  <c r="A216"/>
  <c r="B216"/>
  <c r="C216"/>
  <c r="D216"/>
  <c r="E216"/>
  <c r="H216"/>
  <c r="A217"/>
  <c r="B217"/>
  <c r="C217"/>
  <c r="D217"/>
  <c r="E217"/>
  <c r="H217"/>
  <c r="A218"/>
  <c r="B218"/>
  <c r="C218"/>
  <c r="D218"/>
  <c r="E218"/>
  <c r="H218"/>
  <c r="A219"/>
  <c r="B219"/>
  <c r="C219"/>
  <c r="D219"/>
  <c r="E219"/>
  <c r="H219"/>
  <c r="A220"/>
  <c r="B220"/>
  <c r="C220"/>
  <c r="D220"/>
  <c r="E220"/>
  <c r="H220"/>
  <c r="A221"/>
  <c r="B221"/>
  <c r="C221"/>
  <c r="D221"/>
  <c r="E221"/>
  <c r="H221"/>
  <c r="A222"/>
  <c r="B222"/>
  <c r="C222"/>
  <c r="D222"/>
  <c r="E222"/>
  <c r="H222"/>
  <c r="A223"/>
  <c r="B223"/>
  <c r="C223"/>
  <c r="D223"/>
  <c r="E223"/>
  <c r="H223"/>
  <c r="A224"/>
  <c r="B224"/>
  <c r="C224"/>
  <c r="D224"/>
  <c r="E224"/>
  <c r="H224"/>
  <c r="A225"/>
  <c r="B225"/>
  <c r="C225"/>
  <c r="D225"/>
  <c r="E225"/>
  <c r="H225"/>
  <c r="A226"/>
  <c r="B226"/>
  <c r="C226"/>
  <c r="D226"/>
  <c r="E226"/>
  <c r="H226"/>
  <c r="A227"/>
  <c r="B227"/>
  <c r="C227"/>
  <c r="D227"/>
  <c r="E227"/>
  <c r="H227"/>
  <c r="A228"/>
  <c r="B228"/>
  <c r="C228"/>
  <c r="D228"/>
  <c r="E228"/>
  <c r="H228"/>
  <c r="A229"/>
  <c r="B229"/>
  <c r="C229"/>
  <c r="D229"/>
  <c r="E229"/>
  <c r="H229"/>
  <c r="A230"/>
  <c r="B230"/>
  <c r="C230"/>
  <c r="D230"/>
  <c r="E230"/>
  <c r="H230"/>
  <c r="A231"/>
  <c r="B231"/>
  <c r="C231"/>
  <c r="D231"/>
  <c r="E231"/>
  <c r="H231"/>
  <c r="A232"/>
  <c r="B232"/>
  <c r="C232"/>
  <c r="D232"/>
  <c r="E232"/>
  <c r="H232"/>
  <c r="A233"/>
  <c r="B233"/>
  <c r="C233"/>
  <c r="D233"/>
  <c r="E233"/>
  <c r="H233"/>
  <c r="A234"/>
  <c r="B234"/>
  <c r="C234"/>
  <c r="D234"/>
  <c r="E234"/>
  <c r="H234"/>
  <c r="A235"/>
  <c r="B235"/>
  <c r="C235"/>
  <c r="D235"/>
  <c r="E235"/>
  <c r="H235"/>
  <c r="A236"/>
  <c r="B236"/>
  <c r="C236"/>
  <c r="D236"/>
  <c r="E236"/>
  <c r="H236"/>
  <c r="A237"/>
  <c r="B237"/>
  <c r="C237"/>
  <c r="D237"/>
  <c r="E237"/>
  <c r="H237"/>
  <c r="A238"/>
  <c r="B238"/>
  <c r="C238"/>
  <c r="D238"/>
  <c r="E238"/>
  <c r="H238"/>
  <c r="A239"/>
  <c r="B239"/>
  <c r="C239"/>
  <c r="D239"/>
  <c r="E239"/>
  <c r="H239"/>
  <c r="A240"/>
  <c r="B240"/>
  <c r="C240"/>
  <c r="D240"/>
  <c r="E240"/>
  <c r="H240"/>
  <c r="A241"/>
  <c r="B241"/>
  <c r="C241"/>
  <c r="D241"/>
  <c r="E241"/>
  <c r="H241"/>
  <c r="A242"/>
  <c r="B242"/>
  <c r="C242"/>
  <c r="D242"/>
  <c r="E242"/>
  <c r="H242"/>
  <c r="A243"/>
  <c r="B243"/>
  <c r="C243"/>
  <c r="D243"/>
  <c r="E243"/>
  <c r="H243"/>
  <c r="A244"/>
  <c r="B244"/>
  <c r="C244"/>
  <c r="D244"/>
  <c r="E244"/>
  <c r="H244"/>
  <c r="A245"/>
  <c r="B245"/>
  <c r="C245"/>
  <c r="D245"/>
  <c r="E245"/>
  <c r="H245"/>
  <c r="A246"/>
  <c r="B246"/>
  <c r="C246"/>
  <c r="D246"/>
  <c r="E246"/>
  <c r="H246"/>
  <c r="A247"/>
  <c r="B247"/>
  <c r="C247"/>
  <c r="D247"/>
  <c r="E247"/>
  <c r="H247"/>
  <c r="A248"/>
  <c r="B248"/>
  <c r="C248"/>
  <c r="D248"/>
  <c r="E248"/>
  <c r="H248"/>
  <c r="A249"/>
  <c r="B249"/>
  <c r="C249"/>
  <c r="D249"/>
  <c r="E249"/>
  <c r="H249"/>
  <c r="A250"/>
  <c r="B250"/>
  <c r="C250"/>
  <c r="D250"/>
  <c r="E250"/>
  <c r="H250"/>
  <c r="A251"/>
  <c r="B251"/>
  <c r="C251"/>
  <c r="D251"/>
  <c r="E251"/>
  <c r="H251"/>
  <c r="A252"/>
  <c r="B252"/>
  <c r="C252"/>
  <c r="D252"/>
  <c r="E252"/>
  <c r="H252"/>
  <c r="A253"/>
  <c r="B253"/>
  <c r="C253"/>
  <c r="D253"/>
  <c r="E253"/>
  <c r="H253"/>
  <c r="A254"/>
  <c r="B254"/>
  <c r="C254"/>
  <c r="D254"/>
  <c r="E254"/>
  <c r="H254"/>
  <c r="A255"/>
  <c r="B255"/>
  <c r="C255"/>
  <c r="D255"/>
  <c r="E255"/>
  <c r="H255"/>
  <c r="A256"/>
  <c r="B256"/>
  <c r="C256"/>
  <c r="D256"/>
  <c r="E256"/>
  <c r="H256"/>
  <c r="A257"/>
  <c r="B257"/>
  <c r="C257"/>
  <c r="D257"/>
  <c r="E257"/>
  <c r="H257"/>
  <c r="A258"/>
  <c r="B258"/>
  <c r="C258"/>
  <c r="D258"/>
  <c r="E258"/>
  <c r="H258"/>
  <c r="A259"/>
  <c r="B259"/>
  <c r="C259"/>
  <c r="D259"/>
  <c r="E259"/>
  <c r="H259"/>
  <c r="A260"/>
  <c r="B260"/>
  <c r="C260"/>
  <c r="D260"/>
  <c r="E260"/>
  <c r="H260"/>
  <c r="A261"/>
  <c r="B261"/>
  <c r="C261"/>
  <c r="D261"/>
  <c r="E261"/>
  <c r="H261"/>
  <c r="A262"/>
  <c r="B262"/>
  <c r="C262"/>
  <c r="D262"/>
  <c r="E262"/>
  <c r="H262"/>
  <c r="A263"/>
  <c r="B263"/>
  <c r="C263"/>
  <c r="D263"/>
  <c r="E263"/>
  <c r="H263"/>
  <c r="A264"/>
  <c r="B264"/>
  <c r="C264"/>
  <c r="D264"/>
  <c r="E264"/>
  <c r="H264"/>
  <c r="A265"/>
  <c r="B265"/>
  <c r="C265"/>
  <c r="D265"/>
  <c r="E265"/>
  <c r="H265"/>
  <c r="A266"/>
  <c r="B266"/>
  <c r="C266"/>
  <c r="D266"/>
  <c r="E266"/>
  <c r="H266"/>
  <c r="A267"/>
  <c r="B267"/>
  <c r="C267"/>
  <c r="D267"/>
  <c r="E267"/>
  <c r="H267"/>
  <c r="A268"/>
  <c r="B268"/>
  <c r="C268"/>
  <c r="D268"/>
  <c r="E268"/>
  <c r="H268"/>
  <c r="A269"/>
  <c r="B269"/>
  <c r="C269"/>
  <c r="D269"/>
  <c r="E269"/>
  <c r="H269"/>
  <c r="A270"/>
  <c r="B270"/>
  <c r="C270"/>
  <c r="D270"/>
  <c r="E270"/>
  <c r="H270"/>
  <c r="A271"/>
  <c r="B271"/>
  <c r="C271"/>
  <c r="D271"/>
  <c r="E271"/>
  <c r="H271"/>
  <c r="A272"/>
  <c r="B272"/>
  <c r="C272"/>
  <c r="D272"/>
  <c r="E272"/>
  <c r="H272"/>
  <c r="A273"/>
  <c r="B273"/>
  <c r="C273"/>
  <c r="D273"/>
  <c r="E273"/>
  <c r="H273"/>
  <c r="A274"/>
  <c r="B274"/>
  <c r="C274"/>
  <c r="D274"/>
  <c r="E274"/>
  <c r="H274"/>
  <c r="A275"/>
  <c r="B275"/>
  <c r="C275"/>
  <c r="D275"/>
  <c r="E275"/>
  <c r="H275"/>
  <c r="A276"/>
  <c r="B276"/>
  <c r="C276"/>
  <c r="D276"/>
  <c r="E276"/>
  <c r="H276"/>
  <c r="A277"/>
  <c r="B277"/>
  <c r="C277"/>
  <c r="D277"/>
  <c r="E277"/>
  <c r="H277"/>
  <c r="A278"/>
  <c r="B278"/>
  <c r="C278"/>
  <c r="D278"/>
  <c r="E278"/>
  <c r="H278"/>
  <c r="A279"/>
  <c r="B279"/>
  <c r="C279"/>
  <c r="D279"/>
  <c r="E279"/>
  <c r="H279"/>
  <c r="A280"/>
  <c r="B280"/>
  <c r="C280"/>
  <c r="D280"/>
  <c r="E280"/>
  <c r="H280"/>
  <c r="A281"/>
  <c r="B281"/>
  <c r="C281"/>
  <c r="D281"/>
  <c r="E281"/>
  <c r="H281"/>
  <c r="A282"/>
  <c r="B282"/>
  <c r="C282"/>
  <c r="D282"/>
  <c r="E282"/>
  <c r="H282"/>
  <c r="A283"/>
  <c r="B283"/>
  <c r="C283"/>
  <c r="D283"/>
  <c r="E283"/>
  <c r="H283"/>
  <c r="A284"/>
  <c r="B284"/>
  <c r="C284"/>
  <c r="D284"/>
  <c r="E284"/>
  <c r="H284"/>
  <c r="A285"/>
  <c r="B285"/>
  <c r="C285"/>
  <c r="D285"/>
  <c r="E285"/>
  <c r="H285"/>
  <c r="A286"/>
  <c r="B286"/>
  <c r="C286"/>
  <c r="D286"/>
  <c r="E286"/>
  <c r="H286"/>
  <c r="A287"/>
  <c r="B287"/>
  <c r="C287"/>
  <c r="D287"/>
  <c r="E287"/>
  <c r="H287"/>
  <c r="A288"/>
  <c r="B288"/>
  <c r="C288"/>
  <c r="D288"/>
  <c r="E288"/>
  <c r="H288"/>
  <c r="A289"/>
  <c r="B289"/>
  <c r="C289"/>
  <c r="D289"/>
  <c r="E289"/>
  <c r="H289"/>
  <c r="A290"/>
  <c r="B290"/>
  <c r="C290"/>
  <c r="D290"/>
  <c r="E290"/>
  <c r="H290"/>
  <c r="A291"/>
  <c r="B291"/>
  <c r="C291"/>
  <c r="D291"/>
  <c r="E291"/>
  <c r="H291"/>
  <c r="A292"/>
  <c r="B292"/>
  <c r="C292"/>
  <c r="D292"/>
  <c r="E292"/>
  <c r="H292"/>
  <c r="A293"/>
  <c r="B293"/>
  <c r="C293"/>
  <c r="D293"/>
  <c r="E293"/>
  <c r="H293"/>
  <c r="A294"/>
  <c r="B294"/>
  <c r="C294"/>
  <c r="D294"/>
  <c r="E294"/>
  <c r="H294"/>
  <c r="A295"/>
  <c r="B295"/>
  <c r="C295"/>
  <c r="D295"/>
  <c r="E295"/>
  <c r="H295"/>
  <c r="A296"/>
  <c r="B296"/>
  <c r="C296"/>
  <c r="D296"/>
  <c r="E296"/>
  <c r="H296"/>
  <c r="A297"/>
  <c r="B297"/>
  <c r="C297"/>
  <c r="D297"/>
  <c r="E297"/>
  <c r="H297"/>
  <c r="A298"/>
  <c r="B298"/>
  <c r="C298"/>
  <c r="D298"/>
  <c r="E298"/>
  <c r="H298"/>
  <c r="A299"/>
  <c r="B299"/>
  <c r="C299"/>
  <c r="D299"/>
  <c r="E299"/>
  <c r="H299"/>
  <c r="A300"/>
  <c r="B300"/>
  <c r="C300"/>
  <c r="D300"/>
  <c r="E300"/>
  <c r="H300"/>
  <c r="A301"/>
  <c r="B301"/>
  <c r="C301"/>
  <c r="D301"/>
  <c r="E301"/>
  <c r="H301"/>
  <c r="A302"/>
  <c r="B302"/>
  <c r="C302"/>
  <c r="D302"/>
  <c r="E302"/>
  <c r="H302"/>
  <c r="A303"/>
  <c r="B303"/>
  <c r="C303"/>
  <c r="D303"/>
  <c r="E303"/>
  <c r="H303"/>
  <c r="A304"/>
  <c r="B304"/>
  <c r="C304"/>
  <c r="D304"/>
  <c r="E304"/>
  <c r="H304"/>
  <c r="A305"/>
  <c r="B305"/>
  <c r="C305"/>
  <c r="D305"/>
  <c r="E305"/>
  <c r="H305"/>
  <c r="A306"/>
  <c r="B306"/>
  <c r="C306"/>
  <c r="D306"/>
  <c r="E306"/>
  <c r="H306"/>
  <c r="A307"/>
  <c r="B307"/>
  <c r="C307"/>
  <c r="D307"/>
  <c r="E307"/>
  <c r="H307"/>
  <c r="A308"/>
  <c r="B308"/>
  <c r="C308"/>
  <c r="D308"/>
  <c r="E308"/>
  <c r="H308"/>
  <c r="A309"/>
  <c r="B309"/>
  <c r="C309"/>
  <c r="D309"/>
  <c r="E309"/>
  <c r="H309"/>
  <c r="A310"/>
  <c r="B310"/>
  <c r="C310"/>
  <c r="D310"/>
  <c r="E310"/>
  <c r="H310"/>
  <c r="A311"/>
  <c r="B311"/>
  <c r="C311"/>
  <c r="D311"/>
  <c r="E311"/>
  <c r="H311"/>
  <c r="A312"/>
  <c r="B312"/>
  <c r="C312"/>
  <c r="D312"/>
  <c r="E312"/>
  <c r="H312"/>
  <c r="A313"/>
  <c r="B313"/>
  <c r="C313"/>
  <c r="D313"/>
  <c r="E313"/>
  <c r="H313"/>
  <c r="A314"/>
  <c r="B314"/>
  <c r="C314"/>
  <c r="D314"/>
  <c r="E314"/>
  <c r="H314"/>
  <c r="A315"/>
  <c r="B315"/>
  <c r="C315"/>
  <c r="D315"/>
  <c r="E315"/>
  <c r="H315"/>
  <c r="A316"/>
  <c r="B316"/>
  <c r="C316"/>
  <c r="D316"/>
  <c r="E316"/>
  <c r="H316"/>
  <c r="A317"/>
  <c r="B317"/>
  <c r="C317"/>
  <c r="D317"/>
  <c r="E317"/>
  <c r="H317"/>
  <c r="A318"/>
  <c r="B318"/>
  <c r="C318"/>
  <c r="D318"/>
  <c r="E318"/>
  <c r="H318"/>
  <c r="A319"/>
  <c r="B319"/>
  <c r="C319"/>
  <c r="D319"/>
  <c r="E319"/>
  <c r="H319"/>
  <c r="A320"/>
  <c r="B320"/>
  <c r="C320"/>
  <c r="D320"/>
  <c r="E320"/>
  <c r="H320"/>
  <c r="A321"/>
  <c r="B321"/>
  <c r="C321"/>
  <c r="D321"/>
  <c r="E321"/>
  <c r="H321"/>
  <c r="A322"/>
  <c r="B322"/>
  <c r="C322"/>
  <c r="D322"/>
  <c r="E322"/>
  <c r="H322"/>
  <c r="A323"/>
  <c r="B323"/>
  <c r="C323"/>
  <c r="D323"/>
  <c r="E323"/>
  <c r="H323"/>
  <c r="A324"/>
  <c r="B324"/>
  <c r="C324"/>
  <c r="D324"/>
  <c r="E324"/>
  <c r="H324"/>
  <c r="A325"/>
  <c r="B325"/>
  <c r="C325"/>
  <c r="D325"/>
  <c r="E325"/>
  <c r="H325"/>
  <c r="A326"/>
  <c r="B326"/>
  <c r="C326"/>
  <c r="D326"/>
  <c r="E326"/>
  <c r="H326"/>
  <c r="A327"/>
  <c r="B327"/>
  <c r="C327"/>
  <c r="D327"/>
  <c r="E327"/>
  <c r="H327"/>
  <c r="A328"/>
  <c r="B328"/>
  <c r="C328"/>
  <c r="D328"/>
  <c r="E328"/>
  <c r="H328"/>
  <c r="A329"/>
  <c r="B329"/>
  <c r="C329"/>
  <c r="D329"/>
  <c r="E329"/>
  <c r="H329"/>
  <c r="A330"/>
  <c r="B330"/>
  <c r="C330"/>
  <c r="D330"/>
  <c r="E330"/>
  <c r="H330"/>
  <c r="A331"/>
  <c r="B331"/>
  <c r="C331"/>
  <c r="D331"/>
  <c r="E331"/>
  <c r="H331"/>
  <c r="A332"/>
  <c r="B332"/>
  <c r="C332"/>
  <c r="D332"/>
  <c r="E332"/>
  <c r="H332"/>
  <c r="A333"/>
  <c r="B333"/>
  <c r="C333"/>
  <c r="D333"/>
  <c r="E333"/>
  <c r="H333"/>
  <c r="A334"/>
  <c r="B334"/>
  <c r="C334"/>
  <c r="D334"/>
  <c r="E334"/>
  <c r="H334"/>
  <c r="A335"/>
  <c r="B335"/>
  <c r="C335"/>
  <c r="D335"/>
  <c r="E335"/>
  <c r="H335"/>
  <c r="A336"/>
  <c r="B336"/>
  <c r="C336"/>
  <c r="D336"/>
  <c r="E336"/>
  <c r="H336"/>
  <c r="A337"/>
  <c r="B337"/>
  <c r="C337"/>
  <c r="D337"/>
  <c r="E337"/>
  <c r="H337"/>
  <c r="A338"/>
  <c r="B338"/>
  <c r="C338"/>
  <c r="D338"/>
  <c r="E338"/>
  <c r="H338"/>
  <c r="A339"/>
  <c r="B339"/>
  <c r="C339"/>
  <c r="D339"/>
  <c r="E339"/>
  <c r="H339"/>
  <c r="A340"/>
  <c r="B340"/>
  <c r="C340"/>
  <c r="D340"/>
  <c r="E340"/>
  <c r="H340"/>
  <c r="A341"/>
  <c r="B341"/>
  <c r="C341"/>
  <c r="D341"/>
  <c r="E341"/>
  <c r="H341"/>
  <c r="A342"/>
  <c r="B342"/>
  <c r="C342"/>
  <c r="D342"/>
  <c r="E342"/>
  <c r="H342"/>
  <c r="A343"/>
  <c r="B343"/>
  <c r="C343"/>
  <c r="D343"/>
  <c r="E343"/>
  <c r="H343"/>
  <c r="A344"/>
  <c r="B344"/>
  <c r="C344"/>
  <c r="D344"/>
  <c r="E344"/>
  <c r="H344"/>
  <c r="A345"/>
  <c r="B345"/>
  <c r="C345"/>
  <c r="D345"/>
  <c r="E345"/>
  <c r="H345"/>
  <c r="A346"/>
  <c r="B346"/>
  <c r="C346"/>
  <c r="D346"/>
  <c r="E346"/>
  <c r="H346"/>
  <c r="A347"/>
  <c r="B347"/>
  <c r="C347"/>
  <c r="D347"/>
  <c r="E347"/>
  <c r="H347"/>
  <c r="A348"/>
  <c r="B348"/>
  <c r="C348"/>
  <c r="D348"/>
  <c r="E348"/>
  <c r="H348"/>
  <c r="A349"/>
  <c r="B349"/>
  <c r="C349"/>
  <c r="D349"/>
  <c r="E349"/>
  <c r="H349"/>
  <c r="A350"/>
  <c r="B350"/>
  <c r="C350"/>
  <c r="D350"/>
  <c r="E350"/>
  <c r="H350"/>
  <c r="A351"/>
  <c r="B351"/>
  <c r="C351"/>
  <c r="D351"/>
  <c r="E351"/>
  <c r="H351"/>
  <c r="A352"/>
  <c r="B352"/>
  <c r="C352"/>
  <c r="D352"/>
  <c r="E352"/>
  <c r="H352"/>
  <c r="A353"/>
  <c r="B353"/>
  <c r="C353"/>
  <c r="D353"/>
  <c r="E353"/>
  <c r="H353"/>
  <c r="A354"/>
  <c r="B354"/>
  <c r="C354"/>
  <c r="D354"/>
  <c r="E354"/>
  <c r="H354"/>
  <c r="A355"/>
  <c r="B355"/>
  <c r="C355"/>
  <c r="D355"/>
  <c r="E355"/>
  <c r="H355"/>
  <c r="A356"/>
  <c r="B356"/>
  <c r="C356"/>
  <c r="D356"/>
  <c r="E356"/>
  <c r="H356"/>
  <c r="A357"/>
  <c r="B357"/>
  <c r="C357"/>
  <c r="D357"/>
  <c r="E357"/>
  <c r="H357"/>
  <c r="A358"/>
  <c r="B358"/>
  <c r="C358"/>
  <c r="D358"/>
  <c r="E358"/>
  <c r="H358"/>
  <c r="A359"/>
  <c r="B359"/>
  <c r="C359"/>
  <c r="D359"/>
  <c r="E359"/>
  <c r="H359"/>
  <c r="A360"/>
  <c r="B360"/>
  <c r="C360"/>
  <c r="D360"/>
  <c r="E360"/>
  <c r="H360"/>
  <c r="A361"/>
  <c r="B361"/>
  <c r="C361"/>
  <c r="D361"/>
  <c r="E361"/>
  <c r="H361"/>
  <c r="A362"/>
  <c r="B362"/>
  <c r="C362"/>
  <c r="D362"/>
  <c r="E362"/>
  <c r="H362"/>
  <c r="A363"/>
  <c r="B363"/>
  <c r="C363"/>
  <c r="D363"/>
  <c r="E363"/>
  <c r="H363"/>
  <c r="A364"/>
  <c r="B364"/>
  <c r="C364"/>
  <c r="D364"/>
  <c r="E364"/>
  <c r="H364"/>
  <c r="A365"/>
  <c r="B365"/>
  <c r="C365"/>
  <c r="D365"/>
  <c r="E365"/>
  <c r="H365"/>
  <c r="A366"/>
  <c r="B366"/>
  <c r="C366"/>
  <c r="D366"/>
  <c r="E366"/>
  <c r="H366"/>
  <c r="A367"/>
  <c r="B367"/>
  <c r="C367"/>
  <c r="D367"/>
  <c r="E367"/>
  <c r="H367"/>
  <c r="A368"/>
  <c r="B368"/>
  <c r="C368"/>
  <c r="D368"/>
  <c r="E368"/>
  <c r="H368"/>
  <c r="A369"/>
  <c r="B369"/>
  <c r="C369"/>
  <c r="D369"/>
  <c r="E369"/>
  <c r="H369"/>
  <c r="A370"/>
  <c r="B370"/>
  <c r="C370"/>
  <c r="D370"/>
  <c r="E370"/>
  <c r="H370"/>
  <c r="A371"/>
  <c r="B371"/>
  <c r="C371"/>
  <c r="D371"/>
  <c r="E371"/>
  <c r="H371"/>
  <c r="A372"/>
  <c r="B372"/>
  <c r="C372"/>
  <c r="D372"/>
  <c r="E372"/>
  <c r="H372"/>
  <c r="A373"/>
  <c r="B373"/>
  <c r="C373"/>
  <c r="D373"/>
  <c r="E373"/>
  <c r="H373"/>
  <c r="A374"/>
  <c r="B374"/>
  <c r="C374"/>
  <c r="D374"/>
  <c r="E374"/>
  <c r="H374"/>
  <c r="A375"/>
  <c r="B375"/>
  <c r="C375"/>
  <c r="D375"/>
  <c r="E375"/>
  <c r="H375"/>
  <c r="A376"/>
  <c r="B376"/>
  <c r="C376"/>
  <c r="D376"/>
  <c r="E376"/>
  <c r="H376"/>
  <c r="A377"/>
  <c r="B377"/>
  <c r="C377"/>
  <c r="D377"/>
  <c r="E377"/>
  <c r="H377"/>
  <c r="A378"/>
  <c r="B378"/>
  <c r="C378"/>
  <c r="D378"/>
  <c r="E378"/>
  <c r="H378"/>
  <c r="A379"/>
  <c r="B379"/>
  <c r="C379"/>
  <c r="D379"/>
  <c r="E379"/>
  <c r="H379"/>
  <c r="A380"/>
  <c r="B380"/>
  <c r="C380"/>
  <c r="D380"/>
  <c r="E380"/>
  <c r="H380"/>
  <c r="A381"/>
  <c r="B381"/>
  <c r="C381"/>
  <c r="D381"/>
  <c r="E381"/>
  <c r="H381"/>
  <c r="A382"/>
  <c r="B382"/>
  <c r="C382"/>
  <c r="D382"/>
  <c r="E382"/>
  <c r="H382"/>
  <c r="A383"/>
  <c r="B383"/>
  <c r="C383"/>
  <c r="D383"/>
  <c r="E383"/>
  <c r="H383"/>
  <c r="A384"/>
  <c r="B384"/>
  <c r="C384"/>
  <c r="D384"/>
  <c r="E384"/>
  <c r="H384"/>
  <c r="A385"/>
  <c r="B385"/>
  <c r="C385"/>
  <c r="D385"/>
  <c r="E385"/>
  <c r="H385"/>
  <c r="A386"/>
  <c r="B386"/>
  <c r="C386"/>
  <c r="D386"/>
  <c r="E386"/>
  <c r="H386"/>
  <c r="A387"/>
  <c r="B387"/>
  <c r="C387"/>
  <c r="D387"/>
  <c r="E387"/>
  <c r="H387"/>
  <c r="A388"/>
  <c r="B388"/>
  <c r="C388"/>
  <c r="D388"/>
  <c r="E388"/>
  <c r="H388"/>
  <c r="A389"/>
  <c r="B389"/>
  <c r="C389"/>
  <c r="D389"/>
  <c r="E389"/>
  <c r="H389"/>
  <c r="A390"/>
  <c r="B390"/>
  <c r="C390"/>
  <c r="D390"/>
  <c r="E390"/>
  <c r="H390"/>
  <c r="A391"/>
  <c r="B391"/>
  <c r="C391"/>
  <c r="D391"/>
  <c r="E391"/>
  <c r="H391"/>
  <c r="A392"/>
  <c r="B392"/>
  <c r="C392"/>
  <c r="D392"/>
  <c r="E392"/>
  <c r="H392"/>
  <c r="A393"/>
  <c r="B393"/>
  <c r="C393"/>
  <c r="D393"/>
  <c r="E393"/>
  <c r="H393"/>
  <c r="A394"/>
  <c r="B394"/>
  <c r="C394"/>
  <c r="D394"/>
  <c r="E394"/>
  <c r="H394"/>
  <c r="A395"/>
  <c r="B395"/>
  <c r="C395"/>
  <c r="D395"/>
  <c r="E395"/>
  <c r="H395"/>
  <c r="A396"/>
  <c r="B396"/>
  <c r="C396"/>
  <c r="D396"/>
  <c r="E396"/>
  <c r="H396"/>
  <c r="A397"/>
  <c r="B397"/>
  <c r="C397"/>
  <c r="D397"/>
  <c r="E397"/>
  <c r="H397"/>
  <c r="A398"/>
  <c r="B398"/>
  <c r="C398"/>
  <c r="D398"/>
  <c r="E398"/>
  <c r="H398"/>
  <c r="A399"/>
  <c r="B399"/>
  <c r="C399"/>
  <c r="D399"/>
  <c r="E399"/>
  <c r="H399"/>
  <c r="A400"/>
  <c r="B400"/>
  <c r="C400"/>
  <c r="D400"/>
  <c r="E400"/>
  <c r="H400"/>
  <c r="A401"/>
  <c r="B401"/>
  <c r="C401"/>
  <c r="D401"/>
  <c r="E401"/>
  <c r="H401"/>
  <c r="A402"/>
  <c r="B402"/>
  <c r="C402"/>
  <c r="D402"/>
  <c r="E402"/>
  <c r="H402"/>
  <c r="A403"/>
  <c r="B403"/>
  <c r="C403"/>
  <c r="D403"/>
  <c r="E403"/>
  <c r="H403"/>
  <c r="A404"/>
  <c r="B404"/>
  <c r="C404"/>
  <c r="D404"/>
  <c r="E404"/>
  <c r="H404"/>
  <c r="A405"/>
  <c r="B405"/>
  <c r="C405"/>
  <c r="D405"/>
  <c r="E405"/>
  <c r="H405"/>
  <c r="A406"/>
  <c r="B406"/>
  <c r="C406"/>
  <c r="D406"/>
  <c r="E406"/>
  <c r="H406"/>
  <c r="A407"/>
  <c r="B407"/>
  <c r="C407"/>
  <c r="D407"/>
  <c r="E407"/>
  <c r="H407"/>
  <c r="A408"/>
  <c r="B408"/>
  <c r="C408"/>
  <c r="D408"/>
  <c r="E408"/>
  <c r="H408"/>
  <c r="A409"/>
  <c r="B409"/>
  <c r="C409"/>
  <c r="D409"/>
  <c r="E409"/>
  <c r="H409"/>
  <c r="A410"/>
  <c r="B410"/>
  <c r="C410"/>
  <c r="D410"/>
  <c r="E410"/>
  <c r="H410"/>
  <c r="A411"/>
  <c r="B411"/>
  <c r="C411"/>
  <c r="D411"/>
  <c r="E411"/>
  <c r="H411"/>
  <c r="A412"/>
  <c r="B412"/>
  <c r="C412"/>
  <c r="D412"/>
  <c r="E412"/>
  <c r="H412"/>
  <c r="A413"/>
  <c r="B413"/>
  <c r="C413"/>
  <c r="D413"/>
  <c r="E413"/>
  <c r="H413"/>
  <c r="A414"/>
  <c r="B414"/>
  <c r="C414"/>
  <c r="D414"/>
  <c r="E414"/>
  <c r="H414"/>
  <c r="A415"/>
  <c r="B415"/>
  <c r="C415"/>
  <c r="D415"/>
  <c r="E415"/>
  <c r="H415"/>
  <c r="A416"/>
  <c r="B416"/>
  <c r="C416"/>
  <c r="D416"/>
  <c r="E416"/>
  <c r="H416"/>
  <c r="A417"/>
  <c r="B417"/>
  <c r="C417"/>
  <c r="D417"/>
  <c r="E417"/>
  <c r="H417"/>
  <c r="A418"/>
  <c r="B418"/>
  <c r="C418"/>
  <c r="D418"/>
  <c r="E418"/>
  <c r="H418"/>
  <c r="A419"/>
  <c r="B419"/>
  <c r="C419"/>
  <c r="D419"/>
  <c r="E419"/>
  <c r="H419"/>
  <c r="A420"/>
  <c r="B420"/>
  <c r="C420"/>
  <c r="D420"/>
  <c r="E420"/>
  <c r="H420"/>
  <c r="A421"/>
  <c r="B421"/>
  <c r="C421"/>
  <c r="D421"/>
  <c r="E421"/>
  <c r="H421"/>
  <c r="A422"/>
  <c r="B422"/>
  <c r="C422"/>
  <c r="D422"/>
  <c r="E422"/>
  <c r="H422"/>
  <c r="A423"/>
  <c r="B423"/>
  <c r="C423"/>
  <c r="D423"/>
  <c r="E423"/>
  <c r="H423"/>
  <c r="A424"/>
  <c r="B424"/>
  <c r="C424"/>
  <c r="D424"/>
  <c r="E424"/>
  <c r="H424"/>
  <c r="A425"/>
  <c r="B425"/>
  <c r="C425"/>
  <c r="D425"/>
  <c r="E425"/>
  <c r="H425"/>
  <c r="A426"/>
  <c r="B426"/>
  <c r="C426"/>
  <c r="D426"/>
  <c r="E426"/>
  <c r="H426"/>
  <c r="A427"/>
  <c r="B427"/>
  <c r="C427"/>
  <c r="D427"/>
  <c r="E427"/>
  <c r="H427"/>
  <c r="A428"/>
  <c r="B428"/>
  <c r="C428"/>
  <c r="D428"/>
  <c r="E428"/>
  <c r="H428"/>
  <c r="A429"/>
  <c r="B429"/>
  <c r="C429"/>
  <c r="D429"/>
  <c r="E429"/>
  <c r="H429"/>
  <c r="A430"/>
  <c r="B430"/>
  <c r="C430"/>
  <c r="D430"/>
  <c r="E430"/>
  <c r="H430"/>
  <c r="A431"/>
  <c r="B431"/>
  <c r="C431"/>
  <c r="D431"/>
  <c r="E431"/>
  <c r="H431"/>
  <c r="A432"/>
  <c r="B432"/>
  <c r="C432"/>
  <c r="D432"/>
  <c r="E432"/>
  <c r="H432"/>
  <c r="A433"/>
  <c r="B433"/>
  <c r="C433"/>
  <c r="D433"/>
  <c r="E433"/>
  <c r="H433"/>
  <c r="A434"/>
  <c r="B434"/>
  <c r="C434"/>
  <c r="D434"/>
  <c r="E434"/>
  <c r="H434"/>
  <c r="A435"/>
  <c r="B435"/>
  <c r="C435"/>
  <c r="D435"/>
  <c r="E435"/>
  <c r="H435"/>
  <c r="A436"/>
  <c r="B436"/>
  <c r="C436"/>
  <c r="D436"/>
  <c r="E436"/>
  <c r="H436"/>
  <c r="A437"/>
  <c r="B437"/>
  <c r="C437"/>
  <c r="D437"/>
  <c r="E437"/>
  <c r="H437"/>
  <c r="A438"/>
  <c r="B438"/>
  <c r="C438"/>
  <c r="D438"/>
  <c r="E438"/>
  <c r="H438"/>
  <c r="A439"/>
  <c r="B439"/>
  <c r="C439"/>
  <c r="D439"/>
  <c r="E439"/>
  <c r="H439"/>
  <c r="A440"/>
  <c r="B440"/>
  <c r="C440"/>
  <c r="D440"/>
  <c r="E440"/>
  <c r="H440"/>
  <c r="A441"/>
  <c r="B441"/>
  <c r="C441"/>
  <c r="D441"/>
  <c r="E441"/>
  <c r="H441"/>
  <c r="A442"/>
  <c r="B442"/>
  <c r="C442"/>
  <c r="D442"/>
  <c r="E442"/>
  <c r="H442"/>
  <c r="A443"/>
  <c r="B443"/>
  <c r="C443"/>
  <c r="D443"/>
  <c r="E443"/>
  <c r="H443"/>
  <c r="A444"/>
  <c r="B444"/>
  <c r="C444"/>
  <c r="D444"/>
  <c r="E444"/>
  <c r="H444"/>
  <c r="A445"/>
  <c r="B445"/>
  <c r="C445"/>
  <c r="D445"/>
  <c r="E445"/>
  <c r="H445"/>
  <c r="A446"/>
  <c r="B446"/>
  <c r="C446"/>
  <c r="D446"/>
  <c r="E446"/>
  <c r="H446"/>
  <c r="A447"/>
  <c r="B447"/>
  <c r="C447"/>
  <c r="D447"/>
  <c r="E447"/>
  <c r="H447"/>
  <c r="A448"/>
  <c r="B448"/>
  <c r="C448"/>
  <c r="D448"/>
  <c r="E448"/>
  <c r="H448"/>
  <c r="A449"/>
  <c r="B449"/>
  <c r="C449"/>
  <c r="D449"/>
  <c r="E449"/>
  <c r="H449"/>
  <c r="A450"/>
  <c r="B450"/>
  <c r="C450"/>
  <c r="D450"/>
  <c r="E450"/>
  <c r="H450"/>
  <c r="A451"/>
  <c r="B451"/>
  <c r="C451"/>
  <c r="D451"/>
  <c r="E451"/>
  <c r="H451"/>
  <c r="A452"/>
  <c r="B452"/>
  <c r="C452"/>
  <c r="D452"/>
  <c r="E452"/>
  <c r="H452"/>
  <c r="A453"/>
  <c r="B453"/>
  <c r="C453"/>
  <c r="D453"/>
  <c r="E453"/>
  <c r="H453"/>
  <c r="A454"/>
  <c r="B454"/>
  <c r="C454"/>
  <c r="D454"/>
  <c r="E454"/>
  <c r="H454"/>
  <c r="A455"/>
  <c r="B455"/>
  <c r="C455"/>
  <c r="D455"/>
  <c r="E455"/>
  <c r="H455"/>
  <c r="A456"/>
  <c r="B456"/>
  <c r="C456"/>
  <c r="D456"/>
  <c r="E456"/>
  <c r="H456"/>
  <c r="A457"/>
  <c r="B457"/>
  <c r="C457"/>
  <c r="D457"/>
  <c r="E457"/>
  <c r="H457"/>
  <c r="A458"/>
  <c r="B458"/>
  <c r="C458"/>
  <c r="D458"/>
  <c r="E458"/>
  <c r="H458"/>
  <c r="A459"/>
  <c r="B459"/>
  <c r="C459"/>
  <c r="D459"/>
  <c r="E459"/>
  <c r="H459"/>
  <c r="A460"/>
  <c r="B460"/>
  <c r="C460"/>
  <c r="D460"/>
  <c r="E460"/>
  <c r="H460"/>
  <c r="A461"/>
  <c r="B461"/>
  <c r="C461"/>
  <c r="D461"/>
  <c r="E461"/>
  <c r="H461"/>
  <c r="A462"/>
  <c r="B462"/>
  <c r="C462"/>
  <c r="D462"/>
  <c r="E462"/>
  <c r="H462"/>
  <c r="A463"/>
  <c r="B463"/>
  <c r="C463"/>
  <c r="D463"/>
  <c r="E463"/>
  <c r="H463"/>
  <c r="A464"/>
  <c r="B464"/>
  <c r="C464"/>
  <c r="D464"/>
  <c r="E464"/>
  <c r="H464"/>
  <c r="A465"/>
  <c r="B465"/>
  <c r="C465"/>
  <c r="D465"/>
  <c r="E465"/>
  <c r="H465"/>
  <c r="A466"/>
  <c r="B466"/>
  <c r="C466"/>
  <c r="D466"/>
  <c r="E466"/>
  <c r="H466"/>
  <c r="A467"/>
  <c r="B467"/>
  <c r="C467"/>
  <c r="D467"/>
  <c r="E467"/>
  <c r="H467"/>
  <c r="A468"/>
  <c r="B468"/>
  <c r="C468"/>
  <c r="D468"/>
  <c r="E468"/>
  <c r="H468"/>
  <c r="A469"/>
  <c r="B469"/>
  <c r="C469"/>
  <c r="D469"/>
  <c r="E469"/>
  <c r="H469"/>
  <c r="A470"/>
  <c r="B470"/>
  <c r="C470"/>
  <c r="D470"/>
  <c r="E470"/>
  <c r="H470"/>
  <c r="A471"/>
  <c r="B471"/>
  <c r="C471"/>
  <c r="D471"/>
  <c r="E471"/>
  <c r="H471"/>
  <c r="A472"/>
  <c r="B472"/>
  <c r="C472"/>
  <c r="D472"/>
  <c r="E472"/>
  <c r="H472"/>
  <c r="A473"/>
  <c r="B473"/>
  <c r="C473"/>
  <c r="D473"/>
  <c r="E473"/>
  <c r="H473"/>
  <c r="A474"/>
  <c r="B474"/>
  <c r="C474"/>
  <c r="D474"/>
  <c r="E474"/>
  <c r="H474"/>
  <c r="A475"/>
  <c r="B475"/>
  <c r="C475"/>
  <c r="D475"/>
  <c r="E475"/>
  <c r="H475"/>
  <c r="A476"/>
  <c r="B476"/>
  <c r="C476"/>
  <c r="D476"/>
  <c r="E476"/>
  <c r="H476"/>
  <c r="A477"/>
  <c r="B477"/>
  <c r="C477"/>
  <c r="D477"/>
  <c r="E477"/>
  <c r="H477"/>
  <c r="A478"/>
  <c r="B478"/>
  <c r="C478"/>
  <c r="D478"/>
  <c r="E478"/>
  <c r="H478"/>
  <c r="A479"/>
  <c r="B479"/>
  <c r="C479"/>
  <c r="D479"/>
  <c r="E479"/>
  <c r="H479"/>
  <c r="A480"/>
  <c r="B480"/>
  <c r="C480"/>
  <c r="D480"/>
  <c r="E480"/>
  <c r="H480"/>
  <c r="A481"/>
  <c r="B481"/>
  <c r="C481"/>
  <c r="D481"/>
  <c r="E481"/>
  <c r="H481"/>
  <c r="A482"/>
  <c r="B482"/>
  <c r="C482"/>
  <c r="D482"/>
  <c r="E482"/>
  <c r="H482"/>
  <c r="A483"/>
  <c r="B483"/>
  <c r="C483"/>
  <c r="D483"/>
  <c r="E483"/>
  <c r="H483"/>
  <c r="A484"/>
  <c r="B484"/>
  <c r="C484"/>
  <c r="D484"/>
  <c r="E484"/>
  <c r="H484"/>
  <c r="A485"/>
  <c r="B485"/>
  <c r="C485"/>
  <c r="D485"/>
  <c r="E485"/>
  <c r="H485"/>
  <c r="A486"/>
  <c r="B486"/>
  <c r="C486"/>
  <c r="D486"/>
  <c r="E486"/>
  <c r="H486"/>
  <c r="A487"/>
  <c r="B487"/>
  <c r="C487"/>
  <c r="D487"/>
  <c r="E487"/>
  <c r="H487"/>
  <c r="A488"/>
  <c r="B488"/>
  <c r="C488"/>
  <c r="D488"/>
  <c r="E488"/>
  <c r="H488"/>
  <c r="A489"/>
  <c r="B489"/>
  <c r="C489"/>
  <c r="D489"/>
  <c r="E489"/>
  <c r="H489"/>
  <c r="A490"/>
  <c r="B490"/>
  <c r="C490"/>
  <c r="D490"/>
  <c r="E490"/>
  <c r="H490"/>
  <c r="A491"/>
  <c r="B491"/>
  <c r="C491"/>
  <c r="D491"/>
  <c r="E491"/>
  <c r="H491"/>
  <c r="A492"/>
  <c r="B492"/>
  <c r="C492"/>
  <c r="D492"/>
  <c r="E492"/>
  <c r="H492"/>
  <c r="A493"/>
  <c r="B493"/>
  <c r="C493"/>
  <c r="D493"/>
  <c r="E493"/>
  <c r="H493"/>
  <c r="A494"/>
  <c r="B494"/>
  <c r="C494"/>
  <c r="D494"/>
  <c r="E494"/>
  <c r="H494"/>
  <c r="A495"/>
  <c r="B495"/>
  <c r="C495"/>
  <c r="D495"/>
  <c r="E495"/>
  <c r="H495"/>
  <c r="A496"/>
  <c r="B496"/>
  <c r="C496"/>
  <c r="D496"/>
  <c r="E496"/>
  <c r="H496"/>
  <c r="A497"/>
  <c r="B497"/>
  <c r="C497"/>
  <c r="D497"/>
  <c r="E497"/>
  <c r="H497"/>
  <c r="A498"/>
  <c r="B498"/>
  <c r="C498"/>
  <c r="D498"/>
  <c r="E498"/>
  <c r="H498"/>
  <c r="A499"/>
  <c r="B499"/>
  <c r="C499"/>
  <c r="D499"/>
  <c r="E499"/>
  <c r="H499"/>
  <c r="A500"/>
  <c r="B500"/>
  <c r="C500"/>
  <c r="D500"/>
  <c r="E500"/>
  <c r="H500"/>
  <c r="A501"/>
  <c r="B501"/>
  <c r="C501"/>
  <c r="D501"/>
  <c r="E501"/>
  <c r="H501"/>
  <c r="A502"/>
  <c r="B502"/>
  <c r="C502"/>
  <c r="D502"/>
  <c r="E502"/>
  <c r="H502"/>
  <c r="A503"/>
  <c r="B503"/>
  <c r="C503"/>
  <c r="D503"/>
  <c r="E503"/>
  <c r="H503"/>
  <c r="A504"/>
  <c r="B504"/>
  <c r="C504"/>
  <c r="D504"/>
  <c r="E504"/>
  <c r="H504"/>
  <c r="A505"/>
  <c r="B505"/>
  <c r="C505"/>
  <c r="D505"/>
  <c r="E505"/>
  <c r="H505"/>
  <c r="A506"/>
  <c r="B506"/>
  <c r="C506"/>
  <c r="D506"/>
  <c r="E506"/>
  <c r="H506"/>
  <c r="A507"/>
  <c r="B507"/>
  <c r="C507"/>
  <c r="D507"/>
  <c r="E507"/>
  <c r="H507"/>
  <c r="A508"/>
  <c r="B508"/>
  <c r="C508"/>
  <c r="D508"/>
  <c r="E508"/>
  <c r="H508"/>
  <c r="A509"/>
  <c r="B509"/>
  <c r="C509"/>
  <c r="D509"/>
  <c r="E509"/>
  <c r="H509"/>
  <c r="A510"/>
  <c r="B510"/>
  <c r="C510"/>
  <c r="D510"/>
  <c r="E510"/>
  <c r="H510"/>
  <c r="A511"/>
  <c r="B511"/>
  <c r="C511"/>
  <c r="D511"/>
  <c r="E511"/>
  <c r="H511"/>
  <c r="A512"/>
  <c r="B512"/>
  <c r="C512"/>
  <c r="D512"/>
  <c r="E512"/>
  <c r="H512"/>
  <c r="A513"/>
  <c r="B513"/>
  <c r="C513"/>
  <c r="D513"/>
  <c r="E513"/>
  <c r="H513"/>
  <c r="A514"/>
  <c r="B514"/>
  <c r="C514"/>
  <c r="D514"/>
  <c r="E514"/>
  <c r="H514"/>
  <c r="A515"/>
  <c r="B515"/>
  <c r="C515"/>
  <c r="D515"/>
  <c r="E515"/>
  <c r="H515"/>
  <c r="A516"/>
  <c r="B516"/>
  <c r="C516"/>
  <c r="D516"/>
  <c r="E516"/>
  <c r="H516"/>
  <c r="A517"/>
  <c r="B517"/>
  <c r="C517"/>
  <c r="D517"/>
  <c r="E517"/>
  <c r="H517"/>
  <c r="A518"/>
  <c r="B518"/>
  <c r="C518"/>
  <c r="D518"/>
  <c r="E518"/>
  <c r="H518"/>
  <c r="A519"/>
  <c r="B519"/>
  <c r="C519"/>
  <c r="D519"/>
  <c r="E519"/>
  <c r="H519"/>
  <c r="A520"/>
  <c r="B520"/>
  <c r="C520"/>
  <c r="D520"/>
  <c r="E520"/>
  <c r="H520"/>
  <c r="A521"/>
  <c r="B521"/>
  <c r="C521"/>
  <c r="D521"/>
  <c r="E521"/>
  <c r="H521"/>
  <c r="A522"/>
  <c r="B522"/>
  <c r="C522"/>
  <c r="D522"/>
  <c r="E522"/>
  <c r="H522"/>
  <c r="A523"/>
  <c r="B523"/>
  <c r="C523"/>
  <c r="D523"/>
  <c r="E523"/>
  <c r="H523"/>
  <c r="A524"/>
  <c r="B524"/>
  <c r="C524"/>
  <c r="D524"/>
  <c r="E524"/>
  <c r="H524"/>
  <c r="A525"/>
  <c r="B525"/>
  <c r="C525"/>
  <c r="D525"/>
  <c r="E525"/>
  <c r="H525"/>
  <c r="A526"/>
  <c r="B526"/>
  <c r="C526"/>
  <c r="D526"/>
  <c r="E526"/>
  <c r="H526"/>
  <c r="A527"/>
  <c r="B527"/>
  <c r="C527"/>
  <c r="D527"/>
  <c r="E527"/>
  <c r="H527"/>
  <c r="A528"/>
  <c r="B528"/>
  <c r="C528"/>
  <c r="D528"/>
  <c r="E528"/>
  <c r="H528"/>
  <c r="A529"/>
  <c r="B529"/>
  <c r="C529"/>
  <c r="D529"/>
  <c r="E529"/>
  <c r="H529"/>
  <c r="A530"/>
  <c r="B530"/>
  <c r="C530"/>
  <c r="D530"/>
  <c r="E530"/>
  <c r="H530"/>
  <c r="A531"/>
  <c r="B531"/>
  <c r="C531"/>
  <c r="D531"/>
  <c r="E531"/>
  <c r="H531"/>
  <c r="A532"/>
  <c r="B532"/>
  <c r="C532"/>
  <c r="D532"/>
  <c r="E532"/>
  <c r="H532"/>
  <c r="A533"/>
  <c r="B533"/>
  <c r="C533"/>
  <c r="D533"/>
  <c r="E533"/>
  <c r="H533"/>
  <c r="A534"/>
  <c r="B534"/>
  <c r="C534"/>
  <c r="D534"/>
  <c r="E534"/>
  <c r="H534"/>
  <c r="A535"/>
  <c r="B535"/>
  <c r="C535"/>
  <c r="D535"/>
  <c r="E535"/>
  <c r="H535"/>
  <c r="A536"/>
  <c r="B536"/>
  <c r="C536"/>
  <c r="D536"/>
  <c r="E536"/>
  <c r="H536"/>
  <c r="A537"/>
  <c r="B537"/>
  <c r="C537"/>
  <c r="D537"/>
  <c r="E537"/>
  <c r="H537"/>
  <c r="A538"/>
  <c r="B538"/>
  <c r="C538"/>
  <c r="D538"/>
  <c r="E538"/>
  <c r="H538"/>
  <c r="A539"/>
  <c r="B539"/>
  <c r="C539"/>
  <c r="D539"/>
  <c r="E539"/>
  <c r="H539"/>
  <c r="A540"/>
  <c r="B540"/>
  <c r="C540"/>
  <c r="D540"/>
  <c r="E540"/>
  <c r="H540"/>
  <c r="A541"/>
  <c r="B541"/>
  <c r="C541"/>
  <c r="D541"/>
  <c r="E541"/>
  <c r="H541"/>
  <c r="A542"/>
  <c r="B542"/>
  <c r="C542"/>
  <c r="D542"/>
  <c r="E542"/>
  <c r="H542"/>
  <c r="A543"/>
  <c r="B543"/>
  <c r="C543"/>
  <c r="D543"/>
  <c r="E543"/>
  <c r="H543"/>
  <c r="A544"/>
  <c r="B544"/>
  <c r="C544"/>
  <c r="D544"/>
  <c r="E544"/>
  <c r="H544"/>
  <c r="A545"/>
  <c r="B545"/>
  <c r="C545"/>
  <c r="D545"/>
  <c r="E545"/>
  <c r="H545"/>
  <c r="A546"/>
  <c r="B546"/>
  <c r="C546"/>
  <c r="D546"/>
  <c r="E546"/>
  <c r="H546"/>
  <c r="A547"/>
  <c r="B547"/>
  <c r="C547"/>
  <c r="D547"/>
  <c r="E547"/>
  <c r="H547"/>
  <c r="A548"/>
  <c r="B548"/>
  <c r="C548"/>
  <c r="D548"/>
  <c r="E548"/>
  <c r="H548"/>
  <c r="A549"/>
  <c r="B549"/>
  <c r="C549"/>
  <c r="D549"/>
  <c r="E549"/>
  <c r="H549"/>
  <c r="A550"/>
  <c r="B550"/>
  <c r="C550"/>
  <c r="D550"/>
  <c r="E550"/>
  <c r="H550"/>
  <c r="A551"/>
  <c r="B551"/>
  <c r="C551"/>
  <c r="D551"/>
  <c r="E551"/>
  <c r="H551"/>
  <c r="A552"/>
  <c r="B552"/>
  <c r="C552"/>
  <c r="D552"/>
  <c r="E552"/>
  <c r="H552"/>
  <c r="A553"/>
  <c r="B553"/>
  <c r="C553"/>
  <c r="D553"/>
  <c r="E553"/>
  <c r="H553"/>
  <c r="A554"/>
  <c r="B554"/>
  <c r="C554"/>
  <c r="D554"/>
  <c r="E554"/>
  <c r="H554"/>
  <c r="A555"/>
  <c r="B555"/>
  <c r="C555"/>
  <c r="D555"/>
  <c r="E555"/>
  <c r="H555"/>
  <c r="A556"/>
  <c r="B556"/>
  <c r="C556"/>
  <c r="D556"/>
  <c r="E556"/>
  <c r="H556"/>
  <c r="A557"/>
  <c r="B557"/>
  <c r="C557"/>
  <c r="D557"/>
  <c r="E557"/>
  <c r="H557"/>
  <c r="A558"/>
  <c r="B558"/>
  <c r="C558"/>
  <c r="D558"/>
  <c r="E558"/>
  <c r="H558"/>
  <c r="A559"/>
  <c r="B559"/>
  <c r="C559"/>
  <c r="D559"/>
  <c r="E559"/>
  <c r="H559"/>
  <c r="A560"/>
  <c r="B560"/>
  <c r="C560"/>
  <c r="D560"/>
  <c r="E560"/>
  <c r="H560"/>
  <c r="A561"/>
  <c r="B561"/>
  <c r="C561"/>
  <c r="D561"/>
  <c r="E561"/>
  <c r="H561"/>
  <c r="A562"/>
  <c r="B562"/>
  <c r="C562"/>
  <c r="D562"/>
  <c r="E562"/>
  <c r="H562"/>
  <c r="A563"/>
  <c r="B563"/>
  <c r="C563"/>
  <c r="D563"/>
  <c r="E563"/>
  <c r="H563"/>
  <c r="A564"/>
  <c r="B564"/>
  <c r="C564"/>
  <c r="D564"/>
  <c r="E564"/>
  <c r="H564"/>
  <c r="A565"/>
  <c r="B565"/>
  <c r="C565"/>
  <c r="D565"/>
  <c r="E565"/>
  <c r="H565"/>
  <c r="A566"/>
  <c r="B566"/>
  <c r="C566"/>
  <c r="D566"/>
  <c r="E566"/>
  <c r="H566"/>
  <c r="A567"/>
  <c r="B567"/>
  <c r="C567"/>
  <c r="D567"/>
  <c r="E567"/>
  <c r="H567"/>
  <c r="A568"/>
  <c r="B568"/>
  <c r="C568"/>
  <c r="D568"/>
  <c r="E568"/>
  <c r="H568"/>
  <c r="A569"/>
  <c r="B569"/>
  <c r="C569"/>
  <c r="D569"/>
  <c r="E569"/>
  <c r="H569"/>
  <c r="A570"/>
  <c r="B570"/>
  <c r="C570"/>
  <c r="D570"/>
  <c r="E570"/>
  <c r="H570"/>
  <c r="A571"/>
  <c r="B571"/>
  <c r="C571"/>
  <c r="D571"/>
  <c r="E571"/>
  <c r="H571"/>
  <c r="A572"/>
  <c r="B572"/>
  <c r="C572"/>
  <c r="D572"/>
  <c r="E572"/>
  <c r="H572"/>
  <c r="A573"/>
  <c r="B573"/>
  <c r="C573"/>
  <c r="D573"/>
  <c r="E573"/>
  <c r="H573"/>
  <c r="A574"/>
  <c r="B574"/>
  <c r="C574"/>
  <c r="D574"/>
  <c r="E574"/>
  <c r="H574"/>
  <c r="A575"/>
  <c r="B575"/>
  <c r="C575"/>
  <c r="D575"/>
  <c r="E575"/>
  <c r="H575"/>
  <c r="A576"/>
  <c r="B576"/>
  <c r="C576"/>
  <c r="D576"/>
  <c r="E576"/>
  <c r="H576"/>
  <c r="A577"/>
  <c r="B577"/>
  <c r="C577"/>
  <c r="D577"/>
  <c r="E577"/>
  <c r="H577"/>
  <c r="A578"/>
  <c r="B578"/>
  <c r="C578"/>
  <c r="D578"/>
  <c r="E578"/>
  <c r="H578"/>
  <c r="A579"/>
  <c r="B579"/>
  <c r="C579"/>
  <c r="D579"/>
  <c r="E579"/>
  <c r="H579"/>
  <c r="A580"/>
  <c r="B580"/>
  <c r="C580"/>
  <c r="D580"/>
  <c r="E580"/>
  <c r="H580"/>
  <c r="A581"/>
  <c r="B581"/>
  <c r="C581"/>
  <c r="D581"/>
  <c r="E581"/>
  <c r="H581"/>
  <c r="A582"/>
  <c r="B582"/>
  <c r="C582"/>
  <c r="D582"/>
  <c r="E582"/>
  <c r="H582"/>
  <c r="A583"/>
  <c r="B583"/>
  <c r="C583"/>
  <c r="D583"/>
  <c r="E583"/>
  <c r="H583"/>
  <c r="A584"/>
  <c r="B584"/>
  <c r="C584"/>
  <c r="D584"/>
  <c r="E584"/>
  <c r="H584"/>
  <c r="A585"/>
  <c r="B585"/>
  <c r="C585"/>
  <c r="D585"/>
  <c r="E585"/>
  <c r="H585"/>
  <c r="A586"/>
  <c r="B586"/>
  <c r="C586"/>
  <c r="D586"/>
  <c r="E586"/>
  <c r="H586"/>
  <c r="A587"/>
  <c r="B587"/>
  <c r="C587"/>
  <c r="D587"/>
  <c r="E587"/>
  <c r="H587"/>
  <c r="A588"/>
  <c r="B588"/>
  <c r="C588"/>
  <c r="D588"/>
  <c r="E588"/>
  <c r="H588"/>
  <c r="A589"/>
  <c r="B589"/>
  <c r="C589"/>
  <c r="D589"/>
  <c r="E589"/>
  <c r="H589"/>
  <c r="A590"/>
  <c r="B590"/>
  <c r="C590"/>
  <c r="D590"/>
  <c r="E590"/>
  <c r="H590"/>
  <c r="A591"/>
  <c r="B591"/>
  <c r="C591"/>
  <c r="D591"/>
  <c r="E591"/>
  <c r="H591"/>
  <c r="A592"/>
  <c r="B592"/>
  <c r="C592"/>
  <c r="D592"/>
  <c r="E592"/>
  <c r="H592"/>
  <c r="A593"/>
  <c r="B593"/>
  <c r="C593"/>
  <c r="D593"/>
  <c r="E593"/>
  <c r="H593"/>
  <c r="A594"/>
  <c r="B594"/>
  <c r="C594"/>
  <c r="D594"/>
  <c r="E594"/>
  <c r="H594"/>
  <c r="A595"/>
  <c r="B595"/>
  <c r="C595"/>
  <c r="D595"/>
  <c r="E595"/>
  <c r="H595"/>
  <c r="A596"/>
  <c r="B596"/>
  <c r="C596"/>
  <c r="D596"/>
  <c r="E596"/>
  <c r="H596"/>
  <c r="A597"/>
  <c r="B597"/>
  <c r="C597"/>
  <c r="D597"/>
  <c r="E597"/>
  <c r="H597"/>
  <c r="A598"/>
  <c r="B598"/>
  <c r="C598"/>
  <c r="D598"/>
  <c r="E598"/>
  <c r="H598"/>
  <c r="A599"/>
  <c r="B599"/>
  <c r="C599"/>
  <c r="D599"/>
  <c r="E599"/>
  <c r="H599"/>
  <c r="A600"/>
  <c r="B600"/>
  <c r="C600"/>
  <c r="D600"/>
  <c r="E600"/>
  <c r="H600"/>
  <c r="A601"/>
  <c r="B601"/>
  <c r="C601"/>
  <c r="D601"/>
  <c r="E601"/>
  <c r="H601"/>
  <c r="A602"/>
  <c r="B602"/>
  <c r="C602"/>
  <c r="D602"/>
  <c r="E602"/>
  <c r="H602"/>
  <c r="A603"/>
  <c r="B603"/>
  <c r="C603"/>
  <c r="D603"/>
  <c r="E603"/>
  <c r="H603"/>
  <c r="A604"/>
  <c r="B604"/>
  <c r="C604"/>
  <c r="D604"/>
  <c r="E604"/>
  <c r="H604"/>
  <c r="A605"/>
  <c r="B605"/>
  <c r="C605"/>
  <c r="D605"/>
  <c r="E605"/>
  <c r="H605"/>
  <c r="A606"/>
  <c r="B606"/>
  <c r="C606"/>
  <c r="D606"/>
  <c r="E606"/>
  <c r="H606"/>
  <c r="A607"/>
  <c r="B607"/>
  <c r="C607"/>
  <c r="D607"/>
  <c r="E607"/>
  <c r="H607"/>
  <c r="A608"/>
  <c r="B608"/>
  <c r="C608"/>
  <c r="D608"/>
  <c r="E608"/>
  <c r="H608"/>
  <c r="A609"/>
  <c r="B609"/>
  <c r="C609"/>
  <c r="D609"/>
  <c r="E609"/>
  <c r="H609"/>
  <c r="A610"/>
  <c r="B610"/>
  <c r="C610"/>
  <c r="D610"/>
  <c r="E610"/>
  <c r="H610"/>
  <c r="A611"/>
  <c r="B611"/>
  <c r="C611"/>
  <c r="D611"/>
  <c r="E611"/>
  <c r="H611"/>
  <c r="A612"/>
  <c r="B612"/>
  <c r="C612"/>
  <c r="D612"/>
  <c r="E612"/>
  <c r="H612"/>
  <c r="A613"/>
  <c r="B613"/>
  <c r="C613"/>
  <c r="D613"/>
  <c r="E613"/>
  <c r="H613"/>
  <c r="A614"/>
  <c r="B614"/>
  <c r="C614"/>
  <c r="D614"/>
  <c r="E614"/>
  <c r="H614"/>
  <c r="A615"/>
  <c r="B615"/>
  <c r="C615"/>
  <c r="D615"/>
  <c r="E615"/>
  <c r="H615"/>
  <c r="A616"/>
  <c r="B616"/>
  <c r="C616"/>
  <c r="D616"/>
  <c r="E616"/>
  <c r="H616"/>
  <c r="A617"/>
  <c r="B617"/>
  <c r="C617"/>
  <c r="D617"/>
  <c r="E617"/>
  <c r="H617"/>
  <c r="A618"/>
  <c r="B618"/>
  <c r="C618"/>
  <c r="D618"/>
  <c r="E618"/>
  <c r="H618"/>
  <c r="A619"/>
  <c r="B619"/>
  <c r="C619"/>
  <c r="D619"/>
  <c r="E619"/>
  <c r="H619"/>
  <c r="A620"/>
  <c r="B620"/>
  <c r="C620"/>
  <c r="D620"/>
  <c r="E620"/>
  <c r="H620"/>
  <c r="A621"/>
  <c r="B621"/>
  <c r="C621"/>
  <c r="D621"/>
  <c r="E621"/>
  <c r="H621"/>
  <c r="A622"/>
  <c r="B622"/>
  <c r="C622"/>
  <c r="D622"/>
  <c r="E622"/>
  <c r="H622"/>
  <c r="A623"/>
  <c r="B623"/>
  <c r="C623"/>
  <c r="D623"/>
  <c r="E623"/>
  <c r="H623"/>
  <c r="A624"/>
  <c r="B624"/>
  <c r="C624"/>
  <c r="D624"/>
  <c r="E624"/>
  <c r="H624"/>
  <c r="A625"/>
  <c r="B625"/>
  <c r="C625"/>
  <c r="D625"/>
  <c r="E625"/>
  <c r="H625"/>
  <c r="A626"/>
  <c r="B626"/>
  <c r="C626"/>
  <c r="D626"/>
  <c r="E626"/>
  <c r="H626"/>
  <c r="A627"/>
  <c r="B627"/>
  <c r="C627"/>
  <c r="D627"/>
  <c r="E627"/>
  <c r="H627"/>
  <c r="A628"/>
  <c r="B628"/>
  <c r="C628"/>
  <c r="D628"/>
  <c r="E628"/>
  <c r="H628"/>
  <c r="A629"/>
  <c r="B629"/>
  <c r="C629"/>
  <c r="D629"/>
  <c r="E629"/>
  <c r="H629"/>
  <c r="A630"/>
  <c r="B630"/>
  <c r="C630"/>
  <c r="D630"/>
  <c r="E630"/>
  <c r="H630"/>
  <c r="A631"/>
  <c r="B631"/>
  <c r="C631"/>
  <c r="D631"/>
  <c r="E631"/>
  <c r="H631"/>
  <c r="A632"/>
  <c r="B632"/>
  <c r="C632"/>
  <c r="D632"/>
  <c r="E632"/>
  <c r="H632"/>
  <c r="A633"/>
  <c r="B633"/>
  <c r="C633"/>
  <c r="D633"/>
  <c r="E633"/>
  <c r="H633"/>
  <c r="A634"/>
  <c r="B634"/>
  <c r="C634"/>
  <c r="D634"/>
  <c r="E634"/>
  <c r="H634"/>
  <c r="A635"/>
  <c r="B635"/>
  <c r="C635"/>
  <c r="D635"/>
  <c r="E635"/>
  <c r="H635"/>
  <c r="A636"/>
  <c r="B636"/>
  <c r="C636"/>
  <c r="D636"/>
  <c r="E636"/>
  <c r="H636"/>
  <c r="A637"/>
  <c r="B637"/>
  <c r="C637"/>
  <c r="D637"/>
  <c r="E637"/>
  <c r="H637"/>
  <c r="A638"/>
  <c r="B638"/>
  <c r="C638"/>
  <c r="D638"/>
  <c r="E638"/>
  <c r="H638"/>
  <c r="A639"/>
  <c r="B639"/>
  <c r="C639"/>
  <c r="D639"/>
  <c r="E639"/>
  <c r="H639"/>
  <c r="A640"/>
  <c r="B640"/>
  <c r="C640"/>
  <c r="D640"/>
  <c r="E640"/>
  <c r="H640"/>
  <c r="A641"/>
  <c r="B641"/>
  <c r="C641"/>
  <c r="D641"/>
  <c r="E641"/>
  <c r="H641"/>
  <c r="A642"/>
  <c r="B642"/>
  <c r="C642"/>
  <c r="D642"/>
  <c r="E642"/>
  <c r="H642"/>
  <c r="A643"/>
  <c r="B643"/>
  <c r="C643"/>
  <c r="D643"/>
  <c r="E643"/>
  <c r="H643"/>
  <c r="A644"/>
  <c r="B644"/>
  <c r="C644"/>
  <c r="D644"/>
  <c r="E644"/>
  <c r="H644"/>
  <c r="A645"/>
  <c r="B645"/>
  <c r="C645"/>
  <c r="D645"/>
  <c r="E645"/>
  <c r="H645"/>
  <c r="A646"/>
  <c r="B646"/>
  <c r="C646"/>
  <c r="D646"/>
  <c r="E646"/>
  <c r="H646"/>
  <c r="A647"/>
  <c r="B647"/>
  <c r="C647"/>
  <c r="D647"/>
  <c r="E647"/>
  <c r="H647"/>
  <c r="A648"/>
  <c r="B648"/>
  <c r="C648"/>
  <c r="D648"/>
  <c r="E648"/>
  <c r="H648"/>
  <c r="A649"/>
  <c r="B649"/>
  <c r="C649"/>
  <c r="D649"/>
  <c r="E649"/>
  <c r="H649"/>
  <c r="A650"/>
  <c r="B650"/>
  <c r="C650"/>
  <c r="D650"/>
  <c r="E650"/>
  <c r="H650"/>
  <c r="A651"/>
  <c r="B651"/>
  <c r="C651"/>
  <c r="D651"/>
  <c r="E651"/>
  <c r="H651"/>
  <c r="A652"/>
  <c r="B652"/>
  <c r="C652"/>
  <c r="D652"/>
  <c r="E652"/>
  <c r="H652"/>
  <c r="A653"/>
  <c r="B653"/>
  <c r="C653"/>
  <c r="D653"/>
  <c r="E653"/>
  <c r="H653"/>
  <c r="A654"/>
  <c r="B654"/>
  <c r="C654"/>
  <c r="D654"/>
  <c r="E654"/>
  <c r="H654"/>
  <c r="A655"/>
  <c r="B655"/>
  <c r="C655"/>
  <c r="D655"/>
  <c r="E655"/>
  <c r="H655"/>
  <c r="A656"/>
  <c r="B656"/>
  <c r="C656"/>
  <c r="D656"/>
  <c r="E656"/>
  <c r="H656"/>
  <c r="A657"/>
  <c r="B657"/>
  <c r="C657"/>
  <c r="D657"/>
  <c r="E657"/>
  <c r="H657"/>
  <c r="A658"/>
  <c r="B658"/>
  <c r="C658"/>
  <c r="D658"/>
  <c r="E658"/>
  <c r="H658"/>
  <c r="A659"/>
  <c r="B659"/>
  <c r="C659"/>
  <c r="D659"/>
  <c r="E659"/>
  <c r="H659"/>
  <c r="A660"/>
  <c r="B660"/>
  <c r="C660"/>
  <c r="D660"/>
  <c r="E660"/>
  <c r="H660"/>
  <c r="A661"/>
  <c r="B661"/>
  <c r="C661"/>
  <c r="D661"/>
  <c r="E661"/>
  <c r="H661"/>
  <c r="A662"/>
  <c r="B662"/>
  <c r="C662"/>
  <c r="D662"/>
  <c r="E662"/>
  <c r="H662"/>
  <c r="A663"/>
  <c r="B663"/>
  <c r="C663"/>
  <c r="D663"/>
  <c r="E663"/>
  <c r="H663"/>
  <c r="A664"/>
  <c r="B664"/>
  <c r="C664"/>
  <c r="D664"/>
  <c r="E664"/>
  <c r="H664"/>
  <c r="A665"/>
  <c r="B665"/>
  <c r="C665"/>
  <c r="D665"/>
  <c r="E665"/>
  <c r="H665"/>
  <c r="A666"/>
  <c r="B666"/>
  <c r="C666"/>
  <c r="D666"/>
  <c r="E666"/>
  <c r="H666"/>
  <c r="A667"/>
  <c r="B667"/>
  <c r="C667"/>
  <c r="D667"/>
  <c r="E667"/>
  <c r="H667"/>
  <c r="A668"/>
  <c r="B668"/>
  <c r="C668"/>
  <c r="D668"/>
  <c r="E668"/>
  <c r="H668"/>
  <c r="A669"/>
  <c r="B669"/>
  <c r="C669"/>
  <c r="D669"/>
  <c r="E669"/>
  <c r="H669"/>
  <c r="A670"/>
  <c r="B670"/>
  <c r="C670"/>
  <c r="D670"/>
  <c r="E670"/>
  <c r="H670"/>
  <c r="A671"/>
  <c r="B671"/>
  <c r="C671"/>
  <c r="D671"/>
  <c r="E671"/>
  <c r="H671"/>
  <c r="A672"/>
  <c r="B672"/>
  <c r="C672"/>
  <c r="D672"/>
  <c r="E672"/>
  <c r="H672"/>
  <c r="A673"/>
  <c r="B673"/>
  <c r="C673"/>
  <c r="D673"/>
  <c r="E673"/>
  <c r="H673"/>
  <c r="A674"/>
  <c r="B674"/>
  <c r="C674"/>
  <c r="D674"/>
  <c r="E674"/>
  <c r="H674"/>
  <c r="A675"/>
  <c r="B675"/>
  <c r="C675"/>
  <c r="D675"/>
  <c r="E675"/>
  <c r="H675"/>
  <c r="A676"/>
  <c r="B676"/>
  <c r="C676"/>
  <c r="D676"/>
  <c r="E676"/>
  <c r="H676"/>
  <c r="A677"/>
  <c r="B677"/>
  <c r="C677"/>
  <c r="D677"/>
  <c r="E677"/>
  <c r="H677"/>
  <c r="A678"/>
  <c r="B678"/>
  <c r="C678"/>
  <c r="D678"/>
  <c r="E678"/>
  <c r="H678"/>
  <c r="A679"/>
  <c r="B679"/>
  <c r="C679"/>
  <c r="D679"/>
  <c r="E679"/>
  <c r="H679"/>
  <c r="A680"/>
  <c r="B680"/>
  <c r="C680"/>
  <c r="D680"/>
  <c r="E680"/>
  <c r="H680"/>
  <c r="A681"/>
  <c r="B681"/>
  <c r="C681"/>
  <c r="D681"/>
  <c r="E681"/>
  <c r="H681"/>
  <c r="A682"/>
  <c r="B682"/>
  <c r="C682"/>
  <c r="D682"/>
  <c r="E682"/>
  <c r="H682"/>
  <c r="A683"/>
  <c r="B683"/>
  <c r="C683"/>
  <c r="D683"/>
  <c r="E683"/>
  <c r="H683"/>
  <c r="A684"/>
  <c r="B684"/>
  <c r="C684"/>
  <c r="D684"/>
  <c r="E684"/>
  <c r="H684"/>
  <c r="A685"/>
  <c r="B685"/>
  <c r="C685"/>
  <c r="D685"/>
  <c r="E685"/>
  <c r="H685"/>
  <c r="A686"/>
  <c r="B686"/>
  <c r="C686"/>
  <c r="D686"/>
  <c r="E686"/>
  <c r="H686"/>
  <c r="A687"/>
  <c r="B687"/>
  <c r="C687"/>
  <c r="D687"/>
  <c r="E687"/>
  <c r="H687"/>
  <c r="A688"/>
  <c r="B688"/>
  <c r="C688"/>
  <c r="D688"/>
  <c r="E688"/>
  <c r="H688"/>
  <c r="A689"/>
  <c r="B689"/>
  <c r="C689"/>
  <c r="D689"/>
  <c r="E689"/>
  <c r="H689"/>
  <c r="A690"/>
  <c r="B690"/>
  <c r="C690"/>
  <c r="D690"/>
  <c r="E690"/>
  <c r="H690"/>
  <c r="A691"/>
  <c r="B691"/>
  <c r="C691"/>
  <c r="D691"/>
  <c r="E691"/>
  <c r="H691"/>
  <c r="A692"/>
  <c r="B692"/>
  <c r="C692"/>
  <c r="D692"/>
  <c r="E692"/>
  <c r="H692"/>
  <c r="A693"/>
  <c r="B693"/>
  <c r="C693"/>
  <c r="D693"/>
  <c r="E693"/>
  <c r="H693"/>
  <c r="A694"/>
  <c r="B694"/>
  <c r="C694"/>
  <c r="D694"/>
  <c r="E694"/>
  <c r="H694"/>
  <c r="A695"/>
  <c r="B695"/>
  <c r="C695"/>
  <c r="D695"/>
  <c r="E695"/>
  <c r="H695"/>
  <c r="A696"/>
  <c r="B696"/>
  <c r="C696"/>
  <c r="D696"/>
  <c r="E696"/>
  <c r="H696"/>
  <c r="A697"/>
  <c r="B697"/>
  <c r="C697"/>
  <c r="D697"/>
  <c r="E697"/>
  <c r="H697"/>
  <c r="A698"/>
  <c r="B698"/>
  <c r="C698"/>
  <c r="D698"/>
  <c r="E698"/>
  <c r="H698"/>
  <c r="A699"/>
  <c r="B699"/>
  <c r="C699"/>
  <c r="D699"/>
  <c r="E699"/>
  <c r="H699"/>
  <c r="A700"/>
  <c r="B700"/>
  <c r="C700"/>
  <c r="D700"/>
  <c r="E700"/>
  <c r="H700"/>
  <c r="A701"/>
  <c r="B701"/>
  <c r="C701"/>
  <c r="D701"/>
  <c r="E701"/>
  <c r="H701"/>
  <c r="A702"/>
  <c r="B702"/>
  <c r="C702"/>
  <c r="D702"/>
  <c r="E702"/>
  <c r="H702"/>
  <c r="A703"/>
  <c r="B703"/>
  <c r="C703"/>
  <c r="D703"/>
  <c r="E703"/>
  <c r="H703"/>
  <c r="A704"/>
  <c r="B704"/>
  <c r="C704"/>
  <c r="D704"/>
  <c r="E704"/>
  <c r="H704"/>
  <c r="A705"/>
  <c r="B705"/>
  <c r="C705"/>
  <c r="D705"/>
  <c r="E705"/>
  <c r="H705"/>
  <c r="A706"/>
  <c r="B706"/>
  <c r="C706"/>
  <c r="D706"/>
  <c r="E706"/>
  <c r="H706"/>
  <c r="A707"/>
  <c r="B707"/>
  <c r="C707"/>
  <c r="D707"/>
  <c r="E707"/>
  <c r="H707"/>
  <c r="A708"/>
  <c r="B708"/>
  <c r="C708"/>
  <c r="D708"/>
  <c r="E708"/>
  <c r="H708"/>
  <c r="A709"/>
  <c r="B709"/>
  <c r="C709"/>
  <c r="D709"/>
  <c r="E709"/>
  <c r="H709"/>
  <c r="A710"/>
  <c r="B710"/>
  <c r="C710"/>
  <c r="D710"/>
  <c r="E710"/>
  <c r="H710"/>
  <c r="A711"/>
  <c r="B711"/>
  <c r="C711"/>
  <c r="D711"/>
  <c r="E711"/>
  <c r="H711"/>
  <c r="A712"/>
  <c r="B712"/>
  <c r="C712"/>
  <c r="D712"/>
  <c r="E712"/>
  <c r="H712"/>
  <c r="A713"/>
  <c r="B713"/>
  <c r="C713"/>
  <c r="D713"/>
  <c r="E713"/>
  <c r="H713"/>
  <c r="A714"/>
  <c r="B714"/>
  <c r="C714"/>
  <c r="D714"/>
  <c r="E714"/>
  <c r="H714"/>
  <c r="A715"/>
  <c r="B715"/>
  <c r="C715"/>
  <c r="D715"/>
  <c r="E715"/>
  <c r="H715"/>
  <c r="A716"/>
  <c r="B716"/>
  <c r="C716"/>
  <c r="D716"/>
  <c r="E716"/>
  <c r="H716"/>
  <c r="A717"/>
  <c r="B717"/>
  <c r="C717"/>
  <c r="D717"/>
  <c r="E717"/>
  <c r="H717"/>
  <c r="A718"/>
  <c r="B718"/>
  <c r="C718"/>
  <c r="D718"/>
  <c r="E718"/>
  <c r="H718"/>
  <c r="A719"/>
  <c r="B719"/>
  <c r="C719"/>
  <c r="D719"/>
  <c r="E719"/>
  <c r="H719"/>
  <c r="A720"/>
  <c r="B720"/>
  <c r="C720"/>
  <c r="D720"/>
  <c r="E720"/>
  <c r="H720"/>
  <c r="A721"/>
  <c r="B721"/>
  <c r="C721"/>
  <c r="D721"/>
  <c r="E721"/>
  <c r="H721"/>
  <c r="A722"/>
  <c r="B722"/>
  <c r="C722"/>
  <c r="D722"/>
  <c r="E722"/>
  <c r="H722"/>
  <c r="A723"/>
  <c r="B723"/>
  <c r="C723"/>
  <c r="D723"/>
  <c r="E723"/>
  <c r="H723"/>
  <c r="A724"/>
  <c r="B724"/>
  <c r="C724"/>
  <c r="D724"/>
  <c r="E724"/>
  <c r="H724"/>
  <c r="A725"/>
  <c r="B725"/>
  <c r="C725"/>
  <c r="D725"/>
  <c r="E725"/>
  <c r="H725"/>
  <c r="A726"/>
  <c r="B726"/>
  <c r="C726"/>
  <c r="D726"/>
  <c r="E726"/>
  <c r="H726"/>
  <c r="A727"/>
  <c r="B727"/>
  <c r="C727"/>
  <c r="D727"/>
  <c r="E727"/>
  <c r="H727"/>
  <c r="A728"/>
  <c r="B728"/>
  <c r="C728"/>
  <c r="D728"/>
  <c r="E728"/>
  <c r="H728"/>
  <c r="A729"/>
  <c r="B729"/>
  <c r="C729"/>
  <c r="D729"/>
  <c r="E729"/>
  <c r="H729"/>
  <c r="A730"/>
  <c r="B730"/>
  <c r="C730"/>
  <c r="D730"/>
  <c r="E730"/>
  <c r="H730"/>
  <c r="A731"/>
  <c r="B731"/>
  <c r="C731"/>
  <c r="D731"/>
  <c r="E731"/>
  <c r="H731"/>
  <c r="A732"/>
  <c r="B732"/>
  <c r="C732"/>
  <c r="D732"/>
  <c r="E732"/>
  <c r="H732"/>
  <c r="A733"/>
  <c r="B733"/>
  <c r="C733"/>
  <c r="D733"/>
  <c r="E733"/>
  <c r="H733"/>
  <c r="A734"/>
  <c r="B734"/>
  <c r="C734"/>
  <c r="D734"/>
  <c r="E734"/>
  <c r="H734"/>
  <c r="A735"/>
  <c r="B735"/>
  <c r="C735"/>
  <c r="D735"/>
  <c r="E735"/>
  <c r="H735"/>
  <c r="A736"/>
  <c r="B736"/>
  <c r="C736"/>
  <c r="D736"/>
  <c r="E736"/>
  <c r="H736"/>
  <c r="A737"/>
  <c r="B737"/>
  <c r="C737"/>
  <c r="D737"/>
  <c r="E737"/>
  <c r="H737"/>
  <c r="A738"/>
  <c r="B738"/>
  <c r="C738"/>
  <c r="D738"/>
  <c r="E738"/>
  <c r="H738"/>
  <c r="A739"/>
  <c r="B739"/>
  <c r="C739"/>
  <c r="D739"/>
  <c r="E739"/>
  <c r="H739"/>
  <c r="A740"/>
  <c r="B740"/>
  <c r="C740"/>
  <c r="D740"/>
  <c r="E740"/>
  <c r="H740"/>
  <c r="A741"/>
  <c r="B741"/>
  <c r="C741"/>
  <c r="D741"/>
  <c r="E741"/>
  <c r="H741"/>
  <c r="A742"/>
  <c r="B742"/>
  <c r="C742"/>
  <c r="D742"/>
  <c r="E742"/>
  <c r="H742"/>
  <c r="I740" l="1"/>
  <c r="J740" s="1"/>
  <c r="F740"/>
  <c r="G740" s="1"/>
  <c r="I737"/>
  <c r="J737" s="1"/>
  <c r="F737"/>
  <c r="G737" s="1"/>
  <c r="I734"/>
  <c r="J734" s="1"/>
  <c r="F734"/>
  <c r="G734" s="1"/>
  <c r="I731"/>
  <c r="J731" s="1"/>
  <c r="F731"/>
  <c r="G731" s="1"/>
  <c r="I728"/>
  <c r="J728" s="1"/>
  <c r="F728"/>
  <c r="G728" s="1"/>
  <c r="I725"/>
  <c r="J725" s="1"/>
  <c r="F725"/>
  <c r="G725" s="1"/>
  <c r="I722"/>
  <c r="J722" s="1"/>
  <c r="F722"/>
  <c r="G722" s="1"/>
  <c r="I719"/>
  <c r="J719" s="1"/>
  <c r="F719"/>
  <c r="G719" s="1"/>
  <c r="I716"/>
  <c r="J716" s="1"/>
  <c r="F716"/>
  <c r="G716" s="1"/>
  <c r="I713"/>
  <c r="J713" s="1"/>
  <c r="F713"/>
  <c r="G713" s="1"/>
  <c r="I710"/>
  <c r="J710" s="1"/>
  <c r="F710"/>
  <c r="G710" s="1"/>
  <c r="I707"/>
  <c r="J707" s="1"/>
  <c r="F707"/>
  <c r="G707" s="1"/>
  <c r="I704"/>
  <c r="J704" s="1"/>
  <c r="F704"/>
  <c r="G704" s="1"/>
  <c r="I701"/>
  <c r="J701" s="1"/>
  <c r="F701"/>
  <c r="G701" s="1"/>
  <c r="I698"/>
  <c r="J698" s="1"/>
  <c r="F698"/>
  <c r="G698" s="1"/>
  <c r="I695"/>
  <c r="J695" s="1"/>
  <c r="F695"/>
  <c r="G695" s="1"/>
  <c r="I692"/>
  <c r="J692" s="1"/>
  <c r="F692"/>
  <c r="G692" s="1"/>
  <c r="I689"/>
  <c r="J689" s="1"/>
  <c r="F689"/>
  <c r="G689" s="1"/>
  <c r="I686"/>
  <c r="J686" s="1"/>
  <c r="F686"/>
  <c r="G686" s="1"/>
  <c r="I683"/>
  <c r="J683" s="1"/>
  <c r="F683"/>
  <c r="G683" s="1"/>
  <c r="I680"/>
  <c r="J680" s="1"/>
  <c r="F680"/>
  <c r="G680" s="1"/>
  <c r="I677"/>
  <c r="J677" s="1"/>
  <c r="F677"/>
  <c r="G677" s="1"/>
  <c r="I674"/>
  <c r="J674" s="1"/>
  <c r="F674"/>
  <c r="G674" s="1"/>
  <c r="I671"/>
  <c r="J671" s="1"/>
  <c r="F671"/>
  <c r="G671" s="1"/>
  <c r="I668"/>
  <c r="J668" s="1"/>
  <c r="F668"/>
  <c r="G668" s="1"/>
  <c r="I665"/>
  <c r="J665" s="1"/>
  <c r="F665"/>
  <c r="G665" s="1"/>
  <c r="I662"/>
  <c r="J662" s="1"/>
  <c r="F662"/>
  <c r="G662" s="1"/>
  <c r="I659"/>
  <c r="J659" s="1"/>
  <c r="F659"/>
  <c r="G659" s="1"/>
  <c r="I656"/>
  <c r="J656" s="1"/>
  <c r="F656"/>
  <c r="G656" s="1"/>
  <c r="I653"/>
  <c r="J653" s="1"/>
  <c r="F653"/>
  <c r="G653" s="1"/>
  <c r="I650"/>
  <c r="J650" s="1"/>
  <c r="F650"/>
  <c r="G650" s="1"/>
  <c r="I647"/>
  <c r="J647" s="1"/>
  <c r="F647"/>
  <c r="G647" s="1"/>
  <c r="I644"/>
  <c r="J644" s="1"/>
  <c r="F644"/>
  <c r="G644" s="1"/>
  <c r="I641"/>
  <c r="J641" s="1"/>
  <c r="F641"/>
  <c r="G641" s="1"/>
  <c r="I638"/>
  <c r="J638" s="1"/>
  <c r="F638"/>
  <c r="G638" s="1"/>
  <c r="I635"/>
  <c r="J635" s="1"/>
  <c r="F635"/>
  <c r="G635" s="1"/>
  <c r="I632"/>
  <c r="J632" s="1"/>
  <c r="F632"/>
  <c r="G632" s="1"/>
  <c r="I629"/>
  <c r="J629" s="1"/>
  <c r="F629"/>
  <c r="G629" s="1"/>
  <c r="I626"/>
  <c r="J626" s="1"/>
  <c r="F626"/>
  <c r="G626" s="1"/>
  <c r="I623"/>
  <c r="J623" s="1"/>
  <c r="F623"/>
  <c r="G623" s="1"/>
  <c r="I620"/>
  <c r="J620" s="1"/>
  <c r="F620"/>
  <c r="G620" s="1"/>
  <c r="I617"/>
  <c r="J617" s="1"/>
  <c r="F617"/>
  <c r="G617" s="1"/>
  <c r="I614"/>
  <c r="J614" s="1"/>
  <c r="F614"/>
  <c r="G614" s="1"/>
  <c r="I611"/>
  <c r="J611" s="1"/>
  <c r="F611"/>
  <c r="G611" s="1"/>
  <c r="I608"/>
  <c r="J608" s="1"/>
  <c r="F608"/>
  <c r="G608" s="1"/>
  <c r="I605"/>
  <c r="J605" s="1"/>
  <c r="F605"/>
  <c r="G605" s="1"/>
  <c r="I602"/>
  <c r="J602" s="1"/>
  <c r="F602"/>
  <c r="G602" s="1"/>
  <c r="I599"/>
  <c r="J599" s="1"/>
  <c r="F599"/>
  <c r="G599" s="1"/>
  <c r="I596"/>
  <c r="J596" s="1"/>
  <c r="F596"/>
  <c r="G596" s="1"/>
  <c r="I593"/>
  <c r="J593" s="1"/>
  <c r="F593"/>
  <c r="G593" s="1"/>
  <c r="I590"/>
  <c r="J590" s="1"/>
  <c r="F590"/>
  <c r="G590" s="1"/>
  <c r="I587"/>
  <c r="J587" s="1"/>
  <c r="F587"/>
  <c r="G587" s="1"/>
  <c r="I584"/>
  <c r="J584" s="1"/>
  <c r="F584"/>
  <c r="G584" s="1"/>
  <c r="I581"/>
  <c r="J581" s="1"/>
  <c r="F581"/>
  <c r="G581" s="1"/>
  <c r="I578"/>
  <c r="J578" s="1"/>
  <c r="F578"/>
  <c r="G578" s="1"/>
  <c r="I575"/>
  <c r="J575" s="1"/>
  <c r="F575"/>
  <c r="G575" s="1"/>
  <c r="I572"/>
  <c r="J572" s="1"/>
  <c r="F572"/>
  <c r="G572" s="1"/>
  <c r="I569"/>
  <c r="J569" s="1"/>
  <c r="F569"/>
  <c r="G569" s="1"/>
  <c r="I566"/>
  <c r="J566" s="1"/>
  <c r="F566"/>
  <c r="G566" s="1"/>
  <c r="I563"/>
  <c r="J563" s="1"/>
  <c r="F563"/>
  <c r="G563" s="1"/>
  <c r="I560"/>
  <c r="J560" s="1"/>
  <c r="F560"/>
  <c r="G560" s="1"/>
  <c r="I557"/>
  <c r="J557" s="1"/>
  <c r="F557"/>
  <c r="G557" s="1"/>
  <c r="I554"/>
  <c r="J554" s="1"/>
  <c r="F554"/>
  <c r="G554" s="1"/>
  <c r="I551"/>
  <c r="J551" s="1"/>
  <c r="F551"/>
  <c r="G551" s="1"/>
  <c r="I548"/>
  <c r="J548" s="1"/>
  <c r="F548"/>
  <c r="G548" s="1"/>
  <c r="I545"/>
  <c r="J545" s="1"/>
  <c r="F545"/>
  <c r="G545" s="1"/>
  <c r="I542"/>
  <c r="J542" s="1"/>
  <c r="F542"/>
  <c r="G542" s="1"/>
  <c r="I539"/>
  <c r="J539" s="1"/>
  <c r="F539"/>
  <c r="G539" s="1"/>
  <c r="I536"/>
  <c r="J536" s="1"/>
  <c r="F536"/>
  <c r="G536" s="1"/>
  <c r="I533"/>
  <c r="J533" s="1"/>
  <c r="F533"/>
  <c r="G533" s="1"/>
  <c r="I530"/>
  <c r="J530" s="1"/>
  <c r="F530"/>
  <c r="G530" s="1"/>
  <c r="I527"/>
  <c r="J527" s="1"/>
  <c r="F527"/>
  <c r="G527" s="1"/>
  <c r="I524"/>
  <c r="J524" s="1"/>
  <c r="F524"/>
  <c r="G524" s="1"/>
  <c r="I521"/>
  <c r="J521" s="1"/>
  <c r="F521"/>
  <c r="G521" s="1"/>
  <c r="I518"/>
  <c r="J518" s="1"/>
  <c r="F518"/>
  <c r="G518" s="1"/>
  <c r="I515"/>
  <c r="J515" s="1"/>
  <c r="F515"/>
  <c r="G515" s="1"/>
  <c r="I512"/>
  <c r="J512" s="1"/>
  <c r="F512"/>
  <c r="G512" s="1"/>
  <c r="I509"/>
  <c r="J509" s="1"/>
  <c r="F509"/>
  <c r="G509" s="1"/>
  <c r="I506"/>
  <c r="J506" s="1"/>
  <c r="F506"/>
  <c r="G506" s="1"/>
  <c r="I503"/>
  <c r="J503" s="1"/>
  <c r="F503"/>
  <c r="G503" s="1"/>
  <c r="I500"/>
  <c r="J500" s="1"/>
  <c r="F500"/>
  <c r="G500" s="1"/>
  <c r="I497"/>
  <c r="J497" s="1"/>
  <c r="F497"/>
  <c r="G497" s="1"/>
  <c r="I494"/>
  <c r="J494" s="1"/>
  <c r="F494"/>
  <c r="G494" s="1"/>
  <c r="I491"/>
  <c r="J491" s="1"/>
  <c r="F491"/>
  <c r="G491" s="1"/>
  <c r="I488"/>
  <c r="J488" s="1"/>
  <c r="F488"/>
  <c r="G488" s="1"/>
  <c r="I485"/>
  <c r="J485" s="1"/>
  <c r="F485"/>
  <c r="G485" s="1"/>
  <c r="I482"/>
  <c r="J482" s="1"/>
  <c r="F482"/>
  <c r="G482" s="1"/>
  <c r="I479"/>
  <c r="J479" s="1"/>
  <c r="F479"/>
  <c r="G479" s="1"/>
  <c r="I476"/>
  <c r="J476" s="1"/>
  <c r="F476"/>
  <c r="G476" s="1"/>
  <c r="I473"/>
  <c r="J473" s="1"/>
  <c r="F473"/>
  <c r="G473" s="1"/>
  <c r="I470"/>
  <c r="J470" s="1"/>
  <c r="F470"/>
  <c r="G470" s="1"/>
  <c r="I467"/>
  <c r="J467" s="1"/>
  <c r="F467"/>
  <c r="G467" s="1"/>
  <c r="I464"/>
  <c r="J464" s="1"/>
  <c r="F464"/>
  <c r="G464" s="1"/>
  <c r="I461"/>
  <c r="J461" s="1"/>
  <c r="F461"/>
  <c r="G461" s="1"/>
  <c r="I458"/>
  <c r="J458" s="1"/>
  <c r="F458"/>
  <c r="G458" s="1"/>
  <c r="I455"/>
  <c r="J455" s="1"/>
  <c r="F455"/>
  <c r="G455" s="1"/>
  <c r="I452"/>
  <c r="J452" s="1"/>
  <c r="F452"/>
  <c r="G452" s="1"/>
  <c r="I449"/>
  <c r="J449" s="1"/>
  <c r="F449"/>
  <c r="G449" s="1"/>
  <c r="I446"/>
  <c r="J446" s="1"/>
  <c r="F446"/>
  <c r="G446" s="1"/>
  <c r="I443"/>
  <c r="J443" s="1"/>
  <c r="F443"/>
  <c r="G443" s="1"/>
  <c r="I440"/>
  <c r="J440" s="1"/>
  <c r="F440"/>
  <c r="G440" s="1"/>
  <c r="I437"/>
  <c r="J437" s="1"/>
  <c r="F437"/>
  <c r="G437" s="1"/>
  <c r="I434"/>
  <c r="J434" s="1"/>
  <c r="F434"/>
  <c r="G434" s="1"/>
  <c r="I431"/>
  <c r="J431" s="1"/>
  <c r="F431"/>
  <c r="G431" s="1"/>
  <c r="I428"/>
  <c r="J428" s="1"/>
  <c r="F428"/>
  <c r="G428" s="1"/>
  <c r="I425"/>
  <c r="J425" s="1"/>
  <c r="F425"/>
  <c r="G425" s="1"/>
  <c r="I422"/>
  <c r="J422" s="1"/>
  <c r="F422"/>
  <c r="G422" s="1"/>
  <c r="I419"/>
  <c r="J419" s="1"/>
  <c r="F419"/>
  <c r="G419" s="1"/>
  <c r="I416"/>
  <c r="J416" s="1"/>
  <c r="F416"/>
  <c r="G416" s="1"/>
  <c r="I413"/>
  <c r="J413" s="1"/>
  <c r="F413"/>
  <c r="G413" s="1"/>
  <c r="I410"/>
  <c r="J410" s="1"/>
  <c r="F410"/>
  <c r="G410" s="1"/>
  <c r="I407"/>
  <c r="J407" s="1"/>
  <c r="F407"/>
  <c r="G407" s="1"/>
  <c r="I404"/>
  <c r="J404" s="1"/>
  <c r="F404"/>
  <c r="G404" s="1"/>
  <c r="I401"/>
  <c r="J401" s="1"/>
  <c r="F401"/>
  <c r="G401" s="1"/>
  <c r="I398"/>
  <c r="J398" s="1"/>
  <c r="F398"/>
  <c r="G398" s="1"/>
  <c r="I395"/>
  <c r="J395" s="1"/>
  <c r="F395"/>
  <c r="G395" s="1"/>
  <c r="I392"/>
  <c r="J392" s="1"/>
  <c r="F392"/>
  <c r="G392" s="1"/>
  <c r="I389"/>
  <c r="J389" s="1"/>
  <c r="F389"/>
  <c r="G389" s="1"/>
  <c r="I386"/>
  <c r="J386" s="1"/>
  <c r="F386"/>
  <c r="G386" s="1"/>
  <c r="I383"/>
  <c r="J383" s="1"/>
  <c r="F383"/>
  <c r="G383" s="1"/>
  <c r="I380"/>
  <c r="J380" s="1"/>
  <c r="F380"/>
  <c r="G380" s="1"/>
  <c r="I377"/>
  <c r="J377" s="1"/>
  <c r="F377"/>
  <c r="G377" s="1"/>
  <c r="I374"/>
  <c r="J374" s="1"/>
  <c r="F374"/>
  <c r="G374" s="1"/>
  <c r="I371"/>
  <c r="J371" s="1"/>
  <c r="F371"/>
  <c r="G371" s="1"/>
  <c r="I368"/>
  <c r="J368" s="1"/>
  <c r="F368"/>
  <c r="G368" s="1"/>
  <c r="I365"/>
  <c r="J365" s="1"/>
  <c r="F365"/>
  <c r="G365" s="1"/>
  <c r="I362"/>
  <c r="J362" s="1"/>
  <c r="F362"/>
  <c r="G362" s="1"/>
  <c r="I359"/>
  <c r="J359" s="1"/>
  <c r="F359"/>
  <c r="G359" s="1"/>
  <c r="I356"/>
  <c r="J356" s="1"/>
  <c r="F356"/>
  <c r="G356" s="1"/>
  <c r="I353"/>
  <c r="J353" s="1"/>
  <c r="F353"/>
  <c r="G353" s="1"/>
  <c r="I350"/>
  <c r="J350" s="1"/>
  <c r="F350"/>
  <c r="G350" s="1"/>
  <c r="I347"/>
  <c r="J347" s="1"/>
  <c r="F347"/>
  <c r="G347" s="1"/>
  <c r="I344"/>
  <c r="J344" s="1"/>
  <c r="F344"/>
  <c r="G344" s="1"/>
  <c r="I341"/>
  <c r="J341" s="1"/>
  <c r="F341"/>
  <c r="G341" s="1"/>
  <c r="I338"/>
  <c r="J338" s="1"/>
  <c r="F338"/>
  <c r="G338" s="1"/>
  <c r="I335"/>
  <c r="J335" s="1"/>
  <c r="F335"/>
  <c r="G335" s="1"/>
  <c r="I332"/>
  <c r="J332" s="1"/>
  <c r="F332"/>
  <c r="G332" s="1"/>
  <c r="I329"/>
  <c r="J329" s="1"/>
  <c r="F329"/>
  <c r="G329" s="1"/>
  <c r="I326"/>
  <c r="J326" s="1"/>
  <c r="F326"/>
  <c r="G326" s="1"/>
  <c r="I323"/>
  <c r="J323" s="1"/>
  <c r="F323"/>
  <c r="G323" s="1"/>
  <c r="I320"/>
  <c r="J320" s="1"/>
  <c r="F320"/>
  <c r="G320" s="1"/>
  <c r="I317"/>
  <c r="J317" s="1"/>
  <c r="F317"/>
  <c r="G317" s="1"/>
  <c r="I314"/>
  <c r="J314" s="1"/>
  <c r="F314"/>
  <c r="G314" s="1"/>
  <c r="I311"/>
  <c r="J311" s="1"/>
  <c r="F311"/>
  <c r="G311" s="1"/>
  <c r="I308"/>
  <c r="J308" s="1"/>
  <c r="F308"/>
  <c r="G308" s="1"/>
  <c r="I305"/>
  <c r="J305" s="1"/>
  <c r="F305"/>
  <c r="G305" s="1"/>
  <c r="I302"/>
  <c r="J302" s="1"/>
  <c r="F302"/>
  <c r="G302" s="1"/>
  <c r="I299"/>
  <c r="J299" s="1"/>
  <c r="F299"/>
  <c r="G299" s="1"/>
  <c r="I296"/>
  <c r="J296" s="1"/>
  <c r="F296"/>
  <c r="G296" s="1"/>
  <c r="I293"/>
  <c r="J293" s="1"/>
  <c r="F293"/>
  <c r="G293" s="1"/>
  <c r="I290"/>
  <c r="J290" s="1"/>
  <c r="F290"/>
  <c r="G290" s="1"/>
  <c r="I287"/>
  <c r="J287" s="1"/>
  <c r="F287"/>
  <c r="G287" s="1"/>
  <c r="I284"/>
  <c r="J284" s="1"/>
  <c r="F284"/>
  <c r="G284" s="1"/>
  <c r="I281"/>
  <c r="J281" s="1"/>
  <c r="F281"/>
  <c r="G281" s="1"/>
  <c r="I278"/>
  <c r="J278" s="1"/>
  <c r="F278"/>
  <c r="G278" s="1"/>
  <c r="I275"/>
  <c r="J275" s="1"/>
  <c r="F275"/>
  <c r="G275" s="1"/>
  <c r="I272"/>
  <c r="J272" s="1"/>
  <c r="F272"/>
  <c r="G272" s="1"/>
  <c r="I269"/>
  <c r="J269" s="1"/>
  <c r="F269"/>
  <c r="G269" s="1"/>
  <c r="I266"/>
  <c r="J266" s="1"/>
  <c r="F266"/>
  <c r="G266" s="1"/>
  <c r="I263"/>
  <c r="J263" s="1"/>
  <c r="F263"/>
  <c r="G263" s="1"/>
  <c r="I260"/>
  <c r="J260" s="1"/>
  <c r="F260"/>
  <c r="G260" s="1"/>
  <c r="I257"/>
  <c r="J257" s="1"/>
  <c r="F257"/>
  <c r="G257" s="1"/>
  <c r="I254"/>
  <c r="J254" s="1"/>
  <c r="F254"/>
  <c r="G254" s="1"/>
  <c r="I251"/>
  <c r="J251" s="1"/>
  <c r="F251"/>
  <c r="G251" s="1"/>
  <c r="I248"/>
  <c r="J248" s="1"/>
  <c r="F248"/>
  <c r="G248" s="1"/>
  <c r="I245"/>
  <c r="J245" s="1"/>
  <c r="F245"/>
  <c r="G245" s="1"/>
  <c r="I242"/>
  <c r="J242" s="1"/>
  <c r="F242"/>
  <c r="G242" s="1"/>
  <c r="I239"/>
  <c r="J239" s="1"/>
  <c r="F239"/>
  <c r="G239" s="1"/>
  <c r="I236"/>
  <c r="J236" s="1"/>
  <c r="F236"/>
  <c r="G236" s="1"/>
  <c r="I233"/>
  <c r="J233" s="1"/>
  <c r="F233"/>
  <c r="G233" s="1"/>
  <c r="I230"/>
  <c r="J230" s="1"/>
  <c r="F230"/>
  <c r="G230" s="1"/>
  <c r="I227"/>
  <c r="J227" s="1"/>
  <c r="F227"/>
  <c r="G227" s="1"/>
  <c r="I224"/>
  <c r="J224" s="1"/>
  <c r="F224"/>
  <c r="G224" s="1"/>
  <c r="I221"/>
  <c r="J221" s="1"/>
  <c r="F221"/>
  <c r="G221" s="1"/>
  <c r="I218"/>
  <c r="J218" s="1"/>
  <c r="F218"/>
  <c r="G218" s="1"/>
  <c r="I215"/>
  <c r="J215" s="1"/>
  <c r="F215"/>
  <c r="G215" s="1"/>
  <c r="I212"/>
  <c r="J212" s="1"/>
  <c r="F212"/>
  <c r="G212" s="1"/>
  <c r="I209"/>
  <c r="J209" s="1"/>
  <c r="F209"/>
  <c r="G209" s="1"/>
  <c r="I206"/>
  <c r="J206" s="1"/>
  <c r="F206"/>
  <c r="G206" s="1"/>
  <c r="I203"/>
  <c r="J203" s="1"/>
  <c r="F203"/>
  <c r="G203" s="1"/>
  <c r="I200"/>
  <c r="J200" s="1"/>
  <c r="F200"/>
  <c r="G200" s="1"/>
  <c r="I197"/>
  <c r="J197" s="1"/>
  <c r="F197"/>
  <c r="G197" s="1"/>
  <c r="I194"/>
  <c r="J194" s="1"/>
  <c r="F194"/>
  <c r="G194" s="1"/>
  <c r="I191"/>
  <c r="J191" s="1"/>
  <c r="F191"/>
  <c r="G191" s="1"/>
  <c r="I188"/>
  <c r="J188" s="1"/>
  <c r="F188"/>
  <c r="G188" s="1"/>
  <c r="I185"/>
  <c r="J185" s="1"/>
  <c r="F185"/>
  <c r="G185" s="1"/>
  <c r="I182"/>
  <c r="J182" s="1"/>
  <c r="F182"/>
  <c r="G182" s="1"/>
  <c r="I179"/>
  <c r="J179" s="1"/>
  <c r="F179"/>
  <c r="G179" s="1"/>
  <c r="I176"/>
  <c r="J176" s="1"/>
  <c r="F176"/>
  <c r="G176" s="1"/>
  <c r="I173"/>
  <c r="J173" s="1"/>
  <c r="F173"/>
  <c r="G173" s="1"/>
  <c r="I170"/>
  <c r="J170" s="1"/>
  <c r="F170"/>
  <c r="G170" s="1"/>
  <c r="I167"/>
  <c r="J167" s="1"/>
  <c r="F167"/>
  <c r="G167" s="1"/>
  <c r="I164"/>
  <c r="J164" s="1"/>
  <c r="F164"/>
  <c r="G164" s="1"/>
  <c r="I161"/>
  <c r="J161" s="1"/>
  <c r="F161"/>
  <c r="G161" s="1"/>
  <c r="I158"/>
  <c r="J158" s="1"/>
  <c r="F158"/>
  <c r="G158" s="1"/>
  <c r="I155"/>
  <c r="J155" s="1"/>
  <c r="F155"/>
  <c r="G155" s="1"/>
  <c r="I152"/>
  <c r="J152" s="1"/>
  <c r="F152"/>
  <c r="G152" s="1"/>
  <c r="I149"/>
  <c r="J149" s="1"/>
  <c r="F149"/>
  <c r="G149" s="1"/>
  <c r="I146"/>
  <c r="J146" s="1"/>
  <c r="F146"/>
  <c r="G146" s="1"/>
  <c r="I143"/>
  <c r="J143" s="1"/>
  <c r="F143"/>
  <c r="G143" s="1"/>
  <c r="I140"/>
  <c r="J140" s="1"/>
  <c r="F140"/>
  <c r="G140" s="1"/>
  <c r="I137"/>
  <c r="J137" s="1"/>
  <c r="F137"/>
  <c r="G137" s="1"/>
  <c r="I134"/>
  <c r="J134" s="1"/>
  <c r="F134"/>
  <c r="G134" s="1"/>
  <c r="I131"/>
  <c r="J131" s="1"/>
  <c r="F131"/>
  <c r="G131" s="1"/>
  <c r="I128"/>
  <c r="J128" s="1"/>
  <c r="F128"/>
  <c r="G128" s="1"/>
  <c r="I125"/>
  <c r="J125" s="1"/>
  <c r="F125"/>
  <c r="G125" s="1"/>
  <c r="I122"/>
  <c r="J122" s="1"/>
  <c r="F122"/>
  <c r="G122" s="1"/>
  <c r="I119"/>
  <c r="J119" s="1"/>
  <c r="F119"/>
  <c r="G119" s="1"/>
  <c r="I116"/>
  <c r="J116" s="1"/>
  <c r="F116"/>
  <c r="G116" s="1"/>
  <c r="I113"/>
  <c r="J113" s="1"/>
  <c r="F113"/>
  <c r="G113" s="1"/>
  <c r="I110"/>
  <c r="J110" s="1"/>
  <c r="F110"/>
  <c r="G110" s="1"/>
  <c r="I107"/>
  <c r="J107" s="1"/>
  <c r="F107"/>
  <c r="G107" s="1"/>
  <c r="I104"/>
  <c r="J104" s="1"/>
  <c r="F104"/>
  <c r="G104" s="1"/>
  <c r="I101"/>
  <c r="J101" s="1"/>
  <c r="F101"/>
  <c r="G101" s="1"/>
  <c r="I98"/>
  <c r="J98" s="1"/>
  <c r="F98"/>
  <c r="G98" s="1"/>
  <c r="I95"/>
  <c r="J95" s="1"/>
  <c r="F95"/>
  <c r="G95" s="1"/>
  <c r="I92"/>
  <c r="J92" s="1"/>
  <c r="F92"/>
  <c r="G92" s="1"/>
  <c r="I89"/>
  <c r="J89" s="1"/>
  <c r="F89"/>
  <c r="G89" s="1"/>
  <c r="I86"/>
  <c r="J86" s="1"/>
  <c r="F86"/>
  <c r="G86" s="1"/>
  <c r="I83"/>
  <c r="J83" s="1"/>
  <c r="F83"/>
  <c r="G83" s="1"/>
  <c r="I80"/>
  <c r="J80" s="1"/>
  <c r="F80"/>
  <c r="G80" s="1"/>
  <c r="I77"/>
  <c r="J77" s="1"/>
  <c r="F77"/>
  <c r="G77" s="1"/>
  <c r="I74"/>
  <c r="J74" s="1"/>
  <c r="F74"/>
  <c r="G74" s="1"/>
  <c r="I71"/>
  <c r="J71" s="1"/>
  <c r="F71"/>
  <c r="G71" s="1"/>
  <c r="I68"/>
  <c r="J68" s="1"/>
  <c r="F68"/>
  <c r="G68" s="1"/>
  <c r="I65"/>
  <c r="J65" s="1"/>
  <c r="F65"/>
  <c r="G65" s="1"/>
  <c r="I62"/>
  <c r="J62" s="1"/>
  <c r="F62"/>
  <c r="G62" s="1"/>
  <c r="I59"/>
  <c r="J59" s="1"/>
  <c r="F59"/>
  <c r="G59" s="1"/>
  <c r="I56"/>
  <c r="J56" s="1"/>
  <c r="F56"/>
  <c r="G56" s="1"/>
  <c r="I53"/>
  <c r="J53" s="1"/>
  <c r="F53"/>
  <c r="G53" s="1"/>
  <c r="I50"/>
  <c r="J50" s="1"/>
  <c r="F50"/>
  <c r="G50" s="1"/>
  <c r="I47"/>
  <c r="J47" s="1"/>
  <c r="F47"/>
  <c r="G47" s="1"/>
  <c r="I44"/>
  <c r="J44" s="1"/>
  <c r="F44"/>
  <c r="G44" s="1"/>
  <c r="I41"/>
  <c r="J41" s="1"/>
  <c r="F41"/>
  <c r="G41" s="1"/>
  <c r="I38"/>
  <c r="J38" s="1"/>
  <c r="F38"/>
  <c r="G38" s="1"/>
  <c r="I35"/>
  <c r="J35" s="1"/>
  <c r="F35"/>
  <c r="G35" s="1"/>
  <c r="I32"/>
  <c r="J32" s="1"/>
  <c r="F32"/>
  <c r="G32" s="1"/>
  <c r="I29"/>
  <c r="J29" s="1"/>
  <c r="F29"/>
  <c r="G29" s="1"/>
  <c r="I26"/>
  <c r="J26" s="1"/>
  <c r="F26"/>
  <c r="G26" s="1"/>
  <c r="I23"/>
  <c r="J23" s="1"/>
  <c r="F23"/>
  <c r="G23" s="1"/>
  <c r="I20"/>
  <c r="J20" s="1"/>
  <c r="F20"/>
  <c r="G20" s="1"/>
  <c r="I17"/>
  <c r="J17" s="1"/>
  <c r="F17"/>
  <c r="G17" s="1"/>
  <c r="I14"/>
  <c r="J14" s="1"/>
  <c r="F14"/>
  <c r="G14" s="1"/>
  <c r="I11"/>
  <c r="J11" s="1"/>
  <c r="F11"/>
  <c r="G11" s="1"/>
  <c r="I8"/>
  <c r="J8" s="1"/>
  <c r="F8"/>
  <c r="G8" s="1"/>
  <c r="I5"/>
  <c r="J5" s="1"/>
  <c r="F5"/>
  <c r="G5" s="1"/>
  <c r="I2"/>
  <c r="J2" s="1"/>
  <c r="F2"/>
  <c r="G2" s="1"/>
  <c r="I545" i="11"/>
  <c r="J545" s="1"/>
  <c r="F545"/>
  <c r="G545" s="1"/>
  <c r="I542"/>
  <c r="J542" s="1"/>
  <c r="F542"/>
  <c r="G542" s="1"/>
  <c r="I539"/>
  <c r="J539" s="1"/>
  <c r="F539"/>
  <c r="G539" s="1"/>
  <c r="I536"/>
  <c r="J536" s="1"/>
  <c r="F536"/>
  <c r="G536" s="1"/>
  <c r="I533"/>
  <c r="J533" s="1"/>
  <c r="F533"/>
  <c r="G533" s="1"/>
  <c r="I530"/>
  <c r="J530" s="1"/>
  <c r="F530"/>
  <c r="G530" s="1"/>
  <c r="I527"/>
  <c r="J527" s="1"/>
  <c r="F527"/>
  <c r="G527" s="1"/>
  <c r="I524"/>
  <c r="J524" s="1"/>
  <c r="F524"/>
  <c r="G524" s="1"/>
  <c r="I521"/>
  <c r="J521" s="1"/>
  <c r="F521"/>
  <c r="G521" s="1"/>
  <c r="I518"/>
  <c r="J518" s="1"/>
  <c r="F518"/>
  <c r="G518" s="1"/>
  <c r="I515"/>
  <c r="J515" s="1"/>
  <c r="F515"/>
  <c r="G515" s="1"/>
  <c r="I512"/>
  <c r="J512" s="1"/>
  <c r="F512"/>
  <c r="G512" s="1"/>
  <c r="I509"/>
  <c r="J509" s="1"/>
  <c r="F509"/>
  <c r="G509" s="1"/>
  <c r="I506"/>
  <c r="J506" s="1"/>
  <c r="F506"/>
  <c r="G506" s="1"/>
  <c r="I503"/>
  <c r="J503" s="1"/>
  <c r="F503"/>
  <c r="G503" s="1"/>
  <c r="I500"/>
  <c r="J500" s="1"/>
  <c r="F500"/>
  <c r="G500" s="1"/>
  <c r="I497"/>
  <c r="J497" s="1"/>
  <c r="F497"/>
  <c r="G497" s="1"/>
  <c r="I494"/>
  <c r="J494" s="1"/>
  <c r="F494"/>
  <c r="G494" s="1"/>
  <c r="I491"/>
  <c r="J491" s="1"/>
  <c r="F491"/>
  <c r="G491" s="1"/>
  <c r="I488"/>
  <c r="J488" s="1"/>
  <c r="F488"/>
  <c r="G488" s="1"/>
  <c r="I485"/>
  <c r="J485" s="1"/>
  <c r="F485"/>
  <c r="G485" s="1"/>
  <c r="I482"/>
  <c r="J482" s="1"/>
  <c r="F482"/>
  <c r="G482" s="1"/>
  <c r="I479"/>
  <c r="J479" s="1"/>
  <c r="F479"/>
  <c r="G479" s="1"/>
  <c r="I476"/>
  <c r="J476" s="1"/>
  <c r="F476"/>
  <c r="G476" s="1"/>
  <c r="I473"/>
  <c r="J473" s="1"/>
  <c r="F473"/>
  <c r="G473" s="1"/>
  <c r="I470"/>
  <c r="J470" s="1"/>
  <c r="F470"/>
  <c r="G470" s="1"/>
  <c r="I467"/>
  <c r="J467" s="1"/>
  <c r="F467"/>
  <c r="G467" s="1"/>
  <c r="I464"/>
  <c r="J464" s="1"/>
  <c r="F464"/>
  <c r="G464" s="1"/>
  <c r="I461"/>
  <c r="J461" s="1"/>
  <c r="F461"/>
  <c r="G461" s="1"/>
  <c r="I458"/>
  <c r="J458" s="1"/>
  <c r="F458"/>
  <c r="G458" s="1"/>
  <c r="I455"/>
  <c r="J455" s="1"/>
  <c r="F455"/>
  <c r="G455" s="1"/>
  <c r="I452"/>
  <c r="J452" s="1"/>
  <c r="F452"/>
  <c r="G452" s="1"/>
  <c r="I449"/>
  <c r="J449" s="1"/>
  <c r="F449"/>
  <c r="G449" s="1"/>
  <c r="I446"/>
  <c r="J446" s="1"/>
  <c r="F446"/>
  <c r="G446" s="1"/>
  <c r="I443"/>
  <c r="J443" s="1"/>
  <c r="F443"/>
  <c r="G443" s="1"/>
  <c r="I440"/>
  <c r="J440" s="1"/>
  <c r="F440"/>
  <c r="G440" s="1"/>
  <c r="I437"/>
  <c r="J437" s="1"/>
  <c r="F437"/>
  <c r="G437" s="1"/>
  <c r="I434"/>
  <c r="J434" s="1"/>
  <c r="F434"/>
  <c r="G434" s="1"/>
  <c r="I431"/>
  <c r="J431" s="1"/>
  <c r="F431"/>
  <c r="G431" s="1"/>
  <c r="I428"/>
  <c r="J428" s="1"/>
  <c r="F428"/>
  <c r="G428" s="1"/>
  <c r="I425"/>
  <c r="J425" s="1"/>
  <c r="F425"/>
  <c r="G425" s="1"/>
  <c r="I422"/>
  <c r="J422" s="1"/>
  <c r="F422"/>
  <c r="G422" s="1"/>
  <c r="I419"/>
  <c r="J419" s="1"/>
  <c r="F419"/>
  <c r="G419" s="1"/>
  <c r="I416"/>
  <c r="J416" s="1"/>
  <c r="F416"/>
  <c r="G416" s="1"/>
  <c r="I413"/>
  <c r="J413" s="1"/>
  <c r="F413"/>
  <c r="G413" s="1"/>
  <c r="I410"/>
  <c r="J410" s="1"/>
  <c r="F410"/>
  <c r="G410" s="1"/>
  <c r="I407"/>
  <c r="J407" s="1"/>
  <c r="F407"/>
  <c r="G407" s="1"/>
  <c r="I404"/>
  <c r="J404" s="1"/>
  <c r="F404"/>
  <c r="G404" s="1"/>
  <c r="I401"/>
  <c r="J401" s="1"/>
  <c r="F401"/>
  <c r="G401" s="1"/>
  <c r="I398"/>
  <c r="J398" s="1"/>
  <c r="F398"/>
  <c r="G398" s="1"/>
  <c r="I395"/>
  <c r="J395" s="1"/>
  <c r="F395"/>
  <c r="G395" s="1"/>
  <c r="I392"/>
  <c r="J392" s="1"/>
  <c r="F392"/>
  <c r="G392" s="1"/>
  <c r="I389"/>
  <c r="J389" s="1"/>
  <c r="F389"/>
  <c r="G389" s="1"/>
  <c r="I386"/>
  <c r="J386" s="1"/>
  <c r="F386"/>
  <c r="G386" s="1"/>
  <c r="I383"/>
  <c r="J383" s="1"/>
  <c r="F383"/>
  <c r="G383" s="1"/>
  <c r="I380"/>
  <c r="J380" s="1"/>
  <c r="F380"/>
  <c r="G380" s="1"/>
  <c r="I377"/>
  <c r="J377" s="1"/>
  <c r="F377"/>
  <c r="G377" s="1"/>
  <c r="I374"/>
  <c r="J374" s="1"/>
  <c r="F374"/>
  <c r="G374" s="1"/>
  <c r="I371"/>
  <c r="J371" s="1"/>
  <c r="F371"/>
  <c r="G371" s="1"/>
  <c r="I368"/>
  <c r="J368" s="1"/>
  <c r="F368"/>
  <c r="G368" s="1"/>
  <c r="I365"/>
  <c r="J365" s="1"/>
  <c r="F365"/>
  <c r="G365" s="1"/>
  <c r="I362"/>
  <c r="J362" s="1"/>
  <c r="F362"/>
  <c r="G362" s="1"/>
  <c r="I359"/>
  <c r="J359" s="1"/>
  <c r="F359"/>
  <c r="G359" s="1"/>
  <c r="I356"/>
  <c r="J356" s="1"/>
  <c r="F356"/>
  <c r="G356" s="1"/>
  <c r="I353"/>
  <c r="J353" s="1"/>
  <c r="F353"/>
  <c r="G353" s="1"/>
  <c r="I350"/>
  <c r="J350" s="1"/>
  <c r="F350"/>
  <c r="G350" s="1"/>
  <c r="I347"/>
  <c r="J347" s="1"/>
  <c r="F347"/>
  <c r="G347" s="1"/>
  <c r="I344"/>
  <c r="J344" s="1"/>
  <c r="F344"/>
  <c r="G344" s="1"/>
  <c r="I341"/>
  <c r="J341" s="1"/>
  <c r="F341"/>
  <c r="G341" s="1"/>
  <c r="I338"/>
  <c r="J338" s="1"/>
  <c r="F338"/>
  <c r="G338" s="1"/>
  <c r="I335"/>
  <c r="J335" s="1"/>
  <c r="F335"/>
  <c r="G335" s="1"/>
  <c r="I332"/>
  <c r="J332" s="1"/>
  <c r="F332"/>
  <c r="G332" s="1"/>
  <c r="I329"/>
  <c r="J329" s="1"/>
  <c r="F329"/>
  <c r="G329" s="1"/>
  <c r="I326"/>
  <c r="J326" s="1"/>
  <c r="F326"/>
  <c r="G326" s="1"/>
  <c r="I323"/>
  <c r="J323" s="1"/>
  <c r="F323"/>
  <c r="G323" s="1"/>
  <c r="I320"/>
  <c r="J320" s="1"/>
  <c r="F320"/>
  <c r="G320" s="1"/>
  <c r="I317"/>
  <c r="J317" s="1"/>
  <c r="F317"/>
  <c r="G317" s="1"/>
  <c r="I314"/>
  <c r="J314" s="1"/>
  <c r="F314"/>
  <c r="G314" s="1"/>
  <c r="I311"/>
  <c r="J311" s="1"/>
  <c r="F311"/>
  <c r="G311" s="1"/>
  <c r="I308"/>
  <c r="J308" s="1"/>
  <c r="F308"/>
  <c r="G308" s="1"/>
  <c r="I305"/>
  <c r="J305" s="1"/>
  <c r="F305"/>
  <c r="G305" s="1"/>
  <c r="I302"/>
  <c r="J302" s="1"/>
  <c r="F302"/>
  <c r="G302" s="1"/>
  <c r="I299"/>
  <c r="J299" s="1"/>
  <c r="F299"/>
  <c r="G299" s="1"/>
  <c r="I296"/>
  <c r="J296" s="1"/>
  <c r="F296"/>
  <c r="G296" s="1"/>
  <c r="I293"/>
  <c r="J293" s="1"/>
  <c r="F293"/>
  <c r="G293" s="1"/>
  <c r="I290"/>
  <c r="J290" s="1"/>
  <c r="F290"/>
  <c r="G290" s="1"/>
  <c r="I287"/>
  <c r="J287" s="1"/>
  <c r="F287"/>
  <c r="G287" s="1"/>
  <c r="I284"/>
  <c r="J284" s="1"/>
  <c r="F284"/>
  <c r="G284" s="1"/>
  <c r="I281"/>
  <c r="J281" s="1"/>
  <c r="F281"/>
  <c r="G281" s="1"/>
  <c r="I278"/>
  <c r="J278" s="1"/>
  <c r="F278"/>
  <c r="G278" s="1"/>
  <c r="I275"/>
  <c r="J275" s="1"/>
  <c r="F275"/>
  <c r="G275" s="1"/>
  <c r="I272"/>
  <c r="J272" s="1"/>
  <c r="F272"/>
  <c r="G272" s="1"/>
  <c r="I269"/>
  <c r="J269" s="1"/>
  <c r="F269"/>
  <c r="G269" s="1"/>
  <c r="I266"/>
  <c r="J266" s="1"/>
  <c r="F266"/>
  <c r="G266" s="1"/>
  <c r="I263"/>
  <c r="J263" s="1"/>
  <c r="F263"/>
  <c r="G263" s="1"/>
  <c r="I260"/>
  <c r="J260" s="1"/>
  <c r="F260"/>
  <c r="G260" s="1"/>
  <c r="I257"/>
  <c r="J257" s="1"/>
  <c r="F257"/>
  <c r="G257" s="1"/>
  <c r="I254"/>
  <c r="J254" s="1"/>
  <c r="F254"/>
  <c r="G254" s="1"/>
  <c r="I251"/>
  <c r="J251" s="1"/>
  <c r="F251"/>
  <c r="G251" s="1"/>
  <c r="I248"/>
  <c r="J248" s="1"/>
  <c r="F248"/>
  <c r="G248" s="1"/>
  <c r="I245"/>
  <c r="J245" s="1"/>
  <c r="F245"/>
  <c r="G245" s="1"/>
  <c r="I242"/>
  <c r="J242" s="1"/>
  <c r="F242"/>
  <c r="G242" s="1"/>
  <c r="I239"/>
  <c r="J239" s="1"/>
  <c r="F239"/>
  <c r="G239" s="1"/>
  <c r="I236"/>
  <c r="J236" s="1"/>
  <c r="F236"/>
  <c r="G236" s="1"/>
  <c r="I233"/>
  <c r="J233" s="1"/>
  <c r="F233"/>
  <c r="G233" s="1"/>
  <c r="I230"/>
  <c r="J230" s="1"/>
  <c r="F230"/>
  <c r="G230" s="1"/>
  <c r="I227"/>
  <c r="J227" s="1"/>
  <c r="F227"/>
  <c r="G227" s="1"/>
  <c r="I224"/>
  <c r="J224" s="1"/>
  <c r="F224"/>
  <c r="G224" s="1"/>
  <c r="I221"/>
  <c r="J221" s="1"/>
  <c r="F221"/>
  <c r="G221" s="1"/>
  <c r="I218"/>
  <c r="J218" s="1"/>
  <c r="F218"/>
  <c r="G218" s="1"/>
  <c r="I215"/>
  <c r="J215" s="1"/>
  <c r="F215"/>
  <c r="G215" s="1"/>
  <c r="I212"/>
  <c r="J212" s="1"/>
  <c r="F212"/>
  <c r="G212" s="1"/>
  <c r="I209"/>
  <c r="J209" s="1"/>
  <c r="F209"/>
  <c r="G209" s="1"/>
  <c r="I206"/>
  <c r="J206" s="1"/>
  <c r="F206"/>
  <c r="G206" s="1"/>
  <c r="I203"/>
  <c r="J203" s="1"/>
  <c r="F203"/>
  <c r="G203" s="1"/>
  <c r="I200"/>
  <c r="J200" s="1"/>
  <c r="F200"/>
  <c r="G200" s="1"/>
  <c r="I197"/>
  <c r="J197" s="1"/>
  <c r="F197"/>
  <c r="G197" s="1"/>
  <c r="I194"/>
  <c r="J194" s="1"/>
  <c r="F194"/>
  <c r="G194" s="1"/>
  <c r="I191"/>
  <c r="J191" s="1"/>
  <c r="F191"/>
  <c r="G191" s="1"/>
  <c r="I188"/>
  <c r="J188" s="1"/>
  <c r="F188"/>
  <c r="G188" s="1"/>
  <c r="I185"/>
  <c r="J185" s="1"/>
  <c r="F185"/>
  <c r="G185" s="1"/>
  <c r="I182"/>
  <c r="J182" s="1"/>
  <c r="F182"/>
  <c r="G182" s="1"/>
  <c r="I179"/>
  <c r="J179" s="1"/>
  <c r="F179"/>
  <c r="G179" s="1"/>
  <c r="I176"/>
  <c r="J176" s="1"/>
  <c r="F176"/>
  <c r="G176" s="1"/>
  <c r="I173"/>
  <c r="J173" s="1"/>
  <c r="F173"/>
  <c r="G173" s="1"/>
  <c r="I170"/>
  <c r="J170" s="1"/>
  <c r="F170"/>
  <c r="G170" s="1"/>
  <c r="I167"/>
  <c r="J167" s="1"/>
  <c r="F167"/>
  <c r="G167" s="1"/>
  <c r="I164"/>
  <c r="J164" s="1"/>
  <c r="F164"/>
  <c r="G164" s="1"/>
  <c r="I161"/>
  <c r="J161" s="1"/>
  <c r="F161"/>
  <c r="G161" s="1"/>
  <c r="I158"/>
  <c r="J158" s="1"/>
  <c r="F158"/>
  <c r="G158" s="1"/>
  <c r="I155"/>
  <c r="J155" s="1"/>
  <c r="F155"/>
  <c r="G155" s="1"/>
  <c r="I152"/>
  <c r="J152" s="1"/>
  <c r="F152"/>
  <c r="G152" s="1"/>
  <c r="I149"/>
  <c r="J149" s="1"/>
  <c r="F149"/>
  <c r="G149" s="1"/>
  <c r="I146"/>
  <c r="J146" s="1"/>
  <c r="F146"/>
  <c r="G146" s="1"/>
  <c r="I143"/>
  <c r="J143" s="1"/>
  <c r="F143"/>
  <c r="G143" s="1"/>
  <c r="I140"/>
  <c r="J140" s="1"/>
  <c r="F140"/>
  <c r="G140" s="1"/>
  <c r="I137"/>
  <c r="J137" s="1"/>
  <c r="F137"/>
  <c r="G137" s="1"/>
  <c r="I134"/>
  <c r="J134" s="1"/>
  <c r="F134"/>
  <c r="G134" s="1"/>
  <c r="I131"/>
  <c r="J131" s="1"/>
  <c r="F131"/>
  <c r="G131" s="1"/>
  <c r="I128"/>
  <c r="J128" s="1"/>
  <c r="F128"/>
  <c r="G128" s="1"/>
  <c r="I125"/>
  <c r="J125" s="1"/>
  <c r="F125"/>
  <c r="G125" s="1"/>
  <c r="I122"/>
  <c r="J122" s="1"/>
  <c r="F122"/>
  <c r="G122" s="1"/>
  <c r="I119"/>
  <c r="J119" s="1"/>
  <c r="F119"/>
  <c r="G119" s="1"/>
  <c r="I116"/>
  <c r="J116" s="1"/>
  <c r="F116"/>
  <c r="G116" s="1"/>
  <c r="I113"/>
  <c r="J113" s="1"/>
  <c r="F113"/>
  <c r="G113" s="1"/>
  <c r="I110"/>
  <c r="J110" s="1"/>
  <c r="F110"/>
  <c r="G110" s="1"/>
  <c r="I107"/>
  <c r="J107" s="1"/>
  <c r="F107"/>
  <c r="G107" s="1"/>
  <c r="I104"/>
  <c r="J104" s="1"/>
  <c r="F104"/>
  <c r="G104" s="1"/>
  <c r="I101"/>
  <c r="J101" s="1"/>
  <c r="F101"/>
  <c r="G101" s="1"/>
  <c r="I98"/>
  <c r="J98" s="1"/>
  <c r="F98"/>
  <c r="G98" s="1"/>
  <c r="I95"/>
  <c r="J95" s="1"/>
  <c r="F95"/>
  <c r="G95" s="1"/>
  <c r="I92"/>
  <c r="J92" s="1"/>
  <c r="F92"/>
  <c r="G92" s="1"/>
  <c r="I89"/>
  <c r="J89" s="1"/>
  <c r="F89"/>
  <c r="G89" s="1"/>
  <c r="I86"/>
  <c r="J86" s="1"/>
  <c r="F86"/>
  <c r="G86" s="1"/>
  <c r="I83"/>
  <c r="J83" s="1"/>
  <c r="F83"/>
  <c r="G83" s="1"/>
  <c r="I80"/>
  <c r="J80" s="1"/>
  <c r="F80"/>
  <c r="G80" s="1"/>
  <c r="I77"/>
  <c r="J77" s="1"/>
  <c r="F77"/>
  <c r="G77" s="1"/>
  <c r="I74"/>
  <c r="J74" s="1"/>
  <c r="F74"/>
  <c r="G74" s="1"/>
  <c r="I71"/>
  <c r="J71" s="1"/>
  <c r="F71"/>
  <c r="G71" s="1"/>
  <c r="I68"/>
  <c r="J68" s="1"/>
  <c r="F68"/>
  <c r="G68" s="1"/>
  <c r="I65"/>
  <c r="J65" s="1"/>
  <c r="F65"/>
  <c r="G65" s="1"/>
  <c r="I62"/>
  <c r="J62" s="1"/>
  <c r="F62"/>
  <c r="G62" s="1"/>
  <c r="I59"/>
  <c r="J59" s="1"/>
  <c r="F59"/>
  <c r="G59" s="1"/>
  <c r="I56"/>
  <c r="J56" s="1"/>
  <c r="F56"/>
  <c r="G56" s="1"/>
  <c r="I53"/>
  <c r="J53" s="1"/>
  <c r="F53"/>
  <c r="G53" s="1"/>
  <c r="I50"/>
  <c r="J50" s="1"/>
  <c r="F50"/>
  <c r="G50" s="1"/>
  <c r="I47"/>
  <c r="J47" s="1"/>
  <c r="F47"/>
  <c r="G47" s="1"/>
  <c r="I44"/>
  <c r="J44" s="1"/>
  <c r="F44"/>
  <c r="G44" s="1"/>
  <c r="I41"/>
  <c r="J41" s="1"/>
  <c r="F41"/>
  <c r="G41" s="1"/>
  <c r="I38"/>
  <c r="J38" s="1"/>
  <c r="F38"/>
  <c r="G38" s="1"/>
  <c r="I35"/>
  <c r="J35" s="1"/>
  <c r="F35"/>
  <c r="G35" s="1"/>
  <c r="I32"/>
  <c r="J32" s="1"/>
  <c r="F32"/>
  <c r="G32" s="1"/>
  <c r="I29"/>
  <c r="J29" s="1"/>
  <c r="F29"/>
  <c r="G29" s="1"/>
  <c r="I26"/>
  <c r="J26" s="1"/>
  <c r="F26"/>
  <c r="G26" s="1"/>
  <c r="I23"/>
  <c r="J23" s="1"/>
  <c r="F23"/>
  <c r="G23" s="1"/>
  <c r="I20"/>
  <c r="J20" s="1"/>
  <c r="F20"/>
  <c r="G20" s="1"/>
  <c r="I17"/>
  <c r="J17" s="1"/>
  <c r="F17"/>
  <c r="G17" s="1"/>
  <c r="I14"/>
  <c r="J14" s="1"/>
  <c r="F14"/>
  <c r="G14" s="1"/>
  <c r="I11"/>
  <c r="J11" s="1"/>
  <c r="F11"/>
  <c r="G11" s="1"/>
  <c r="I8"/>
  <c r="J8" s="1"/>
  <c r="F8"/>
  <c r="G8" s="1"/>
  <c r="I5"/>
  <c r="J5" s="1"/>
  <c r="F5"/>
  <c r="G5" s="1"/>
  <c r="I2"/>
  <c r="J2" s="1"/>
  <c r="F2"/>
  <c r="G2" s="1"/>
  <c r="I545" i="10"/>
  <c r="J545" s="1"/>
  <c r="F545"/>
  <c r="G545" s="1"/>
  <c r="I542"/>
  <c r="J542" s="1"/>
  <c r="F542"/>
  <c r="G542" s="1"/>
  <c r="I539"/>
  <c r="J539" s="1"/>
  <c r="F539"/>
  <c r="G539" s="1"/>
  <c r="I536"/>
  <c r="J536" s="1"/>
  <c r="F536"/>
  <c r="G536" s="1"/>
  <c r="I533"/>
  <c r="J533" s="1"/>
  <c r="F533"/>
  <c r="G533" s="1"/>
  <c r="I530"/>
  <c r="J530" s="1"/>
  <c r="F530"/>
  <c r="G530" s="1"/>
  <c r="I527"/>
  <c r="J527" s="1"/>
  <c r="F527"/>
  <c r="G527" s="1"/>
  <c r="I524"/>
  <c r="J524" s="1"/>
  <c r="F524"/>
  <c r="G524" s="1"/>
  <c r="I521"/>
  <c r="J521" s="1"/>
  <c r="F521"/>
  <c r="G521" s="1"/>
  <c r="I518"/>
  <c r="J518" s="1"/>
  <c r="F518"/>
  <c r="G518" s="1"/>
  <c r="I515"/>
  <c r="J515" s="1"/>
  <c r="F515"/>
  <c r="G515" s="1"/>
  <c r="I512"/>
  <c r="J512" s="1"/>
  <c r="F512"/>
  <c r="G512" s="1"/>
  <c r="I509"/>
  <c r="J509" s="1"/>
  <c r="F509"/>
  <c r="G509" s="1"/>
  <c r="I506"/>
  <c r="J506" s="1"/>
  <c r="F506"/>
  <c r="G506" s="1"/>
  <c r="I503"/>
  <c r="J503" s="1"/>
  <c r="F503"/>
  <c r="G503" s="1"/>
  <c r="I500"/>
  <c r="J500" s="1"/>
  <c r="F500"/>
  <c r="G500" s="1"/>
  <c r="I497"/>
  <c r="J497" s="1"/>
  <c r="F497"/>
  <c r="G497" s="1"/>
  <c r="I494"/>
  <c r="J494" s="1"/>
  <c r="F494"/>
  <c r="G494" s="1"/>
  <c r="I491"/>
  <c r="J491" s="1"/>
  <c r="F491"/>
  <c r="G491" s="1"/>
  <c r="I488"/>
  <c r="J488" s="1"/>
  <c r="F488"/>
  <c r="G488" s="1"/>
  <c r="I485"/>
  <c r="J485" s="1"/>
  <c r="F485"/>
  <c r="G485" s="1"/>
  <c r="I482"/>
  <c r="J482" s="1"/>
  <c r="F482"/>
  <c r="G482" s="1"/>
  <c r="I479"/>
  <c r="J479" s="1"/>
  <c r="F479"/>
  <c r="G479" s="1"/>
  <c r="I476"/>
  <c r="J476" s="1"/>
  <c r="F476"/>
  <c r="G476" s="1"/>
  <c r="I473"/>
  <c r="J473" s="1"/>
  <c r="F473"/>
  <c r="G473" s="1"/>
  <c r="I470"/>
  <c r="J470" s="1"/>
  <c r="F470"/>
  <c r="G470" s="1"/>
  <c r="I467"/>
  <c r="J467" s="1"/>
  <c r="F467"/>
  <c r="G467" s="1"/>
  <c r="I464"/>
  <c r="J464" s="1"/>
  <c r="F464"/>
  <c r="G464" s="1"/>
  <c r="I461"/>
  <c r="J461" s="1"/>
  <c r="F461"/>
  <c r="G461" s="1"/>
  <c r="I458"/>
  <c r="J458" s="1"/>
  <c r="F458"/>
  <c r="G458" s="1"/>
  <c r="I455"/>
  <c r="J455" s="1"/>
  <c r="F455"/>
  <c r="G455" s="1"/>
  <c r="I452"/>
  <c r="J452" s="1"/>
  <c r="F452"/>
  <c r="G452" s="1"/>
  <c r="I449"/>
  <c r="J449" s="1"/>
  <c r="F449"/>
  <c r="G449" s="1"/>
  <c r="I446"/>
  <c r="J446" s="1"/>
  <c r="F446"/>
  <c r="G446" s="1"/>
  <c r="I443"/>
  <c r="J443" s="1"/>
  <c r="F443"/>
  <c r="G443" s="1"/>
  <c r="I440"/>
  <c r="J440" s="1"/>
  <c r="F440"/>
  <c r="G440" s="1"/>
  <c r="I437"/>
  <c r="J437" s="1"/>
  <c r="F437"/>
  <c r="G437" s="1"/>
  <c r="I434"/>
  <c r="J434" s="1"/>
  <c r="F434"/>
  <c r="G434" s="1"/>
  <c r="I431"/>
  <c r="J431" s="1"/>
  <c r="F431"/>
  <c r="G431" s="1"/>
  <c r="I428"/>
  <c r="J428" s="1"/>
  <c r="F428"/>
  <c r="G428" s="1"/>
  <c r="I425"/>
  <c r="J425" s="1"/>
  <c r="F425"/>
  <c r="G425" s="1"/>
  <c r="I422"/>
  <c r="J422" s="1"/>
  <c r="F422"/>
  <c r="G422" s="1"/>
  <c r="I419"/>
  <c r="J419" s="1"/>
  <c r="F419"/>
  <c r="G419" s="1"/>
  <c r="I416"/>
  <c r="J416" s="1"/>
  <c r="F416"/>
  <c r="G416" s="1"/>
  <c r="I413"/>
  <c r="J413" s="1"/>
  <c r="F413"/>
  <c r="G413" s="1"/>
  <c r="I410"/>
  <c r="J410" s="1"/>
  <c r="F410"/>
  <c r="G410" s="1"/>
  <c r="I407"/>
  <c r="J407" s="1"/>
  <c r="F407"/>
  <c r="G407" s="1"/>
  <c r="I404"/>
  <c r="J404" s="1"/>
  <c r="F404"/>
  <c r="G404" s="1"/>
  <c r="I401"/>
  <c r="J401" s="1"/>
  <c r="F401"/>
  <c r="G401" s="1"/>
  <c r="I398"/>
  <c r="J398" s="1"/>
  <c r="F398"/>
  <c r="G398" s="1"/>
  <c r="I395"/>
  <c r="J395" s="1"/>
  <c r="F395"/>
  <c r="G395" s="1"/>
  <c r="I392"/>
  <c r="J392" s="1"/>
  <c r="F392"/>
  <c r="G392" s="1"/>
  <c r="I389"/>
  <c r="J389" s="1"/>
  <c r="F389"/>
  <c r="G389" s="1"/>
  <c r="I386"/>
  <c r="J386" s="1"/>
  <c r="F386"/>
  <c r="G386" s="1"/>
  <c r="I383"/>
  <c r="J383" s="1"/>
  <c r="F383"/>
  <c r="G383" s="1"/>
  <c r="I380"/>
  <c r="J380" s="1"/>
  <c r="F380"/>
  <c r="G380" s="1"/>
  <c r="I377"/>
  <c r="J377" s="1"/>
  <c r="F377"/>
  <c r="G377" s="1"/>
  <c r="I374"/>
  <c r="J374" s="1"/>
  <c r="F374"/>
  <c r="G374" s="1"/>
  <c r="I371"/>
  <c r="J371" s="1"/>
  <c r="F371"/>
  <c r="G371" s="1"/>
  <c r="I368"/>
  <c r="J368" s="1"/>
  <c r="F368"/>
  <c r="G368" s="1"/>
  <c r="I365"/>
  <c r="J365" s="1"/>
  <c r="F365"/>
  <c r="G365" s="1"/>
  <c r="I362"/>
  <c r="J362" s="1"/>
  <c r="F362"/>
  <c r="G362" s="1"/>
  <c r="I359"/>
  <c r="J359" s="1"/>
  <c r="F359"/>
  <c r="G359" s="1"/>
  <c r="I356"/>
  <c r="J356" s="1"/>
  <c r="F356"/>
  <c r="G356" s="1"/>
  <c r="I353"/>
  <c r="J353" s="1"/>
  <c r="F353"/>
  <c r="G353" s="1"/>
  <c r="I350"/>
  <c r="J350" s="1"/>
  <c r="F350"/>
  <c r="G350" s="1"/>
  <c r="I347"/>
  <c r="J347" s="1"/>
  <c r="F347"/>
  <c r="G347" s="1"/>
  <c r="I344"/>
  <c r="J344" s="1"/>
  <c r="F344"/>
  <c r="G344" s="1"/>
  <c r="I341"/>
  <c r="J341" s="1"/>
  <c r="F341"/>
  <c r="G341" s="1"/>
  <c r="I338"/>
  <c r="J338" s="1"/>
  <c r="F338"/>
  <c r="G338" s="1"/>
  <c r="I335"/>
  <c r="J335" s="1"/>
  <c r="F335"/>
  <c r="G335" s="1"/>
  <c r="I332"/>
  <c r="J332" s="1"/>
  <c r="F332"/>
  <c r="G332" s="1"/>
  <c r="I329"/>
  <c r="J329" s="1"/>
  <c r="F329"/>
  <c r="G329" s="1"/>
  <c r="I326"/>
  <c r="J326" s="1"/>
  <c r="F326"/>
  <c r="G326" s="1"/>
  <c r="I323"/>
  <c r="J323" s="1"/>
  <c r="F323"/>
  <c r="G323" s="1"/>
  <c r="I320"/>
  <c r="J320" s="1"/>
  <c r="F320"/>
  <c r="G320" s="1"/>
  <c r="I317"/>
  <c r="J317" s="1"/>
  <c r="F317"/>
  <c r="G317" s="1"/>
  <c r="I314"/>
  <c r="J314" s="1"/>
  <c r="F314"/>
  <c r="G314" s="1"/>
  <c r="I311"/>
  <c r="J311" s="1"/>
  <c r="F311"/>
  <c r="G311" s="1"/>
  <c r="I308"/>
  <c r="J308" s="1"/>
  <c r="F308"/>
  <c r="G308" s="1"/>
  <c r="I305"/>
  <c r="J305" s="1"/>
  <c r="F305"/>
  <c r="G305" s="1"/>
  <c r="I302"/>
  <c r="J302" s="1"/>
  <c r="F302"/>
  <c r="G302" s="1"/>
  <c r="I299"/>
  <c r="J299" s="1"/>
  <c r="F299"/>
  <c r="G299" s="1"/>
  <c r="I296"/>
  <c r="J296" s="1"/>
  <c r="F296"/>
  <c r="G296" s="1"/>
  <c r="I293"/>
  <c r="J293" s="1"/>
  <c r="F293"/>
  <c r="G293" s="1"/>
  <c r="I290"/>
  <c r="J290" s="1"/>
  <c r="F290"/>
  <c r="G290" s="1"/>
  <c r="I287"/>
  <c r="J287" s="1"/>
  <c r="F287"/>
  <c r="G287" s="1"/>
  <c r="I284"/>
  <c r="J284" s="1"/>
  <c r="F284"/>
  <c r="G284" s="1"/>
  <c r="I281"/>
  <c r="J281" s="1"/>
  <c r="F281"/>
  <c r="G281" s="1"/>
  <c r="I278"/>
  <c r="J278" s="1"/>
  <c r="F278"/>
  <c r="G278" s="1"/>
  <c r="I275"/>
  <c r="J275" s="1"/>
  <c r="F275"/>
  <c r="G275" s="1"/>
  <c r="I272"/>
  <c r="J272" s="1"/>
  <c r="F272"/>
  <c r="G272" s="1"/>
  <c r="I269"/>
  <c r="J269" s="1"/>
  <c r="F269"/>
  <c r="G269" s="1"/>
  <c r="I266"/>
  <c r="J266" s="1"/>
  <c r="F266"/>
  <c r="G266" s="1"/>
  <c r="I263"/>
  <c r="J263" s="1"/>
  <c r="F263"/>
  <c r="G263" s="1"/>
  <c r="I260"/>
  <c r="J260" s="1"/>
  <c r="F260"/>
  <c r="G260" s="1"/>
  <c r="I257"/>
  <c r="J257" s="1"/>
  <c r="F257"/>
  <c r="G257" s="1"/>
  <c r="I254"/>
  <c r="J254" s="1"/>
  <c r="F254"/>
  <c r="G254" s="1"/>
  <c r="I251"/>
  <c r="J251" s="1"/>
  <c r="F251"/>
  <c r="G251" s="1"/>
  <c r="I248"/>
  <c r="J248" s="1"/>
  <c r="F248"/>
  <c r="G248" s="1"/>
  <c r="I245"/>
  <c r="J245" s="1"/>
  <c r="F245"/>
  <c r="G245" s="1"/>
  <c r="I242"/>
  <c r="J242" s="1"/>
  <c r="F242"/>
  <c r="G242" s="1"/>
  <c r="I239"/>
  <c r="J239" s="1"/>
  <c r="F239"/>
  <c r="G239" s="1"/>
  <c r="I236"/>
  <c r="J236" s="1"/>
  <c r="F236"/>
  <c r="G236" s="1"/>
  <c r="I233"/>
  <c r="J233" s="1"/>
  <c r="F233"/>
  <c r="G233" s="1"/>
  <c r="I230"/>
  <c r="J230" s="1"/>
  <c r="F230"/>
  <c r="G230" s="1"/>
  <c r="I227"/>
  <c r="J227" s="1"/>
  <c r="F227"/>
  <c r="G227" s="1"/>
  <c r="I224"/>
  <c r="J224" s="1"/>
  <c r="F224"/>
  <c r="G224" s="1"/>
  <c r="I221"/>
  <c r="J221" s="1"/>
  <c r="F221"/>
  <c r="G221" s="1"/>
  <c r="I218"/>
  <c r="J218" s="1"/>
  <c r="F218"/>
  <c r="G218" s="1"/>
  <c r="I215"/>
  <c r="J215" s="1"/>
  <c r="F215"/>
  <c r="G215" s="1"/>
  <c r="I212"/>
  <c r="J212" s="1"/>
  <c r="F212"/>
  <c r="G212" s="1"/>
  <c r="I209"/>
  <c r="J209" s="1"/>
  <c r="F209"/>
  <c r="G209" s="1"/>
  <c r="I206"/>
  <c r="J206" s="1"/>
  <c r="F206"/>
  <c r="G206" s="1"/>
  <c r="I203"/>
  <c r="J203" s="1"/>
  <c r="F203"/>
  <c r="G203" s="1"/>
  <c r="I200"/>
  <c r="J200" s="1"/>
  <c r="F200"/>
  <c r="G200" s="1"/>
  <c r="I197"/>
  <c r="J197" s="1"/>
  <c r="F197"/>
  <c r="G197" s="1"/>
  <c r="I194"/>
  <c r="J194" s="1"/>
  <c r="F194"/>
  <c r="G194" s="1"/>
  <c r="I191"/>
  <c r="J191" s="1"/>
  <c r="F191"/>
  <c r="G191" s="1"/>
  <c r="I188"/>
  <c r="J188" s="1"/>
  <c r="F188"/>
  <c r="G188" s="1"/>
  <c r="I185"/>
  <c r="J185" s="1"/>
  <c r="F185"/>
  <c r="G185" s="1"/>
  <c r="I182"/>
  <c r="J182" s="1"/>
  <c r="F182"/>
  <c r="G182" s="1"/>
  <c r="I179"/>
  <c r="J179" s="1"/>
  <c r="F179"/>
  <c r="G179" s="1"/>
  <c r="I176"/>
  <c r="J176" s="1"/>
  <c r="F176"/>
  <c r="G176" s="1"/>
  <c r="I173"/>
  <c r="J173" s="1"/>
  <c r="F173"/>
  <c r="G173" s="1"/>
  <c r="I170"/>
  <c r="J170" s="1"/>
  <c r="F170"/>
  <c r="G170" s="1"/>
  <c r="I167"/>
  <c r="J167" s="1"/>
  <c r="F167"/>
  <c r="G167" s="1"/>
  <c r="I164"/>
  <c r="J164" s="1"/>
  <c r="F164"/>
  <c r="G164" s="1"/>
  <c r="I161"/>
  <c r="J161" s="1"/>
  <c r="F161"/>
  <c r="G161" s="1"/>
  <c r="I158"/>
  <c r="J158" s="1"/>
  <c r="F158"/>
  <c r="G158" s="1"/>
  <c r="I155"/>
  <c r="J155" s="1"/>
  <c r="F155"/>
  <c r="G155" s="1"/>
  <c r="I152"/>
  <c r="J152" s="1"/>
  <c r="F152"/>
  <c r="G152" s="1"/>
  <c r="I149"/>
  <c r="J149" s="1"/>
  <c r="F149"/>
  <c r="G149" s="1"/>
  <c r="I146"/>
  <c r="J146" s="1"/>
  <c r="F146"/>
  <c r="G146" s="1"/>
  <c r="I143"/>
  <c r="J143" s="1"/>
  <c r="F143"/>
  <c r="G143" s="1"/>
  <c r="I140"/>
  <c r="J140" s="1"/>
  <c r="F140"/>
  <c r="G140" s="1"/>
  <c r="I137"/>
  <c r="J137" s="1"/>
  <c r="F137"/>
  <c r="G137" s="1"/>
  <c r="I134"/>
  <c r="J134" s="1"/>
  <c r="F134"/>
  <c r="G134" s="1"/>
  <c r="I131"/>
  <c r="J131" s="1"/>
  <c r="F131"/>
  <c r="G131" s="1"/>
  <c r="I128"/>
  <c r="J128" s="1"/>
  <c r="F128"/>
  <c r="G128" s="1"/>
  <c r="I125"/>
  <c r="J125" s="1"/>
  <c r="F125"/>
  <c r="G125" s="1"/>
  <c r="I122"/>
  <c r="J122" s="1"/>
  <c r="F122"/>
  <c r="G122" s="1"/>
  <c r="I119"/>
  <c r="J119" s="1"/>
  <c r="F119"/>
  <c r="G119" s="1"/>
  <c r="I116"/>
  <c r="J116" s="1"/>
  <c r="F116"/>
  <c r="G116" s="1"/>
  <c r="I113"/>
  <c r="J113" s="1"/>
  <c r="F113"/>
  <c r="G113" s="1"/>
  <c r="I110"/>
  <c r="J110" s="1"/>
  <c r="F110"/>
  <c r="G110" s="1"/>
  <c r="I107"/>
  <c r="J107" s="1"/>
  <c r="F107"/>
  <c r="G107" s="1"/>
  <c r="I104"/>
  <c r="J104" s="1"/>
  <c r="F104"/>
  <c r="G104" s="1"/>
  <c r="I101"/>
  <c r="J101" s="1"/>
  <c r="F101"/>
  <c r="G101" s="1"/>
  <c r="I98"/>
  <c r="J98" s="1"/>
  <c r="F98"/>
  <c r="G98" s="1"/>
  <c r="I95"/>
  <c r="J95" s="1"/>
  <c r="F95"/>
  <c r="G95" s="1"/>
  <c r="I92"/>
  <c r="J92" s="1"/>
  <c r="F92"/>
  <c r="G92" s="1"/>
  <c r="I89"/>
  <c r="J89" s="1"/>
  <c r="F89"/>
  <c r="G89" s="1"/>
  <c r="I86"/>
  <c r="J86" s="1"/>
  <c r="F86"/>
  <c r="G86" s="1"/>
  <c r="I83"/>
  <c r="J83" s="1"/>
  <c r="F83"/>
  <c r="G83" s="1"/>
  <c r="I80"/>
  <c r="J80" s="1"/>
  <c r="F80"/>
  <c r="G80" s="1"/>
  <c r="I77"/>
  <c r="J77" s="1"/>
  <c r="F77"/>
  <c r="G77" s="1"/>
  <c r="I74"/>
  <c r="J74" s="1"/>
  <c r="F74"/>
  <c r="G74" s="1"/>
  <c r="I71"/>
  <c r="J71" s="1"/>
  <c r="F71"/>
  <c r="G71" s="1"/>
  <c r="I68"/>
  <c r="J68" s="1"/>
  <c r="F68"/>
  <c r="G68" s="1"/>
  <c r="I65"/>
  <c r="J65" s="1"/>
  <c r="F65"/>
  <c r="G65" s="1"/>
  <c r="I62"/>
  <c r="J62" s="1"/>
  <c r="F62"/>
  <c r="G62" s="1"/>
  <c r="I59"/>
  <c r="J59" s="1"/>
  <c r="F59"/>
  <c r="G59" s="1"/>
  <c r="I56"/>
  <c r="J56" s="1"/>
  <c r="F56"/>
  <c r="G56" s="1"/>
  <c r="I53"/>
  <c r="J53" s="1"/>
  <c r="F53"/>
  <c r="G53" s="1"/>
  <c r="I50"/>
  <c r="J50" s="1"/>
  <c r="F50"/>
  <c r="G50" s="1"/>
  <c r="I47"/>
  <c r="J47" s="1"/>
  <c r="F47"/>
  <c r="G47" s="1"/>
  <c r="I44"/>
  <c r="J44" s="1"/>
  <c r="F44"/>
  <c r="G44" s="1"/>
  <c r="I41"/>
  <c r="J41" s="1"/>
  <c r="F41"/>
  <c r="G41" s="1"/>
  <c r="I38"/>
  <c r="J38" s="1"/>
  <c r="F38"/>
  <c r="G38" s="1"/>
  <c r="I35"/>
  <c r="J35" s="1"/>
  <c r="F35"/>
  <c r="G35" s="1"/>
  <c r="I32"/>
  <c r="J32" s="1"/>
  <c r="F32"/>
  <c r="G32" s="1"/>
  <c r="I29"/>
  <c r="J29" s="1"/>
  <c r="F29"/>
  <c r="G29" s="1"/>
  <c r="I26"/>
  <c r="J26" s="1"/>
  <c r="F26"/>
  <c r="G26" s="1"/>
  <c r="I23"/>
  <c r="J23" s="1"/>
  <c r="F23"/>
  <c r="G23" s="1"/>
  <c r="I20"/>
  <c r="J20" s="1"/>
  <c r="F20"/>
  <c r="G20" s="1"/>
  <c r="I17"/>
  <c r="J17" s="1"/>
  <c r="F17"/>
  <c r="G17" s="1"/>
  <c r="I14"/>
  <c r="J14" s="1"/>
  <c r="F14"/>
  <c r="G14" s="1"/>
  <c r="I11"/>
  <c r="J11" s="1"/>
  <c r="F11"/>
  <c r="G11" s="1"/>
  <c r="I8"/>
  <c r="J8" s="1"/>
  <c r="F8"/>
  <c r="G8" s="1"/>
  <c r="I5"/>
  <c r="J5" s="1"/>
  <c r="F5"/>
  <c r="G5" s="1"/>
  <c r="I2"/>
  <c r="J2" s="1"/>
  <c r="F2"/>
  <c r="G2" s="1"/>
  <c r="I467" i="9"/>
  <c r="J467" s="1"/>
  <c r="F467"/>
  <c r="G467" s="1"/>
  <c r="I464"/>
  <c r="J464" s="1"/>
  <c r="F464"/>
  <c r="G464" s="1"/>
  <c r="I461"/>
  <c r="J461" s="1"/>
  <c r="F461"/>
  <c r="G461" s="1"/>
  <c r="I458"/>
  <c r="J458" s="1"/>
  <c r="F458"/>
  <c r="G458" s="1"/>
  <c r="I455"/>
  <c r="J455" s="1"/>
  <c r="F455"/>
  <c r="G455" s="1"/>
  <c r="I452"/>
  <c r="J452" s="1"/>
  <c r="F452"/>
  <c r="G452" s="1"/>
  <c r="I449"/>
  <c r="J449" s="1"/>
  <c r="F449"/>
  <c r="G449" s="1"/>
  <c r="I446"/>
  <c r="J446" s="1"/>
  <c r="F446"/>
  <c r="G446" s="1"/>
  <c r="I443"/>
  <c r="J443" s="1"/>
  <c r="F443"/>
  <c r="G443" s="1"/>
  <c r="I440"/>
  <c r="J440" s="1"/>
  <c r="F440"/>
  <c r="G440" s="1"/>
  <c r="I437"/>
  <c r="J437" s="1"/>
  <c r="F437"/>
  <c r="G437" s="1"/>
  <c r="I434"/>
  <c r="J434" s="1"/>
  <c r="F434"/>
  <c r="G434" s="1"/>
  <c r="I431"/>
  <c r="J431" s="1"/>
  <c r="F431"/>
  <c r="G431" s="1"/>
  <c r="I428"/>
  <c r="J428" s="1"/>
  <c r="F428"/>
  <c r="G428" s="1"/>
  <c r="I425"/>
  <c r="J425" s="1"/>
  <c r="F425"/>
  <c r="G425" s="1"/>
  <c r="I422"/>
  <c r="J422" s="1"/>
  <c r="F422"/>
  <c r="G422" s="1"/>
  <c r="I419"/>
  <c r="J419" s="1"/>
  <c r="F419"/>
  <c r="G419" s="1"/>
  <c r="I416"/>
  <c r="J416" s="1"/>
  <c r="F416"/>
  <c r="G416" s="1"/>
  <c r="I413"/>
  <c r="J413" s="1"/>
  <c r="F413"/>
  <c r="G413" s="1"/>
  <c r="I410"/>
  <c r="J410" s="1"/>
  <c r="F410"/>
  <c r="G410" s="1"/>
  <c r="I407"/>
  <c r="J407" s="1"/>
  <c r="F407"/>
  <c r="G407" s="1"/>
  <c r="I404"/>
  <c r="J404" s="1"/>
  <c r="F404"/>
  <c r="G404" s="1"/>
  <c r="I401"/>
  <c r="J401" s="1"/>
  <c r="F401"/>
  <c r="G401" s="1"/>
  <c r="I398"/>
  <c r="J398" s="1"/>
  <c r="F398"/>
  <c r="G398" s="1"/>
  <c r="I395"/>
  <c r="J395" s="1"/>
  <c r="F395"/>
  <c r="G395" s="1"/>
  <c r="I392"/>
  <c r="J392" s="1"/>
  <c r="F392"/>
  <c r="G392" s="1"/>
  <c r="I389"/>
  <c r="J389" s="1"/>
  <c r="F389"/>
  <c r="G389" s="1"/>
  <c r="I386"/>
  <c r="J386" s="1"/>
  <c r="F386"/>
  <c r="G386" s="1"/>
  <c r="I383"/>
  <c r="J383" s="1"/>
  <c r="F383"/>
  <c r="G383" s="1"/>
  <c r="I380"/>
  <c r="J380" s="1"/>
  <c r="F380"/>
  <c r="G380" s="1"/>
  <c r="I377"/>
  <c r="J377" s="1"/>
  <c r="F377"/>
  <c r="G377" s="1"/>
  <c r="I374"/>
  <c r="J374" s="1"/>
  <c r="F374"/>
  <c r="G374" s="1"/>
  <c r="I371"/>
  <c r="J371" s="1"/>
  <c r="F371"/>
  <c r="G371" s="1"/>
  <c r="I368"/>
  <c r="J368" s="1"/>
  <c r="F368"/>
  <c r="G368" s="1"/>
  <c r="I365"/>
  <c r="J365" s="1"/>
  <c r="F365"/>
  <c r="G365" s="1"/>
  <c r="I362"/>
  <c r="J362" s="1"/>
  <c r="F362"/>
  <c r="G362" s="1"/>
  <c r="I359"/>
  <c r="J359" s="1"/>
  <c r="F359"/>
  <c r="G359" s="1"/>
  <c r="I356"/>
  <c r="J356" s="1"/>
  <c r="F356"/>
  <c r="G356" s="1"/>
  <c r="I353"/>
  <c r="J353" s="1"/>
  <c r="F353"/>
  <c r="G353" s="1"/>
  <c r="I350"/>
  <c r="J350" s="1"/>
  <c r="F350"/>
  <c r="G350" s="1"/>
  <c r="I347"/>
  <c r="J347" s="1"/>
  <c r="F347"/>
  <c r="G347" s="1"/>
  <c r="I344"/>
  <c r="J344" s="1"/>
  <c r="F344"/>
  <c r="G344" s="1"/>
  <c r="I341"/>
  <c r="J341" s="1"/>
  <c r="F341"/>
  <c r="G341" s="1"/>
  <c r="I338"/>
  <c r="J338" s="1"/>
  <c r="F338"/>
  <c r="G338" s="1"/>
  <c r="I335"/>
  <c r="J335" s="1"/>
  <c r="F335"/>
  <c r="G335" s="1"/>
  <c r="I332"/>
  <c r="J332" s="1"/>
  <c r="F332"/>
  <c r="G332" s="1"/>
  <c r="I329"/>
  <c r="J329" s="1"/>
  <c r="F329"/>
  <c r="G329" s="1"/>
  <c r="I326"/>
  <c r="J326" s="1"/>
  <c r="F326"/>
  <c r="G326" s="1"/>
  <c r="I323"/>
  <c r="J323" s="1"/>
  <c r="F323"/>
  <c r="G323" s="1"/>
  <c r="I320"/>
  <c r="J320" s="1"/>
  <c r="F320"/>
  <c r="G320" s="1"/>
  <c r="I317"/>
  <c r="J317" s="1"/>
  <c r="F317"/>
  <c r="G317" s="1"/>
  <c r="I314"/>
  <c r="J314" s="1"/>
  <c r="F314"/>
  <c r="G314" s="1"/>
  <c r="I311"/>
  <c r="J311" s="1"/>
  <c r="F311"/>
  <c r="G311" s="1"/>
  <c r="I308"/>
  <c r="J308" s="1"/>
  <c r="F308"/>
  <c r="G308" s="1"/>
  <c r="I305"/>
  <c r="J305" s="1"/>
  <c r="F305"/>
  <c r="G305" s="1"/>
  <c r="I302"/>
  <c r="J302" s="1"/>
  <c r="F302"/>
  <c r="G302" s="1"/>
  <c r="I299"/>
  <c r="J299" s="1"/>
  <c r="F299"/>
  <c r="G299" s="1"/>
  <c r="I296"/>
  <c r="J296" s="1"/>
  <c r="F296"/>
  <c r="G296" s="1"/>
  <c r="I293"/>
  <c r="J293" s="1"/>
  <c r="F293"/>
  <c r="G293" s="1"/>
  <c r="I290"/>
  <c r="J290" s="1"/>
  <c r="F290"/>
  <c r="G290" s="1"/>
  <c r="I287"/>
  <c r="J287" s="1"/>
  <c r="F287"/>
  <c r="G287" s="1"/>
  <c r="I284"/>
  <c r="J284" s="1"/>
  <c r="F284"/>
  <c r="G284" s="1"/>
  <c r="I281"/>
  <c r="J281" s="1"/>
  <c r="F281"/>
  <c r="G281" s="1"/>
  <c r="I278"/>
  <c r="J278" s="1"/>
  <c r="F278"/>
  <c r="G278" s="1"/>
  <c r="I275"/>
  <c r="J275" s="1"/>
  <c r="F275"/>
  <c r="G275" s="1"/>
  <c r="I272"/>
  <c r="J272" s="1"/>
  <c r="F272"/>
  <c r="G272" s="1"/>
  <c r="I269"/>
  <c r="J269" s="1"/>
  <c r="F269"/>
  <c r="G269" s="1"/>
  <c r="I266"/>
  <c r="J266" s="1"/>
  <c r="F266"/>
  <c r="G266" s="1"/>
  <c r="I263"/>
  <c r="J263" s="1"/>
  <c r="F263"/>
  <c r="G263" s="1"/>
  <c r="I260"/>
  <c r="J260" s="1"/>
  <c r="F260"/>
  <c r="G260" s="1"/>
  <c r="I257"/>
  <c r="J257" s="1"/>
  <c r="F257"/>
  <c r="G257" s="1"/>
  <c r="I254"/>
  <c r="J254" s="1"/>
  <c r="F254"/>
  <c r="G254" s="1"/>
  <c r="I251"/>
  <c r="J251" s="1"/>
  <c r="F251"/>
  <c r="G251" s="1"/>
  <c r="I248"/>
  <c r="J248" s="1"/>
  <c r="F248"/>
  <c r="G248" s="1"/>
  <c r="I245"/>
  <c r="J245" s="1"/>
  <c r="F245"/>
  <c r="G245" s="1"/>
  <c r="I242"/>
  <c r="J242" s="1"/>
  <c r="F242"/>
  <c r="G242" s="1"/>
  <c r="I239"/>
  <c r="J239" s="1"/>
  <c r="F239"/>
  <c r="G239" s="1"/>
  <c r="I236"/>
  <c r="J236" s="1"/>
  <c r="F236"/>
  <c r="G236" s="1"/>
  <c r="I233"/>
  <c r="J233" s="1"/>
  <c r="F233"/>
  <c r="G233" s="1"/>
  <c r="I230"/>
  <c r="J230" s="1"/>
  <c r="F230"/>
  <c r="G230" s="1"/>
  <c r="I227"/>
  <c r="J227" s="1"/>
  <c r="F227"/>
  <c r="G227" s="1"/>
  <c r="I224"/>
  <c r="J224" s="1"/>
  <c r="F224"/>
  <c r="G224" s="1"/>
  <c r="I221"/>
  <c r="J221" s="1"/>
  <c r="F221"/>
  <c r="G221" s="1"/>
  <c r="I218"/>
  <c r="J218" s="1"/>
  <c r="F218"/>
  <c r="G218" s="1"/>
  <c r="I215"/>
  <c r="J215" s="1"/>
  <c r="F215"/>
  <c r="G215" s="1"/>
  <c r="I212"/>
  <c r="J212" s="1"/>
  <c r="F212"/>
  <c r="G212" s="1"/>
  <c r="I209"/>
  <c r="J209" s="1"/>
  <c r="F209"/>
  <c r="G209" s="1"/>
  <c r="I206"/>
  <c r="J206" s="1"/>
  <c r="F206"/>
  <c r="G206" s="1"/>
  <c r="I203"/>
  <c r="J203" s="1"/>
  <c r="F203"/>
  <c r="G203" s="1"/>
  <c r="I200"/>
  <c r="J200" s="1"/>
  <c r="F200"/>
  <c r="G200" s="1"/>
  <c r="I197"/>
  <c r="J197" s="1"/>
  <c r="F197"/>
  <c r="G197" s="1"/>
  <c r="I194"/>
  <c r="J194" s="1"/>
  <c r="F194"/>
  <c r="G194" s="1"/>
  <c r="I191"/>
  <c r="J191" s="1"/>
  <c r="F191"/>
  <c r="G191" s="1"/>
  <c r="I188"/>
  <c r="J188" s="1"/>
  <c r="F188"/>
  <c r="G188" s="1"/>
  <c r="I185"/>
  <c r="J185" s="1"/>
  <c r="F185"/>
  <c r="G185" s="1"/>
  <c r="I182"/>
  <c r="J182" s="1"/>
  <c r="F182"/>
  <c r="G182" s="1"/>
  <c r="I179"/>
  <c r="J179" s="1"/>
  <c r="F179"/>
  <c r="G179" s="1"/>
  <c r="I176"/>
  <c r="J176" s="1"/>
  <c r="F176"/>
  <c r="G176" s="1"/>
  <c r="I173"/>
  <c r="J173" s="1"/>
  <c r="F173"/>
  <c r="G173" s="1"/>
  <c r="I170"/>
  <c r="J170" s="1"/>
  <c r="F170"/>
  <c r="G170" s="1"/>
  <c r="I167"/>
  <c r="J167" s="1"/>
  <c r="F167"/>
  <c r="G167" s="1"/>
  <c r="I164"/>
  <c r="J164" s="1"/>
  <c r="F164"/>
  <c r="G164" s="1"/>
  <c r="I161"/>
  <c r="J161" s="1"/>
  <c r="F161"/>
  <c r="G161" s="1"/>
  <c r="I158"/>
  <c r="J158" s="1"/>
  <c r="F158"/>
  <c r="G158" s="1"/>
  <c r="I155"/>
  <c r="J155" s="1"/>
  <c r="F155"/>
  <c r="G155" s="1"/>
  <c r="I152"/>
  <c r="J152" s="1"/>
  <c r="F152"/>
  <c r="G152" s="1"/>
  <c r="I149"/>
  <c r="J149" s="1"/>
  <c r="F149"/>
  <c r="G149" s="1"/>
  <c r="I146"/>
  <c r="J146" s="1"/>
  <c r="F146"/>
  <c r="G146" s="1"/>
  <c r="I143"/>
  <c r="J143" s="1"/>
  <c r="F143"/>
  <c r="G143" s="1"/>
  <c r="I140"/>
  <c r="J140" s="1"/>
  <c r="F140"/>
  <c r="G140" s="1"/>
  <c r="I137"/>
  <c r="J137" s="1"/>
  <c r="F137"/>
  <c r="G137" s="1"/>
  <c r="I134"/>
  <c r="J134" s="1"/>
  <c r="F134"/>
  <c r="G134" s="1"/>
  <c r="I131"/>
  <c r="J131" s="1"/>
  <c r="F131"/>
  <c r="G131" s="1"/>
  <c r="I128"/>
  <c r="J128" s="1"/>
  <c r="F128"/>
  <c r="G128" s="1"/>
  <c r="I125"/>
  <c r="J125" s="1"/>
  <c r="F125"/>
  <c r="G125" s="1"/>
  <c r="I122"/>
  <c r="J122" s="1"/>
  <c r="F122"/>
  <c r="G122" s="1"/>
  <c r="I119"/>
  <c r="J119" s="1"/>
  <c r="F119"/>
  <c r="G119" s="1"/>
  <c r="I116"/>
  <c r="J116" s="1"/>
  <c r="F116"/>
  <c r="G116" s="1"/>
  <c r="I113"/>
  <c r="J113" s="1"/>
  <c r="F113"/>
  <c r="G113" s="1"/>
  <c r="I110"/>
  <c r="J110" s="1"/>
  <c r="F110"/>
  <c r="G110" s="1"/>
  <c r="I107"/>
  <c r="J107" s="1"/>
  <c r="F107"/>
  <c r="G107" s="1"/>
  <c r="I104"/>
  <c r="J104" s="1"/>
  <c r="F104"/>
  <c r="G104" s="1"/>
  <c r="I101"/>
  <c r="J101" s="1"/>
  <c r="F101"/>
  <c r="G101" s="1"/>
  <c r="I98"/>
  <c r="J98" s="1"/>
  <c r="F98"/>
  <c r="G98" s="1"/>
  <c r="I95"/>
  <c r="J95" s="1"/>
  <c r="F95"/>
  <c r="G95" s="1"/>
  <c r="I92"/>
  <c r="J92" s="1"/>
  <c r="F92"/>
  <c r="G92" s="1"/>
  <c r="I89"/>
  <c r="J89" s="1"/>
  <c r="F89"/>
  <c r="G89" s="1"/>
  <c r="I86"/>
  <c r="J86" s="1"/>
  <c r="F86"/>
  <c r="G86" s="1"/>
  <c r="I83"/>
  <c r="J83" s="1"/>
  <c r="F83"/>
  <c r="G83" s="1"/>
  <c r="I80"/>
  <c r="J80" s="1"/>
  <c r="F80"/>
  <c r="G80" s="1"/>
  <c r="I77"/>
  <c r="J77" s="1"/>
  <c r="F77"/>
  <c r="G77" s="1"/>
  <c r="I74"/>
  <c r="J74" s="1"/>
  <c r="F74"/>
  <c r="G74" s="1"/>
  <c r="I71"/>
  <c r="J71" s="1"/>
  <c r="F71"/>
  <c r="G71" s="1"/>
  <c r="I68"/>
  <c r="J68" s="1"/>
  <c r="F68"/>
  <c r="G68" s="1"/>
  <c r="I65"/>
  <c r="J65" s="1"/>
  <c r="F65"/>
  <c r="G65" s="1"/>
  <c r="I62"/>
  <c r="J62" s="1"/>
  <c r="F62"/>
  <c r="G62" s="1"/>
  <c r="I59"/>
  <c r="J59" s="1"/>
  <c r="F59"/>
  <c r="G59" s="1"/>
  <c r="I56"/>
  <c r="J56" s="1"/>
  <c r="F56"/>
  <c r="G56" s="1"/>
  <c r="I53"/>
  <c r="J53" s="1"/>
  <c r="F53"/>
  <c r="G53" s="1"/>
  <c r="I50"/>
  <c r="J50" s="1"/>
  <c r="F50"/>
  <c r="G50" s="1"/>
  <c r="I47"/>
  <c r="J47" s="1"/>
  <c r="F47"/>
  <c r="G47" s="1"/>
  <c r="I44"/>
  <c r="J44" s="1"/>
  <c r="F44"/>
  <c r="G44" s="1"/>
  <c r="I41"/>
  <c r="J41" s="1"/>
  <c r="F41"/>
  <c r="G41" s="1"/>
  <c r="I38"/>
  <c r="J38" s="1"/>
  <c r="F38"/>
  <c r="G38" s="1"/>
  <c r="I35"/>
  <c r="J35" s="1"/>
  <c r="F35"/>
  <c r="G35" s="1"/>
  <c r="I32"/>
  <c r="J32" s="1"/>
  <c r="I29"/>
  <c r="J29" s="1"/>
  <c r="F29"/>
  <c r="G29" s="1"/>
  <c r="I26"/>
  <c r="J26" s="1"/>
  <c r="F26"/>
  <c r="G26" s="1"/>
  <c r="I23"/>
  <c r="J23" s="1"/>
  <c r="F23"/>
  <c r="G23" s="1"/>
  <c r="I20"/>
  <c r="J20" s="1"/>
  <c r="F20"/>
  <c r="G20" s="1"/>
  <c r="I17"/>
  <c r="J17" s="1"/>
  <c r="F17"/>
  <c r="G17" s="1"/>
  <c r="I14"/>
  <c r="J14" s="1"/>
  <c r="F14"/>
  <c r="G14" s="1"/>
  <c r="I11"/>
  <c r="J11" s="1"/>
  <c r="F11"/>
  <c r="G11" s="1"/>
  <c r="I8"/>
  <c r="J8" s="1"/>
  <c r="F8"/>
  <c r="G8" s="1"/>
  <c r="I5"/>
  <c r="J5" s="1"/>
  <c r="F5"/>
  <c r="G5" s="1"/>
  <c r="I2"/>
  <c r="J2" s="1"/>
  <c r="F2"/>
  <c r="G2" s="1"/>
  <c r="I545" i="8"/>
  <c r="J545" s="1"/>
  <c r="F545"/>
  <c r="G545" s="1"/>
  <c r="I542"/>
  <c r="J542" s="1"/>
  <c r="F542"/>
  <c r="G542" s="1"/>
  <c r="I539"/>
  <c r="J539" s="1"/>
  <c r="F539"/>
  <c r="G539" s="1"/>
  <c r="I536"/>
  <c r="J536" s="1"/>
  <c r="F536"/>
  <c r="G536" s="1"/>
  <c r="I533"/>
  <c r="J533" s="1"/>
  <c r="F533"/>
  <c r="G533" s="1"/>
  <c r="I530"/>
  <c r="J530" s="1"/>
  <c r="F530"/>
  <c r="G530" s="1"/>
  <c r="I527"/>
  <c r="J527" s="1"/>
  <c r="F527"/>
  <c r="G527" s="1"/>
  <c r="I524"/>
  <c r="J524" s="1"/>
  <c r="F524"/>
  <c r="G524" s="1"/>
  <c r="I521"/>
  <c r="J521" s="1"/>
  <c r="F521"/>
  <c r="G521" s="1"/>
  <c r="I518"/>
  <c r="J518" s="1"/>
  <c r="F518"/>
  <c r="G518" s="1"/>
  <c r="I515"/>
  <c r="J515" s="1"/>
  <c r="F515"/>
  <c r="G515" s="1"/>
  <c r="I512"/>
  <c r="J512" s="1"/>
  <c r="F512"/>
  <c r="G512" s="1"/>
  <c r="I509"/>
  <c r="J509" s="1"/>
  <c r="F509"/>
  <c r="G509" s="1"/>
  <c r="I506"/>
  <c r="J506" s="1"/>
  <c r="F506"/>
  <c r="G506" s="1"/>
  <c r="I503"/>
  <c r="J503" s="1"/>
  <c r="F503"/>
  <c r="G503" s="1"/>
  <c r="I500"/>
  <c r="J500" s="1"/>
  <c r="F500"/>
  <c r="G500" s="1"/>
  <c r="I497"/>
  <c r="J497" s="1"/>
  <c r="F497"/>
  <c r="G497" s="1"/>
  <c r="I494"/>
  <c r="J494" s="1"/>
  <c r="F494"/>
  <c r="G494" s="1"/>
  <c r="I491"/>
  <c r="J491" s="1"/>
  <c r="F491"/>
  <c r="G491" s="1"/>
  <c r="I488"/>
  <c r="J488" s="1"/>
  <c r="F488"/>
  <c r="G488" s="1"/>
  <c r="I485"/>
  <c r="J485" s="1"/>
  <c r="F485"/>
  <c r="G485" s="1"/>
  <c r="I482"/>
  <c r="J482" s="1"/>
  <c r="F482"/>
  <c r="G482" s="1"/>
  <c r="I479"/>
  <c r="J479" s="1"/>
  <c r="F479"/>
  <c r="G479" s="1"/>
  <c r="I476"/>
  <c r="J476" s="1"/>
  <c r="F476"/>
  <c r="G476" s="1"/>
  <c r="I473"/>
  <c r="J473" s="1"/>
  <c r="F473"/>
  <c r="G473" s="1"/>
  <c r="I470"/>
  <c r="J470" s="1"/>
  <c r="F470"/>
  <c r="G470" s="1"/>
  <c r="I467"/>
  <c r="J467" s="1"/>
  <c r="F467"/>
  <c r="G467" s="1"/>
  <c r="I464"/>
  <c r="J464" s="1"/>
  <c r="F464"/>
  <c r="G464" s="1"/>
  <c r="I461"/>
  <c r="J461" s="1"/>
  <c r="F461"/>
  <c r="G461" s="1"/>
  <c r="I458"/>
  <c r="J458" s="1"/>
  <c r="F458"/>
  <c r="G458" s="1"/>
  <c r="I455"/>
  <c r="J455" s="1"/>
  <c r="F455"/>
  <c r="G455" s="1"/>
  <c r="I452"/>
  <c r="J452" s="1"/>
  <c r="F452"/>
  <c r="G452" s="1"/>
  <c r="I449"/>
  <c r="J449" s="1"/>
  <c r="F449"/>
  <c r="G449" s="1"/>
  <c r="I446"/>
  <c r="J446" s="1"/>
  <c r="F446"/>
  <c r="G446" s="1"/>
  <c r="I443"/>
  <c r="J443" s="1"/>
  <c r="F443"/>
  <c r="G443" s="1"/>
  <c r="I440"/>
  <c r="J440" s="1"/>
  <c r="F440"/>
  <c r="G440" s="1"/>
  <c r="I437"/>
  <c r="J437" s="1"/>
  <c r="F437"/>
  <c r="G437" s="1"/>
  <c r="I434"/>
  <c r="J434" s="1"/>
  <c r="F434"/>
  <c r="G434" s="1"/>
  <c r="I431"/>
  <c r="J431" s="1"/>
  <c r="F431"/>
  <c r="G431" s="1"/>
  <c r="I428"/>
  <c r="J428" s="1"/>
  <c r="F428"/>
  <c r="G428" s="1"/>
  <c r="I425"/>
  <c r="J425" s="1"/>
  <c r="F425"/>
  <c r="G425" s="1"/>
  <c r="I422"/>
  <c r="J422" s="1"/>
  <c r="F422"/>
  <c r="G422" s="1"/>
  <c r="I419"/>
  <c r="J419" s="1"/>
  <c r="F419"/>
  <c r="G419" s="1"/>
  <c r="I416"/>
  <c r="J416" s="1"/>
  <c r="F416"/>
  <c r="G416" s="1"/>
  <c r="I413"/>
  <c r="J413" s="1"/>
  <c r="F413"/>
  <c r="G413" s="1"/>
  <c r="I410"/>
  <c r="J410" s="1"/>
  <c r="F410"/>
  <c r="G410" s="1"/>
  <c r="I407"/>
  <c r="J407" s="1"/>
  <c r="F407"/>
  <c r="G407" s="1"/>
  <c r="I404"/>
  <c r="J404" s="1"/>
  <c r="F404"/>
  <c r="G404" s="1"/>
  <c r="I401"/>
  <c r="J401" s="1"/>
  <c r="F401"/>
  <c r="G401" s="1"/>
  <c r="I398"/>
  <c r="J398" s="1"/>
  <c r="F398"/>
  <c r="G398" s="1"/>
  <c r="I395"/>
  <c r="J395" s="1"/>
  <c r="F395"/>
  <c r="G395" s="1"/>
  <c r="I392"/>
  <c r="J392" s="1"/>
  <c r="F392"/>
  <c r="G392" s="1"/>
  <c r="I389"/>
  <c r="J389" s="1"/>
  <c r="F389"/>
  <c r="G389" s="1"/>
  <c r="I386"/>
  <c r="J386" s="1"/>
  <c r="F386"/>
  <c r="G386" s="1"/>
  <c r="I383"/>
  <c r="J383" s="1"/>
  <c r="F383"/>
  <c r="G383" s="1"/>
  <c r="I380"/>
  <c r="J380" s="1"/>
  <c r="F380"/>
  <c r="G380" s="1"/>
  <c r="I377"/>
  <c r="J377" s="1"/>
  <c r="F377"/>
  <c r="G377" s="1"/>
  <c r="I374"/>
  <c r="J374" s="1"/>
  <c r="F374"/>
  <c r="G374" s="1"/>
  <c r="I371"/>
  <c r="J371" s="1"/>
  <c r="F371"/>
  <c r="G371" s="1"/>
  <c r="I368"/>
  <c r="J368" s="1"/>
  <c r="F368"/>
  <c r="G368" s="1"/>
  <c r="I365"/>
  <c r="J365" s="1"/>
  <c r="F365"/>
  <c r="G365" s="1"/>
  <c r="I362"/>
  <c r="J362" s="1"/>
  <c r="F362"/>
  <c r="G362" s="1"/>
  <c r="I359"/>
  <c r="J359" s="1"/>
  <c r="F359"/>
  <c r="G359" s="1"/>
  <c r="I356"/>
  <c r="J356" s="1"/>
  <c r="F356"/>
  <c r="G356" s="1"/>
  <c r="I353"/>
  <c r="J353" s="1"/>
  <c r="F353"/>
  <c r="G353" s="1"/>
  <c r="I350"/>
  <c r="J350" s="1"/>
  <c r="F350"/>
  <c r="G350" s="1"/>
  <c r="I347"/>
  <c r="J347" s="1"/>
  <c r="F347"/>
  <c r="G347" s="1"/>
  <c r="I344"/>
  <c r="J344" s="1"/>
  <c r="F344"/>
  <c r="G344" s="1"/>
  <c r="I341"/>
  <c r="J341" s="1"/>
  <c r="F341"/>
  <c r="G341" s="1"/>
  <c r="I338"/>
  <c r="J338" s="1"/>
  <c r="F338"/>
  <c r="G338" s="1"/>
  <c r="I335"/>
  <c r="J335" s="1"/>
  <c r="F335"/>
  <c r="G335" s="1"/>
  <c r="I332"/>
  <c r="J332" s="1"/>
  <c r="F332"/>
  <c r="G332" s="1"/>
  <c r="I329"/>
  <c r="J329" s="1"/>
  <c r="F329"/>
  <c r="G329" s="1"/>
  <c r="I326"/>
  <c r="J326" s="1"/>
  <c r="F326"/>
  <c r="G326" s="1"/>
  <c r="I323"/>
  <c r="J323" s="1"/>
  <c r="F323"/>
  <c r="G323" s="1"/>
  <c r="I320"/>
  <c r="J320" s="1"/>
  <c r="F320"/>
  <c r="G320" s="1"/>
  <c r="I317"/>
  <c r="J317" s="1"/>
  <c r="F317"/>
  <c r="G317" s="1"/>
  <c r="I314"/>
  <c r="J314" s="1"/>
  <c r="F314"/>
  <c r="G314" s="1"/>
  <c r="I311"/>
  <c r="J311" s="1"/>
  <c r="F311"/>
  <c r="G311" s="1"/>
  <c r="I308"/>
  <c r="J308" s="1"/>
  <c r="F308"/>
  <c r="G308" s="1"/>
  <c r="I305"/>
  <c r="J305" s="1"/>
  <c r="F305"/>
  <c r="G305" s="1"/>
  <c r="I302"/>
  <c r="J302" s="1"/>
  <c r="F302"/>
  <c r="G302" s="1"/>
  <c r="I299"/>
  <c r="J299" s="1"/>
  <c r="F299"/>
  <c r="G299" s="1"/>
  <c r="I296"/>
  <c r="J296" s="1"/>
  <c r="F296"/>
  <c r="G296" s="1"/>
  <c r="I293"/>
  <c r="J293" s="1"/>
  <c r="F293"/>
  <c r="G293" s="1"/>
  <c r="I290"/>
  <c r="J290" s="1"/>
  <c r="F290"/>
  <c r="G290" s="1"/>
  <c r="I287"/>
  <c r="J287" s="1"/>
  <c r="F287"/>
  <c r="G287" s="1"/>
  <c r="I284"/>
  <c r="J284" s="1"/>
  <c r="F284"/>
  <c r="G284" s="1"/>
  <c r="I281"/>
  <c r="J281" s="1"/>
  <c r="F281"/>
  <c r="G281" s="1"/>
  <c r="I278"/>
  <c r="J278" s="1"/>
  <c r="F278"/>
  <c r="G278" s="1"/>
  <c r="I275"/>
  <c r="J275" s="1"/>
  <c r="F275"/>
  <c r="G275" s="1"/>
  <c r="I272"/>
  <c r="J272" s="1"/>
  <c r="F272"/>
  <c r="G272" s="1"/>
  <c r="I269"/>
  <c r="J269" s="1"/>
  <c r="F269"/>
  <c r="G269" s="1"/>
  <c r="I266"/>
  <c r="J266" s="1"/>
  <c r="F266"/>
  <c r="G266" s="1"/>
  <c r="I263"/>
  <c r="J263" s="1"/>
  <c r="F263"/>
  <c r="G263" s="1"/>
  <c r="I260"/>
  <c r="J260" s="1"/>
  <c r="F260"/>
  <c r="G260" s="1"/>
  <c r="I257"/>
  <c r="J257" s="1"/>
  <c r="F257"/>
  <c r="G257" s="1"/>
  <c r="I254"/>
  <c r="J254" s="1"/>
  <c r="F254"/>
  <c r="G254" s="1"/>
  <c r="I251"/>
  <c r="J251" s="1"/>
  <c r="F251"/>
  <c r="G251" s="1"/>
  <c r="I248"/>
  <c r="J248" s="1"/>
  <c r="F248"/>
  <c r="G248" s="1"/>
  <c r="I245"/>
  <c r="J245" s="1"/>
  <c r="F245"/>
  <c r="G245" s="1"/>
  <c r="I242"/>
  <c r="J242" s="1"/>
  <c r="F242"/>
  <c r="G242" s="1"/>
  <c r="I239"/>
  <c r="J239" s="1"/>
  <c r="F239"/>
  <c r="G239" s="1"/>
  <c r="I236"/>
  <c r="J236" s="1"/>
  <c r="F236"/>
  <c r="G236" s="1"/>
  <c r="I233"/>
  <c r="J233" s="1"/>
  <c r="F233"/>
  <c r="G233" s="1"/>
  <c r="I230"/>
  <c r="J230" s="1"/>
  <c r="F230"/>
  <c r="G230" s="1"/>
  <c r="I227"/>
  <c r="J227" s="1"/>
  <c r="F227"/>
  <c r="G227" s="1"/>
  <c r="I224"/>
  <c r="J224" s="1"/>
  <c r="F224"/>
  <c r="G224" s="1"/>
  <c r="I221"/>
  <c r="J221" s="1"/>
  <c r="F221"/>
  <c r="G221" s="1"/>
  <c r="I218"/>
  <c r="J218" s="1"/>
  <c r="F218"/>
  <c r="G218" s="1"/>
  <c r="I215"/>
  <c r="J215" s="1"/>
  <c r="F215"/>
  <c r="G215" s="1"/>
  <c r="I212"/>
  <c r="J212" s="1"/>
  <c r="F212"/>
  <c r="G212" s="1"/>
  <c r="I209"/>
  <c r="J209" s="1"/>
  <c r="F209"/>
  <c r="G209" s="1"/>
  <c r="I206"/>
  <c r="J206" s="1"/>
  <c r="F206"/>
  <c r="G206" s="1"/>
  <c r="I203"/>
  <c r="J203" s="1"/>
  <c r="F203"/>
  <c r="G203" s="1"/>
  <c r="I200"/>
  <c r="J200" s="1"/>
  <c r="F200"/>
  <c r="G200" s="1"/>
  <c r="I197"/>
  <c r="J197" s="1"/>
  <c r="F197"/>
  <c r="G197" s="1"/>
  <c r="I194"/>
  <c r="J194" s="1"/>
  <c r="F194"/>
  <c r="G194" s="1"/>
  <c r="I191"/>
  <c r="J191" s="1"/>
  <c r="F191"/>
  <c r="G191" s="1"/>
  <c r="I188"/>
  <c r="J188" s="1"/>
  <c r="F188"/>
  <c r="G188" s="1"/>
  <c r="I185"/>
  <c r="J185" s="1"/>
  <c r="F185"/>
  <c r="G185" s="1"/>
  <c r="I182"/>
  <c r="J182" s="1"/>
  <c r="F182"/>
  <c r="G182" s="1"/>
  <c r="I179"/>
  <c r="J179" s="1"/>
  <c r="F179"/>
  <c r="G179" s="1"/>
  <c r="I176"/>
  <c r="J176" s="1"/>
  <c r="F176"/>
  <c r="G176" s="1"/>
  <c r="I173"/>
  <c r="J173" s="1"/>
  <c r="F173"/>
  <c r="G173" s="1"/>
  <c r="I170"/>
  <c r="J170" s="1"/>
  <c r="F170"/>
  <c r="G170" s="1"/>
  <c r="I167"/>
  <c r="J167" s="1"/>
  <c r="F167"/>
  <c r="G167" s="1"/>
  <c r="I164"/>
  <c r="J164" s="1"/>
  <c r="F164"/>
  <c r="G164" s="1"/>
  <c r="I161"/>
  <c r="J161" s="1"/>
  <c r="F161"/>
  <c r="G161" s="1"/>
  <c r="I158"/>
  <c r="J158" s="1"/>
  <c r="F158"/>
  <c r="G158" s="1"/>
  <c r="I155"/>
  <c r="J155" s="1"/>
  <c r="F155"/>
  <c r="G155" s="1"/>
  <c r="I152"/>
  <c r="J152" s="1"/>
  <c r="F152"/>
  <c r="G152" s="1"/>
  <c r="I149"/>
  <c r="J149" s="1"/>
  <c r="F149"/>
  <c r="G149" s="1"/>
  <c r="I146"/>
  <c r="J146" s="1"/>
  <c r="F146"/>
  <c r="G146" s="1"/>
  <c r="I143"/>
  <c r="J143" s="1"/>
  <c r="F143"/>
  <c r="G143" s="1"/>
  <c r="I140"/>
  <c r="J140" s="1"/>
  <c r="F140"/>
  <c r="G140" s="1"/>
  <c r="I137"/>
  <c r="J137" s="1"/>
  <c r="F137"/>
  <c r="G137" s="1"/>
  <c r="I134"/>
  <c r="J134" s="1"/>
  <c r="F134"/>
  <c r="G134" s="1"/>
  <c r="I131"/>
  <c r="J131" s="1"/>
  <c r="F131"/>
  <c r="G131" s="1"/>
  <c r="I128"/>
  <c r="J128" s="1"/>
  <c r="F128"/>
  <c r="G128" s="1"/>
  <c r="I125"/>
  <c r="J125" s="1"/>
  <c r="F125"/>
  <c r="G125" s="1"/>
  <c r="I122"/>
  <c r="J122" s="1"/>
  <c r="F122"/>
  <c r="G122" s="1"/>
  <c r="I119"/>
  <c r="J119" s="1"/>
  <c r="F119"/>
  <c r="G119" s="1"/>
  <c r="I116"/>
  <c r="J116" s="1"/>
  <c r="F116"/>
  <c r="G116" s="1"/>
  <c r="I113"/>
  <c r="J113" s="1"/>
  <c r="F113"/>
  <c r="G113" s="1"/>
  <c r="I110"/>
  <c r="J110" s="1"/>
  <c r="F110"/>
  <c r="G110" s="1"/>
  <c r="I107"/>
  <c r="J107" s="1"/>
  <c r="F107"/>
  <c r="G107" s="1"/>
  <c r="I104"/>
  <c r="J104" s="1"/>
  <c r="F104"/>
  <c r="G104" s="1"/>
  <c r="I101"/>
  <c r="J101" s="1"/>
  <c r="F101"/>
  <c r="G101" s="1"/>
  <c r="I98"/>
  <c r="J98" s="1"/>
  <c r="F98"/>
  <c r="G98" s="1"/>
  <c r="I95"/>
  <c r="J95" s="1"/>
  <c r="F95"/>
  <c r="G95" s="1"/>
  <c r="I92"/>
  <c r="J92" s="1"/>
  <c r="F92"/>
  <c r="G92" s="1"/>
  <c r="I89"/>
  <c r="J89" s="1"/>
  <c r="F89"/>
  <c r="G89" s="1"/>
  <c r="I86"/>
  <c r="J86" s="1"/>
  <c r="F86"/>
  <c r="G86" s="1"/>
  <c r="I83"/>
  <c r="J83" s="1"/>
  <c r="F83"/>
  <c r="G83" s="1"/>
  <c r="I80"/>
  <c r="J80" s="1"/>
  <c r="F80"/>
  <c r="G80" s="1"/>
  <c r="I77"/>
  <c r="J77" s="1"/>
  <c r="F77"/>
  <c r="G77" s="1"/>
  <c r="I74"/>
  <c r="J74" s="1"/>
  <c r="F74"/>
  <c r="G74" s="1"/>
  <c r="I71"/>
  <c r="J71" s="1"/>
  <c r="F71"/>
  <c r="G71" s="1"/>
  <c r="I68"/>
  <c r="J68" s="1"/>
  <c r="F68"/>
  <c r="G68" s="1"/>
  <c r="I65"/>
  <c r="J65" s="1"/>
  <c r="F65"/>
  <c r="G65" s="1"/>
  <c r="I62"/>
  <c r="J62" s="1"/>
  <c r="F62"/>
  <c r="G62" s="1"/>
  <c r="I59"/>
  <c r="J59" s="1"/>
  <c r="F59"/>
  <c r="G59" s="1"/>
  <c r="I56"/>
  <c r="J56" s="1"/>
  <c r="F56"/>
  <c r="G56" s="1"/>
  <c r="I53"/>
  <c r="J53" s="1"/>
  <c r="F53"/>
  <c r="G53" s="1"/>
  <c r="I50"/>
  <c r="J50" s="1"/>
  <c r="F50"/>
  <c r="G50" s="1"/>
  <c r="I47"/>
  <c r="J47" s="1"/>
  <c r="F47"/>
  <c r="G47" s="1"/>
  <c r="I44"/>
  <c r="J44" s="1"/>
  <c r="F44"/>
  <c r="G44" s="1"/>
  <c r="I41"/>
  <c r="J41" s="1"/>
  <c r="F41"/>
  <c r="G41" s="1"/>
  <c r="I38"/>
  <c r="J38" s="1"/>
  <c r="F38"/>
  <c r="G38" s="1"/>
  <c r="I35"/>
  <c r="J35" s="1"/>
  <c r="F35"/>
  <c r="G35" s="1"/>
  <c r="I32"/>
  <c r="J32" s="1"/>
  <c r="F32"/>
  <c r="G32" s="1"/>
  <c r="I29"/>
  <c r="J29" s="1"/>
  <c r="F29"/>
  <c r="G29" s="1"/>
  <c r="I26"/>
  <c r="J26" s="1"/>
  <c r="F26"/>
  <c r="G26" s="1"/>
  <c r="I23"/>
  <c r="J23" s="1"/>
  <c r="F23"/>
  <c r="G23" s="1"/>
  <c r="I20"/>
  <c r="J20" s="1"/>
  <c r="F20"/>
  <c r="G20" s="1"/>
  <c r="I17"/>
  <c r="J17" s="1"/>
  <c r="F17"/>
  <c r="G17" s="1"/>
  <c r="I14"/>
  <c r="J14" s="1"/>
  <c r="F14"/>
  <c r="G14" s="1"/>
  <c r="I11"/>
  <c r="J11" s="1"/>
  <c r="F11"/>
  <c r="G11" s="1"/>
  <c r="I8"/>
  <c r="J8" s="1"/>
  <c r="F8"/>
  <c r="G8" s="1"/>
  <c r="I5"/>
  <c r="J5" s="1"/>
  <c r="F5"/>
  <c r="G5" s="1"/>
  <c r="I2"/>
  <c r="J2" s="1"/>
  <c r="F2"/>
  <c r="G2" s="1"/>
  <c r="I584" i="7"/>
  <c r="J584" s="1"/>
  <c r="F584"/>
  <c r="G584" s="1"/>
  <c r="I581"/>
  <c r="J581" s="1"/>
  <c r="F581"/>
  <c r="G581" s="1"/>
  <c r="I578"/>
  <c r="J578" s="1"/>
  <c r="F578"/>
  <c r="G578" s="1"/>
  <c r="I575"/>
  <c r="J575" s="1"/>
  <c r="F575"/>
  <c r="G575" s="1"/>
  <c r="I572"/>
  <c r="J572" s="1"/>
  <c r="F572"/>
  <c r="G572" s="1"/>
  <c r="I569"/>
  <c r="J569" s="1"/>
  <c r="F569"/>
  <c r="G569" s="1"/>
  <c r="I566"/>
  <c r="J566" s="1"/>
  <c r="F566"/>
  <c r="G566" s="1"/>
  <c r="I563"/>
  <c r="J563" s="1"/>
  <c r="F563"/>
  <c r="G563" s="1"/>
  <c r="I560"/>
  <c r="J560" s="1"/>
  <c r="F560"/>
  <c r="G560" s="1"/>
  <c r="I557"/>
  <c r="J557" s="1"/>
  <c r="F557"/>
  <c r="G557" s="1"/>
  <c r="I554"/>
  <c r="J554" s="1"/>
  <c r="F554"/>
  <c r="G554" s="1"/>
  <c r="I551"/>
  <c r="J551" s="1"/>
  <c r="F551"/>
  <c r="G551" s="1"/>
  <c r="I548"/>
  <c r="J548" s="1"/>
  <c r="F548"/>
  <c r="G548" s="1"/>
  <c r="I545"/>
  <c r="J545" s="1"/>
  <c r="F545"/>
  <c r="G545" s="1"/>
  <c r="I542"/>
  <c r="J542" s="1"/>
  <c r="F542"/>
  <c r="G542" s="1"/>
  <c r="I539"/>
  <c r="J539" s="1"/>
  <c r="F539"/>
  <c r="G539" s="1"/>
  <c r="I536"/>
  <c r="J536" s="1"/>
  <c r="F536"/>
  <c r="G536" s="1"/>
  <c r="I533"/>
  <c r="J533" s="1"/>
  <c r="F533"/>
  <c r="G533" s="1"/>
  <c r="I530"/>
  <c r="J530" s="1"/>
  <c r="F530"/>
  <c r="G530" s="1"/>
  <c r="I527"/>
  <c r="J527" s="1"/>
  <c r="F527"/>
  <c r="G527" s="1"/>
  <c r="I524"/>
  <c r="J524" s="1"/>
  <c r="F524"/>
  <c r="G524" s="1"/>
  <c r="I521"/>
  <c r="J521" s="1"/>
  <c r="F521"/>
  <c r="G521" s="1"/>
  <c r="I518"/>
  <c r="J518" s="1"/>
  <c r="F518"/>
  <c r="G518" s="1"/>
  <c r="I515"/>
  <c r="J515" s="1"/>
  <c r="F515"/>
  <c r="G515" s="1"/>
  <c r="I512"/>
  <c r="J512" s="1"/>
  <c r="F512"/>
  <c r="G512" s="1"/>
  <c r="I509"/>
  <c r="J509" s="1"/>
  <c r="F509"/>
  <c r="G509" s="1"/>
  <c r="I506"/>
  <c r="J506" s="1"/>
  <c r="F506"/>
  <c r="G506" s="1"/>
  <c r="I503"/>
  <c r="J503" s="1"/>
  <c r="F503"/>
  <c r="G503" s="1"/>
  <c r="I500"/>
  <c r="J500" s="1"/>
  <c r="F500"/>
  <c r="G500" s="1"/>
  <c r="I497"/>
  <c r="J497" s="1"/>
  <c r="F497"/>
  <c r="G497" s="1"/>
  <c r="I494"/>
  <c r="J494" s="1"/>
  <c r="F494"/>
  <c r="G494" s="1"/>
  <c r="I491"/>
  <c r="J491" s="1"/>
  <c r="F491"/>
  <c r="G491" s="1"/>
  <c r="I488"/>
  <c r="J488" s="1"/>
  <c r="F488"/>
  <c r="G488" s="1"/>
  <c r="I485"/>
  <c r="J485" s="1"/>
  <c r="F485"/>
  <c r="G485" s="1"/>
  <c r="I482"/>
  <c r="J482" s="1"/>
  <c r="F482"/>
  <c r="G482" s="1"/>
  <c r="I479"/>
  <c r="J479" s="1"/>
  <c r="F479"/>
  <c r="G479" s="1"/>
  <c r="I476"/>
  <c r="J476" s="1"/>
  <c r="F476"/>
  <c r="G476" s="1"/>
  <c r="I473"/>
  <c r="J473" s="1"/>
  <c r="F473"/>
  <c r="G473" s="1"/>
  <c r="I470"/>
  <c r="J470" s="1"/>
  <c r="F470"/>
  <c r="G470" s="1"/>
  <c r="I467"/>
  <c r="J467" s="1"/>
  <c r="F467"/>
  <c r="G467" s="1"/>
  <c r="I464"/>
  <c r="J464" s="1"/>
  <c r="F464"/>
  <c r="G464" s="1"/>
  <c r="I461"/>
  <c r="J461" s="1"/>
  <c r="F461"/>
  <c r="G461" s="1"/>
  <c r="I458"/>
  <c r="J458" s="1"/>
  <c r="F458"/>
  <c r="G458" s="1"/>
  <c r="I455"/>
  <c r="J455" s="1"/>
  <c r="F455"/>
  <c r="G455" s="1"/>
  <c r="I452"/>
  <c r="J452" s="1"/>
  <c r="F452"/>
  <c r="G452" s="1"/>
  <c r="I449"/>
  <c r="J449" s="1"/>
  <c r="F449"/>
  <c r="G449" s="1"/>
  <c r="I446"/>
  <c r="J446" s="1"/>
  <c r="F446"/>
  <c r="G446" s="1"/>
  <c r="I443"/>
  <c r="J443" s="1"/>
  <c r="F443"/>
  <c r="G443" s="1"/>
  <c r="I440"/>
  <c r="J440" s="1"/>
  <c r="F440"/>
  <c r="G440" s="1"/>
  <c r="I437"/>
  <c r="J437" s="1"/>
  <c r="F437"/>
  <c r="G437" s="1"/>
  <c r="I434"/>
  <c r="J434" s="1"/>
  <c r="F434"/>
  <c r="G434" s="1"/>
  <c r="I431"/>
  <c r="J431" s="1"/>
  <c r="F431"/>
  <c r="G431" s="1"/>
  <c r="I428"/>
  <c r="J428" s="1"/>
  <c r="F428"/>
  <c r="G428" s="1"/>
  <c r="I425"/>
  <c r="J425" s="1"/>
  <c r="F425"/>
  <c r="G425" s="1"/>
  <c r="I422"/>
  <c r="J422" s="1"/>
  <c r="F422"/>
  <c r="G422" s="1"/>
  <c r="I419"/>
  <c r="J419" s="1"/>
  <c r="F419"/>
  <c r="G419" s="1"/>
  <c r="I416"/>
  <c r="J416" s="1"/>
  <c r="F416"/>
  <c r="G416" s="1"/>
  <c r="I413"/>
  <c r="J413" s="1"/>
  <c r="F413"/>
  <c r="G413" s="1"/>
  <c r="I410"/>
  <c r="J410" s="1"/>
  <c r="F410"/>
  <c r="G410" s="1"/>
  <c r="I407"/>
  <c r="J407" s="1"/>
  <c r="F407"/>
  <c r="G407" s="1"/>
  <c r="I404"/>
  <c r="J404" s="1"/>
  <c r="F404"/>
  <c r="G404" s="1"/>
  <c r="I401"/>
  <c r="J401" s="1"/>
  <c r="F401"/>
  <c r="G401" s="1"/>
  <c r="I398"/>
  <c r="J398" s="1"/>
  <c r="F398"/>
  <c r="G398" s="1"/>
  <c r="I395"/>
  <c r="J395" s="1"/>
  <c r="F395"/>
  <c r="G395" s="1"/>
  <c r="I392"/>
  <c r="J392" s="1"/>
  <c r="F392"/>
  <c r="G392" s="1"/>
  <c r="I389"/>
  <c r="J389" s="1"/>
  <c r="F389"/>
  <c r="G389" s="1"/>
  <c r="I386"/>
  <c r="J386" s="1"/>
  <c r="F386"/>
  <c r="G386" s="1"/>
  <c r="I383"/>
  <c r="J383" s="1"/>
  <c r="F383"/>
  <c r="G383" s="1"/>
  <c r="I380"/>
  <c r="J380" s="1"/>
  <c r="F380"/>
  <c r="G380" s="1"/>
  <c r="I377"/>
  <c r="J377" s="1"/>
  <c r="F377"/>
  <c r="G377" s="1"/>
  <c r="I374"/>
  <c r="J374" s="1"/>
  <c r="F374"/>
  <c r="G374" s="1"/>
  <c r="I371"/>
  <c r="J371" s="1"/>
  <c r="F371"/>
  <c r="G371" s="1"/>
  <c r="I368"/>
  <c r="J368" s="1"/>
  <c r="F368"/>
  <c r="G368" s="1"/>
  <c r="I365"/>
  <c r="J365" s="1"/>
  <c r="F365"/>
  <c r="G365" s="1"/>
  <c r="I362"/>
  <c r="J362" s="1"/>
  <c r="F362"/>
  <c r="G362" s="1"/>
  <c r="I359"/>
  <c r="J359" s="1"/>
  <c r="F359"/>
  <c r="G359" s="1"/>
  <c r="I356"/>
  <c r="J356" s="1"/>
  <c r="F356"/>
  <c r="G356" s="1"/>
  <c r="I353"/>
  <c r="J353" s="1"/>
  <c r="F353"/>
  <c r="G353" s="1"/>
  <c r="I350"/>
  <c r="J350" s="1"/>
  <c r="F350"/>
  <c r="G350" s="1"/>
  <c r="I347"/>
  <c r="J347" s="1"/>
  <c r="F347"/>
  <c r="G347" s="1"/>
  <c r="I344"/>
  <c r="J344" s="1"/>
  <c r="F344"/>
  <c r="G344" s="1"/>
  <c r="I341"/>
  <c r="J341" s="1"/>
  <c r="F341"/>
  <c r="G341" s="1"/>
  <c r="I338"/>
  <c r="J338" s="1"/>
  <c r="F338"/>
  <c r="G338" s="1"/>
  <c r="I335"/>
  <c r="J335" s="1"/>
  <c r="F335"/>
  <c r="G335" s="1"/>
  <c r="I332"/>
  <c r="J332" s="1"/>
  <c r="F332"/>
  <c r="G332" s="1"/>
  <c r="I329"/>
  <c r="J329" s="1"/>
  <c r="F329"/>
  <c r="G329" s="1"/>
  <c r="I326"/>
  <c r="J326" s="1"/>
  <c r="F326"/>
  <c r="G326" s="1"/>
  <c r="I323"/>
  <c r="J323" s="1"/>
  <c r="F323"/>
  <c r="G323" s="1"/>
  <c r="I320"/>
  <c r="J320" s="1"/>
  <c r="F320"/>
  <c r="G320" s="1"/>
  <c r="I317"/>
  <c r="J317" s="1"/>
  <c r="F317"/>
  <c r="G317" s="1"/>
  <c r="I314"/>
  <c r="J314" s="1"/>
  <c r="F314"/>
  <c r="G314" s="1"/>
  <c r="I311"/>
  <c r="J311" s="1"/>
  <c r="F311"/>
  <c r="G311" s="1"/>
  <c r="I308"/>
  <c r="J308" s="1"/>
  <c r="F308"/>
  <c r="G308" s="1"/>
  <c r="I305"/>
  <c r="J305" s="1"/>
  <c r="F305"/>
  <c r="G305" s="1"/>
  <c r="I302"/>
  <c r="J302" s="1"/>
  <c r="F302"/>
  <c r="G302" s="1"/>
  <c r="I299"/>
  <c r="J299" s="1"/>
  <c r="F299"/>
  <c r="G299" s="1"/>
  <c r="I296"/>
  <c r="J296" s="1"/>
  <c r="F296"/>
  <c r="G296" s="1"/>
  <c r="I293"/>
  <c r="J293" s="1"/>
  <c r="F293"/>
  <c r="G293" s="1"/>
  <c r="I290"/>
  <c r="J290" s="1"/>
  <c r="F290"/>
  <c r="G290" s="1"/>
  <c r="I287"/>
  <c r="J287" s="1"/>
  <c r="F287"/>
  <c r="G287" s="1"/>
  <c r="I284"/>
  <c r="J284" s="1"/>
  <c r="F284"/>
  <c r="G284" s="1"/>
  <c r="I281"/>
  <c r="J281" s="1"/>
  <c r="F281"/>
  <c r="G281" s="1"/>
  <c r="I278"/>
  <c r="J278" s="1"/>
  <c r="F278"/>
  <c r="G278" s="1"/>
  <c r="I275"/>
  <c r="J275" s="1"/>
  <c r="F275"/>
  <c r="G275" s="1"/>
  <c r="I272"/>
  <c r="J272" s="1"/>
  <c r="F272"/>
  <c r="G272" s="1"/>
  <c r="I269"/>
  <c r="J269" s="1"/>
  <c r="F269"/>
  <c r="G269" s="1"/>
  <c r="I266"/>
  <c r="J266" s="1"/>
  <c r="F266"/>
  <c r="G266" s="1"/>
  <c r="I263"/>
  <c r="J263" s="1"/>
  <c r="F263"/>
  <c r="G263" s="1"/>
  <c r="I260"/>
  <c r="J260" s="1"/>
  <c r="F260"/>
  <c r="G260" s="1"/>
  <c r="I257"/>
  <c r="J257" s="1"/>
  <c r="F257"/>
  <c r="G257" s="1"/>
  <c r="I254"/>
  <c r="J254" s="1"/>
  <c r="F254"/>
  <c r="G254" s="1"/>
  <c r="I251"/>
  <c r="J251" s="1"/>
  <c r="F251"/>
  <c r="G251" s="1"/>
  <c r="I248"/>
  <c r="J248" s="1"/>
  <c r="F248"/>
  <c r="G248" s="1"/>
  <c r="I245"/>
  <c r="J245" s="1"/>
  <c r="F245"/>
  <c r="G245" s="1"/>
  <c r="I242"/>
  <c r="J242" s="1"/>
  <c r="F242"/>
  <c r="G242" s="1"/>
  <c r="I239"/>
  <c r="J239" s="1"/>
  <c r="F239"/>
  <c r="G239" s="1"/>
  <c r="I236"/>
  <c r="J236" s="1"/>
  <c r="F236"/>
  <c r="G236" s="1"/>
  <c r="I233"/>
  <c r="J233" s="1"/>
  <c r="F233"/>
  <c r="G233" s="1"/>
  <c r="I230"/>
  <c r="J230" s="1"/>
  <c r="F230"/>
  <c r="G230" s="1"/>
  <c r="I227"/>
  <c r="J227" s="1"/>
  <c r="F227"/>
  <c r="G227" s="1"/>
  <c r="I224"/>
  <c r="J224" s="1"/>
  <c r="F224"/>
  <c r="G224" s="1"/>
  <c r="I221"/>
  <c r="J221" s="1"/>
  <c r="F221"/>
  <c r="G221" s="1"/>
  <c r="I218"/>
  <c r="J218" s="1"/>
  <c r="F218"/>
  <c r="G218" s="1"/>
  <c r="I215"/>
  <c r="J215" s="1"/>
  <c r="F215"/>
  <c r="G215" s="1"/>
  <c r="I212"/>
  <c r="J212" s="1"/>
  <c r="F212"/>
  <c r="G212" s="1"/>
  <c r="I209"/>
  <c r="J209" s="1"/>
  <c r="F209"/>
  <c r="G209" s="1"/>
  <c r="I206"/>
  <c r="J206" s="1"/>
  <c r="F206"/>
  <c r="G206" s="1"/>
  <c r="I203"/>
  <c r="J203" s="1"/>
  <c r="F203"/>
  <c r="G203" s="1"/>
  <c r="I200"/>
  <c r="J200" s="1"/>
  <c r="F200"/>
  <c r="G200" s="1"/>
  <c r="I197"/>
  <c r="J197" s="1"/>
  <c r="F197"/>
  <c r="G197" s="1"/>
  <c r="I194"/>
  <c r="J194" s="1"/>
  <c r="F194"/>
  <c r="G194" s="1"/>
  <c r="I191"/>
  <c r="J191" s="1"/>
  <c r="F191"/>
  <c r="G191" s="1"/>
  <c r="I188"/>
  <c r="J188" s="1"/>
  <c r="F188"/>
  <c r="G188" s="1"/>
  <c r="I185"/>
  <c r="J185" s="1"/>
  <c r="F185"/>
  <c r="G185" s="1"/>
  <c r="I182"/>
  <c r="J182" s="1"/>
  <c r="F182"/>
  <c r="G182" s="1"/>
  <c r="I179"/>
  <c r="J179" s="1"/>
  <c r="F179"/>
  <c r="G179" s="1"/>
  <c r="I176"/>
  <c r="J176" s="1"/>
  <c r="F176"/>
  <c r="G176" s="1"/>
  <c r="I173"/>
  <c r="J173" s="1"/>
  <c r="F173"/>
  <c r="G173" s="1"/>
  <c r="I170"/>
  <c r="J170" s="1"/>
  <c r="F170"/>
  <c r="G170" s="1"/>
  <c r="I167"/>
  <c r="J167" s="1"/>
  <c r="F167"/>
  <c r="G167" s="1"/>
  <c r="I164"/>
  <c r="J164" s="1"/>
  <c r="F164"/>
  <c r="G164" s="1"/>
  <c r="I161"/>
  <c r="J161" s="1"/>
  <c r="F161"/>
  <c r="G161" s="1"/>
  <c r="I158"/>
  <c r="J158" s="1"/>
  <c r="F158"/>
  <c r="G158" s="1"/>
  <c r="I155"/>
  <c r="J155" s="1"/>
  <c r="F155"/>
  <c r="G155" s="1"/>
  <c r="I152"/>
  <c r="J152" s="1"/>
  <c r="F152"/>
  <c r="G152" s="1"/>
  <c r="I149"/>
  <c r="J149" s="1"/>
  <c r="F149"/>
  <c r="G149" s="1"/>
  <c r="I146"/>
  <c r="J146" s="1"/>
  <c r="F146"/>
  <c r="G146" s="1"/>
  <c r="I143"/>
  <c r="J143" s="1"/>
  <c r="F143"/>
  <c r="G143" s="1"/>
  <c r="I140"/>
  <c r="J140" s="1"/>
  <c r="F140"/>
  <c r="G140" s="1"/>
  <c r="I137"/>
  <c r="J137" s="1"/>
  <c r="F137"/>
  <c r="G137" s="1"/>
  <c r="I134"/>
  <c r="J134" s="1"/>
  <c r="F134"/>
  <c r="G134" s="1"/>
  <c r="I131"/>
  <c r="J131" s="1"/>
  <c r="F131"/>
  <c r="G131" s="1"/>
  <c r="I128"/>
  <c r="J128" s="1"/>
  <c r="F128"/>
  <c r="G128" s="1"/>
  <c r="I125"/>
  <c r="J125" s="1"/>
  <c r="F125"/>
  <c r="G125" s="1"/>
  <c r="I122"/>
  <c r="J122" s="1"/>
  <c r="F122"/>
  <c r="G122" s="1"/>
  <c r="I119"/>
  <c r="J119" s="1"/>
  <c r="F119"/>
  <c r="G119" s="1"/>
  <c r="I116"/>
  <c r="J116" s="1"/>
  <c r="F116"/>
  <c r="G116" s="1"/>
  <c r="I113"/>
  <c r="J113" s="1"/>
  <c r="F113"/>
  <c r="G113" s="1"/>
  <c r="I110"/>
  <c r="J110" s="1"/>
  <c r="F110"/>
  <c r="G110" s="1"/>
  <c r="I107"/>
  <c r="J107" s="1"/>
  <c r="F107"/>
  <c r="G107" s="1"/>
  <c r="I104"/>
  <c r="J104" s="1"/>
  <c r="F104"/>
  <c r="G104" s="1"/>
  <c r="I101"/>
  <c r="J101" s="1"/>
  <c r="F101"/>
  <c r="G101" s="1"/>
  <c r="I98"/>
  <c r="J98" s="1"/>
  <c r="F98"/>
  <c r="G98" s="1"/>
  <c r="I95"/>
  <c r="J95" s="1"/>
  <c r="F95"/>
  <c r="G95" s="1"/>
  <c r="I92"/>
  <c r="J92" s="1"/>
  <c r="F92"/>
  <c r="G92" s="1"/>
  <c r="I89"/>
  <c r="J89" s="1"/>
  <c r="F89"/>
  <c r="G89" s="1"/>
  <c r="I86"/>
  <c r="J86" s="1"/>
  <c r="F86"/>
  <c r="G86" s="1"/>
  <c r="I83"/>
  <c r="J83" s="1"/>
  <c r="F83"/>
  <c r="G83" s="1"/>
  <c r="I80"/>
  <c r="J80" s="1"/>
  <c r="F80"/>
  <c r="G80" s="1"/>
  <c r="I77"/>
  <c r="J77" s="1"/>
  <c r="F77"/>
  <c r="G77" s="1"/>
  <c r="I74"/>
  <c r="J74" s="1"/>
  <c r="F74"/>
  <c r="G74" s="1"/>
  <c r="I71"/>
  <c r="J71" s="1"/>
  <c r="F71"/>
  <c r="G71" s="1"/>
  <c r="I68"/>
  <c r="J68" s="1"/>
  <c r="F68"/>
  <c r="G68" s="1"/>
  <c r="I65"/>
  <c r="J65" s="1"/>
  <c r="F65"/>
  <c r="G65" s="1"/>
  <c r="I62"/>
  <c r="J62" s="1"/>
  <c r="F62"/>
  <c r="G62" s="1"/>
  <c r="I59"/>
  <c r="J59" s="1"/>
  <c r="F59"/>
  <c r="G59" s="1"/>
  <c r="I56"/>
  <c r="J56" s="1"/>
  <c r="F56"/>
  <c r="G56" s="1"/>
  <c r="I53"/>
  <c r="J53" s="1"/>
  <c r="F53"/>
  <c r="G53" s="1"/>
  <c r="I50"/>
  <c r="J50" s="1"/>
  <c r="F50"/>
  <c r="G50" s="1"/>
  <c r="I47"/>
  <c r="J47" s="1"/>
  <c r="F47"/>
  <c r="G47" s="1"/>
  <c r="I44"/>
  <c r="J44" s="1"/>
  <c r="F44"/>
  <c r="G44" s="1"/>
  <c r="I41"/>
  <c r="J41" s="1"/>
  <c r="F41"/>
  <c r="G41" s="1"/>
  <c r="I38"/>
  <c r="J38" s="1"/>
  <c r="F38"/>
  <c r="G38" s="1"/>
  <c r="I35"/>
  <c r="J35" s="1"/>
  <c r="F35"/>
  <c r="G35" s="1"/>
  <c r="I32"/>
  <c r="J32" s="1"/>
  <c r="F32"/>
  <c r="G32" s="1"/>
  <c r="I29"/>
  <c r="J29" s="1"/>
  <c r="F29"/>
  <c r="G29" s="1"/>
  <c r="I26"/>
  <c r="J26" s="1"/>
  <c r="F26"/>
  <c r="G26" s="1"/>
  <c r="I23"/>
  <c r="J23" s="1"/>
  <c r="F23"/>
  <c r="G23" s="1"/>
  <c r="I20"/>
  <c r="J20" s="1"/>
  <c r="F20"/>
  <c r="G20" s="1"/>
  <c r="I17"/>
  <c r="J17" s="1"/>
  <c r="F17"/>
  <c r="G17" s="1"/>
  <c r="I14"/>
  <c r="J14" s="1"/>
  <c r="F14"/>
  <c r="G14" s="1"/>
  <c r="I11"/>
  <c r="J11" s="1"/>
  <c r="F11"/>
  <c r="G11" s="1"/>
  <c r="I8"/>
  <c r="J8" s="1"/>
  <c r="F8"/>
  <c r="G8" s="1"/>
  <c r="I5"/>
  <c r="J5" s="1"/>
  <c r="F5"/>
  <c r="G5" s="1"/>
  <c r="I2"/>
  <c r="J2" s="1"/>
  <c r="F2"/>
  <c r="G2" s="1"/>
  <c r="F32" i="9"/>
  <c r="G32" s="1"/>
  <c r="I344" i="5"/>
  <c r="J344" s="1"/>
  <c r="I20" i="3"/>
  <c r="J20" s="1"/>
  <c r="I383" i="1"/>
  <c r="J383" s="1"/>
</calcChain>
</file>

<file path=xl/sharedStrings.xml><?xml version="1.0" encoding="utf-8"?>
<sst xmlns="http://schemas.openxmlformats.org/spreadsheetml/2006/main" count="15126" uniqueCount="7048">
  <si>
    <t>NSB</t>
  </si>
  <si>
    <t>Dinobryon sp. (colony)</t>
  </si>
  <si>
    <t>NSB</t>
  </si>
  <si>
    <t>Dinobryon sp. (colony)</t>
  </si>
  <si>
    <t>NSB</t>
  </si>
  <si>
    <t>date</t>
  </si>
  <si>
    <t>Euglena sp.</t>
  </si>
  <si>
    <t>NSB</t>
  </si>
  <si>
    <t>Euglena sp.</t>
  </si>
  <si>
    <t>NSB</t>
  </si>
  <si>
    <t>Euglena sp.</t>
  </si>
  <si>
    <t>NSB</t>
  </si>
  <si>
    <t>DATE</t>
  </si>
  <si>
    <t>LAKE</t>
  </si>
  <si>
    <t>REP</t>
  </si>
  <si>
    <t>TAXA</t>
  </si>
  <si>
    <t>COUNT 1</t>
  </si>
  <si>
    <t>COUNT 2</t>
  </si>
  <si>
    <t>COUNT 3</t>
  </si>
  <si>
    <t>MEAN COUNT</t>
  </si>
  <si>
    <t>STDEV</t>
  </si>
  <si>
    <t>CHAMBER AREA (mm^2)</t>
  </si>
  <si>
    <r>
      <rPr>
        <sz val="9"/>
        <rFont val="Geneva"/>
      </rPr>
      <t>MEAN CELL VOLUME (</t>
    </r>
    <r>
      <rPr>
        <sz val="9"/>
        <rFont val="Arial"/>
        <family val="2"/>
      </rPr>
      <t>µ</t>
    </r>
    <r>
      <rPr>
        <sz val="9"/>
        <rFont val="Geneva"/>
      </rPr>
      <t>m^3)</t>
    </r>
  </si>
  <si>
    <t>NSB</t>
  </si>
  <si>
    <t>Cryptomonas sp.</t>
  </si>
  <si>
    <t>Cryptomonas sp.</t>
  </si>
  <si>
    <t>NSB</t>
  </si>
  <si>
    <t>Cryptomonas sp.</t>
  </si>
  <si>
    <t>NSB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</si>
  <si>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</si>
  <si>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</si>
  <si>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</si>
  <si>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</si>
  <si>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</si>
  <si>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</si>
  <si>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</si>
  <si>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</si>
  <si>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</si>
  <si>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</si>
  <si>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</si>
  <si>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</si>
  <si>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Peridinium armatum</t>
  </si>
  <si>
    <t>NSB</t>
  </si>
  <si>
    <t>Peridinium armatum</t>
  </si>
  <si>
    <t>NSB</t>
  </si>
  <si>
    <t>Peridinium armatum</t>
  </si>
  <si>
    <t>NSB</t>
  </si>
  <si>
    <t>Except for CB and WB data, Dinobryon counts were colonies, converted to cells based on counts below (updated as more data is available, and cells/colony model evolves)</t>
  </si>
  <si>
    <t>NSB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</si>
  <si>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</si>
  <si>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</si>
  <si>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</si>
  <si>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</si>
  <si>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</si>
  <si>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</si>
  <si>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</si>
  <si>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</si>
  <si>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</si>
  <si>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</si>
  <si>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</si>
  <si>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</si>
  <si>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</si>
  <si>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</si>
  <si>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</si>
  <si>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</si>
  <si>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</si>
  <si>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</si>
  <si>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</si>
  <si>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Dinobryon sp. (colony)</t>
  </si>
  <si>
    <t>NSB</t>
  </si>
  <si>
    <t>Dinobryon sp. (colony)</t>
  </si>
  <si>
    <t>NSB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</si>
  <si>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</si>
  <si>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</si>
  <si>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</si>
  <si>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</si>
  <si>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</si>
  <si>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</si>
  <si>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</si>
  <si>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</si>
  <si>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</si>
  <si>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</si>
  <si>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</si>
  <si>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</si>
  <si>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</si>
  <si>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</si>
  <si>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</si>
  <si>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</si>
  <si>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</si>
  <si>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</si>
  <si>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</si>
  <si>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</si>
  <si>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</si>
  <si>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</si>
  <si>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</si>
  <si>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</si>
  <si>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</si>
  <si>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</si>
  <si>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FB Total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</si>
  <si>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</si>
  <si>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</si>
  <si>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</si>
  <si>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</si>
  <si>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</si>
  <si>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</si>
  <si>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</si>
  <si>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9.5 cells/col = average of 7/1 and 7/15</t>
  </si>
  <si>
    <t>3.1 cells/col = average of 7/29 and 8/12</t>
  </si>
  <si>
    <t>Dinobryon colony size data from NSB</t>
  </si>
  <si>
    <t>Dinobryon colony size based on averaged colony size data from CB, FB, and NSB</t>
  </si>
  <si>
    <t>Rotifers</t>
  </si>
  <si>
    <t>Peridinium armatum</t>
  </si>
  <si>
    <t>NSB</t>
  </si>
  <si>
    <t>Peridinium armatum</t>
  </si>
  <si>
    <t>NSB</t>
  </si>
  <si>
    <t>Peridinium armatum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</si>
  <si>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</si>
  <si>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</si>
  <si>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</si>
  <si>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</si>
  <si>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</si>
  <si>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</si>
  <si>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</si>
  <si>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</si>
  <si>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</si>
  <si>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</si>
  <si>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</si>
  <si>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</si>
  <si>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</si>
  <si>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</si>
  <si>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</si>
  <si>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</si>
  <si>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</si>
  <si>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</si>
  <si>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</si>
  <si>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</si>
  <si>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</si>
  <si>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</si>
  <si>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</si>
  <si>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</si>
  <si>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count found on "Raw" sheets</t>
  </si>
  <si>
    <t>volume = 20 ml</t>
  </si>
  <si>
    <t>chamber area = 531 or 661 mm^2 (listed in column K)</t>
  </si>
  <si>
    <t>area counted = 1 field (9 mm^2)</t>
  </si>
  <si>
    <t>Mallomonas sp.</t>
  </si>
  <si>
    <t>NSB</t>
  </si>
  <si>
    <t>Mallomonas sp.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</si>
  <si>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</si>
  <si>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</si>
  <si>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</si>
  <si>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</si>
  <si>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</si>
  <si>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</si>
  <si>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</si>
  <si>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</si>
  <si>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</si>
  <si>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</si>
  <si>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</si>
  <si>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</si>
  <si>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</si>
  <si>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</si>
  <si>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</si>
  <si>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</si>
  <si>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</si>
  <si>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</si>
  <si>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</si>
  <si>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Dinobryon sp. (colony)</t>
  </si>
  <si>
    <t>NSB</t>
  </si>
  <si>
    <t>Dinobryon sp. (colony)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</si>
  <si>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</si>
  <si>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</si>
  <si>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</si>
  <si>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</si>
  <si>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</si>
  <si>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</si>
  <si>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</si>
  <si>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</si>
  <si>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</si>
  <si>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</si>
  <si>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</si>
  <si>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</si>
  <si>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</si>
  <si>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</si>
  <si>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</si>
  <si>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</si>
  <si>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</si>
  <si>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</si>
  <si>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</si>
  <si>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</si>
  <si>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</si>
  <si>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</si>
  <si>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</si>
  <si>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</si>
  <si>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</si>
  <si>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</si>
  <si>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</si>
  <si>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NSB</t>
  </si>
  <si>
    <t>G. fuscum</t>
  </si>
  <si>
    <t>NSB</t>
  </si>
  <si>
    <t>G. fuscum</t>
  </si>
  <si>
    <t>NSB</t>
  </si>
  <si>
    <t>G. fuscum</t>
  </si>
  <si>
    <t>Peridinium cinctum</t>
  </si>
  <si>
    <t>NSB</t>
  </si>
  <si>
    <t>Peridinium cinctum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</si>
  <si>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</si>
  <si>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</si>
  <si>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</si>
  <si>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</si>
  <si>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</si>
  <si>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</si>
  <si>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</si>
  <si>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</si>
  <si>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</si>
  <si>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</si>
  <si>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</si>
  <si>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</si>
  <si>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</si>
  <si>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</si>
  <si>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</si>
  <si>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notes</t>
  </si>
  <si>
    <t xml:space="preserve">counts/ml = </t>
  </si>
  <si>
    <t>count x chamber area</t>
  </si>
  <si>
    <t>volume x area counted</t>
  </si>
  <si>
    <t>=</t>
  </si>
  <si>
    <t>count</t>
  </si>
  <si>
    <t>volume x (area counted/chamber area)</t>
  </si>
  <si>
    <t>Peridiniopsis quadridens</t>
  </si>
  <si>
    <t>Peridinium inconspicuum</t>
  </si>
  <si>
    <t>NSB</t>
  </si>
  <si>
    <t>Peridinium inconspicuum</t>
  </si>
  <si>
    <t>NSB</t>
  </si>
  <si>
    <t>Peridinium inconspicuum</t>
  </si>
  <si>
    <t>NSB</t>
  </si>
  <si>
    <t>Cryptomonas sp.</t>
  </si>
  <si>
    <t>NSB</t>
  </si>
  <si>
    <t>Cryptomonas sp.</t>
  </si>
  <si>
    <t>Strombidium sp. (cilliate)</t>
  </si>
  <si>
    <t>NSB</t>
  </si>
  <si>
    <t>Strombidium sp. (cilliate)</t>
  </si>
  <si>
    <t>NSB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</si>
  <si>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</si>
  <si>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</si>
  <si>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</si>
  <si>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</si>
  <si>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</si>
  <si>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</si>
  <si>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</si>
  <si>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</si>
  <si>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</si>
  <si>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</si>
  <si>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</si>
  <si>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</si>
  <si>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</si>
  <si>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</si>
  <si>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</si>
  <si>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</si>
  <si>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</si>
  <si>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</si>
  <si>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</si>
  <si>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</si>
  <si>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</si>
  <si>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</si>
  <si>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</si>
  <si>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</si>
  <si>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</si>
  <si>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</si>
  <si>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</si>
  <si>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</si>
  <si>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</si>
  <si>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</si>
  <si>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</si>
  <si>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</si>
  <si>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</si>
  <si>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</si>
  <si>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</si>
  <si>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</si>
  <si>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</si>
  <si>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continued from 7/22 - insufficient data points for 7/29</t>
  </si>
  <si>
    <t>Average of 6/23 and 7/7</t>
  </si>
  <si>
    <t>Average of 7/7 and 7/21</t>
  </si>
  <si>
    <t>estimated</t>
  </si>
  <si>
    <t>these are actual cell counts rather than colony counts</t>
  </si>
  <si>
    <t>CB and WB count sheets have actual cell numbers for Dinobryon</t>
  </si>
  <si>
    <t>Cyclotella(?)</t>
  </si>
  <si>
    <t>NSB</t>
  </si>
  <si>
    <t>Cyclotella(?)</t>
  </si>
  <si>
    <t>NSB</t>
  </si>
  <si>
    <t>Cyclotella(?)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</si>
  <si>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</si>
  <si>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</si>
  <si>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</si>
  <si>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</si>
  <si>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</si>
  <si>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</si>
  <si>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</si>
  <si>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</si>
  <si>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</si>
  <si>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</si>
  <si>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</si>
  <si>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</si>
  <si>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NSB</t>
  </si>
  <si>
    <t>Dinobryon sp. (colony)</t>
  </si>
  <si>
    <t>NSB</t>
  </si>
  <si>
    <t>Dinobryon sp. (colony)</t>
  </si>
  <si>
    <t>NSB</t>
  </si>
  <si>
    <t>Oocystis sp.</t>
  </si>
  <si>
    <t>NSB</t>
  </si>
  <si>
    <t>Oocystis sp.</t>
  </si>
  <si>
    <t>NSB</t>
  </si>
  <si>
    <t>Oocystis sp.</t>
  </si>
  <si>
    <t>Rotifers</t>
  </si>
  <si>
    <t>NSB</t>
  </si>
  <si>
    <t>Rotifers</t>
  </si>
  <si>
    <t>NSB</t>
  </si>
  <si>
    <t>Rotifers</t>
  </si>
  <si>
    <t>NSB</t>
  </si>
  <si>
    <t>Dinobryon sp. (colony)</t>
  </si>
  <si>
    <t>NSB</t>
  </si>
  <si>
    <t>Cyclotella(?)</t>
  </si>
  <si>
    <t>NSB</t>
  </si>
  <si>
    <t xml:space="preserve"> COUNT (per mL)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</si>
  <si>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</si>
  <si>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</si>
  <si>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</si>
  <si>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</si>
  <si>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</si>
  <si>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</si>
  <si>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</si>
  <si>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</si>
  <si>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</si>
  <si>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</si>
  <si>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</si>
  <si>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</si>
  <si>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</si>
  <si>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</si>
  <si>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</si>
  <si>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</si>
  <si>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</si>
  <si>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</si>
  <si>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</si>
  <si>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</si>
  <si>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</si>
  <si>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</si>
  <si>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</si>
  <si>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</si>
  <si>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</si>
  <si>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NSB</t>
  </si>
  <si>
    <t>Rotifers</t>
  </si>
  <si>
    <t>NSB</t>
  </si>
  <si>
    <t>Rotifers</t>
  </si>
  <si>
    <t>NSB</t>
  </si>
  <si>
    <t>Rotifers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</si>
  <si>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</si>
  <si>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</si>
  <si>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</si>
  <si>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</si>
  <si>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</si>
  <si>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</si>
  <si>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</si>
  <si>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NSB</t>
  </si>
  <si>
    <t>Rotifers</t>
  </si>
  <si>
    <t>NSB</t>
  </si>
  <si>
    <t>Strobilidium sp. (cilliate)</t>
  </si>
  <si>
    <t>NSB</t>
  </si>
  <si>
    <t>Strobilidium sp. (cilliate)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</si>
  <si>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</si>
  <si>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</si>
  <si>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</si>
  <si>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</si>
  <si>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</si>
  <si>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</si>
  <si>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</si>
  <si>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</si>
  <si>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</si>
  <si>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</si>
  <si>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</si>
  <si>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</si>
  <si>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</si>
  <si>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</si>
  <si>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</si>
  <si>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</si>
  <si>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</si>
  <si>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</si>
  <si>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</si>
  <si>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</si>
  <si>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</si>
  <si>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</si>
  <si>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</si>
  <si>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</si>
  <si>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</si>
  <si>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</si>
  <si>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</si>
  <si>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</si>
  <si>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Cells/colony conversion is included in the mean cell volume column (column L)</t>
  </si>
  <si>
    <t>Date</t>
  </si>
  <si>
    <t>-</t>
  </si>
  <si>
    <t>numbers from CB counts in col B-D</t>
  </si>
  <si>
    <t>Alice suggests that cells/colony is correlated with overall abundance</t>
  </si>
  <si>
    <t>try regressing cells/colony with abundance (overall and for individual lakes)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</si>
  <si>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</si>
  <si>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</si>
  <si>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</si>
  <si>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</si>
  <si>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</si>
  <si>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</si>
  <si>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</si>
  <si>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</si>
  <si>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</si>
  <si>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</si>
  <si>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Cryptomonas sp.</t>
  </si>
  <si>
    <t>NSB</t>
  </si>
  <si>
    <t>Cryptomonas sp.</t>
  </si>
  <si>
    <t>NSB</t>
  </si>
  <si>
    <t>Cryptomonas sp.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</si>
  <si>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</si>
  <si>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</si>
  <si>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</si>
  <si>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</si>
  <si>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</si>
  <si>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</si>
  <si>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</si>
  <si>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</si>
  <si>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</si>
  <si>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</si>
  <si>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</si>
  <si>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</si>
  <si>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</si>
  <si>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</si>
  <si>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</si>
  <si>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</si>
  <si>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</si>
  <si>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</si>
  <si>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</si>
  <si>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</si>
  <si>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</si>
  <si>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</si>
  <si>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</si>
  <si>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</si>
  <si>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</si>
  <si>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</si>
  <si>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</si>
  <si>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</si>
  <si>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Peridinium cinctum</t>
  </si>
  <si>
    <t>NSB</t>
  </si>
  <si>
    <t>Peridinium cinctum</t>
  </si>
  <si>
    <t>NSB</t>
  </si>
  <si>
    <t>Strobilidium sp. (cilliate)</t>
  </si>
  <si>
    <t>NSB</t>
  </si>
  <si>
    <t>Peridinium cinctum</t>
  </si>
  <si>
    <t>NSB</t>
  </si>
  <si>
    <t>Peridinium cinctum</t>
  </si>
  <si>
    <t>NSB</t>
  </si>
  <si>
    <t>NSB</t>
  </si>
  <si>
    <t>Mallomonas sp.</t>
  </si>
  <si>
    <t>NSB</t>
  </si>
  <si>
    <t>Mallomonas sp.</t>
  </si>
  <si>
    <t>NSB</t>
  </si>
  <si>
    <t>Mallomonas sp.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</si>
  <si>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</si>
  <si>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</si>
  <si>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</si>
  <si>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</si>
  <si>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</si>
  <si>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</si>
  <si>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</si>
  <si>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</si>
  <si>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</si>
  <si>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</si>
  <si>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</si>
  <si>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</si>
  <si>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</si>
  <si>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</si>
  <si>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</si>
  <si>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</si>
  <si>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</si>
  <si>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</si>
  <si>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</si>
  <si>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</si>
  <si>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</si>
  <si>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inconspicuum</t>
  </si>
  <si>
    <t>NSB</t>
  </si>
  <si>
    <t>Peridinium inconspicuum</t>
  </si>
  <si>
    <t>NSB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</si>
  <si>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</si>
  <si>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</si>
  <si>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</si>
  <si>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</si>
  <si>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</si>
  <si>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</si>
  <si>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</si>
  <si>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</si>
  <si>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Strombidium sp. (cilliate)</t>
  </si>
  <si>
    <t>NSB</t>
  </si>
  <si>
    <t>Strombidium sp. (cilliate)</t>
  </si>
  <si>
    <t>NSB</t>
  </si>
  <si>
    <t>Strombidium sp. (cilliate)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</si>
  <si>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</si>
  <si>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</si>
  <si>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</si>
  <si>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</si>
  <si>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</si>
  <si>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</si>
  <si>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</si>
  <si>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</si>
  <si>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</si>
  <si>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</si>
  <si>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</si>
  <si>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</si>
  <si>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</si>
  <si>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</si>
  <si>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</si>
  <si>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</si>
  <si>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</si>
  <si>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</si>
  <si>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</si>
  <si>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</si>
  <si>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</si>
  <si>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</si>
  <si>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Oocystis sp.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</si>
  <si>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</si>
  <si>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</si>
  <si>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</si>
  <si>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</si>
  <si>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</si>
  <si>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</si>
  <si>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</si>
  <si>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</si>
  <si>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</si>
  <si>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</si>
  <si>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</si>
  <si>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</si>
  <si>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</si>
  <si>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</si>
  <si>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</si>
  <si>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</si>
  <si>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</si>
  <si>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</si>
  <si>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</si>
  <si>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NSB</t>
  </si>
  <si>
    <t>Mallomonas sp.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</si>
  <si>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</si>
  <si>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</si>
  <si>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</si>
  <si>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</si>
  <si>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</si>
  <si>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</si>
  <si>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</si>
  <si>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</si>
  <si>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</si>
  <si>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</si>
  <si>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</si>
  <si>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</si>
  <si>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NSB</t>
  </si>
  <si>
    <t>Dinobryon sp. (colony)</t>
  </si>
  <si>
    <t>NSB</t>
  </si>
  <si>
    <t>Dinobryon sp. (colony)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</si>
  <si>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</si>
  <si>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</si>
  <si>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</si>
  <si>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</si>
  <si>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</si>
  <si>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</si>
  <si>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</si>
  <si>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</si>
  <si>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</si>
  <si>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</si>
  <si>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</si>
  <si>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</si>
  <si>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</si>
  <si>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</si>
  <si>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</si>
  <si>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</si>
  <si>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</si>
  <si>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</si>
  <si>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</si>
  <si>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</si>
  <si>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</si>
  <si>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</si>
  <si>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</si>
  <si>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</si>
  <si>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</si>
  <si>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</si>
  <si>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</si>
  <si>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</si>
  <si>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</si>
  <si>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Rotifers</t>
  </si>
  <si>
    <t>NSB</t>
  </si>
  <si>
    <t>Rotifers</t>
  </si>
  <si>
    <t>NSB</t>
  </si>
  <si>
    <t>Synura sp. (colony)</t>
  </si>
  <si>
    <t>NSB</t>
  </si>
  <si>
    <t>Rotifers</t>
  </si>
  <si>
    <t>NSB</t>
  </si>
  <si>
    <t>Rotifers</t>
  </si>
  <si>
    <t>NSB</t>
  </si>
  <si>
    <t>Peridinium armatum</t>
  </si>
  <si>
    <t>NSB</t>
  </si>
  <si>
    <t>Peridinium armatum</t>
  </si>
  <si>
    <t>NSB</t>
  </si>
  <si>
    <t>Peridinium armatum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</si>
  <si>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</si>
  <si>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</si>
  <si>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</si>
  <si>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</si>
  <si>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</si>
  <si>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</si>
  <si>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</si>
  <si>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</si>
  <si>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</si>
  <si>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</si>
  <si>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</si>
  <si>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</si>
  <si>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</si>
  <si>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</si>
  <si>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</si>
  <si>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</si>
  <si>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</si>
  <si>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</si>
  <si>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</si>
  <si>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</si>
  <si>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</si>
  <si>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</si>
  <si>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</si>
  <si>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</si>
  <si>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</si>
  <si>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</si>
  <si>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</si>
  <si>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</si>
  <si>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</si>
  <si>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</si>
  <si>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</si>
  <si>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</si>
  <si>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</si>
  <si>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</si>
  <si>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</si>
  <si>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</si>
  <si>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</si>
  <si>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</si>
  <si>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</si>
  <si>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</si>
  <si>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</si>
  <si>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</si>
  <si>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</si>
  <si>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</si>
  <si>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</si>
  <si>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</si>
  <si>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</si>
  <si>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</si>
  <si>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</si>
  <si>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</si>
  <si>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</si>
  <si>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</si>
  <si>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</si>
  <si>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</si>
  <si>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</si>
  <si>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</si>
  <si>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</si>
  <si>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</si>
  <si>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</si>
  <si>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</si>
  <si>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</si>
  <si>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</si>
  <si>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</si>
  <si>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</si>
  <si>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</si>
  <si>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</si>
  <si>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</si>
  <si>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</si>
  <si>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</si>
  <si>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</si>
  <si>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</si>
  <si>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</si>
  <si>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</si>
  <si>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Cryptomonas sp.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</si>
  <si>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</si>
  <si>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</si>
  <si>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</si>
  <si>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</si>
  <si>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</si>
  <si>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</si>
  <si>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</si>
  <si>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</si>
  <si>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</si>
  <si>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</si>
  <si>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</si>
  <si>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</si>
  <si>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</si>
  <si>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</si>
  <si>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</si>
  <si>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</si>
  <si>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</si>
  <si>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</si>
  <si>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Euglena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</si>
  <si>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</si>
  <si>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</si>
  <si>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</si>
  <si>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</si>
  <si>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</si>
  <si>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</si>
  <si>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</si>
  <si>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</si>
  <si>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</si>
  <si>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</si>
  <si>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</si>
  <si>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</si>
  <si>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</si>
  <si>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</si>
  <si>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</si>
  <si>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</si>
  <si>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</si>
  <si>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</si>
  <si>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</si>
  <si>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</si>
  <si>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</si>
  <si>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</si>
  <si>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</si>
  <si>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</si>
  <si>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</si>
  <si>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</si>
  <si>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</si>
  <si>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</si>
  <si>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</si>
  <si>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</si>
  <si>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</si>
  <si>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</si>
  <si>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</si>
  <si>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</si>
  <si>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</si>
  <si>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</si>
  <si>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</si>
  <si>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</si>
  <si>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</si>
  <si>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</si>
  <si>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</si>
  <si>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</si>
  <si>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Strobilidium sp. (cilliate)</t>
  </si>
  <si>
    <t>NSB</t>
  </si>
  <si>
    <t>Cryptomonas sp.</t>
  </si>
  <si>
    <t>SSB</t>
  </si>
  <si>
    <t>Strobilidium sp. (cilliate)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</si>
  <si>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</si>
  <si>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</si>
  <si>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</si>
  <si>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</si>
  <si>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</si>
  <si>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</si>
  <si>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</si>
  <si>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Strobilidium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</si>
  <si>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</si>
  <si>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</si>
  <si>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</si>
  <si>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</si>
  <si>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</si>
  <si>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</si>
  <si>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</si>
  <si>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</si>
  <si>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</si>
  <si>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</si>
  <si>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</si>
  <si>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</si>
  <si>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</si>
  <si>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</si>
  <si>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</si>
  <si>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</si>
  <si>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</si>
  <si>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</si>
  <si>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</si>
  <si>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SSB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</si>
  <si>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</si>
  <si>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</si>
  <si>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</si>
  <si>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</si>
  <si>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</si>
  <si>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</si>
  <si>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</si>
  <si>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</si>
  <si>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</si>
  <si>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</si>
  <si>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</si>
  <si>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</si>
  <si>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</si>
  <si>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</si>
  <si>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</si>
  <si>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</si>
  <si>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</si>
  <si>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</si>
  <si>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</si>
  <si>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</si>
  <si>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</si>
  <si>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</si>
  <si>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</si>
  <si>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</si>
  <si>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</si>
  <si>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</si>
  <si>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</si>
  <si>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</si>
  <si>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</si>
  <si>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</si>
  <si>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</si>
  <si>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</si>
  <si>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</si>
  <si>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</si>
  <si>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</si>
  <si>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</si>
  <si>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</si>
  <si>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</si>
  <si>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</si>
  <si>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</si>
  <si>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</si>
  <si>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</si>
  <si>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</si>
  <si>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</si>
  <si>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</si>
  <si>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</si>
  <si>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</si>
  <si>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</si>
  <si>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</si>
  <si>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</si>
  <si>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</si>
  <si>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</si>
  <si>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</si>
  <si>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</si>
  <si>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</si>
  <si>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</si>
  <si>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</si>
  <si>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Cyclotella(?)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</si>
  <si>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</si>
  <si>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</si>
  <si>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</si>
  <si>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</si>
  <si>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</si>
  <si>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</si>
  <si>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</si>
  <si>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</si>
  <si>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Oocystis sp.</t>
  </si>
  <si>
    <t>NSB</t>
  </si>
  <si>
    <t>Oocystis sp.</t>
  </si>
  <si>
    <t>NSB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</si>
  <si>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</si>
  <si>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</si>
  <si>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</si>
  <si>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</si>
  <si>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</si>
  <si>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</si>
  <si>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</si>
  <si>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</si>
  <si>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</si>
  <si>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</si>
  <si>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</si>
  <si>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</si>
  <si>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</si>
  <si>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</si>
  <si>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</si>
  <si>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</si>
  <si>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</si>
  <si>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</si>
  <si>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</si>
  <si>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Rotifers</t>
  </si>
  <si>
    <t>NSB</t>
  </si>
  <si>
    <t>Rotifers</t>
  </si>
  <si>
    <t>NSB</t>
  </si>
  <si>
    <t>Synura sp. (colony)</t>
  </si>
  <si>
    <t>NSB</t>
  </si>
  <si>
    <t>SSB</t>
  </si>
  <si>
    <t>Euglena sp.</t>
  </si>
  <si>
    <t>SSB</t>
  </si>
  <si>
    <t>Euglena sp.</t>
  </si>
  <si>
    <t>SSB</t>
  </si>
  <si>
    <t>Synura sp. (colony)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</si>
  <si>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</si>
  <si>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</si>
  <si>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</si>
  <si>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</si>
  <si>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</si>
  <si>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</si>
  <si>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</si>
  <si>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</si>
  <si>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</si>
  <si>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</si>
  <si>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</si>
  <si>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Rotifers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</si>
  <si>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</si>
  <si>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</si>
  <si>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</si>
  <si>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</si>
  <si>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</si>
  <si>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</si>
  <si>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</si>
  <si>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</si>
  <si>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</si>
  <si>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</si>
  <si>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</si>
  <si>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</si>
  <si>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</si>
  <si>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</si>
  <si>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</si>
  <si>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</si>
  <si>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</si>
  <si>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</si>
  <si>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</si>
  <si>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</si>
  <si>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</si>
  <si>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</si>
  <si>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</si>
  <si>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SSB</t>
  </si>
  <si>
    <t>G. fuscum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</si>
  <si>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</si>
  <si>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</si>
  <si>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</si>
  <si>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</si>
  <si>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</si>
  <si>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</si>
  <si>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</si>
  <si>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</si>
  <si>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</si>
  <si>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</si>
  <si>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</si>
  <si>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</si>
  <si>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</si>
  <si>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</si>
  <si>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</si>
  <si>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</si>
  <si>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</si>
  <si>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</si>
  <si>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</si>
  <si>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</si>
  <si>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</si>
  <si>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</si>
  <si>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</si>
  <si>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</si>
  <si>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</si>
  <si>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</si>
  <si>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</si>
  <si>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</si>
  <si>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</si>
  <si>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</si>
  <si>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</si>
  <si>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</si>
  <si>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</si>
  <si>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</si>
  <si>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Strobilidium sp. (cilliate)</t>
  </si>
  <si>
    <t>NSB</t>
  </si>
  <si>
    <t>Strobilidium sp. (cilliate)</t>
  </si>
  <si>
    <t>NSB</t>
  </si>
  <si>
    <t>Peridinium armatum</t>
  </si>
  <si>
    <t>NSB</t>
  </si>
  <si>
    <t>Euglena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</si>
  <si>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</si>
  <si>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</si>
  <si>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</si>
  <si>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</si>
  <si>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</si>
  <si>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</si>
  <si>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</si>
  <si>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</si>
  <si>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</si>
  <si>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</si>
  <si>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</si>
  <si>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</si>
  <si>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</si>
  <si>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</si>
  <si>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</si>
  <si>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</si>
  <si>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</si>
  <si>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Cryptomonas sp.</t>
  </si>
  <si>
    <t>NSB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</si>
  <si>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</si>
  <si>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</si>
  <si>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</si>
  <si>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</si>
  <si>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</si>
  <si>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</si>
  <si>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</si>
  <si>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</si>
  <si>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</si>
  <si>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</si>
  <si>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</si>
  <si>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NSB</t>
  </si>
  <si>
    <t>Peridinium cinctum</t>
  </si>
  <si>
    <t>NSB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</si>
  <si>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</si>
  <si>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</si>
  <si>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</si>
  <si>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</si>
  <si>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</si>
  <si>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</si>
  <si>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</si>
  <si>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</si>
  <si>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</si>
  <si>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</si>
  <si>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</si>
  <si>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</si>
  <si>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</si>
  <si>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</si>
  <si>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</si>
  <si>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</si>
  <si>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</si>
  <si>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Cryptomonas sp.</t>
  </si>
  <si>
    <t>SSB</t>
  </si>
  <si>
    <t>SSB</t>
  </si>
  <si>
    <t>Mallomonas sp.</t>
  </si>
  <si>
    <t>SSB</t>
  </si>
  <si>
    <t>Oocystis sp.</t>
  </si>
  <si>
    <t>SSB</t>
  </si>
  <si>
    <t>Oocystis sp.</t>
  </si>
  <si>
    <t>SSB</t>
  </si>
  <si>
    <t>Oocystis sp.</t>
  </si>
  <si>
    <t>SSB</t>
  </si>
  <si>
    <t>Cryptomonas sp.</t>
  </si>
  <si>
    <t>SSB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</si>
  <si>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</si>
  <si>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</si>
  <si>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</si>
  <si>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</si>
  <si>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</si>
  <si>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</si>
  <si>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</si>
  <si>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</si>
  <si>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</si>
  <si>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</si>
  <si>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</si>
  <si>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</si>
  <si>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</si>
  <si>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</si>
  <si>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</si>
  <si>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</si>
  <si>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</si>
  <si>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</si>
  <si>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</si>
  <si>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</si>
  <si>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</si>
  <si>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</si>
  <si>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</si>
  <si>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</si>
  <si>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</si>
  <si>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</si>
  <si>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</si>
  <si>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</si>
  <si>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</si>
  <si>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</si>
  <si>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</si>
  <si>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</si>
  <si>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</si>
  <si>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Oocystis sp.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</si>
  <si>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</si>
  <si>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</si>
  <si>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</si>
  <si>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</si>
  <si>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</si>
  <si>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</si>
  <si>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</si>
  <si>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</si>
  <si>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</si>
  <si>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</si>
  <si>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</si>
  <si>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</si>
  <si>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</si>
  <si>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</si>
  <si>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</si>
  <si>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</si>
  <si>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</si>
  <si>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</si>
  <si>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</si>
  <si>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</si>
  <si>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</si>
  <si>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</si>
  <si>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</si>
  <si>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</si>
  <si>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</si>
  <si>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</si>
  <si>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</si>
  <si>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</si>
  <si>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</si>
  <si>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</si>
  <si>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</si>
  <si>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</si>
  <si>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Strombidium sp. (cilliate)</t>
  </si>
  <si>
    <t>NSB</t>
  </si>
  <si>
    <t>Strombidium sp. (cilliate)</t>
  </si>
  <si>
    <t>NSB</t>
  </si>
  <si>
    <t>NSB</t>
  </si>
  <si>
    <t>Peridinium inconspicuum</t>
  </si>
  <si>
    <t>NSB</t>
  </si>
  <si>
    <t>Peridinium inconspicuum</t>
  </si>
  <si>
    <t>NSB</t>
  </si>
  <si>
    <t>Oocystis sp.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</si>
  <si>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</si>
  <si>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</si>
  <si>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</si>
  <si>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</si>
  <si>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</si>
  <si>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</si>
  <si>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</si>
  <si>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</si>
  <si>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</si>
  <si>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</si>
  <si>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</si>
  <si>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</si>
  <si>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</si>
  <si>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Dinobryon sp. (colony)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</si>
  <si>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</si>
  <si>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</si>
  <si>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</si>
  <si>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</si>
  <si>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</si>
  <si>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</si>
  <si>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</si>
  <si>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</si>
  <si>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</si>
  <si>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Peridinium inconspicuum</t>
  </si>
  <si>
    <t>NSB</t>
  </si>
  <si>
    <t>Peridinium inconspicuum</t>
  </si>
  <si>
    <t>Strombidium sp. (cilliate)</t>
  </si>
  <si>
    <t>NSB</t>
  </si>
  <si>
    <t>Strombidium sp. (cilliate)</t>
  </si>
  <si>
    <t>NSB</t>
  </si>
  <si>
    <t>Strombidium sp. (cilliate)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</si>
  <si>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</si>
  <si>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</si>
  <si>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</si>
  <si>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</si>
  <si>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</si>
  <si>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</si>
  <si>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</si>
  <si>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</si>
  <si>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</si>
  <si>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</si>
  <si>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</si>
  <si>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</si>
  <si>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</si>
  <si>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Euglena sp.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</si>
  <si>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</si>
  <si>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</si>
  <si>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</si>
  <si>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</si>
  <si>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</si>
  <si>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</si>
  <si>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</si>
  <si>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</si>
  <si>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Euglena sp.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</si>
  <si>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</si>
  <si>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</si>
  <si>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</si>
  <si>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</si>
  <si>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</si>
  <si>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</si>
  <si>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</si>
  <si>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</si>
  <si>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</si>
  <si>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</si>
  <si>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Synura sp. (colony)</t>
  </si>
  <si>
    <t>NSB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</si>
  <si>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</si>
  <si>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</si>
  <si>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</si>
  <si>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</si>
  <si>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</si>
  <si>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</si>
  <si>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</si>
  <si>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</si>
  <si>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</si>
  <si>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</si>
  <si>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</si>
  <si>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</si>
  <si>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</si>
  <si>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</si>
  <si>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</si>
  <si>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</si>
  <si>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</si>
  <si>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</si>
  <si>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</si>
  <si>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</si>
  <si>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</si>
  <si>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</si>
  <si>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</si>
  <si>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</si>
  <si>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</si>
  <si>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</si>
  <si>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</si>
  <si>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</si>
  <si>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</si>
  <si>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</si>
  <si>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</si>
  <si>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</si>
  <si>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</si>
  <si>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</si>
  <si>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</si>
  <si>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</si>
  <si>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</si>
  <si>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</si>
  <si>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</si>
  <si>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</si>
  <si>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</si>
  <si>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</si>
  <si>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</si>
  <si>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</si>
  <si>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</si>
  <si>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</si>
  <si>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</si>
  <si>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</si>
  <si>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</si>
  <si>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</si>
  <si>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</si>
  <si>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</si>
  <si>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</si>
  <si>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</si>
  <si>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</si>
  <si>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</si>
  <si>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</si>
  <si>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</si>
  <si>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</si>
  <si>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</si>
  <si>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</si>
  <si>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</si>
  <si>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</si>
  <si>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</si>
  <si>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Mallomonas sp.</t>
  </si>
  <si>
    <t>SSB</t>
  </si>
  <si>
    <t>DATE</t>
  </si>
  <si>
    <t>LAKE</t>
  </si>
  <si>
    <t>REP</t>
  </si>
  <si>
    <t>TAXA</t>
  </si>
  <si>
    <t>COUNT 1</t>
  </si>
  <si>
    <t>COUNT 2</t>
  </si>
  <si>
    <t>COUNT 3</t>
  </si>
  <si>
    <t>MEAN COUNT</t>
  </si>
  <si>
    <t>Strobilidium sp. (cilliate)</t>
  </si>
  <si>
    <t>NSB</t>
  </si>
  <si>
    <t>Strobilidium sp. (cilliate)</t>
  </si>
  <si>
    <t>NSB</t>
  </si>
  <si>
    <t>Strobilidium sp. (cilliate)</t>
  </si>
  <si>
    <t>NSB</t>
  </si>
  <si>
    <t>Peridinium armatum</t>
  </si>
  <si>
    <t>NSB</t>
  </si>
  <si>
    <t>NSB</t>
  </si>
  <si>
    <t>Euglena sp.</t>
  </si>
  <si>
    <t>NSB</t>
  </si>
  <si>
    <t>Euglena sp.</t>
  </si>
  <si>
    <t>NSB</t>
  </si>
  <si>
    <t>Euglena sp.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</si>
  <si>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</si>
  <si>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</si>
  <si>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</si>
  <si>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</si>
  <si>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</si>
  <si>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</si>
  <si>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</si>
  <si>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</si>
  <si>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</si>
  <si>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</si>
  <si>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</si>
  <si>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</si>
  <si>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</si>
  <si>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G. fuscum</t>
  </si>
  <si>
    <t>NSB</t>
  </si>
  <si>
    <t>Peridinium cinctum</t>
  </si>
  <si>
    <t>NSB</t>
  </si>
  <si>
    <t>Peridinium cinctum</t>
  </si>
  <si>
    <t>NSB</t>
  </si>
  <si>
    <t>Peridinium cinctum</t>
  </si>
  <si>
    <t>Strobilidium sp. (cilliate)</t>
  </si>
  <si>
    <t>NSB</t>
  </si>
  <si>
    <t>Strobilidium sp. (cilliate)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</si>
  <si>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</si>
  <si>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</si>
  <si>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</si>
  <si>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</si>
  <si>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</si>
  <si>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</si>
  <si>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</si>
  <si>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</si>
  <si>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</si>
  <si>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</si>
  <si>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</si>
  <si>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</si>
  <si>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</si>
  <si>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</si>
  <si>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</si>
  <si>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</si>
  <si>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</si>
  <si>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</si>
  <si>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</si>
  <si>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</si>
  <si>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</si>
  <si>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</si>
  <si>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</si>
  <si>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Mallomonas sp.</t>
  </si>
  <si>
    <t>Peridinium incomspicuum</t>
  </si>
  <si>
    <t>SSB</t>
  </si>
  <si>
    <t>Peridinium incomspicuum</t>
  </si>
  <si>
    <t>SSB</t>
  </si>
  <si>
    <t>Peridinium incomspicuum</t>
  </si>
  <si>
    <t>SSB</t>
  </si>
  <si>
    <t>Oocystis sp.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</si>
  <si>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</si>
  <si>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</si>
  <si>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</si>
  <si>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</si>
  <si>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</si>
  <si>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</si>
  <si>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</si>
  <si>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</si>
  <si>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</si>
  <si>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</si>
  <si>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</si>
  <si>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</si>
  <si>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Dinobryon sp.</t>
  </si>
  <si>
    <t>SSB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</si>
  <si>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</si>
  <si>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</si>
  <si>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</si>
  <si>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</si>
  <si>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</si>
  <si>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</si>
  <si>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</si>
  <si>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</si>
  <si>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</si>
  <si>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</si>
  <si>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</si>
  <si>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</si>
  <si>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</si>
  <si>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</si>
  <si>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</si>
  <si>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</si>
  <si>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</si>
  <si>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</si>
  <si>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</si>
  <si>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</si>
  <si>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</si>
  <si>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</si>
  <si>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</si>
  <si>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</si>
  <si>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</si>
  <si>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</si>
  <si>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</si>
  <si>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</si>
  <si>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</si>
  <si>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</si>
  <si>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</si>
  <si>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SSB</t>
  </si>
  <si>
    <t>Peridinium limbatum</t>
  </si>
  <si>
    <t>SSB</t>
  </si>
  <si>
    <t>Peridinium limbatum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</si>
  <si>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</si>
  <si>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</si>
  <si>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</si>
  <si>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</si>
  <si>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</si>
  <si>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</si>
  <si>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</si>
  <si>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</si>
  <si>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</si>
  <si>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</si>
  <si>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</si>
  <si>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</si>
  <si>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</si>
  <si>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</si>
  <si>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</si>
  <si>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</si>
  <si>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</si>
  <si>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</si>
  <si>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</si>
  <si>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</si>
  <si>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</si>
  <si>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SSB</t>
  </si>
  <si>
    <t>Dinobryon sp.</t>
  </si>
  <si>
    <t>SSB</t>
  </si>
  <si>
    <t>Dinobryon sp.</t>
  </si>
  <si>
    <t>SSB</t>
  </si>
  <si>
    <t>Dinobryon sp.</t>
  </si>
  <si>
    <t>SSB</t>
  </si>
  <si>
    <t>Strombidium sp. (cilliate)</t>
  </si>
  <si>
    <t>NSB</t>
  </si>
  <si>
    <t>Strombidium sp. (cilliate)</t>
  </si>
  <si>
    <t>NSB</t>
  </si>
  <si>
    <t>Strombidium sp. (cilliate)</t>
  </si>
  <si>
    <t>NSB</t>
  </si>
  <si>
    <t>Peridinium inconspicuum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</si>
  <si>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</si>
  <si>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</si>
  <si>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</si>
  <si>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</si>
  <si>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</si>
  <si>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</si>
  <si>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</si>
  <si>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</si>
  <si>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</si>
  <si>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</si>
  <si>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</si>
  <si>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</si>
  <si>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</si>
  <si>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</si>
  <si>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</si>
  <si>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</si>
  <si>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</si>
  <si>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Oocystis sp.</t>
  </si>
  <si>
    <t>NSB</t>
  </si>
  <si>
    <t>Peridinium inconspicuum</t>
  </si>
  <si>
    <t>NSB</t>
  </si>
  <si>
    <t>Peridinium inconspicuum</t>
  </si>
  <si>
    <t>NSB</t>
  </si>
  <si>
    <t>Strombidium sp. (cilliate)</t>
  </si>
  <si>
    <t>NSB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</si>
  <si>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</si>
  <si>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</si>
  <si>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</si>
  <si>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</si>
  <si>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</si>
  <si>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</si>
  <si>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</si>
  <si>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</si>
  <si>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</si>
  <si>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</si>
  <si>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</si>
  <si>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</si>
  <si>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</si>
  <si>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</si>
  <si>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</si>
  <si>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</si>
  <si>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</si>
  <si>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</si>
  <si>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</si>
  <si>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</si>
  <si>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</si>
  <si>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</si>
  <si>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</si>
  <si>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</si>
  <si>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</si>
  <si>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</si>
  <si>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</si>
  <si>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Peridinium armatum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</si>
  <si>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</si>
  <si>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</si>
  <si>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</si>
  <si>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</si>
  <si>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</si>
  <si>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</si>
  <si>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</si>
  <si>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</si>
  <si>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</si>
  <si>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</si>
  <si>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</si>
  <si>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</si>
  <si>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</si>
  <si>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</si>
  <si>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Peridinium armatum</t>
  </si>
  <si>
    <t>SSB</t>
  </si>
  <si>
    <t>SSB</t>
  </si>
  <si>
    <t>Euglena sp.</t>
  </si>
  <si>
    <t>SSB</t>
  </si>
  <si>
    <t>Euglena sp.</t>
  </si>
  <si>
    <t>SSB</t>
  </si>
  <si>
    <t>Euglena sp.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</si>
  <si>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</si>
  <si>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</si>
  <si>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</si>
  <si>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</si>
  <si>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</si>
  <si>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</si>
  <si>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</si>
  <si>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</si>
  <si>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SSB</t>
  </si>
  <si>
    <t>G. fuscum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</si>
  <si>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</si>
  <si>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</si>
  <si>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</si>
  <si>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</si>
  <si>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</si>
  <si>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</si>
  <si>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</si>
  <si>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</si>
  <si>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</si>
  <si>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</si>
  <si>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</si>
  <si>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</si>
  <si>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</si>
  <si>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</si>
  <si>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</si>
  <si>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</si>
  <si>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</si>
  <si>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</si>
  <si>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</si>
  <si>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</si>
  <si>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</si>
  <si>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</si>
  <si>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</si>
  <si>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</si>
  <si>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</si>
  <si>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</si>
  <si>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</si>
  <si>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Rotifers</t>
  </si>
  <si>
    <t>SSB</t>
  </si>
  <si>
    <t>Strobilidium sp. (cilliate)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</si>
  <si>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</si>
  <si>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</si>
  <si>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</si>
  <si>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</si>
  <si>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</si>
  <si>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</si>
  <si>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</si>
  <si>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</si>
  <si>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</si>
  <si>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</si>
  <si>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</si>
  <si>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</si>
  <si>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</si>
  <si>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</si>
  <si>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</si>
  <si>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</si>
  <si>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</si>
  <si>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</si>
  <si>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Mallomonas sp.</t>
  </si>
  <si>
    <t>SSB</t>
  </si>
  <si>
    <t>Mallomonas sp.</t>
  </si>
  <si>
    <t>SSB</t>
  </si>
  <si>
    <t>Mallomonas sp.</t>
  </si>
  <si>
    <t>SSB</t>
  </si>
  <si>
    <t>CHAMBER AREA (mm^2)</t>
  </si>
  <si>
    <r>
      <rPr>
        <sz val="9"/>
        <rFont val="Geneva"/>
      </rPr>
      <t>MEAN CELL VOLUME (</t>
    </r>
    <r>
      <rPr>
        <sz val="9"/>
        <rFont val="Arial"/>
        <family val="2"/>
      </rPr>
      <t>µ</t>
    </r>
    <r>
      <rPr>
        <sz val="9"/>
        <rFont val="Geneva"/>
      </rPr>
      <t>m^3)</t>
    </r>
  </si>
  <si>
    <t>SSB</t>
  </si>
  <si>
    <t>Cryptomonas sp.</t>
  </si>
  <si>
    <t>SSB</t>
  </si>
  <si>
    <t>Cryptomonas sp.</t>
  </si>
  <si>
    <t>SSB</t>
  </si>
  <si>
    <t>Strobilidium sp. (cilliate)</t>
  </si>
  <si>
    <t>NSB</t>
  </si>
  <si>
    <t>Peridinium armatum</t>
  </si>
  <si>
    <t>NSB</t>
  </si>
  <si>
    <t>Peridinium armatum</t>
  </si>
  <si>
    <t>NSB</t>
  </si>
  <si>
    <t>Peridinium armatum</t>
  </si>
  <si>
    <t>NSB</t>
  </si>
  <si>
    <t>Peridinium cinctum</t>
  </si>
  <si>
    <t>NSB</t>
  </si>
  <si>
    <t>Peridinium cinctum</t>
  </si>
  <si>
    <t>NSB</t>
  </si>
  <si>
    <t>Peridinium cinctum</t>
  </si>
  <si>
    <t>NSB</t>
  </si>
  <si>
    <t>Peridinium cinctum</t>
  </si>
  <si>
    <t>Strobilidium sp. (cilliate)</t>
  </si>
  <si>
    <t>NSB</t>
  </si>
  <si>
    <t>Strobilidium sp. (cilliate)</t>
  </si>
  <si>
    <t>NSB</t>
  </si>
  <si>
    <t>Cryptomonas sp.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</si>
  <si>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</si>
  <si>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</si>
  <si>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</si>
  <si>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</si>
  <si>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</si>
  <si>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</si>
  <si>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</si>
  <si>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</si>
  <si>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</si>
  <si>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</si>
  <si>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</si>
  <si>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</si>
  <si>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</si>
  <si>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</si>
  <si>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</si>
  <si>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</si>
  <si>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</si>
  <si>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</si>
  <si>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</si>
  <si>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</si>
  <si>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</si>
  <si>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</si>
  <si>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</si>
  <si>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</si>
  <si>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</si>
  <si>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</si>
  <si>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Peridinium incomspicuum</t>
  </si>
  <si>
    <t>SSB</t>
  </si>
  <si>
    <t>Peridinium incomspicuum</t>
  </si>
  <si>
    <t>SSB</t>
  </si>
  <si>
    <t>Strobilidium sp. (cilliate)</t>
  </si>
  <si>
    <t>SSB</t>
  </si>
  <si>
    <t>Strobilidium sp. (cilliate)</t>
  </si>
  <si>
    <t>SSB</t>
  </si>
  <si>
    <t>Peridinium incomspicuum</t>
  </si>
  <si>
    <t>SSB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</si>
  <si>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</si>
  <si>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</si>
  <si>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</si>
  <si>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</si>
  <si>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</si>
  <si>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</si>
  <si>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</si>
  <si>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</si>
  <si>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SSB</t>
  </si>
  <si>
    <t>Oocystis sp.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</si>
  <si>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</si>
  <si>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</si>
  <si>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</si>
  <si>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</si>
  <si>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</si>
  <si>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</si>
  <si>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</si>
  <si>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</si>
  <si>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</si>
  <si>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</si>
  <si>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</si>
  <si>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</si>
  <si>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</si>
  <si>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</si>
  <si>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</si>
  <si>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</si>
  <si>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</si>
  <si>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</si>
  <si>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</si>
  <si>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</si>
  <si>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</si>
  <si>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</si>
  <si>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</si>
  <si>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</si>
  <si>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</si>
  <si>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</si>
  <si>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Strombidium sp. (cilliate)</t>
  </si>
  <si>
    <t>SSB</t>
  </si>
  <si>
    <t>Strombidium sp. (cilliate)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</si>
  <si>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</si>
  <si>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</si>
  <si>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</si>
  <si>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</si>
  <si>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</si>
  <si>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</si>
  <si>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</si>
  <si>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</si>
  <si>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</si>
  <si>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</si>
  <si>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</si>
  <si>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</si>
  <si>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</si>
  <si>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</si>
  <si>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</si>
  <si>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</si>
  <si>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Peridinium armatum</t>
  </si>
  <si>
    <t>SSB</t>
  </si>
  <si>
    <t>Peridinium armatum</t>
  </si>
  <si>
    <t>SSB</t>
  </si>
  <si>
    <t>Dinobryon sp.</t>
  </si>
  <si>
    <t>SSB</t>
  </si>
  <si>
    <t>Dinobryon sp.</t>
  </si>
  <si>
    <t>SSB</t>
  </si>
  <si>
    <t>Dinobryon sp.</t>
  </si>
  <si>
    <t>SSB</t>
  </si>
  <si>
    <t>Dinobryon sp.</t>
  </si>
  <si>
    <t>SSB</t>
  </si>
  <si>
    <t>Strombidium sp. (cilliate)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</si>
  <si>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</si>
  <si>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</si>
  <si>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</si>
  <si>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</si>
  <si>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</si>
  <si>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</si>
  <si>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</si>
  <si>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</si>
  <si>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</si>
  <si>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</si>
  <si>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</si>
  <si>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Peridinium inconspicuum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</si>
  <si>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</si>
  <si>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</si>
  <si>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</si>
  <si>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</si>
  <si>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</si>
  <si>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</si>
  <si>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</si>
  <si>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Euglena sp.</t>
  </si>
  <si>
    <t>SSB</t>
  </si>
  <si>
    <t>Euglena sp.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</si>
  <si>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</si>
  <si>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</si>
  <si>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</si>
  <si>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</si>
  <si>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</si>
  <si>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</si>
  <si>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</si>
  <si>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</si>
  <si>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</si>
  <si>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</si>
  <si>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</si>
  <si>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</si>
  <si>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</si>
  <si>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</si>
  <si>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</si>
  <si>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</si>
  <si>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</si>
  <si>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</si>
  <si>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</si>
  <si>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</si>
  <si>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</si>
  <si>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</si>
  <si>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</si>
  <si>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</si>
  <si>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</si>
  <si>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</si>
  <si>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</si>
  <si>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limbatum</t>
  </si>
  <si>
    <t>SSB</t>
  </si>
  <si>
    <t>Peridinium limbatum</t>
  </si>
  <si>
    <t>SSB</t>
  </si>
  <si>
    <t>SSB</t>
  </si>
  <si>
    <t>Peridinium armatum</t>
  </si>
  <si>
    <t>SSB</t>
  </si>
  <si>
    <t>Peridinium cinctum</t>
  </si>
  <si>
    <t>SSB</t>
  </si>
  <si>
    <t>Peridinium cinctum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</si>
  <si>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</si>
  <si>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</si>
  <si>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</si>
  <si>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</si>
  <si>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</si>
  <si>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</si>
  <si>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</si>
  <si>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</si>
  <si>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</si>
  <si>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</si>
  <si>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</si>
  <si>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</si>
  <si>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</si>
  <si>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</si>
  <si>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</si>
  <si>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</si>
  <si>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</si>
  <si>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</si>
  <si>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</si>
  <si>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</si>
  <si>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</si>
  <si>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</si>
  <si>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</si>
  <si>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</si>
  <si>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</si>
  <si>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</si>
  <si>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</si>
  <si>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</si>
  <si>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</si>
  <si>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</si>
  <si>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</si>
  <si>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</si>
  <si>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</si>
  <si>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</si>
  <si>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</si>
  <si>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</si>
  <si>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</si>
  <si>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</si>
  <si>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</si>
  <si>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SSB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</si>
  <si>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</si>
  <si>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</si>
  <si>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</si>
  <si>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</si>
  <si>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</si>
  <si>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</si>
  <si>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</si>
  <si>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</si>
  <si>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</si>
  <si>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</si>
  <si>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</si>
  <si>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</si>
  <si>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</si>
  <si>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</si>
  <si>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</si>
  <si>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SSB</t>
  </si>
  <si>
    <t>Synura sp. (colony)</t>
  </si>
  <si>
    <t>SSB</t>
  </si>
  <si>
    <t>Synura sp. (colony)</t>
  </si>
  <si>
    <t>SSB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</si>
  <si>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</si>
  <si>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</si>
  <si>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</si>
  <si>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</si>
  <si>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</si>
  <si>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</si>
  <si>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</si>
  <si>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</si>
  <si>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</si>
  <si>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</si>
  <si>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</si>
  <si>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Peridinium cinctum</t>
  </si>
  <si>
    <t>SSB</t>
  </si>
  <si>
    <t>Peridinium cinctum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</si>
  <si>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</si>
  <si>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</si>
  <si>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</si>
  <si>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</si>
  <si>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</si>
  <si>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</si>
  <si>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</si>
  <si>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</si>
  <si>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Cryptomonas sp.</t>
  </si>
  <si>
    <t>SSB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</si>
  <si>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</si>
  <si>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</si>
  <si>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</si>
  <si>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</si>
  <si>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</si>
  <si>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</si>
  <si>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</si>
  <si>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</si>
  <si>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</si>
  <si>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</si>
  <si>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Strobilidium sp. (cilliate)</t>
  </si>
  <si>
    <t>NSB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</si>
  <si>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</si>
  <si>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</si>
  <si>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</si>
  <si>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</si>
  <si>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</si>
  <si>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</si>
  <si>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</si>
  <si>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</si>
  <si>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</si>
  <si>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</si>
  <si>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</si>
  <si>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</si>
  <si>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</si>
  <si>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</si>
  <si>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</si>
  <si>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</si>
  <si>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</si>
  <si>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</si>
  <si>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</si>
  <si>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</si>
  <si>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</si>
  <si>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</si>
  <si>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</si>
  <si>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</si>
  <si>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</si>
  <si>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</si>
  <si>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</si>
  <si>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</si>
  <si>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</si>
  <si>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</si>
  <si>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</si>
  <si>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</si>
  <si>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</si>
  <si>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</si>
  <si>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</si>
  <si>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</si>
  <si>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</si>
  <si>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</si>
  <si>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</si>
  <si>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</si>
  <si>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</si>
  <si>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</si>
  <si>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</si>
  <si>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Peridinium incomspicuum</t>
  </si>
  <si>
    <t>SSB</t>
  </si>
  <si>
    <t>Strobilidium sp. (cilliate)</t>
  </si>
  <si>
    <t>SSB</t>
  </si>
  <si>
    <t>Strobilidium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</si>
  <si>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</si>
  <si>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</si>
  <si>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</si>
  <si>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</si>
  <si>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</si>
  <si>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</si>
  <si>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</si>
  <si>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</si>
  <si>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</si>
  <si>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</si>
  <si>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</si>
  <si>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</si>
  <si>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</si>
  <si>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</si>
  <si>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</si>
  <si>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</si>
  <si>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</si>
  <si>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Asterionella formosa (colony)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</si>
  <si>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</si>
  <si>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</si>
  <si>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</si>
  <si>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</si>
  <si>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</si>
  <si>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</si>
  <si>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</si>
  <si>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</si>
  <si>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</si>
  <si>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</si>
  <si>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</si>
  <si>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</si>
  <si>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</si>
  <si>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</si>
  <si>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</si>
  <si>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</si>
  <si>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</si>
  <si>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Asterionella formosa (colony)</t>
  </si>
  <si>
    <t>TB</t>
  </si>
  <si>
    <t>Cryptomonas sp.</t>
  </si>
  <si>
    <t>TB</t>
  </si>
  <si>
    <t>Cryptomonas sp.</t>
  </si>
  <si>
    <t>TB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</si>
  <si>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</si>
  <si>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</si>
  <si>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</si>
  <si>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</si>
  <si>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</si>
  <si>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</si>
  <si>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</si>
  <si>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</si>
  <si>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SSB</t>
  </si>
  <si>
    <t>Peridinium limbatum</t>
  </si>
  <si>
    <t>SSB</t>
  </si>
  <si>
    <t>Peridinium armatum</t>
  </si>
  <si>
    <t>SSB</t>
  </si>
  <si>
    <t>Peridinium armatum</t>
  </si>
  <si>
    <t>SSB</t>
  </si>
  <si>
    <t>Dinobryon sp.</t>
  </si>
  <si>
    <t>SSB</t>
  </si>
  <si>
    <t>Euglena sp.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</si>
  <si>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</si>
  <si>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</si>
  <si>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</si>
  <si>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</si>
  <si>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</si>
  <si>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</si>
  <si>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</si>
  <si>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</si>
  <si>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</si>
  <si>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</si>
  <si>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</si>
  <si>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</si>
  <si>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Strombidium sp. (cilliate)</t>
  </si>
  <si>
    <t>NSB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</si>
  <si>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</si>
  <si>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</si>
  <si>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</si>
  <si>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</si>
  <si>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</si>
  <si>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</si>
  <si>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</si>
  <si>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</si>
  <si>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</si>
  <si>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</si>
  <si>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</si>
  <si>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</si>
  <si>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</si>
  <si>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</si>
  <si>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</si>
  <si>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</si>
  <si>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</si>
  <si>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</si>
  <si>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</si>
  <si>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</si>
  <si>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</si>
  <si>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</si>
  <si>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</si>
  <si>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</si>
  <si>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</si>
  <si>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</si>
  <si>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</si>
  <si>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</si>
  <si>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</si>
  <si>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</si>
  <si>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</si>
  <si>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</si>
  <si>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</si>
  <si>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</si>
  <si>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</si>
  <si>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</si>
  <si>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</si>
  <si>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</si>
  <si>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</si>
  <si>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</si>
  <si>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</si>
  <si>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</si>
  <si>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</si>
  <si>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</si>
  <si>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</si>
  <si>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</si>
  <si>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</si>
  <si>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</si>
  <si>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</si>
  <si>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</si>
  <si>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</si>
  <si>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</si>
  <si>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Rotifers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</si>
  <si>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</si>
  <si>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</si>
  <si>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</si>
  <si>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</si>
  <si>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</si>
  <si>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</si>
  <si>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</si>
  <si>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</si>
  <si>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</si>
  <si>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</si>
  <si>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</si>
  <si>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</si>
  <si>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</si>
  <si>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</si>
  <si>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</si>
  <si>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</si>
  <si>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</si>
  <si>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</si>
  <si>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</si>
  <si>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</si>
  <si>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</si>
  <si>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</si>
  <si>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</si>
  <si>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</si>
  <si>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Cyclotella?</t>
  </si>
  <si>
    <t>TB</t>
  </si>
  <si>
    <t>Cyclotella?</t>
  </si>
  <si>
    <t>TB</t>
  </si>
  <si>
    <t>Cyclotella?</t>
  </si>
  <si>
    <t>TB</t>
  </si>
  <si>
    <t>Cyclotella?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</si>
  <si>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</si>
  <si>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</si>
  <si>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</si>
  <si>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</si>
  <si>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</si>
  <si>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</si>
  <si>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</si>
  <si>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</si>
  <si>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</si>
  <si>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</si>
  <si>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</si>
  <si>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</si>
  <si>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</si>
  <si>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</si>
  <si>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</si>
  <si>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</si>
  <si>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</si>
  <si>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</si>
  <si>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</si>
  <si>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</si>
  <si>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</si>
  <si>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</si>
  <si>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</si>
  <si>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</si>
  <si>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</si>
  <si>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</si>
  <si>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</si>
  <si>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</si>
  <si>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</si>
  <si>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</si>
  <si>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</si>
  <si>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</si>
  <si>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</si>
  <si>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</si>
  <si>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</si>
  <si>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</si>
  <si>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</si>
  <si>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</si>
  <si>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</si>
  <si>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Peridinium cinctum</t>
  </si>
  <si>
    <t>SSB</t>
  </si>
  <si>
    <t>Peridinium cinctum</t>
  </si>
  <si>
    <t>SSB</t>
  </si>
  <si>
    <t>Mallomonas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</si>
  <si>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</si>
  <si>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</si>
  <si>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</si>
  <si>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</si>
  <si>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</si>
  <si>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</si>
  <si>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</si>
  <si>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</si>
  <si>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</si>
  <si>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</si>
  <si>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</si>
  <si>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</si>
  <si>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</si>
  <si>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</si>
  <si>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</si>
  <si>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</si>
  <si>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</si>
  <si>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</si>
  <si>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</si>
  <si>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</si>
  <si>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</si>
  <si>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Cryptomonas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</si>
  <si>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</si>
  <si>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</si>
  <si>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</si>
  <si>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</si>
  <si>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</si>
  <si>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</si>
  <si>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</si>
  <si>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</si>
  <si>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Peridinium incomspicuum</t>
  </si>
  <si>
    <t>SSB</t>
  </si>
  <si>
    <t>Peridinium incomspicuum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</si>
  <si>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</si>
  <si>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</si>
  <si>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</si>
  <si>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</si>
  <si>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</si>
  <si>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</si>
  <si>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</si>
  <si>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</si>
  <si>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</si>
  <si>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</si>
  <si>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</si>
  <si>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</si>
  <si>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</si>
  <si>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</si>
  <si>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</si>
  <si>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</si>
  <si>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</si>
  <si>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</si>
  <si>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</si>
  <si>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</si>
  <si>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</si>
  <si>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Peridinium incomspicuum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</si>
  <si>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</si>
  <si>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</si>
  <si>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</si>
  <si>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</si>
  <si>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</si>
  <si>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</si>
  <si>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</si>
  <si>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</si>
  <si>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</si>
  <si>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</si>
  <si>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</si>
  <si>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</si>
  <si>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</si>
  <si>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</si>
  <si>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</si>
  <si>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</si>
  <si>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</si>
  <si>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</si>
  <si>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</si>
  <si>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</si>
  <si>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</si>
  <si>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</si>
  <si>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</si>
  <si>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</si>
  <si>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</si>
  <si>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</si>
  <si>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</si>
  <si>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</si>
  <si>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</si>
  <si>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</si>
  <si>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</si>
  <si>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</si>
  <si>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</si>
  <si>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</si>
  <si>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</si>
  <si>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</si>
  <si>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</si>
  <si>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</si>
  <si>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</si>
  <si>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</si>
  <si>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</si>
  <si>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</si>
  <si>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</si>
  <si>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</si>
  <si>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</si>
  <si>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</si>
  <si>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</si>
  <si>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</si>
  <si>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</si>
  <si>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</si>
  <si>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</si>
  <si>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</si>
  <si>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</si>
  <si>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</si>
  <si>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</si>
  <si>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</si>
  <si>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</si>
  <si>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</si>
  <si>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</si>
  <si>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</si>
  <si>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</si>
  <si>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</si>
  <si>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</si>
  <si>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</si>
  <si>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Peridinium limbatum</t>
  </si>
  <si>
    <t>SSB</t>
  </si>
  <si>
    <t>Peridinium limbatum</t>
  </si>
  <si>
    <t>SSB</t>
  </si>
  <si>
    <t>Peridinium limbatum</t>
  </si>
  <si>
    <t>SSB</t>
  </si>
  <si>
    <t>Peridinium armatum</t>
  </si>
  <si>
    <t>SSB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</si>
  <si>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</si>
  <si>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</si>
  <si>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</si>
  <si>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</si>
  <si>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</si>
  <si>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</si>
  <si>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</si>
  <si>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</si>
  <si>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</si>
  <si>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</si>
  <si>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</si>
  <si>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</si>
  <si>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</si>
  <si>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</si>
  <si>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</si>
  <si>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</si>
  <si>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</si>
  <si>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</si>
  <si>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</si>
  <si>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</si>
  <si>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</si>
  <si>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</si>
  <si>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</si>
  <si>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Euglena sp.</t>
  </si>
  <si>
    <t>SSB</t>
  </si>
  <si>
    <t>Peridinium armatum</t>
  </si>
  <si>
    <t>SSB</t>
  </si>
  <si>
    <t>Peridinium armatum</t>
  </si>
  <si>
    <t>SSB</t>
  </si>
  <si>
    <t>Peridinium armatum</t>
  </si>
  <si>
    <t>Peridinium limbatum</t>
  </si>
  <si>
    <t>SSB</t>
  </si>
  <si>
    <t>Peridinium limbatum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</si>
  <si>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</si>
  <si>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</si>
  <si>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</si>
  <si>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</si>
  <si>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</si>
  <si>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</si>
  <si>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</si>
  <si>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</si>
  <si>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</si>
  <si>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</si>
  <si>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</si>
  <si>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</si>
  <si>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</si>
  <si>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</si>
  <si>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</si>
  <si>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</si>
  <si>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</si>
  <si>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</si>
  <si>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</si>
  <si>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</si>
  <si>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</si>
  <si>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</si>
  <si>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Peridinium limbatum</t>
  </si>
  <si>
    <t>SSB</t>
  </si>
  <si>
    <t>Peridinium limbatum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</si>
  <si>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</si>
  <si>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</si>
  <si>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</si>
  <si>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</si>
  <si>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</si>
  <si>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</si>
  <si>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</si>
  <si>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</si>
  <si>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</si>
  <si>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</si>
  <si>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</si>
  <si>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</si>
  <si>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</si>
  <si>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</si>
  <si>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</si>
  <si>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Synura sp. (colony)</t>
  </si>
  <si>
    <t>SSB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</si>
  <si>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</si>
  <si>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</si>
  <si>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</si>
  <si>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</si>
  <si>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</si>
  <si>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</si>
  <si>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</si>
  <si>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</si>
  <si>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</si>
  <si>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</si>
  <si>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</si>
  <si>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</si>
  <si>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</si>
  <si>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</si>
  <si>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</si>
  <si>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</si>
  <si>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</si>
  <si>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Oocystis sp.</t>
  </si>
  <si>
    <t>TB</t>
  </si>
  <si>
    <t>Oocystis sp.</t>
  </si>
  <si>
    <t>TB</t>
  </si>
  <si>
    <t>Rotifers</t>
  </si>
  <si>
    <t>TB</t>
  </si>
  <si>
    <t>Rotifers</t>
  </si>
  <si>
    <t>TB</t>
  </si>
  <si>
    <t>Rotifers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</si>
  <si>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</si>
  <si>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</si>
  <si>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</si>
  <si>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</si>
  <si>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</si>
  <si>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</si>
  <si>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</si>
  <si>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</si>
  <si>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</si>
  <si>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</si>
  <si>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</si>
  <si>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</si>
  <si>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</si>
  <si>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</si>
  <si>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</si>
  <si>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</si>
  <si>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</si>
  <si>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</si>
  <si>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</si>
  <si>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</si>
  <si>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</si>
  <si>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</si>
  <si>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</si>
  <si>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</si>
  <si>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</si>
  <si>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</si>
  <si>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</si>
  <si>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</si>
  <si>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</si>
  <si>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</si>
  <si>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</si>
  <si>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</si>
  <si>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</si>
  <si>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</si>
  <si>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</si>
  <si>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</si>
  <si>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</si>
  <si>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</si>
  <si>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</si>
  <si>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</si>
  <si>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</si>
  <si>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</si>
  <si>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</si>
  <si>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</si>
  <si>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</si>
  <si>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</si>
  <si>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</si>
  <si>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</si>
  <si>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</si>
  <si>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</si>
  <si>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</si>
  <si>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</si>
  <si>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</si>
  <si>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</si>
  <si>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</si>
  <si>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</si>
  <si>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</si>
  <si>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</si>
  <si>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</si>
  <si>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</si>
  <si>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</si>
  <si>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</si>
  <si>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</si>
  <si>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Mallomonas sp.</t>
  </si>
  <si>
    <t>SSB</t>
  </si>
  <si>
    <t>Peridinium incomspicuum</t>
  </si>
  <si>
    <t>SSB</t>
  </si>
  <si>
    <t>Strobilidium sp. (cilliate)</t>
  </si>
  <si>
    <t>SSB</t>
  </si>
  <si>
    <t>Strobilidium sp. (cilliate)</t>
  </si>
  <si>
    <t>SSB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</si>
  <si>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</si>
  <si>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</si>
  <si>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</si>
  <si>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</si>
  <si>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</si>
  <si>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</si>
  <si>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</si>
  <si>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</si>
  <si>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</si>
  <si>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</si>
  <si>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</si>
  <si>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</si>
  <si>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</si>
  <si>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</si>
  <si>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</si>
  <si>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</si>
  <si>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</si>
  <si>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G. fuscum</t>
  </si>
  <si>
    <t>TB</t>
  </si>
  <si>
    <t>G. fuscum</t>
  </si>
  <si>
    <t>TB</t>
  </si>
  <si>
    <t>Strobilidium sp. (cilliate)</t>
  </si>
  <si>
    <t>SSB</t>
  </si>
  <si>
    <t>TB</t>
  </si>
  <si>
    <t>Asterionella formosa (colony)</t>
  </si>
  <si>
    <t>TB</t>
  </si>
  <si>
    <t>Asterionella formosa (colony)</t>
  </si>
  <si>
    <t>Strobilidium sp. (cilliate)</t>
  </si>
  <si>
    <t>SSB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</si>
  <si>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</si>
  <si>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</si>
  <si>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</si>
  <si>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</si>
  <si>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</si>
  <si>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</si>
  <si>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</si>
  <si>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</si>
  <si>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</si>
  <si>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</si>
  <si>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</si>
  <si>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</si>
  <si>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</si>
  <si>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</si>
  <si>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</si>
  <si>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</si>
  <si>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</si>
  <si>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</si>
  <si>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</si>
  <si>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</si>
  <si>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</si>
  <si>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</si>
  <si>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</si>
  <si>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</si>
  <si>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Strobilidium sp. (cilliate)</t>
  </si>
  <si>
    <t>TB</t>
  </si>
  <si>
    <t>Strobilidium sp. (cilliate)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</si>
  <si>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</si>
  <si>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</si>
  <si>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</si>
  <si>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</si>
  <si>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</si>
  <si>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</si>
  <si>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</si>
  <si>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Strobilidium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</si>
  <si>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</si>
  <si>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</si>
  <si>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</si>
  <si>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</si>
  <si>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</si>
  <si>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</si>
  <si>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</si>
  <si>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</si>
  <si>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</si>
  <si>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</si>
  <si>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</si>
  <si>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</si>
  <si>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</si>
  <si>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</si>
  <si>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</si>
  <si>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</si>
  <si>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</si>
  <si>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Cryptomonas sp.</t>
  </si>
  <si>
    <t>TB</t>
  </si>
  <si>
    <t>Cryptomonas sp.</t>
  </si>
  <si>
    <t>TB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</si>
  <si>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</si>
  <si>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</si>
  <si>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</si>
  <si>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</si>
  <si>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</si>
  <si>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</si>
  <si>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</si>
  <si>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</si>
  <si>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</si>
  <si>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</si>
  <si>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</si>
  <si>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</si>
  <si>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</si>
  <si>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</si>
  <si>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</si>
  <si>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</si>
  <si>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</si>
  <si>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</si>
  <si>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</si>
  <si>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</si>
  <si>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Peridinium armatum</t>
  </si>
  <si>
    <t>SSB</t>
  </si>
  <si>
    <t>SSB</t>
  </si>
  <si>
    <t>Strombidium sp. (cilliate)</t>
  </si>
  <si>
    <t>SSB</t>
  </si>
  <si>
    <t>Strombidium sp. (cilliate)</t>
  </si>
  <si>
    <t>SSB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</si>
  <si>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</si>
  <si>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</si>
  <si>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</si>
  <si>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</si>
  <si>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</si>
  <si>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</si>
  <si>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</si>
  <si>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</si>
  <si>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</si>
  <si>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</si>
  <si>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</si>
  <si>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</si>
  <si>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</si>
  <si>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</si>
  <si>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</si>
  <si>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</si>
  <si>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</si>
  <si>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</si>
  <si>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</si>
  <si>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</si>
  <si>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Cyclotella?</t>
  </si>
  <si>
    <t>TB</t>
  </si>
  <si>
    <t>Cyclotella?</t>
  </si>
  <si>
    <t>TB</t>
  </si>
  <si>
    <t>Cyclotella?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</si>
  <si>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</si>
  <si>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</si>
  <si>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</si>
  <si>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</si>
  <si>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</si>
  <si>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</si>
  <si>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</si>
  <si>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</si>
  <si>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</si>
  <si>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SSB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</si>
  <si>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</si>
  <si>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</si>
  <si>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</si>
  <si>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</si>
  <si>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</si>
  <si>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</si>
  <si>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</si>
  <si>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</si>
  <si>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</si>
  <si>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</si>
  <si>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Synura sp. (colony)</t>
  </si>
  <si>
    <t>SSB</t>
  </si>
  <si>
    <t>Synura sp. (colony)</t>
  </si>
  <si>
    <t>SSB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</si>
  <si>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</si>
  <si>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</si>
  <si>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</si>
  <si>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</si>
  <si>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</si>
  <si>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</si>
  <si>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</si>
  <si>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</si>
  <si>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</si>
  <si>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</si>
  <si>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</si>
  <si>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</si>
  <si>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</si>
  <si>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</si>
  <si>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</si>
  <si>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</si>
  <si>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</si>
  <si>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TB</t>
  </si>
  <si>
    <t>Cyclotella?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</si>
  <si>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</si>
  <si>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</si>
  <si>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</si>
  <si>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</si>
  <si>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</si>
  <si>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</si>
  <si>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</si>
  <si>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</si>
  <si>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</si>
  <si>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</si>
  <si>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Synura sp. (colony)</t>
  </si>
  <si>
    <t>TB</t>
  </si>
  <si>
    <t>Synura sp. (colony)</t>
  </si>
  <si>
    <t>TB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</si>
  <si>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</si>
  <si>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</si>
  <si>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</si>
  <si>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</si>
  <si>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</si>
  <si>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</si>
  <si>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</si>
  <si>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</si>
  <si>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</si>
  <si>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</si>
  <si>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</si>
  <si>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</si>
  <si>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</si>
  <si>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</si>
  <si>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</si>
  <si>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</si>
  <si>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</si>
  <si>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</si>
  <si>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</si>
  <si>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</si>
  <si>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</si>
  <si>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</si>
  <si>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</si>
  <si>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</si>
  <si>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</si>
  <si>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</si>
  <si>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</si>
  <si>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</si>
  <si>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</si>
  <si>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</si>
  <si>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</si>
  <si>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</si>
  <si>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</si>
  <si>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Dinobryon sp.</t>
  </si>
  <si>
    <t>TB</t>
  </si>
  <si>
    <t>Dinobryon sp.</t>
  </si>
  <si>
    <t>TB</t>
  </si>
  <si>
    <t>Dinobryon sp.</t>
  </si>
  <si>
    <t>Synura sp. (colony)</t>
  </si>
  <si>
    <t>SSB</t>
  </si>
  <si>
    <t>Synura sp. (colony)</t>
  </si>
  <si>
    <t>SSB</t>
  </si>
  <si>
    <t>Synura sp. (colony)</t>
  </si>
  <si>
    <t>DATE</t>
  </si>
  <si>
    <t>LAKE</t>
  </si>
  <si>
    <t>REP</t>
  </si>
  <si>
    <t>TAXA</t>
  </si>
  <si>
    <t>COUNT 1</t>
  </si>
  <si>
    <t>COUNT 2</t>
  </si>
  <si>
    <t>COUNT 3</t>
  </si>
  <si>
    <t>MEAN COUNT</t>
  </si>
  <si>
    <t>CHAMBER AREA (mm^2)</t>
  </si>
  <si>
    <r>
      <rPr>
        <sz val="9"/>
        <rFont val="Geneva"/>
      </rPr>
      <t>MEAN CELL VOLUME (</t>
    </r>
    <r>
      <rPr>
        <sz val="9"/>
        <rFont val="Arial"/>
        <family val="2"/>
      </rPr>
      <t>µ</t>
    </r>
    <r>
      <rPr>
        <sz val="9"/>
        <rFont val="Geneva"/>
      </rPr>
      <t>m^3)</t>
    </r>
  </si>
  <si>
    <t>TB</t>
  </si>
  <si>
    <t>Asterionella formosa (colony)</t>
  </si>
  <si>
    <t>TB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</si>
  <si>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</si>
  <si>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</si>
  <si>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</si>
  <si>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</si>
  <si>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</si>
  <si>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</si>
  <si>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</si>
  <si>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</si>
  <si>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Peridinium cinctum</t>
  </si>
  <si>
    <t>SSB</t>
  </si>
  <si>
    <t>Asterionella formosa (colony)</t>
  </si>
  <si>
    <t>TB</t>
  </si>
  <si>
    <t>Asterionella formosa (colony)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</si>
  <si>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</si>
  <si>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</si>
  <si>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</si>
  <si>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</si>
  <si>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</si>
  <si>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</si>
  <si>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</si>
  <si>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</si>
  <si>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</si>
  <si>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</si>
  <si>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</si>
  <si>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</si>
  <si>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</si>
  <si>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</si>
  <si>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</si>
  <si>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</si>
  <si>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</si>
  <si>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</si>
  <si>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</si>
  <si>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</si>
  <si>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</si>
  <si>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</si>
  <si>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</si>
  <si>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</si>
  <si>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</si>
  <si>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</si>
  <si>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</si>
  <si>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</si>
  <si>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</si>
  <si>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</si>
  <si>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</si>
  <si>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</si>
  <si>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</si>
  <si>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TB</t>
  </si>
  <si>
    <t>Strobilidium sp. (cilliate)</t>
  </si>
  <si>
    <t>TB</t>
  </si>
  <si>
    <t>Strobilidium sp. (cilliate)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</si>
  <si>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</si>
  <si>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</si>
  <si>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</si>
  <si>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</si>
  <si>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</si>
  <si>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</si>
  <si>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</si>
  <si>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</si>
  <si>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</si>
  <si>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</si>
  <si>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</si>
  <si>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TB</t>
  </si>
  <si>
    <t>Asterionella formosa (colony)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</si>
  <si>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</si>
  <si>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</si>
  <si>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</si>
  <si>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</si>
  <si>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</si>
  <si>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</si>
  <si>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</si>
  <si>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</si>
  <si>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</si>
  <si>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</si>
  <si>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</si>
  <si>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</si>
  <si>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</si>
  <si>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</si>
  <si>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</si>
  <si>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</si>
  <si>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</si>
  <si>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</si>
  <si>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</si>
  <si>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G. fuscum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</si>
  <si>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</si>
  <si>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</si>
  <si>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</si>
  <si>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</si>
  <si>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</si>
  <si>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</si>
  <si>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</si>
  <si>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</si>
  <si>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</si>
  <si>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Unflagellated Colonial Chryosophyte</t>
  </si>
  <si>
    <t>TB</t>
  </si>
  <si>
    <t>Cyclotella?</t>
  </si>
  <si>
    <t>FB</t>
  </si>
  <si>
    <t>Cyclotella?</t>
  </si>
  <si>
    <t>FB</t>
  </si>
  <si>
    <t>Cyclotella?</t>
  </si>
  <si>
    <t>FB</t>
  </si>
  <si>
    <t>Cyclotella?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</si>
  <si>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</si>
  <si>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</si>
  <si>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</si>
  <si>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</si>
  <si>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</si>
  <si>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</si>
  <si>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</si>
  <si>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</si>
  <si>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</si>
  <si>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</si>
  <si>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</si>
  <si>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</si>
  <si>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</si>
  <si>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</si>
  <si>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</si>
  <si>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</si>
  <si>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Mallomonas sp.</t>
  </si>
  <si>
    <t>TB</t>
  </si>
  <si>
    <t>Mallomonas sp.</t>
  </si>
  <si>
    <t>TB</t>
  </si>
  <si>
    <t>Mallomonas sp.</t>
  </si>
  <si>
    <t>TB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</si>
  <si>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</si>
  <si>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</si>
  <si>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</si>
  <si>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</si>
  <si>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</si>
  <si>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</si>
  <si>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</si>
  <si>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</si>
  <si>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</si>
  <si>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</si>
  <si>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</si>
  <si>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</si>
  <si>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</si>
  <si>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</si>
  <si>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</si>
  <si>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</si>
  <si>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</si>
  <si>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</si>
  <si>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</si>
  <si>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</si>
  <si>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</si>
  <si>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</si>
  <si>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</si>
  <si>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</si>
  <si>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</si>
  <si>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</si>
  <si>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</si>
  <si>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Peridinium limbatum</t>
  </si>
  <si>
    <t>SSB</t>
  </si>
  <si>
    <t>SSB</t>
  </si>
  <si>
    <t>Strombidium sp. (cilliate)</t>
  </si>
  <si>
    <t>TB</t>
  </si>
  <si>
    <t>Cryptomonas sp.</t>
  </si>
  <si>
    <t>TB</t>
  </si>
  <si>
    <t>Cryptomonas sp.</t>
  </si>
  <si>
    <t>TB</t>
  </si>
  <si>
    <t>Cryptomonas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</si>
  <si>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</si>
  <si>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</si>
  <si>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</si>
  <si>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</si>
  <si>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</si>
  <si>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</si>
  <si>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</si>
  <si>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</si>
  <si>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</si>
  <si>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</si>
  <si>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</si>
  <si>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</si>
  <si>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</si>
  <si>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</si>
  <si>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</si>
  <si>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</si>
  <si>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</si>
  <si>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</si>
  <si>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</si>
  <si>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</si>
  <si>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</si>
  <si>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</si>
  <si>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</si>
  <si>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</si>
  <si>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</si>
  <si>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</si>
  <si>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</si>
  <si>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</si>
  <si>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</si>
  <si>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</si>
  <si>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</si>
  <si>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</si>
  <si>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</si>
  <si>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</si>
  <si>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</si>
  <si>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Strombidium sp. (cilliate)</t>
  </si>
  <si>
    <t>TB</t>
  </si>
  <si>
    <t>Oocystis sp.</t>
  </si>
  <si>
    <t>TB</t>
  </si>
  <si>
    <t>Oocystis sp.</t>
  </si>
  <si>
    <t>Strombidium sp. (cilliate)</t>
  </si>
  <si>
    <t>TB</t>
  </si>
  <si>
    <t>Cyclotella?</t>
  </si>
  <si>
    <t>TB</t>
  </si>
  <si>
    <t>Cyclotella?</t>
  </si>
  <si>
    <t>TB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</si>
  <si>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</si>
  <si>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</si>
  <si>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</si>
  <si>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</si>
  <si>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</si>
  <si>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</si>
  <si>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</si>
  <si>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</si>
  <si>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</si>
  <si>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</si>
  <si>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</si>
  <si>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</si>
  <si>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</si>
  <si>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</si>
  <si>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</si>
  <si>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Oocystis sp.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</si>
  <si>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</si>
  <si>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</si>
  <si>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</si>
  <si>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</si>
  <si>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</si>
  <si>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</si>
  <si>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</si>
  <si>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</si>
  <si>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</si>
  <si>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</si>
  <si>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</si>
  <si>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</si>
  <si>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</si>
  <si>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Chilomonas</t>
  </si>
  <si>
    <t>FB</t>
  </si>
  <si>
    <t>Chilomonas</t>
  </si>
  <si>
    <t>FB</t>
  </si>
  <si>
    <t>Chilomonas</t>
  </si>
  <si>
    <t>FB</t>
  </si>
  <si>
    <t>Euglena</t>
  </si>
  <si>
    <t>FB</t>
  </si>
  <si>
    <t>Euglena</t>
  </si>
  <si>
    <t>FB</t>
  </si>
  <si>
    <t>Euglena</t>
  </si>
  <si>
    <t>FB</t>
  </si>
  <si>
    <t>G. fuscum</t>
  </si>
  <si>
    <t>FB</t>
  </si>
  <si>
    <t>G. fuscum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</si>
  <si>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</si>
  <si>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</si>
  <si>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</si>
  <si>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</si>
  <si>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</si>
  <si>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</si>
  <si>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</si>
  <si>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</si>
  <si>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</si>
  <si>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</si>
  <si>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</si>
  <si>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</si>
  <si>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</si>
  <si>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</si>
  <si>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</si>
  <si>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</si>
  <si>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</si>
  <si>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</si>
  <si>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</si>
  <si>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</si>
  <si>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</si>
  <si>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</si>
  <si>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</si>
  <si>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</si>
  <si>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</si>
  <si>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</si>
  <si>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TB</t>
  </si>
  <si>
    <t>Rotifers</t>
  </si>
  <si>
    <t>TB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</si>
  <si>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</si>
  <si>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</si>
  <si>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</si>
  <si>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</si>
  <si>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</si>
  <si>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</si>
  <si>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</si>
  <si>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</si>
  <si>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</si>
  <si>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</si>
  <si>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</si>
  <si>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</si>
  <si>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</si>
  <si>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</si>
  <si>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</si>
  <si>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</si>
  <si>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</si>
  <si>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</si>
  <si>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</si>
  <si>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</si>
  <si>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</si>
  <si>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</si>
  <si>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Strobilidium sp. (cilliate)</t>
  </si>
  <si>
    <t>SSB</t>
  </si>
  <si>
    <t>Asterionella formosa (colony)</t>
  </si>
  <si>
    <t>TB</t>
  </si>
  <si>
    <t>Asterionella formosa (colony)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</si>
  <si>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</si>
  <si>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</si>
  <si>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</si>
  <si>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</si>
  <si>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</si>
  <si>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</si>
  <si>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</si>
  <si>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</si>
  <si>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</si>
  <si>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</si>
  <si>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</si>
  <si>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</si>
  <si>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</si>
  <si>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</si>
  <si>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</si>
  <si>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</si>
  <si>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</si>
  <si>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</si>
  <si>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</si>
  <si>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</si>
  <si>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</si>
  <si>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</si>
  <si>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</si>
  <si>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</si>
  <si>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</si>
  <si>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</si>
  <si>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</si>
  <si>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</si>
  <si>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</si>
  <si>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</si>
  <si>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</si>
  <si>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</si>
  <si>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</si>
  <si>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Strobilidium sp. (cilliate)</t>
  </si>
  <si>
    <t>TB</t>
  </si>
  <si>
    <t>Unflagellated Colonial Chryosophyte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</si>
  <si>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</si>
  <si>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</si>
  <si>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</si>
  <si>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</si>
  <si>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</si>
  <si>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</si>
  <si>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</si>
  <si>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</si>
  <si>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</si>
  <si>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Strobilidium sp. (cilliate)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</si>
  <si>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</si>
  <si>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</si>
  <si>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</si>
  <si>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</si>
  <si>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</si>
  <si>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</si>
  <si>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</si>
  <si>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</si>
  <si>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</si>
  <si>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</si>
  <si>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</si>
  <si>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Cyclotella?</t>
  </si>
  <si>
    <t>FB</t>
  </si>
  <si>
    <t>Cyclotella?</t>
  </si>
  <si>
    <t>FB</t>
  </si>
  <si>
    <t>Cyclotella?</t>
  </si>
  <si>
    <t>FB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</si>
  <si>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</si>
  <si>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</si>
  <si>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</si>
  <si>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</si>
  <si>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</si>
  <si>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</si>
  <si>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</si>
  <si>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</si>
  <si>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</si>
  <si>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</si>
  <si>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</si>
  <si>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</si>
  <si>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</si>
  <si>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</si>
  <si>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</si>
  <si>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</si>
  <si>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</si>
  <si>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</si>
  <si>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</si>
  <si>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</si>
  <si>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</si>
  <si>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</si>
  <si>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</si>
  <si>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</si>
  <si>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</si>
  <si>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</si>
  <si>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</si>
  <si>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</si>
  <si>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</si>
  <si>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</si>
  <si>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</si>
  <si>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</si>
  <si>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</si>
  <si>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</si>
  <si>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</si>
  <si>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</si>
  <si>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</si>
  <si>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</si>
  <si>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</si>
  <si>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</si>
  <si>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TB</t>
  </si>
  <si>
    <t>Cryptomonas sp.</t>
  </si>
  <si>
    <t>TB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</si>
  <si>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</si>
  <si>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</si>
  <si>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</si>
  <si>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</si>
  <si>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</si>
  <si>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</si>
  <si>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</si>
  <si>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SSB</t>
  </si>
  <si>
    <t>Strombidium sp. (cilliate)</t>
  </si>
  <si>
    <t>Cryptomonas sp.</t>
  </si>
  <si>
    <t>TB</t>
  </si>
  <si>
    <t>Cryptomonas sp.</t>
  </si>
  <si>
    <t>TB</t>
  </si>
  <si>
    <t>Cryptomonas sp.</t>
  </si>
  <si>
    <t>Cryptomonas sp.</t>
  </si>
  <si>
    <t>TB</t>
  </si>
  <si>
    <t>Cryptomonas sp.</t>
  </si>
  <si>
    <t>TB</t>
  </si>
  <si>
    <t>TB</t>
  </si>
  <si>
    <t>Mallomonas sp.</t>
  </si>
  <si>
    <t>TB</t>
  </si>
  <si>
    <t>Mallomonas sp.</t>
  </si>
  <si>
    <t>TB</t>
  </si>
  <si>
    <t>Oocystis sp.</t>
  </si>
  <si>
    <t>TB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</si>
  <si>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</si>
  <si>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</si>
  <si>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</si>
  <si>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</si>
  <si>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</si>
  <si>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</si>
  <si>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</si>
  <si>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</si>
  <si>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</si>
  <si>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</si>
  <si>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</si>
  <si>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</si>
  <si>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</si>
  <si>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</si>
  <si>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</si>
  <si>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</si>
  <si>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</si>
  <si>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</si>
  <si>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</si>
  <si>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</si>
  <si>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</si>
  <si>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</si>
  <si>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</si>
  <si>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Arthrodesmus</t>
  </si>
  <si>
    <t>Strombidium sp. (cilliate)</t>
  </si>
  <si>
    <t>TB</t>
  </si>
  <si>
    <t>Strombidium sp. (cilliate)</t>
  </si>
  <si>
    <t>TB</t>
  </si>
  <si>
    <t>Arthrodesmus</t>
  </si>
  <si>
    <t>FB</t>
  </si>
  <si>
    <t>Strombidium sp. (cilliate)</t>
  </si>
  <si>
    <t>TB</t>
  </si>
  <si>
    <t>Strombidium sp. (cilliate)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</si>
  <si>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</si>
  <si>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</si>
  <si>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</si>
  <si>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</si>
  <si>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</si>
  <si>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</si>
  <si>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</si>
  <si>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</si>
  <si>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</si>
  <si>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</si>
  <si>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</si>
  <si>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</si>
  <si>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</si>
  <si>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</si>
  <si>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</si>
  <si>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</si>
  <si>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</si>
  <si>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</si>
  <si>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</si>
  <si>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</si>
  <si>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</si>
  <si>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</si>
  <si>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</si>
  <si>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</si>
  <si>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</si>
  <si>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</si>
  <si>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</si>
  <si>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</si>
  <si>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</si>
  <si>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</si>
  <si>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</si>
  <si>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</si>
  <si>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</si>
  <si>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</si>
  <si>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</si>
  <si>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</si>
  <si>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</si>
  <si>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</si>
  <si>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</si>
  <si>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</si>
  <si>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</si>
  <si>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</si>
  <si>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</si>
  <si>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</si>
  <si>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</si>
  <si>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</si>
  <si>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</si>
  <si>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</si>
  <si>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</si>
  <si>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</si>
  <si>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</si>
  <si>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</si>
  <si>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</si>
  <si>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</si>
  <si>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</si>
  <si>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</si>
  <si>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</si>
  <si>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</si>
  <si>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</si>
  <si>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</si>
  <si>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</si>
  <si>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</si>
  <si>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</si>
  <si>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</si>
  <si>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</si>
  <si>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</si>
  <si>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</si>
  <si>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</si>
  <si>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</si>
  <si>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</si>
  <si>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</si>
  <si>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</si>
  <si>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</si>
  <si>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</si>
  <si>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</si>
  <si>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</si>
  <si>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</si>
  <si>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</si>
  <si>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</si>
  <si>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</si>
  <si>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</si>
  <si>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</si>
  <si>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</si>
  <si>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</si>
  <si>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</si>
  <si>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</si>
  <si>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</si>
  <si>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</si>
  <si>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</si>
  <si>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</si>
  <si>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</si>
  <si>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</si>
  <si>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</si>
  <si>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</si>
  <si>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Rotifers</t>
  </si>
  <si>
    <t>TB</t>
  </si>
  <si>
    <t>TB</t>
  </si>
  <si>
    <t>Dinobryon sp.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</si>
  <si>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</si>
  <si>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</si>
  <si>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</si>
  <si>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</si>
  <si>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</si>
  <si>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</si>
  <si>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</si>
  <si>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Asterionella formosa (colony)</t>
  </si>
  <si>
    <t>TB</t>
  </si>
  <si>
    <t>TB</t>
  </si>
  <si>
    <t>Dinobryon sp.</t>
  </si>
  <si>
    <t>TB</t>
  </si>
  <si>
    <t>Dinobryon sp.</t>
  </si>
  <si>
    <t>TB</t>
  </si>
  <si>
    <t>Dinobryon sp.</t>
  </si>
  <si>
    <t>Strobilidium sp. (cilliate)</t>
  </si>
  <si>
    <t>TB</t>
  </si>
  <si>
    <t>Strobilidium sp. (cilliate)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</si>
  <si>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</si>
  <si>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</si>
  <si>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</si>
  <si>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</si>
  <si>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</si>
  <si>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</si>
  <si>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</si>
  <si>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</si>
  <si>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</si>
  <si>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</si>
  <si>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</si>
  <si>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</si>
  <si>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</si>
  <si>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</si>
  <si>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</si>
  <si>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</si>
  <si>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Cryptomonas sp.</t>
  </si>
  <si>
    <t>FB</t>
  </si>
  <si>
    <t>Cryptomonas sp.</t>
  </si>
  <si>
    <t>FB</t>
  </si>
  <si>
    <t>Unflagellated Colonial Chryosophyte</t>
  </si>
  <si>
    <t>TB</t>
  </si>
  <si>
    <t>Unflagellated Colonial Chryosophyte</t>
  </si>
  <si>
    <t>TB</t>
  </si>
  <si>
    <t>Cryptomonas sp.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</si>
  <si>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</si>
  <si>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</si>
  <si>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</si>
  <si>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</si>
  <si>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</si>
  <si>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</si>
  <si>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Unflagellated Colonial Chryosophyte</t>
  </si>
  <si>
    <t>TB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</si>
  <si>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</si>
  <si>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</si>
  <si>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</si>
  <si>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</si>
  <si>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</si>
  <si>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</si>
  <si>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</si>
  <si>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</si>
  <si>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</si>
  <si>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</si>
  <si>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</si>
  <si>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</si>
  <si>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</si>
  <si>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</si>
  <si>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</si>
  <si>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</si>
  <si>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</si>
  <si>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</si>
  <si>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</si>
  <si>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</si>
  <si>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</si>
  <si>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</si>
  <si>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FB</t>
  </si>
  <si>
    <t>Oocystis sp.</t>
  </si>
  <si>
    <t>FB</t>
  </si>
  <si>
    <t>Oocystis sp.</t>
  </si>
  <si>
    <t>FB</t>
  </si>
  <si>
    <t>Oocystis sp.</t>
  </si>
  <si>
    <t>Peridinium inconspicuum</t>
  </si>
  <si>
    <t>FB</t>
  </si>
  <si>
    <t>Peridinium inconspicuum</t>
  </si>
  <si>
    <t>FB</t>
  </si>
  <si>
    <t>Peridinium inconspicuum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</si>
  <si>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</si>
  <si>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</si>
  <si>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</si>
  <si>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</si>
  <si>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</si>
  <si>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</si>
  <si>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</si>
  <si>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</si>
  <si>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</si>
  <si>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</si>
  <si>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</si>
  <si>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</si>
  <si>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</si>
  <si>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</si>
  <si>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</si>
  <si>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</si>
  <si>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</si>
  <si>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</si>
  <si>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</si>
  <si>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</si>
  <si>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</si>
  <si>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</si>
  <si>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</si>
  <si>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</si>
  <si>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</si>
  <si>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</si>
  <si>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Dinobryon sp.</t>
  </si>
  <si>
    <t>FB</t>
  </si>
  <si>
    <t>Dinobryon sp.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</si>
  <si>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</si>
  <si>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</si>
  <si>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</si>
  <si>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</si>
  <si>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</si>
  <si>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</si>
  <si>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</si>
  <si>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</si>
  <si>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</si>
  <si>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</si>
  <si>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</si>
  <si>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Mallomonas sp.</t>
  </si>
  <si>
    <t>TB</t>
  </si>
  <si>
    <t>Mallomonas sp.</t>
  </si>
  <si>
    <t>TB</t>
  </si>
  <si>
    <t>Cryptomonas sp.</t>
  </si>
  <si>
    <t>TB</t>
  </si>
  <si>
    <t>Cryptomonas sp.</t>
  </si>
  <si>
    <t>TB</t>
  </si>
  <si>
    <t>Cryptomonas sp.</t>
  </si>
  <si>
    <t>TB</t>
  </si>
  <si>
    <t>Cryptomonas sp.</t>
  </si>
  <si>
    <t>TB</t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</si>
  <si>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</si>
  <si>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</si>
  <si>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</si>
  <si>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</si>
  <si>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</si>
  <si>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</si>
  <si>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</si>
  <si>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</si>
  <si>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Strombidium sp. (cilliate)</t>
  </si>
  <si>
    <t>TB</t>
  </si>
  <si>
    <t>Strombidium sp. (cilliate)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</si>
  <si>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</si>
  <si>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</si>
  <si>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</si>
  <si>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</si>
  <si>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</si>
  <si>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</si>
  <si>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</si>
  <si>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</si>
  <si>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</si>
  <si>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</si>
  <si>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</si>
  <si>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</si>
  <si>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</si>
  <si>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</si>
  <si>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</si>
  <si>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</si>
  <si>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</si>
  <si>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</si>
  <si>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</si>
  <si>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</si>
  <si>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</si>
  <si>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</si>
  <si>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</si>
  <si>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</si>
  <si>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</si>
  <si>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</si>
  <si>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</si>
  <si>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</si>
  <si>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</si>
  <si>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</si>
  <si>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</si>
  <si>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</si>
  <si>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</si>
  <si>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</si>
  <si>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</si>
  <si>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</si>
  <si>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FB</t>
  </si>
  <si>
    <t>Arthrodesmus</t>
  </si>
  <si>
    <t>FB</t>
  </si>
  <si>
    <t>Arthrodesmus</t>
  </si>
  <si>
    <t>FB</t>
  </si>
  <si>
    <t>Euglena</t>
  </si>
  <si>
    <t>FB</t>
  </si>
  <si>
    <t>Euglena</t>
  </si>
  <si>
    <t>FB</t>
  </si>
  <si>
    <t>Euglena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</si>
  <si>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</si>
  <si>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</si>
  <si>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</si>
  <si>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</si>
  <si>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</si>
  <si>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</si>
  <si>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</si>
  <si>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</si>
  <si>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</si>
  <si>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</si>
  <si>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</si>
  <si>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</si>
  <si>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Chilomonas</t>
  </si>
  <si>
    <t>FB</t>
  </si>
  <si>
    <t>Chilomonas</t>
  </si>
  <si>
    <t>FB</t>
  </si>
  <si>
    <t>Chilomonas</t>
  </si>
  <si>
    <t>FB</t>
  </si>
  <si>
    <t>Chilomonas</t>
  </si>
  <si>
    <t>FB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</si>
  <si>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</si>
  <si>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</si>
  <si>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</si>
  <si>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</si>
  <si>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</si>
  <si>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</si>
  <si>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</si>
  <si>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</si>
  <si>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</si>
  <si>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</si>
  <si>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</si>
  <si>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</si>
  <si>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</si>
  <si>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</si>
  <si>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</si>
  <si>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</si>
  <si>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</si>
  <si>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</si>
  <si>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</si>
  <si>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</si>
  <si>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</si>
  <si>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</si>
  <si>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</si>
  <si>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FB</t>
  </si>
  <si>
    <t>Peridinium cinctum</t>
  </si>
  <si>
    <t>FB</t>
  </si>
  <si>
    <t>Peridinium cinctum</t>
  </si>
  <si>
    <t>Peridinium quadridens</t>
  </si>
  <si>
    <t>FB</t>
  </si>
  <si>
    <t>Peridinium quadridens</t>
  </si>
  <si>
    <t>FB</t>
  </si>
  <si>
    <t>FB</t>
  </si>
  <si>
    <t>Peridinium cinctum</t>
  </si>
  <si>
    <t>FB</t>
  </si>
  <si>
    <t>Peridinium cinctum</t>
  </si>
  <si>
    <t>FB</t>
  </si>
  <si>
    <t>Peridinium cinctum</t>
  </si>
  <si>
    <t>FB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</si>
  <si>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</si>
  <si>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</si>
  <si>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</si>
  <si>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</si>
  <si>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</si>
  <si>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</si>
  <si>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</si>
  <si>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</si>
  <si>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</si>
  <si>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</si>
  <si>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</si>
  <si>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</si>
  <si>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</si>
  <si>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</si>
  <si>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</si>
  <si>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</si>
  <si>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</si>
  <si>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</si>
  <si>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</si>
  <si>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</si>
  <si>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</si>
  <si>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</si>
  <si>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</si>
  <si>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</si>
  <si>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</si>
  <si>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</si>
  <si>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</si>
  <si>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Chilomonas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</si>
  <si>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</si>
  <si>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</si>
  <si>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</si>
  <si>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</si>
  <si>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</si>
  <si>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</si>
  <si>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</si>
  <si>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</si>
  <si>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</si>
  <si>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</si>
  <si>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</si>
  <si>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</si>
  <si>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Synura sp. (colony)</t>
  </si>
  <si>
    <t>TB</t>
  </si>
  <si>
    <t>Strobilidium sp. (cilliate)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</si>
  <si>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</si>
  <si>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</si>
  <si>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</si>
  <si>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</si>
  <si>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</si>
  <si>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</si>
  <si>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</si>
  <si>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</si>
  <si>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</si>
  <si>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Dinobryon sp.</t>
  </si>
  <si>
    <t>TB</t>
  </si>
  <si>
    <t>Strobilidium sp. (cilliate)</t>
  </si>
  <si>
    <t>TB</t>
  </si>
  <si>
    <t>Strobilidium sp. (cilliate)</t>
  </si>
  <si>
    <t>TB</t>
  </si>
  <si>
    <t>Unflagellated Colonial Chryosophyte</t>
  </si>
  <si>
    <t>TB</t>
  </si>
  <si>
    <t>Unflagellated Colonial Chryosophyte</t>
  </si>
  <si>
    <t>TB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</si>
  <si>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</si>
  <si>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</si>
  <si>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</si>
  <si>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</si>
  <si>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</si>
  <si>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</si>
  <si>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</si>
  <si>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</si>
  <si>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</si>
  <si>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</si>
  <si>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</si>
  <si>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</si>
  <si>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</si>
  <si>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</si>
  <si>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</si>
  <si>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</si>
  <si>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</si>
  <si>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</si>
  <si>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</si>
  <si>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</si>
  <si>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</si>
  <si>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</si>
  <si>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</si>
  <si>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</si>
  <si>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</si>
  <si>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Mallomonas</t>
  </si>
  <si>
    <t>FB</t>
  </si>
  <si>
    <t>Mallomonas</t>
  </si>
  <si>
    <t>FB</t>
  </si>
  <si>
    <t>Mallomonas</t>
  </si>
  <si>
    <t>FB</t>
  </si>
  <si>
    <t>Peridinium inconspicuum</t>
  </si>
  <si>
    <t>FB</t>
  </si>
  <si>
    <t>Cryptomonas sp.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</si>
  <si>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</si>
  <si>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</si>
  <si>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</si>
  <si>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</si>
  <si>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</si>
  <si>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</si>
  <si>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</si>
  <si>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</si>
  <si>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</si>
  <si>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FB</t>
  </si>
  <si>
    <t>Cryptomonas sp.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</si>
  <si>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</si>
  <si>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</si>
  <si>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</si>
  <si>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</si>
  <si>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</si>
  <si>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</si>
  <si>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</si>
  <si>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</si>
  <si>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</si>
  <si>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</si>
  <si>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</si>
  <si>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</si>
  <si>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</si>
  <si>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</si>
  <si>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</si>
  <si>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</si>
  <si>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</si>
  <si>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</si>
  <si>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</si>
  <si>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Cyclotella?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</si>
  <si>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</si>
  <si>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</si>
  <si>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</si>
  <si>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</si>
  <si>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</si>
  <si>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</si>
  <si>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</si>
  <si>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</si>
  <si>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</si>
  <si>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</si>
  <si>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</si>
  <si>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</si>
  <si>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</si>
  <si>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</si>
  <si>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</si>
  <si>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</si>
  <si>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Peridinium inconspicuum</t>
  </si>
  <si>
    <t>FB</t>
  </si>
  <si>
    <t>FB</t>
  </si>
  <si>
    <t>Strobilidium sp. (cilliate)</t>
  </si>
  <si>
    <t>FB</t>
  </si>
  <si>
    <t>Peridinium inconspicuum</t>
  </si>
  <si>
    <t>FB</t>
  </si>
  <si>
    <t>Peridinium inconspicuum</t>
  </si>
  <si>
    <t>FB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</si>
  <si>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</si>
  <si>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</si>
  <si>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</si>
  <si>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</si>
  <si>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</si>
  <si>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</si>
  <si>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</si>
  <si>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</si>
  <si>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</si>
  <si>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</si>
  <si>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</si>
  <si>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</si>
  <si>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</si>
  <si>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</si>
  <si>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</si>
  <si>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</si>
  <si>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</si>
  <si>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</si>
  <si>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</si>
  <si>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</si>
  <si>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</si>
  <si>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</si>
  <si>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</si>
  <si>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</si>
  <si>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</si>
  <si>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Oocystis sp.</t>
  </si>
  <si>
    <t>FB</t>
  </si>
  <si>
    <t>Dinobryon sp.</t>
  </si>
  <si>
    <t>FB</t>
  </si>
  <si>
    <t>Dinobryon sp.</t>
  </si>
  <si>
    <t>FB</t>
  </si>
  <si>
    <t>FB</t>
  </si>
  <si>
    <t>TB</t>
  </si>
  <si>
    <t>Unflagellated Colonial Chryosophyte</t>
  </si>
  <si>
    <t>TB</t>
  </si>
  <si>
    <t>Unflagellated Colonial Chryosophyte</t>
  </si>
  <si>
    <t>DATE</t>
  </si>
  <si>
    <t>LAKE</t>
  </si>
  <si>
    <t>REP</t>
  </si>
  <si>
    <t>TAXA</t>
  </si>
  <si>
    <t>COUNT 1</t>
  </si>
  <si>
    <t>COUNT 2</t>
  </si>
  <si>
    <t>COUNT 3</t>
  </si>
  <si>
    <t>MEAN COUNT</t>
  </si>
  <si>
    <t>CHAMBER AREA (mm^2)</t>
  </si>
  <si>
    <r>
      <rPr>
        <sz val="9"/>
        <rFont val="Geneva"/>
      </rPr>
      <t>MEAN CELL VOLUME (</t>
    </r>
    <r>
      <rPr>
        <sz val="9"/>
        <rFont val="Arial"/>
        <family val="2"/>
      </rPr>
      <t>µ</t>
    </r>
    <r>
      <rPr>
        <sz val="9"/>
        <rFont val="Geneva"/>
      </rPr>
      <t>m^3)</t>
    </r>
  </si>
  <si>
    <t>TB</t>
  </si>
  <si>
    <t>Mallomonas sp.</t>
  </si>
  <si>
    <t>TB</t>
  </si>
  <si>
    <t>Mallomonas sp.</t>
  </si>
  <si>
    <t>TB</t>
  </si>
  <si>
    <t>Mallomonas sp.</t>
  </si>
  <si>
    <t>TB</t>
  </si>
  <si>
    <t>Mallomonas sp.</t>
  </si>
  <si>
    <t>Strombidium sp. (cilliate)</t>
  </si>
  <si>
    <t>TB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</si>
  <si>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</si>
  <si>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</si>
  <si>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</si>
  <si>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</si>
  <si>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</si>
  <si>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</si>
  <si>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</si>
  <si>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</si>
  <si>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</si>
  <si>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</si>
  <si>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</si>
  <si>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</si>
  <si>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</si>
  <si>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</si>
  <si>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</si>
  <si>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</si>
  <si>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</si>
  <si>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</si>
  <si>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</si>
  <si>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</si>
  <si>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</si>
  <si>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</si>
  <si>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</si>
  <si>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</si>
  <si>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</si>
  <si>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</si>
  <si>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</si>
  <si>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</si>
  <si>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</si>
  <si>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</si>
  <si>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</si>
  <si>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</si>
  <si>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</si>
  <si>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</si>
  <si>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</si>
  <si>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</si>
  <si>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Euglena</t>
  </si>
  <si>
    <t>FB</t>
  </si>
  <si>
    <t>Euglena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</si>
  <si>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</si>
  <si>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</si>
  <si>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</si>
  <si>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</si>
  <si>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</si>
  <si>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</si>
  <si>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</si>
  <si>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</si>
  <si>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</si>
  <si>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</si>
  <si>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</si>
  <si>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</si>
  <si>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</si>
  <si>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</si>
  <si>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</si>
  <si>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</si>
  <si>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</si>
  <si>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</si>
  <si>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</si>
  <si>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</si>
  <si>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</si>
  <si>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</si>
  <si>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</si>
  <si>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</si>
  <si>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</si>
  <si>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</si>
  <si>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</si>
  <si>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</si>
  <si>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</si>
  <si>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</si>
  <si>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</si>
  <si>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</si>
  <si>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</si>
  <si>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</si>
  <si>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</si>
  <si>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</si>
  <si>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</si>
  <si>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FB</t>
  </si>
  <si>
    <t>Euglena</t>
  </si>
  <si>
    <t>Peridinium armatum</t>
  </si>
  <si>
    <t>FB</t>
  </si>
  <si>
    <t>Peridinium armatum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</si>
  <si>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</si>
  <si>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</si>
  <si>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</si>
  <si>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</si>
  <si>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</si>
  <si>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</si>
  <si>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</si>
  <si>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</si>
  <si>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</si>
  <si>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</si>
  <si>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</si>
  <si>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</si>
  <si>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Peridinium quadridens</t>
  </si>
  <si>
    <t>FB</t>
  </si>
  <si>
    <t>Strombidium sp. (cilliate)</t>
  </si>
  <si>
    <t>FB</t>
  </si>
  <si>
    <t>Strombidium sp. (cilliate)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</si>
  <si>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</si>
  <si>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</si>
  <si>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</si>
  <si>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</si>
  <si>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</si>
  <si>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</si>
  <si>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</si>
  <si>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</si>
  <si>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</si>
  <si>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</si>
  <si>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</si>
  <si>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</si>
  <si>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</si>
  <si>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</si>
  <si>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</si>
  <si>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</si>
  <si>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</si>
  <si>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</si>
  <si>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</si>
  <si>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</si>
  <si>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</si>
  <si>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</si>
  <si>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</si>
  <si>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</si>
  <si>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</si>
  <si>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FB</t>
  </si>
  <si>
    <t>G. fuscum</t>
  </si>
  <si>
    <t>FB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</si>
  <si>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</si>
  <si>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</si>
  <si>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</si>
  <si>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</si>
  <si>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</si>
  <si>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</si>
  <si>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</si>
  <si>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</si>
  <si>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</si>
  <si>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</si>
  <si>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</si>
  <si>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</si>
  <si>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</si>
  <si>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</si>
  <si>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</si>
  <si>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</si>
  <si>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</si>
  <si>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Strobilidium sp. (cilliate)</t>
  </si>
  <si>
    <t>TB</t>
  </si>
  <si>
    <t>Strobilidium sp. (cilliate)</t>
  </si>
  <si>
    <t>TB</t>
  </si>
  <si>
    <t>Strobilidium sp. (cilliate)</t>
  </si>
  <si>
    <t>TB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</si>
  <si>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</si>
  <si>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</si>
  <si>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</si>
  <si>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</si>
  <si>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</si>
  <si>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</si>
  <si>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</si>
  <si>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</si>
  <si>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</si>
  <si>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</si>
  <si>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</si>
  <si>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</si>
  <si>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</si>
  <si>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</si>
  <si>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</si>
  <si>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</si>
  <si>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</si>
  <si>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</si>
  <si>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</si>
  <si>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</si>
  <si>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</si>
  <si>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</si>
  <si>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</si>
  <si>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</si>
  <si>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</si>
  <si>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</si>
  <si>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</si>
  <si>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</si>
  <si>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</si>
  <si>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</si>
  <si>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</si>
  <si>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</si>
  <si>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</si>
  <si>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</si>
  <si>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</si>
  <si>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</si>
  <si>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</si>
  <si>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</si>
  <si>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</si>
  <si>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</si>
  <si>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</si>
  <si>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</si>
  <si>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</si>
  <si>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Peridinium inconspicuum</t>
  </si>
  <si>
    <t>FB</t>
  </si>
  <si>
    <t>Peridinium inconspicuum</t>
  </si>
  <si>
    <t>FB</t>
  </si>
  <si>
    <t>Peridinium inconspicuum</t>
  </si>
  <si>
    <t>Peridinium inconspicuum</t>
  </si>
  <si>
    <t>FB</t>
  </si>
  <si>
    <t>Peridinium inconspicuum</t>
  </si>
  <si>
    <t>FB</t>
  </si>
  <si>
    <t>Peridinium inconspicuum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</si>
  <si>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</si>
  <si>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</si>
  <si>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</si>
  <si>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</si>
  <si>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</si>
  <si>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</si>
  <si>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</si>
  <si>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</si>
  <si>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</si>
  <si>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</si>
  <si>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</si>
  <si>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</si>
  <si>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</si>
  <si>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</si>
  <si>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</si>
  <si>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</si>
  <si>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</si>
  <si>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</si>
  <si>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</si>
  <si>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</si>
  <si>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</si>
  <si>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</si>
  <si>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</si>
  <si>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</si>
  <si>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</si>
  <si>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</si>
  <si>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</si>
  <si>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</si>
  <si>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</si>
  <si>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</si>
  <si>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</si>
  <si>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</si>
  <si>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</si>
  <si>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</si>
  <si>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Strobilidium sp. (cilliate)</t>
  </si>
  <si>
    <t>Unflagellated Colonial Chryosophyte</t>
  </si>
  <si>
    <t>FB</t>
  </si>
  <si>
    <t>Unflagellated Colonial Chryosophyte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</si>
  <si>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</si>
  <si>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</si>
  <si>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</si>
  <si>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</si>
  <si>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</si>
  <si>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</si>
  <si>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</si>
  <si>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Peridinium inconspicuum</t>
  </si>
  <si>
    <t>FB</t>
  </si>
  <si>
    <t>Peridinium inconspicuum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</si>
  <si>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</si>
  <si>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</si>
  <si>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</si>
  <si>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</si>
  <si>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</si>
  <si>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</si>
  <si>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</si>
  <si>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</si>
  <si>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</si>
  <si>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</si>
  <si>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</si>
  <si>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</si>
  <si>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Oocystis sp.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</si>
  <si>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</si>
  <si>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</si>
  <si>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</si>
  <si>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</si>
  <si>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</si>
  <si>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</si>
  <si>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</si>
  <si>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</si>
  <si>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</si>
  <si>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</si>
  <si>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</si>
  <si>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</si>
  <si>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</si>
  <si>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</si>
  <si>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</si>
  <si>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Strombidium sp. (cilliate)</t>
  </si>
  <si>
    <t>TB</t>
  </si>
  <si>
    <t>Strombidium sp. (cilliate)</t>
  </si>
  <si>
    <t>TB</t>
  </si>
  <si>
    <t>Strombidium sp. (cilliate)</t>
  </si>
  <si>
    <t>TB</t>
  </si>
  <si>
    <t>Strombidium sp. (cilliate)</t>
  </si>
  <si>
    <t>TB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</si>
  <si>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</si>
  <si>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</si>
  <si>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</si>
  <si>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</si>
  <si>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</si>
  <si>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</si>
  <si>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</si>
  <si>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</si>
  <si>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</si>
  <si>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</si>
  <si>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</si>
  <si>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</si>
  <si>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</si>
  <si>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</si>
  <si>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</si>
  <si>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</si>
  <si>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</si>
  <si>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</si>
  <si>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</si>
  <si>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</si>
  <si>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</si>
  <si>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</si>
  <si>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</si>
  <si>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</si>
  <si>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</si>
  <si>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</si>
  <si>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</si>
  <si>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</si>
  <si>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</si>
  <si>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</si>
  <si>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</si>
  <si>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</si>
  <si>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</si>
  <si>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</si>
  <si>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</si>
  <si>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</si>
  <si>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</si>
  <si>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</si>
  <si>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</si>
  <si>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</si>
  <si>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</si>
  <si>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</si>
  <si>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Peridinium limbatum</t>
  </si>
  <si>
    <t>FB</t>
  </si>
  <si>
    <t>Peridinium quadridens</t>
  </si>
  <si>
    <t>FB</t>
  </si>
  <si>
    <t>Peridinium quadridens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</si>
  <si>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</si>
  <si>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</si>
  <si>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</si>
  <si>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</si>
  <si>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</si>
  <si>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</si>
  <si>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</si>
  <si>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</si>
  <si>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</si>
  <si>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</si>
  <si>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</si>
  <si>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</si>
  <si>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</si>
  <si>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</si>
  <si>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</si>
  <si>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</si>
  <si>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</si>
  <si>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</si>
  <si>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</si>
  <si>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</si>
  <si>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</si>
  <si>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</si>
  <si>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</si>
  <si>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</si>
  <si>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</si>
  <si>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</si>
  <si>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</si>
  <si>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</si>
  <si>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</si>
  <si>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</si>
  <si>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FB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</si>
  <si>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</si>
  <si>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</si>
  <si>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</si>
  <si>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</si>
  <si>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</si>
  <si>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</si>
  <si>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</si>
  <si>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</si>
  <si>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</si>
  <si>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</si>
  <si>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</si>
  <si>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</si>
  <si>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</si>
  <si>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</si>
  <si>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</si>
  <si>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</si>
  <si>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</si>
  <si>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</si>
  <si>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</si>
  <si>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</si>
  <si>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</si>
  <si>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</si>
  <si>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</si>
  <si>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</si>
  <si>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</si>
  <si>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</si>
  <si>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</si>
  <si>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cinctum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</si>
  <si>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</si>
  <si>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</si>
  <si>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</si>
  <si>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</si>
  <si>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</si>
  <si>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</si>
  <si>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</si>
  <si>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</si>
  <si>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</si>
  <si>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</si>
  <si>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</si>
  <si>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</si>
  <si>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</si>
  <si>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</si>
  <si>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</si>
  <si>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</si>
  <si>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Synura sp. (colony)</t>
  </si>
  <si>
    <t>TB</t>
  </si>
  <si>
    <t>Synura sp. (colony)</t>
  </si>
  <si>
    <t>TB</t>
  </si>
  <si>
    <t>Unflagellated Colonial Chryosophyte (colony)</t>
  </si>
  <si>
    <t>TB</t>
  </si>
  <si>
    <t>Unflagellated Colonial Chryosophyte</t>
  </si>
  <si>
    <t>TB</t>
  </si>
  <si>
    <t>Unflagellated Colonial Chryosophyte</t>
  </si>
  <si>
    <t>TB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</si>
  <si>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</si>
  <si>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</si>
  <si>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</si>
  <si>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</si>
  <si>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</si>
  <si>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</si>
  <si>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</si>
  <si>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</si>
  <si>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</si>
  <si>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Mallomonas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</si>
  <si>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</si>
  <si>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</si>
  <si>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</si>
  <si>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</si>
  <si>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</si>
  <si>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</si>
  <si>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</si>
  <si>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</si>
  <si>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</si>
  <si>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</si>
  <si>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</si>
  <si>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</si>
  <si>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</si>
  <si>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</si>
  <si>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</si>
  <si>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</si>
  <si>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</si>
  <si>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</si>
  <si>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</si>
  <si>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</si>
  <si>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</si>
  <si>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</si>
  <si>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</si>
  <si>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</si>
  <si>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</si>
  <si>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</si>
  <si>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</si>
  <si>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</si>
  <si>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</si>
  <si>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</si>
  <si>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</si>
  <si>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</si>
  <si>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</si>
  <si>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</si>
  <si>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</si>
  <si>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FB</t>
  </si>
  <si>
    <t>Peridinium inconspicuum</t>
  </si>
  <si>
    <t>FB</t>
  </si>
  <si>
    <t>Rotifers</t>
  </si>
  <si>
    <t>FB</t>
  </si>
  <si>
    <t>Peridinium inconspicuum</t>
  </si>
  <si>
    <t>FB</t>
  </si>
  <si>
    <t>Peridinium inconspicuum</t>
  </si>
  <si>
    <t>FB</t>
  </si>
  <si>
    <t>Peridinium inconspicuum</t>
  </si>
  <si>
    <t>FB</t>
  </si>
  <si>
    <t>Peridinium inconspicuum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</si>
  <si>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</si>
  <si>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</si>
  <si>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</si>
  <si>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</si>
  <si>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</si>
  <si>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</si>
  <si>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</si>
  <si>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</si>
  <si>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</si>
  <si>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</si>
  <si>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</si>
  <si>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</si>
  <si>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</si>
  <si>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</si>
  <si>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</si>
  <si>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</si>
  <si>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</si>
  <si>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</si>
  <si>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</si>
  <si>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</si>
  <si>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</si>
  <si>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</si>
  <si>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</si>
  <si>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</si>
  <si>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</si>
  <si>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</si>
  <si>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</si>
  <si>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</si>
  <si>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</si>
  <si>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</si>
  <si>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</si>
  <si>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</si>
  <si>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</si>
  <si>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</si>
  <si>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</si>
  <si>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</si>
  <si>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</si>
  <si>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</si>
  <si>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</si>
  <si>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</si>
  <si>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</si>
  <si>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</si>
  <si>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</si>
  <si>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FB</t>
  </si>
  <si>
    <t>Peridinium limbatum</t>
  </si>
  <si>
    <t>FB</t>
  </si>
  <si>
    <t>FB</t>
  </si>
  <si>
    <t>Oocystis sp.</t>
  </si>
  <si>
    <t>FB</t>
  </si>
  <si>
    <t>Oocystis sp.</t>
  </si>
  <si>
    <t>FB</t>
  </si>
  <si>
    <t>Oocystis sp.</t>
  </si>
  <si>
    <t>FB</t>
  </si>
  <si>
    <t>Peridinium armatum</t>
  </si>
  <si>
    <t>FB</t>
  </si>
  <si>
    <t>Peridinium armatum</t>
  </si>
  <si>
    <t>FB</t>
  </si>
  <si>
    <t>FB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</si>
  <si>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</si>
  <si>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</si>
  <si>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</si>
  <si>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</si>
  <si>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</si>
  <si>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</si>
  <si>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</si>
  <si>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</si>
  <si>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</si>
  <si>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</si>
  <si>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</si>
  <si>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</si>
  <si>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</si>
  <si>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</si>
  <si>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</si>
  <si>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</si>
  <si>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</si>
  <si>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</si>
  <si>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</si>
  <si>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Arthrodesmus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</si>
  <si>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</si>
  <si>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</si>
  <si>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</si>
  <si>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</si>
  <si>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</si>
  <si>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</si>
  <si>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</si>
  <si>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</si>
  <si>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</si>
  <si>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</si>
  <si>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</si>
  <si>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</si>
  <si>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</si>
  <si>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</si>
  <si>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</si>
  <si>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</si>
  <si>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</si>
  <si>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</si>
  <si>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</si>
  <si>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</si>
  <si>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</si>
  <si>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</si>
  <si>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</si>
  <si>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</si>
  <si>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</si>
  <si>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</si>
  <si>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</si>
  <si>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</si>
  <si>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</si>
  <si>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</si>
  <si>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</si>
  <si>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</si>
  <si>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</si>
  <si>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</si>
  <si>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</si>
  <si>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</si>
  <si>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</si>
  <si>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FB</t>
  </si>
  <si>
    <t>Strombidium sp. (cilliate)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</si>
  <si>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</si>
  <si>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</si>
  <si>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</si>
  <si>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</si>
  <si>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</si>
  <si>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</si>
  <si>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</si>
  <si>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</si>
  <si>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</si>
  <si>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</si>
  <si>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</si>
  <si>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</si>
  <si>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</si>
  <si>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</si>
  <si>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</si>
  <si>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</si>
  <si>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</si>
  <si>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</si>
  <si>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</si>
  <si>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</si>
  <si>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</si>
  <si>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</si>
  <si>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</si>
  <si>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</si>
  <si>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</si>
  <si>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</si>
  <si>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</si>
  <si>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</si>
  <si>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Oocystis sp.</t>
  </si>
  <si>
    <t>CB</t>
  </si>
  <si>
    <t>Oocystis sp.</t>
  </si>
  <si>
    <t>CB</t>
  </si>
  <si>
    <t>Oocystis sp.</t>
  </si>
  <si>
    <t>CB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</si>
  <si>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</si>
  <si>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</si>
  <si>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</si>
  <si>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</si>
  <si>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</si>
  <si>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</si>
  <si>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</si>
  <si>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</si>
  <si>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</si>
  <si>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</si>
  <si>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</si>
  <si>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</si>
  <si>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</si>
  <si>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</si>
  <si>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</si>
  <si>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</si>
  <si>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</si>
  <si>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</si>
  <si>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</si>
  <si>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</si>
  <si>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</si>
  <si>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</si>
  <si>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</si>
  <si>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</si>
  <si>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Peridinium quadridens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</si>
  <si>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</si>
  <si>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</si>
  <si>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</si>
  <si>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</si>
  <si>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</si>
  <si>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</si>
  <si>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</si>
  <si>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</si>
  <si>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</si>
  <si>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</si>
  <si>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</si>
  <si>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</si>
  <si>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</si>
  <si>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</si>
  <si>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</si>
  <si>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</si>
  <si>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</si>
  <si>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</si>
  <si>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</si>
  <si>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</si>
  <si>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</si>
  <si>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</si>
  <si>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</si>
  <si>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</si>
  <si>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</si>
  <si>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</si>
  <si>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</si>
  <si>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</si>
  <si>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Cryptomonas sp.</t>
  </si>
  <si>
    <t>FB</t>
  </si>
  <si>
    <t>Peridinium cinctum</t>
  </si>
  <si>
    <t>FB</t>
  </si>
  <si>
    <t>Peridinium cinctum</t>
  </si>
  <si>
    <t>FB</t>
  </si>
  <si>
    <t>Peridinium inconspicuum</t>
  </si>
  <si>
    <t>FB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</si>
  <si>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</si>
  <si>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</si>
  <si>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</si>
  <si>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</si>
  <si>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</si>
  <si>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</si>
  <si>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</si>
  <si>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</si>
  <si>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</si>
  <si>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</si>
  <si>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</si>
  <si>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</si>
  <si>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</si>
  <si>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</si>
  <si>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</si>
  <si>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</si>
  <si>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</si>
  <si>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</si>
  <si>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</si>
  <si>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</si>
  <si>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</si>
  <si>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</si>
  <si>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</si>
  <si>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</si>
  <si>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</si>
  <si>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</si>
  <si>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</si>
  <si>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</si>
  <si>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</si>
  <si>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</si>
  <si>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</si>
  <si>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</si>
  <si>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</si>
  <si>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</si>
  <si>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</si>
  <si>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</si>
  <si>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</si>
  <si>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</si>
  <si>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</si>
  <si>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</si>
  <si>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</si>
  <si>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</si>
  <si>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</si>
  <si>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</si>
  <si>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</si>
  <si>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FB</t>
  </si>
  <si>
    <t>Synura sp. (colony)</t>
  </si>
  <si>
    <t>FB</t>
  </si>
  <si>
    <t>Rotifers</t>
  </si>
  <si>
    <t>FB</t>
  </si>
  <si>
    <t>Rotifers</t>
  </si>
  <si>
    <t>FB</t>
  </si>
  <si>
    <t>Rotifers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</si>
  <si>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</si>
  <si>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</si>
  <si>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</si>
  <si>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</si>
  <si>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</si>
  <si>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</si>
  <si>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</si>
  <si>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</si>
  <si>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</si>
  <si>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</si>
  <si>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</si>
  <si>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</si>
  <si>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</si>
  <si>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</si>
  <si>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</si>
  <si>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</si>
  <si>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</si>
  <si>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</si>
  <si>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</si>
  <si>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</si>
  <si>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</si>
  <si>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</si>
  <si>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CB</t>
  </si>
  <si>
    <t>Peridinium cinctum</t>
  </si>
  <si>
    <t>CB</t>
  </si>
  <si>
    <t>Peridinium cinctum</t>
  </si>
  <si>
    <t>CB</t>
  </si>
  <si>
    <t>Peridinium cinctum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</si>
  <si>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</si>
  <si>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</si>
  <si>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</si>
  <si>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</si>
  <si>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</si>
  <si>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</si>
  <si>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</si>
  <si>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</si>
  <si>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</si>
  <si>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</si>
  <si>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</si>
  <si>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</si>
  <si>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</si>
  <si>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</si>
  <si>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</si>
  <si>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</si>
  <si>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</si>
  <si>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</si>
  <si>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</si>
  <si>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</si>
  <si>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</si>
  <si>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</si>
  <si>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</si>
  <si>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</si>
  <si>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</si>
  <si>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Strobilidium sp. (cilliate)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</si>
  <si>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</si>
  <si>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</si>
  <si>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</si>
  <si>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</si>
  <si>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</si>
  <si>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</si>
  <si>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</si>
  <si>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</si>
  <si>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</si>
  <si>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</si>
  <si>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</si>
  <si>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</si>
  <si>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</si>
  <si>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</si>
  <si>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</si>
  <si>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</si>
  <si>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</si>
  <si>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</si>
  <si>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</si>
  <si>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</si>
  <si>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</si>
  <si>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</si>
  <si>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</si>
  <si>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</si>
  <si>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</si>
  <si>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</si>
  <si>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</si>
  <si>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FB</t>
  </si>
  <si>
    <t>Dinobryon sp.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</si>
  <si>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</si>
  <si>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</si>
  <si>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</si>
  <si>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</si>
  <si>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</si>
  <si>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</si>
  <si>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</si>
  <si>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</si>
  <si>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</si>
  <si>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</si>
  <si>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</si>
  <si>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</si>
  <si>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</si>
  <si>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</si>
  <si>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</si>
  <si>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</si>
  <si>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</si>
  <si>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</si>
  <si>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</si>
  <si>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</si>
  <si>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</si>
  <si>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</si>
  <si>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</si>
  <si>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</si>
  <si>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</si>
  <si>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</si>
  <si>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</si>
  <si>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</si>
  <si>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</si>
  <si>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</si>
  <si>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Unflagellated Colonial Chryosophyte</t>
  </si>
  <si>
    <t>FB</t>
  </si>
  <si>
    <t>Unflagellated Colonial Chryosophyte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</si>
  <si>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</si>
  <si>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</si>
  <si>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</si>
  <si>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</si>
  <si>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</si>
  <si>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</si>
  <si>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</si>
  <si>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</si>
  <si>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</si>
  <si>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Strombidium sp. (cilliate)</t>
  </si>
  <si>
    <t>FB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</si>
  <si>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</si>
  <si>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</si>
  <si>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</si>
  <si>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</si>
  <si>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</si>
  <si>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</si>
  <si>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</si>
  <si>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</si>
  <si>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</si>
  <si>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</si>
  <si>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</si>
  <si>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</si>
  <si>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</si>
  <si>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</si>
  <si>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</si>
  <si>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</si>
  <si>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</si>
  <si>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</si>
  <si>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</si>
  <si>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</si>
  <si>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</si>
  <si>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</si>
  <si>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</si>
  <si>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</si>
  <si>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</si>
  <si>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</si>
  <si>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</si>
  <si>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</si>
  <si>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</si>
  <si>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</si>
  <si>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</si>
  <si>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</si>
  <si>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</si>
  <si>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</si>
  <si>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</si>
  <si>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</si>
  <si>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</si>
  <si>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</si>
  <si>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</si>
  <si>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</si>
  <si>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</si>
  <si>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</si>
  <si>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</si>
  <si>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</si>
  <si>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</si>
  <si>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</si>
  <si>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</si>
  <si>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</si>
  <si>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</si>
  <si>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</si>
  <si>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</si>
  <si>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</si>
  <si>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</si>
  <si>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</si>
  <si>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</si>
  <si>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</si>
  <si>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</si>
  <si>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FB</t>
  </si>
  <si>
    <t>Strombidium sp. (cilliate)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</si>
  <si>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</si>
  <si>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</si>
  <si>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</si>
  <si>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</si>
  <si>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</si>
  <si>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</si>
  <si>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</si>
  <si>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</si>
  <si>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Peridinium quadridens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</si>
  <si>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</si>
  <si>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</si>
  <si>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</si>
  <si>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</si>
  <si>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</si>
  <si>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</si>
  <si>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</si>
  <si>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</si>
  <si>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</si>
  <si>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</si>
  <si>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</si>
  <si>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</si>
  <si>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</si>
  <si>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</si>
  <si>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</si>
  <si>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</si>
  <si>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</si>
  <si>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G. fuscum</t>
  </si>
  <si>
    <t>FB</t>
  </si>
  <si>
    <t>Mallomonas</t>
  </si>
  <si>
    <t>FB</t>
  </si>
  <si>
    <t>Mallomonas</t>
  </si>
  <si>
    <t>FB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</si>
  <si>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</si>
  <si>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</si>
  <si>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</si>
  <si>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</si>
  <si>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</si>
  <si>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</si>
  <si>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</si>
  <si>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</si>
  <si>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</si>
  <si>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</si>
  <si>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FB</t>
  </si>
  <si>
    <t>Rotifers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</si>
  <si>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</si>
  <si>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</si>
  <si>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</si>
  <si>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</si>
  <si>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</si>
  <si>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</si>
  <si>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</si>
  <si>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</si>
  <si>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</si>
  <si>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</si>
  <si>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</si>
  <si>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</si>
  <si>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</si>
  <si>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</si>
  <si>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</si>
  <si>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</si>
  <si>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</si>
  <si>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</si>
  <si>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</si>
  <si>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</si>
  <si>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</si>
  <si>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</si>
  <si>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</si>
  <si>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</si>
  <si>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</si>
  <si>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</si>
  <si>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</si>
  <si>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</si>
  <si>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Dinobryon sp.</t>
  </si>
  <si>
    <t>CB</t>
  </si>
  <si>
    <t>Dinobryon sp.</t>
  </si>
  <si>
    <t>CB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</si>
  <si>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</si>
  <si>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</si>
  <si>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</si>
  <si>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</si>
  <si>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</si>
  <si>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</si>
  <si>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</si>
  <si>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</si>
  <si>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</si>
  <si>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</si>
  <si>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</si>
  <si>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</si>
  <si>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</si>
  <si>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</si>
  <si>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</si>
  <si>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</si>
  <si>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</si>
  <si>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</si>
  <si>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</si>
  <si>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</si>
  <si>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</si>
  <si>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</si>
  <si>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</si>
  <si>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</si>
  <si>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</si>
  <si>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</si>
  <si>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</si>
  <si>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</si>
  <si>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</si>
  <si>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</si>
  <si>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</si>
  <si>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</si>
  <si>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</si>
  <si>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</si>
  <si>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</si>
  <si>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</si>
  <si>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</si>
  <si>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</si>
  <si>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</si>
  <si>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</si>
  <si>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</si>
  <si>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</si>
  <si>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</si>
  <si>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</si>
  <si>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</si>
  <si>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</si>
  <si>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</si>
  <si>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</si>
  <si>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</si>
  <si>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</si>
  <si>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</si>
  <si>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</si>
  <si>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</si>
  <si>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</si>
  <si>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</si>
  <si>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</si>
  <si>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</si>
  <si>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</si>
  <si>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</si>
  <si>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</si>
  <si>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</si>
  <si>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</si>
  <si>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</si>
  <si>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</si>
  <si>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</si>
  <si>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</si>
  <si>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</si>
  <si>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</si>
  <si>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</si>
  <si>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</si>
  <si>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</si>
  <si>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</si>
  <si>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</si>
  <si>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</si>
  <si>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</si>
  <si>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</si>
  <si>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G. fuscum</t>
  </si>
  <si>
    <t>CB</t>
  </si>
  <si>
    <t>Unflagellated Colonial Chryosophyte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</si>
  <si>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</si>
  <si>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</si>
  <si>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</si>
  <si>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</si>
  <si>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</si>
  <si>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</si>
  <si>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</si>
  <si>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</si>
  <si>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</si>
  <si>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</si>
  <si>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</si>
  <si>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</si>
  <si>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</si>
  <si>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</si>
  <si>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</si>
  <si>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</si>
  <si>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</si>
  <si>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</si>
  <si>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</si>
  <si>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</si>
  <si>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</si>
  <si>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</si>
  <si>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armatum</t>
  </si>
  <si>
    <t>FB</t>
  </si>
  <si>
    <t>Peridinium limbatum</t>
  </si>
  <si>
    <t>FB</t>
  </si>
  <si>
    <t>FB</t>
  </si>
  <si>
    <t>Strobilidium sp. (cilliate)</t>
  </si>
  <si>
    <t>FB</t>
  </si>
  <si>
    <t>Strobilidium sp. (cilliate)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</si>
  <si>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</si>
  <si>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</si>
  <si>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</si>
  <si>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</si>
  <si>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</si>
  <si>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</si>
  <si>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</si>
  <si>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</si>
  <si>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</si>
  <si>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</si>
  <si>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</si>
  <si>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</si>
  <si>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</si>
  <si>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</si>
  <si>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</si>
  <si>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</si>
  <si>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</si>
  <si>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Unflagellated Colonial Chryosophyte</t>
  </si>
  <si>
    <t>FB</t>
  </si>
  <si>
    <t>Mallomonas sp.</t>
  </si>
  <si>
    <t>CB</t>
  </si>
  <si>
    <t>Mallomonas sp.</t>
  </si>
  <si>
    <t>CB</t>
  </si>
  <si>
    <t>Mallomonas sp.</t>
  </si>
  <si>
    <t>CB</t>
  </si>
  <si>
    <t>Unflagellated Colonial Chryosophyte</t>
  </si>
  <si>
    <t>FB</t>
  </si>
  <si>
    <t>DATE</t>
  </si>
  <si>
    <t>LAKE</t>
  </si>
  <si>
    <t>REP</t>
  </si>
  <si>
    <t>TAXA</t>
  </si>
  <si>
    <t>COUNT 1</t>
  </si>
  <si>
    <t>COUNT 2</t>
  </si>
  <si>
    <t>COUNT 3</t>
  </si>
  <si>
    <t>MEAN COUNT</t>
  </si>
  <si>
    <t>CHAMBER AREA (mm^2)</t>
  </si>
  <si>
    <r>
      <rPr>
        <sz val="9"/>
        <rFont val="Geneva"/>
      </rPr>
      <t>MEAN CELL VOLUME (</t>
    </r>
    <r>
      <rPr>
        <sz val="9"/>
        <rFont val="Arial"/>
        <family val="2"/>
      </rPr>
      <t>µ</t>
    </r>
    <r>
      <rPr>
        <sz val="9"/>
        <rFont val="Geneva"/>
      </rPr>
      <t>m^3)</t>
    </r>
  </si>
  <si>
    <t>CB</t>
  </si>
  <si>
    <t>Cryptomonas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</si>
  <si>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</si>
  <si>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</si>
  <si>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</si>
  <si>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</si>
  <si>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</si>
  <si>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</si>
  <si>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</si>
  <si>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</si>
  <si>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</si>
  <si>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</si>
  <si>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</si>
  <si>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</si>
  <si>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</si>
  <si>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</si>
  <si>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</si>
  <si>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</si>
  <si>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</si>
  <si>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</si>
  <si>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</si>
  <si>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</si>
  <si>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</si>
  <si>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</si>
  <si>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</si>
  <si>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</si>
  <si>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</si>
  <si>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</si>
  <si>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</si>
  <si>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</si>
  <si>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</si>
  <si>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</si>
  <si>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</si>
  <si>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</si>
  <si>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</si>
  <si>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</si>
  <si>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</si>
  <si>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</si>
  <si>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</si>
  <si>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</si>
  <si>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</si>
  <si>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</si>
  <si>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</si>
  <si>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</si>
  <si>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</si>
  <si>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</si>
  <si>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</si>
  <si>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</si>
  <si>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</si>
  <si>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</si>
  <si>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</si>
  <si>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</si>
  <si>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</si>
  <si>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</si>
  <si>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</si>
  <si>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</si>
  <si>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</si>
  <si>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</si>
  <si>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</si>
  <si>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</si>
  <si>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</si>
  <si>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Cryptomonas sp.</t>
  </si>
  <si>
    <t>CB</t>
  </si>
  <si>
    <t>Cryptomonas sp.</t>
  </si>
  <si>
    <t>CB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</si>
  <si>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</si>
  <si>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</si>
  <si>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</si>
  <si>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</si>
  <si>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</si>
  <si>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</si>
  <si>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</si>
  <si>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Synura sp. (colony)</t>
  </si>
  <si>
    <t>FB</t>
  </si>
  <si>
    <t>Peridinium quadridens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</si>
  <si>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</si>
  <si>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</si>
  <si>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</si>
  <si>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</si>
  <si>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</si>
  <si>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</si>
  <si>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</si>
  <si>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</si>
  <si>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</si>
  <si>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</si>
  <si>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</si>
  <si>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</si>
  <si>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</si>
  <si>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Peridinium cinctum</t>
  </si>
  <si>
    <t>FB</t>
  </si>
  <si>
    <t>Rotifers</t>
  </si>
  <si>
    <t>Synura sp. (colony)</t>
  </si>
  <si>
    <t>FB</t>
  </si>
  <si>
    <t>Synura sp. (colony)</t>
  </si>
  <si>
    <t>FB</t>
  </si>
  <si>
    <t>Synura sp. (colony)</t>
  </si>
  <si>
    <t>FB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</si>
  <si>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</si>
  <si>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</si>
  <si>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</si>
  <si>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</si>
  <si>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</si>
  <si>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</si>
  <si>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</si>
  <si>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</si>
  <si>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</si>
  <si>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</si>
  <si>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</si>
  <si>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</si>
  <si>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</si>
  <si>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</si>
  <si>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</si>
  <si>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</si>
  <si>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</si>
  <si>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</si>
  <si>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</si>
  <si>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</si>
  <si>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</si>
  <si>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</si>
  <si>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</si>
  <si>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</si>
  <si>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</si>
  <si>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</si>
  <si>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</si>
  <si>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</si>
  <si>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</si>
  <si>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</si>
  <si>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</si>
  <si>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</si>
  <si>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</si>
  <si>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</si>
  <si>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CB</t>
  </si>
  <si>
    <t>Peridinium armatum</t>
  </si>
  <si>
    <t>CB</t>
  </si>
  <si>
    <t>Peridinium armatum</t>
  </si>
  <si>
    <t>CB</t>
  </si>
  <si>
    <t>Dinobryon sp.</t>
  </si>
  <si>
    <t>CB</t>
  </si>
  <si>
    <t>Dinobryon sp.</t>
  </si>
  <si>
    <t>Synura sp. (colony)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</si>
  <si>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</si>
  <si>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</si>
  <si>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</si>
  <si>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</si>
  <si>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</si>
  <si>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</si>
  <si>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</si>
  <si>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</si>
  <si>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</si>
  <si>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</si>
  <si>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</si>
  <si>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</si>
  <si>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</si>
  <si>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</si>
  <si>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G. fuscum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</si>
  <si>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</si>
  <si>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</si>
  <si>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</si>
  <si>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</si>
  <si>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</si>
  <si>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</si>
  <si>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</si>
  <si>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</si>
  <si>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</si>
  <si>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</si>
  <si>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</si>
  <si>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</si>
  <si>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</si>
  <si>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</si>
  <si>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</si>
  <si>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</si>
  <si>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</si>
  <si>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</si>
  <si>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</si>
  <si>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</si>
  <si>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</si>
  <si>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</si>
  <si>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</si>
  <si>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</si>
  <si>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</si>
  <si>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</si>
  <si>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</si>
  <si>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</si>
  <si>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</si>
  <si>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</si>
  <si>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</si>
  <si>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</si>
  <si>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</si>
  <si>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</si>
  <si>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</si>
  <si>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</si>
  <si>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</si>
  <si>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</si>
  <si>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</si>
  <si>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</si>
  <si>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</si>
  <si>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</si>
  <si>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</si>
  <si>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</si>
  <si>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</si>
  <si>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</si>
  <si>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</si>
  <si>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</si>
  <si>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</si>
  <si>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</si>
  <si>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</si>
  <si>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G. fuscum</t>
  </si>
  <si>
    <t>CB</t>
  </si>
  <si>
    <t>G. fuscum</t>
  </si>
  <si>
    <t>CB</t>
  </si>
  <si>
    <t>G. fuscum</t>
  </si>
  <si>
    <t>CB</t>
  </si>
  <si>
    <t>Unflagellated Colonial Chryosophyte</t>
  </si>
  <si>
    <t>FB</t>
  </si>
  <si>
    <t>Unflagellated Colonial Chryosophyte</t>
  </si>
  <si>
    <t>FB</t>
  </si>
  <si>
    <t>Unflagellated Colonial Chryosophyte</t>
  </si>
  <si>
    <t>Strobilidium sp. (cilliate)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</si>
  <si>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</si>
  <si>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</si>
  <si>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</si>
  <si>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</si>
  <si>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</si>
  <si>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</si>
  <si>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</si>
  <si>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</si>
  <si>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</si>
  <si>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</si>
  <si>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</si>
  <si>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Peridinium limbatum</t>
  </si>
  <si>
    <t>FB</t>
  </si>
  <si>
    <t>Strobilidium sp. (cilliate)</t>
  </si>
  <si>
    <t>FB</t>
  </si>
  <si>
    <t>Unflagellated Colonial Chryosophyte</t>
  </si>
  <si>
    <t>FB</t>
  </si>
  <si>
    <t>Unflagellated Colonial Chryosophyte</t>
  </si>
  <si>
    <t>FB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</si>
  <si>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</si>
  <si>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</si>
  <si>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</si>
  <si>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</si>
  <si>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</si>
  <si>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</si>
  <si>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</si>
  <si>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</si>
  <si>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</si>
  <si>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</si>
  <si>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</si>
  <si>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</si>
  <si>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</si>
  <si>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</si>
  <si>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</si>
  <si>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</si>
  <si>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</si>
  <si>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</si>
  <si>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</si>
  <si>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</si>
  <si>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</si>
  <si>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</si>
  <si>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</si>
  <si>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</si>
  <si>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</si>
  <si>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</si>
  <si>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</si>
  <si>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</si>
  <si>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</si>
  <si>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</si>
  <si>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</si>
  <si>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</si>
  <si>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</si>
  <si>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</si>
  <si>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CB</t>
  </si>
  <si>
    <t>Peridinium inconspicuum</t>
  </si>
  <si>
    <t>CB</t>
  </si>
  <si>
    <t>Mallomonas sp.</t>
  </si>
  <si>
    <t>CB</t>
  </si>
  <si>
    <t>Unflagellated Colonial Chryosophyte</t>
  </si>
  <si>
    <t>FB</t>
  </si>
  <si>
    <t>Unflagellated Colonial Chryosophyte</t>
  </si>
  <si>
    <t>FB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</si>
  <si>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</si>
  <si>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</si>
  <si>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</si>
  <si>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</si>
  <si>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</si>
  <si>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</si>
  <si>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</si>
  <si>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</si>
  <si>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</si>
  <si>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</si>
  <si>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</si>
  <si>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</si>
  <si>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</si>
  <si>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CB</t>
  </si>
  <si>
    <t>Oocystis sp.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</si>
  <si>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</si>
  <si>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</si>
  <si>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</si>
  <si>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</si>
  <si>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</si>
  <si>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</si>
  <si>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</si>
  <si>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</si>
  <si>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</si>
  <si>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</si>
  <si>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</si>
  <si>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</si>
  <si>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</si>
  <si>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</si>
  <si>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CB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</si>
  <si>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</si>
  <si>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</si>
  <si>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</si>
  <si>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</si>
  <si>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</si>
  <si>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</si>
  <si>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</si>
  <si>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</si>
  <si>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</si>
  <si>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</si>
  <si>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</si>
  <si>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</si>
  <si>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</si>
  <si>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</si>
  <si>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</si>
  <si>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</si>
  <si>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</si>
  <si>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</si>
  <si>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</si>
  <si>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</si>
  <si>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</si>
  <si>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</si>
  <si>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</si>
  <si>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</si>
  <si>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</si>
  <si>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</si>
  <si>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</si>
  <si>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</si>
  <si>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</si>
  <si>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</si>
  <si>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</si>
  <si>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</si>
  <si>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Oocystis sp.</t>
  </si>
  <si>
    <t>CB</t>
  </si>
  <si>
    <t>Oocystis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</si>
  <si>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</si>
  <si>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</si>
  <si>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</si>
  <si>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</si>
  <si>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</si>
  <si>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</si>
  <si>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</si>
  <si>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</si>
  <si>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</si>
  <si>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</si>
  <si>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</si>
  <si>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Cryptomonas sp.</t>
  </si>
  <si>
    <t>CB</t>
  </si>
  <si>
    <t>Synura sp. (colony)</t>
  </si>
  <si>
    <t>FB</t>
  </si>
  <si>
    <t>Synura sp. (colony)</t>
  </si>
  <si>
    <t>Peridinium quadridens</t>
  </si>
  <si>
    <t>FB</t>
  </si>
  <si>
    <t>Peridinium quadridens</t>
  </si>
  <si>
    <t>FB</t>
  </si>
  <si>
    <t>Peridinium quadridens</t>
  </si>
  <si>
    <t>FB</t>
  </si>
  <si>
    <t>Rotifers</t>
  </si>
  <si>
    <t>FB</t>
  </si>
  <si>
    <t>Rotifers</t>
  </si>
  <si>
    <t>FB</t>
  </si>
  <si>
    <t>Rotifers</t>
  </si>
  <si>
    <t>Synura sp. (colony)</t>
  </si>
  <si>
    <t>FB</t>
  </si>
  <si>
    <t>Dinobryon sp.</t>
  </si>
  <si>
    <t>CB</t>
  </si>
  <si>
    <t>Dinobryon sp.</t>
  </si>
  <si>
    <t>CB</t>
  </si>
  <si>
    <t>Dinobryon sp.</t>
  </si>
  <si>
    <t>CB</t>
  </si>
  <si>
    <t>Dinobryon sp.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</si>
  <si>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</si>
  <si>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</si>
  <si>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</si>
  <si>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</si>
  <si>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</si>
  <si>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</si>
  <si>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</si>
  <si>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</si>
  <si>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</si>
  <si>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</si>
  <si>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</si>
  <si>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</si>
  <si>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</si>
  <si>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</si>
  <si>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</si>
  <si>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</si>
  <si>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</si>
  <si>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</si>
  <si>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</si>
  <si>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</si>
  <si>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</si>
  <si>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</si>
  <si>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</si>
  <si>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</si>
  <si>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</si>
  <si>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</si>
  <si>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</si>
  <si>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</si>
  <si>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</si>
  <si>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</si>
  <si>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</si>
  <si>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</si>
  <si>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Peridinium armatum</t>
  </si>
  <si>
    <t>CB</t>
  </si>
  <si>
    <t>CB</t>
  </si>
  <si>
    <t>Dinobryon sp.</t>
  </si>
  <si>
    <t>CB</t>
  </si>
  <si>
    <t>Dinobryon sp.</t>
  </si>
  <si>
    <t>CB</t>
  </si>
  <si>
    <t>Dinobryon sp.</t>
  </si>
  <si>
    <t>CB</t>
  </si>
  <si>
    <t>Peridinium armatum</t>
  </si>
  <si>
    <t>CB</t>
  </si>
  <si>
    <t>Peridinium armatum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</si>
  <si>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</si>
  <si>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</si>
  <si>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</si>
  <si>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</si>
  <si>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</si>
  <si>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</si>
  <si>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</si>
  <si>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</si>
  <si>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</si>
  <si>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</si>
  <si>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</si>
  <si>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</si>
  <si>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</si>
  <si>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</si>
  <si>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</si>
  <si>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</si>
  <si>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</si>
  <si>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</si>
  <si>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</si>
  <si>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</si>
  <si>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</si>
  <si>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</si>
  <si>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</si>
  <si>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</si>
  <si>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</si>
  <si>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</si>
  <si>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CB</t>
  </si>
  <si>
    <t>CB</t>
  </si>
  <si>
    <t>Synura sp.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</si>
  <si>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</si>
  <si>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</si>
  <si>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</si>
  <si>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</si>
  <si>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</si>
  <si>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</si>
  <si>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</si>
  <si>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</si>
  <si>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</si>
  <si>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</si>
  <si>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</si>
  <si>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</si>
  <si>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</si>
  <si>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</si>
  <si>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</si>
  <si>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</si>
  <si>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</si>
  <si>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</si>
  <si>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</si>
  <si>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</si>
  <si>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</si>
  <si>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</si>
  <si>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</si>
  <si>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DATE</t>
  </si>
  <si>
    <t>LAKE</t>
  </si>
  <si>
    <t>REP</t>
  </si>
  <si>
    <t>TAXA</t>
  </si>
  <si>
    <t>COUNT 1</t>
  </si>
  <si>
    <t>COUNT 2</t>
  </si>
  <si>
    <t>COUNT 3</t>
  </si>
  <si>
    <t>Peridinum quadridens</t>
  </si>
  <si>
    <t>CB</t>
  </si>
  <si>
    <t>Peridinum quadridens</t>
  </si>
  <si>
    <t>CB</t>
  </si>
  <si>
    <t>Peridinum quadridens</t>
  </si>
  <si>
    <t>CB</t>
  </si>
  <si>
    <t>CB</t>
  </si>
  <si>
    <t>Peridinium cinctum</t>
  </si>
  <si>
    <t>CB</t>
  </si>
  <si>
    <t>G. fuscum</t>
  </si>
  <si>
    <t>CB</t>
  </si>
  <si>
    <t>G. fuscum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</si>
  <si>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</si>
  <si>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</si>
  <si>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</si>
  <si>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</si>
  <si>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</si>
  <si>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</si>
  <si>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</si>
  <si>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</si>
  <si>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</si>
  <si>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</si>
  <si>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</si>
  <si>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FB</t>
  </si>
  <si>
    <t>Unflagellated Colonial Chryosophyte</t>
  </si>
  <si>
    <t>FB</t>
  </si>
  <si>
    <t>Strobilidium sp. (cilliate)</t>
  </si>
  <si>
    <t>FB</t>
  </si>
  <si>
    <t>Strobilidium sp. (cilliate)</t>
  </si>
  <si>
    <t>FB</t>
  </si>
  <si>
    <t>Strobilidium sp. (cilliate)</t>
  </si>
  <si>
    <t>FB</t>
  </si>
  <si>
    <t>Unflagellated Colonial Chryosophyte</t>
  </si>
  <si>
    <t>Mallomonas sp.</t>
  </si>
  <si>
    <t>CB</t>
  </si>
  <si>
    <t>Mallomonas sp.</t>
  </si>
  <si>
    <t>CB</t>
  </si>
  <si>
    <t>Mallomonas sp.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</si>
  <si>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</si>
  <si>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</si>
  <si>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</si>
  <si>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</si>
  <si>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</si>
  <si>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</si>
  <si>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</si>
  <si>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</si>
  <si>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</si>
  <si>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</si>
  <si>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</si>
  <si>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</si>
  <si>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</si>
  <si>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</si>
  <si>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</si>
  <si>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</si>
  <si>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</si>
  <si>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</si>
  <si>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</si>
  <si>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</si>
  <si>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</si>
  <si>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</si>
  <si>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</si>
  <si>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</si>
  <si>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</si>
  <si>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</si>
  <si>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</si>
  <si>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</si>
  <si>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Peridinium inconspicuum</t>
  </si>
  <si>
    <t>CB</t>
  </si>
  <si>
    <t>Mallomonas sp.</t>
  </si>
  <si>
    <t>CB</t>
  </si>
  <si>
    <t>Mallomonas sp.</t>
  </si>
  <si>
    <t>CB</t>
  </si>
  <si>
    <t>Oocystis sp.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</si>
  <si>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</si>
  <si>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</si>
  <si>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</si>
  <si>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</si>
  <si>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</si>
  <si>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</si>
  <si>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</si>
  <si>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</si>
  <si>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</si>
  <si>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</si>
  <si>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</si>
  <si>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</si>
  <si>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</si>
  <si>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</si>
  <si>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</si>
  <si>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</si>
  <si>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</si>
  <si>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</si>
  <si>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</si>
  <si>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</si>
  <si>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</si>
  <si>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</si>
  <si>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</si>
  <si>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</si>
  <si>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</si>
  <si>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</si>
  <si>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</si>
  <si>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</si>
  <si>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</si>
  <si>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</si>
  <si>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WB</t>
  </si>
  <si>
    <t>Dinobryon sp.</t>
  </si>
  <si>
    <t>WB</t>
  </si>
  <si>
    <t>Dinobryon sp.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</si>
  <si>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</si>
  <si>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</si>
  <si>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</si>
  <si>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</si>
  <si>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</si>
  <si>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</si>
  <si>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</si>
  <si>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</si>
  <si>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</si>
  <si>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</si>
  <si>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</si>
  <si>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</si>
  <si>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</si>
  <si>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</si>
  <si>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</si>
  <si>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</si>
  <si>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</si>
  <si>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</si>
  <si>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</si>
  <si>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</si>
  <si>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</si>
  <si>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</si>
  <si>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</si>
  <si>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</si>
  <si>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</si>
  <si>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</si>
  <si>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</si>
  <si>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</si>
  <si>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</si>
  <si>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CB</t>
  </si>
  <si>
    <t>Strobilidium sp.</t>
  </si>
  <si>
    <t>CB</t>
  </si>
  <si>
    <t>Strobilidium sp.</t>
  </si>
  <si>
    <t>CB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</si>
  <si>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</si>
  <si>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</si>
  <si>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</si>
  <si>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</si>
  <si>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</si>
  <si>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</si>
  <si>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</si>
  <si>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</si>
  <si>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</si>
  <si>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</si>
  <si>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</si>
  <si>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</si>
  <si>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</si>
  <si>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Peridinium armatum</t>
  </si>
  <si>
    <t>Cryptomonas sp.</t>
  </si>
  <si>
    <t>CB</t>
  </si>
  <si>
    <t>Cryptomonas sp.</t>
  </si>
  <si>
    <t>CB</t>
  </si>
  <si>
    <t>Cryptomonas sp.</t>
  </si>
  <si>
    <t>CB</t>
  </si>
  <si>
    <t>FB</t>
  </si>
  <si>
    <t>Synura sp. (colony)</t>
  </si>
  <si>
    <t>FB</t>
  </si>
  <si>
    <t>Synura sp. (colony)</t>
  </si>
  <si>
    <t>FB</t>
  </si>
  <si>
    <t>Dinobryon sp.</t>
  </si>
  <si>
    <t>CB</t>
  </si>
  <si>
    <t>Dinobryon sp.</t>
  </si>
  <si>
    <t>CB</t>
  </si>
  <si>
    <t>Dinobryon sp.</t>
  </si>
  <si>
    <t>CB</t>
  </si>
  <si>
    <t>Peridinium armatum</t>
  </si>
  <si>
    <t>CB</t>
  </si>
  <si>
    <t>Peridinium armatum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</si>
  <si>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</si>
  <si>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</si>
  <si>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</si>
  <si>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</si>
  <si>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</si>
  <si>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</si>
  <si>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</si>
  <si>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</si>
  <si>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</si>
  <si>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</si>
  <si>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</si>
  <si>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</si>
  <si>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</si>
  <si>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</si>
  <si>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</si>
  <si>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</si>
  <si>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</si>
  <si>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</si>
  <si>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</si>
  <si>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</si>
  <si>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</si>
  <si>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</si>
  <si>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</si>
  <si>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</si>
  <si>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</si>
  <si>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</si>
  <si>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</si>
  <si>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</si>
  <si>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</si>
  <si>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</si>
  <si>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</si>
  <si>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Peridinum quadridens</t>
  </si>
  <si>
    <t>CB</t>
  </si>
  <si>
    <t>Peridinum quadridens</t>
  </si>
  <si>
    <t>CB</t>
  </si>
  <si>
    <t>Peridinium armatum</t>
  </si>
  <si>
    <t>CB</t>
  </si>
  <si>
    <t>Peridinium armatum</t>
  </si>
  <si>
    <t>CB</t>
  </si>
  <si>
    <t>Peridinium armatum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</si>
  <si>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</si>
  <si>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</si>
  <si>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</si>
  <si>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</si>
  <si>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</si>
  <si>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</si>
  <si>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</si>
  <si>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</si>
  <si>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</si>
  <si>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</si>
  <si>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</si>
  <si>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</si>
  <si>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</si>
  <si>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</si>
  <si>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</si>
  <si>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</si>
  <si>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</si>
  <si>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</si>
  <si>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</si>
  <si>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</si>
  <si>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</si>
  <si>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</si>
  <si>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</si>
  <si>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</si>
  <si>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</si>
  <si>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</si>
  <si>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</si>
  <si>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</si>
  <si>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</si>
  <si>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</si>
  <si>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</si>
  <si>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</si>
  <si>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</si>
  <si>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Mallomonas sp.</t>
  </si>
  <si>
    <t>WB</t>
  </si>
  <si>
    <t>Mallomonas sp.</t>
  </si>
  <si>
    <t>WB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</si>
  <si>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</si>
  <si>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</si>
  <si>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</si>
  <si>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</si>
  <si>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</si>
  <si>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</si>
  <si>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</si>
  <si>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</si>
  <si>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</si>
  <si>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</si>
  <si>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</si>
  <si>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</si>
  <si>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</si>
  <si>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</si>
  <si>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</si>
  <si>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</si>
  <si>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</si>
  <si>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</si>
  <si>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</si>
  <si>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</si>
  <si>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</si>
  <si>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</si>
  <si>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</si>
  <si>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</si>
  <si>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</si>
  <si>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</si>
  <si>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</si>
  <si>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</si>
  <si>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</si>
  <si>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</si>
  <si>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</si>
  <si>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</si>
  <si>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</si>
  <si>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</si>
  <si>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</si>
  <si>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</si>
  <si>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</si>
  <si>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</si>
  <si>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</si>
  <si>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</si>
  <si>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</si>
  <si>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</si>
  <si>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</si>
  <si>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</si>
  <si>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</si>
  <si>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Peridinium cinctum</t>
  </si>
  <si>
    <t>CB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</si>
  <si>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</si>
  <si>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</si>
  <si>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</si>
  <si>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</si>
  <si>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</si>
  <si>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</si>
  <si>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</si>
  <si>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</si>
  <si>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Unflagellated Colonial Chryosophyte</t>
  </si>
  <si>
    <t>FB</t>
  </si>
  <si>
    <t>Mallomonas sp.</t>
  </si>
  <si>
    <t>CB</t>
  </si>
  <si>
    <t>Mallomonas sp.</t>
  </si>
  <si>
    <t>CB</t>
  </si>
  <si>
    <t>Mallomonas sp.</t>
  </si>
  <si>
    <t>CB</t>
  </si>
  <si>
    <t>Mallomonas sp.</t>
  </si>
  <si>
    <t>CB</t>
  </si>
  <si>
    <t>Peridinium inconspicuum</t>
  </si>
  <si>
    <t>CB</t>
  </si>
  <si>
    <t>Peridinium inconspicuum</t>
  </si>
  <si>
    <t>CB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</si>
  <si>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</si>
  <si>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</si>
  <si>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</si>
  <si>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</si>
  <si>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</si>
  <si>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</si>
  <si>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</si>
  <si>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</si>
  <si>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</si>
  <si>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</si>
  <si>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</si>
  <si>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</si>
  <si>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</si>
  <si>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</si>
  <si>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</si>
  <si>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</si>
  <si>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</si>
  <si>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</si>
  <si>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</si>
  <si>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</si>
  <si>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</si>
  <si>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</si>
  <si>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</si>
  <si>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</si>
  <si>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</si>
  <si>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</si>
  <si>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</si>
  <si>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</si>
  <si>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</si>
  <si>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</si>
  <si>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</si>
  <si>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</si>
  <si>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</si>
  <si>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</si>
  <si>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</si>
  <si>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</si>
  <si>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</si>
  <si>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</si>
  <si>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</si>
  <si>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</si>
  <si>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</si>
  <si>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</si>
  <si>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</si>
  <si>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CB</t>
  </si>
  <si>
    <t>Rotifers</t>
  </si>
  <si>
    <t>CB</t>
  </si>
  <si>
    <t>Strobilidium sp.</t>
  </si>
  <si>
    <t>Peridinium inconspicuum</t>
  </si>
  <si>
    <t>CB</t>
  </si>
  <si>
    <t>Peridinium inconspicuum</t>
  </si>
  <si>
    <t>CB</t>
  </si>
  <si>
    <t>Peridinium inconspicuum</t>
  </si>
  <si>
    <t>CB</t>
  </si>
  <si>
    <t>Peridinium inconspicuum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</si>
  <si>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</si>
  <si>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</si>
  <si>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</si>
  <si>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</si>
  <si>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</si>
  <si>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</si>
  <si>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</si>
  <si>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</si>
  <si>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</si>
  <si>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</si>
  <si>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</si>
  <si>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</si>
  <si>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</si>
  <si>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</si>
  <si>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</si>
  <si>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</si>
  <si>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</si>
  <si>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</si>
  <si>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</si>
  <si>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</si>
  <si>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</si>
  <si>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</si>
  <si>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</si>
  <si>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</si>
  <si>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</si>
  <si>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</si>
  <si>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</si>
  <si>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</si>
  <si>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</si>
  <si>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</si>
  <si>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WB</t>
  </si>
  <si>
    <t>Peridinium armatum</t>
  </si>
  <si>
    <t>WB</t>
  </si>
  <si>
    <t>Peridinium armatum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</si>
  <si>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</si>
  <si>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</si>
  <si>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</si>
  <si>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</si>
  <si>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</si>
  <si>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</si>
  <si>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</si>
  <si>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</si>
  <si>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</si>
  <si>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</si>
  <si>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</si>
  <si>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</si>
  <si>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</si>
  <si>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</si>
  <si>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</si>
  <si>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</si>
  <si>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</si>
  <si>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</si>
  <si>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</si>
  <si>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</si>
  <si>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</si>
  <si>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</si>
  <si>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</si>
  <si>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</si>
  <si>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</si>
  <si>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</si>
  <si>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</si>
  <si>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</si>
  <si>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</si>
  <si>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</si>
  <si>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</si>
  <si>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</si>
  <si>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</si>
  <si>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</si>
  <si>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</si>
  <si>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</si>
  <si>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</si>
  <si>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</si>
  <si>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</si>
  <si>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</si>
  <si>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</si>
  <si>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</si>
  <si>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</si>
  <si>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Peridinium limbatum</t>
  </si>
  <si>
    <t>CB</t>
  </si>
  <si>
    <t>CB</t>
  </si>
  <si>
    <t>Peridinium armatum</t>
  </si>
  <si>
    <t>CB</t>
  </si>
  <si>
    <t>Peridinium armatum</t>
  </si>
  <si>
    <t>CB</t>
  </si>
  <si>
    <t>Peridinium armatum</t>
  </si>
  <si>
    <t>CB</t>
  </si>
  <si>
    <t>Dinobryon sp.</t>
  </si>
  <si>
    <t>CB</t>
  </si>
  <si>
    <t>Peridinium limbatum</t>
  </si>
  <si>
    <t>CB</t>
  </si>
  <si>
    <t>Peridinium armatum</t>
  </si>
  <si>
    <t>CB</t>
  </si>
  <si>
    <t>Peridinium armatum</t>
  </si>
  <si>
    <t>CB</t>
  </si>
  <si>
    <t>Peridinium armatum</t>
  </si>
  <si>
    <t>CB</t>
  </si>
  <si>
    <t>CB</t>
  </si>
  <si>
    <t>Peridinium limbatum</t>
  </si>
  <si>
    <t>CB</t>
  </si>
  <si>
    <t>Peridinium limbatum</t>
  </si>
  <si>
    <t>CB</t>
  </si>
  <si>
    <t>G. fuscum</t>
  </si>
  <si>
    <t>WB</t>
  </si>
  <si>
    <t>G. fuscum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</si>
  <si>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</si>
  <si>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</si>
  <si>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</si>
  <si>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</si>
  <si>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</si>
  <si>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</si>
  <si>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</si>
  <si>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</si>
  <si>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</si>
  <si>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</si>
  <si>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</si>
  <si>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</si>
  <si>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</si>
  <si>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</si>
  <si>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</si>
  <si>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</si>
  <si>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</si>
  <si>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</si>
  <si>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</si>
  <si>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</si>
  <si>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</si>
  <si>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</si>
  <si>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</si>
  <si>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</si>
  <si>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</si>
  <si>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</si>
  <si>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</si>
  <si>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</si>
  <si>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Peridinium limbatum</t>
  </si>
  <si>
    <t>CB</t>
  </si>
  <si>
    <t>CB</t>
  </si>
  <si>
    <t>Strombidium sp.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</si>
  <si>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</si>
  <si>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</si>
  <si>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</si>
  <si>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</si>
  <si>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</si>
  <si>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</si>
  <si>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</si>
  <si>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</si>
  <si>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</si>
  <si>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</si>
  <si>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</si>
  <si>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</si>
  <si>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</si>
  <si>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</si>
  <si>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</si>
  <si>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</si>
  <si>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</si>
  <si>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</si>
  <si>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</si>
  <si>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</si>
  <si>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</si>
  <si>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</si>
  <si>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</si>
  <si>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</si>
  <si>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</si>
  <si>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</si>
  <si>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</si>
  <si>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</si>
  <si>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</si>
  <si>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</si>
  <si>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</si>
  <si>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</si>
  <si>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</si>
  <si>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</si>
  <si>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</si>
  <si>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</si>
  <si>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</si>
  <si>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</si>
  <si>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</si>
  <si>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</si>
  <si>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WB</t>
  </si>
  <si>
    <t>Peridinium inconspicuum</t>
  </si>
  <si>
    <t>WB</t>
  </si>
  <si>
    <t>Peridinium inconspicuum</t>
  </si>
  <si>
    <t>Strobilidium sp.</t>
  </si>
  <si>
    <t>WB</t>
  </si>
  <si>
    <t>Strobilidium sp.</t>
  </si>
  <si>
    <t>WB</t>
  </si>
  <si>
    <t>Strobilidium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</si>
  <si>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</si>
  <si>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</si>
  <si>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</si>
  <si>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</si>
  <si>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</si>
  <si>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</si>
  <si>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</si>
  <si>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</si>
  <si>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</si>
  <si>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</si>
  <si>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</si>
  <si>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</si>
  <si>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</si>
  <si>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</si>
  <si>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</si>
  <si>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</si>
  <si>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</si>
  <si>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</si>
  <si>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</si>
  <si>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</si>
  <si>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</si>
  <si>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</si>
  <si>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</si>
  <si>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</si>
  <si>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</si>
  <si>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Peridinum quadridens</t>
  </si>
  <si>
    <t>CB</t>
  </si>
  <si>
    <t>Peridinum quadridens</t>
  </si>
  <si>
    <t>CB</t>
  </si>
  <si>
    <t>Peridinum quadridens</t>
  </si>
  <si>
    <t>CB</t>
  </si>
  <si>
    <t>Peridinum quadridens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</si>
  <si>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</si>
  <si>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</si>
  <si>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</si>
  <si>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</si>
  <si>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</si>
  <si>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</si>
  <si>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</si>
  <si>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</si>
  <si>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</si>
  <si>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</si>
  <si>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</si>
  <si>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Peridinium cinctum</t>
  </si>
  <si>
    <t>CB</t>
  </si>
  <si>
    <t>Peridinium cinctum</t>
  </si>
  <si>
    <t>CB</t>
  </si>
  <si>
    <t>Peridinium cinctum</t>
  </si>
  <si>
    <t>CB</t>
  </si>
  <si>
    <t>Rotifers</t>
  </si>
  <si>
    <t>CB</t>
  </si>
  <si>
    <t>Rotifers</t>
  </si>
  <si>
    <t>CB</t>
  </si>
  <si>
    <t>Rotifers</t>
  </si>
  <si>
    <t>CB</t>
  </si>
  <si>
    <t>Peridinium inconspicuum</t>
  </si>
  <si>
    <t>CB</t>
  </si>
  <si>
    <t>WB</t>
  </si>
  <si>
    <t>Cryptomonas sp.</t>
  </si>
  <si>
    <t>WB</t>
  </si>
  <si>
    <t>Cryptomonas sp.</t>
  </si>
  <si>
    <t>WB</t>
  </si>
  <si>
    <t>Rotifers</t>
  </si>
  <si>
    <t>Oocystis sp.</t>
  </si>
  <si>
    <t>WB</t>
  </si>
  <si>
    <t>Oocystis sp.</t>
  </si>
  <si>
    <t>WB</t>
  </si>
  <si>
    <t>Oocystis sp.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</si>
  <si>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</si>
  <si>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</si>
  <si>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</si>
  <si>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</si>
  <si>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</si>
  <si>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</si>
  <si>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</si>
  <si>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</si>
  <si>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</si>
  <si>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</si>
  <si>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</si>
  <si>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</si>
  <si>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</si>
  <si>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</si>
  <si>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</si>
  <si>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</si>
  <si>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</si>
  <si>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</si>
  <si>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</si>
  <si>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</si>
  <si>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</si>
  <si>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</si>
  <si>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</si>
  <si>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</si>
  <si>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</si>
  <si>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</si>
  <si>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</si>
  <si>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</si>
  <si>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</si>
  <si>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</si>
  <si>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</si>
  <si>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</si>
  <si>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</si>
  <si>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</si>
  <si>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</si>
  <si>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Rotifers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</si>
  <si>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</si>
  <si>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</si>
  <si>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</si>
  <si>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</si>
  <si>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</si>
  <si>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</si>
  <si>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</si>
  <si>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</si>
  <si>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</si>
  <si>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</si>
  <si>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</si>
  <si>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</si>
  <si>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</si>
  <si>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</si>
  <si>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</si>
  <si>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Strobilidium sp.</t>
  </si>
  <si>
    <t>CB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</si>
  <si>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</si>
  <si>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</si>
  <si>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</si>
  <si>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</si>
  <si>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</si>
  <si>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</si>
  <si>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</si>
  <si>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</si>
  <si>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</si>
  <si>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</si>
  <si>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</si>
  <si>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</si>
  <si>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</si>
  <si>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</si>
  <si>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</si>
  <si>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</si>
  <si>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</si>
  <si>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</si>
  <si>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Peridinium limbatum</t>
  </si>
  <si>
    <t>WB</t>
  </si>
  <si>
    <t>Peridinium limbatum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</si>
  <si>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</si>
  <si>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</si>
  <si>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</si>
  <si>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</si>
  <si>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</si>
  <si>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</si>
  <si>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</si>
  <si>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</si>
  <si>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</si>
  <si>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</si>
  <si>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</si>
  <si>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</si>
  <si>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</si>
  <si>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</si>
  <si>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</si>
  <si>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</si>
  <si>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</si>
  <si>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</si>
  <si>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</si>
  <si>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</si>
  <si>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</si>
  <si>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</si>
  <si>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</si>
  <si>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</si>
  <si>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</si>
  <si>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</si>
  <si>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</si>
  <si>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</si>
  <si>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</si>
  <si>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</si>
  <si>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</si>
  <si>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</si>
  <si>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</si>
  <si>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</si>
  <si>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</si>
  <si>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</si>
  <si>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</si>
  <si>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</si>
  <si>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</si>
  <si>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</si>
  <si>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</si>
  <si>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</si>
  <si>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</si>
  <si>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</si>
  <si>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</si>
  <si>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</si>
  <si>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</si>
  <si>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</si>
  <si>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</si>
  <si>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</si>
  <si>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</si>
  <si>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</si>
  <si>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</si>
  <si>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</si>
  <si>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</si>
  <si>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</si>
  <si>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Peridinium limbatum</t>
  </si>
  <si>
    <t>CB</t>
  </si>
  <si>
    <t>Peridinium limbatum</t>
  </si>
  <si>
    <t>CB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</si>
  <si>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</si>
  <si>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</si>
  <si>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</si>
  <si>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</si>
  <si>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</si>
  <si>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</si>
  <si>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</si>
  <si>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</si>
  <si>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WB</t>
  </si>
  <si>
    <t>G. fuscum</t>
  </si>
  <si>
    <t>WB</t>
  </si>
  <si>
    <t>G. fuscum</t>
  </si>
  <si>
    <t>WB</t>
  </si>
  <si>
    <t>Peridinium cinctum</t>
  </si>
  <si>
    <t>WB</t>
  </si>
  <si>
    <t>Peridinium cinctum</t>
  </si>
  <si>
    <t>WB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</si>
  <si>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</si>
  <si>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</si>
  <si>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</si>
  <si>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</si>
  <si>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</si>
  <si>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</si>
  <si>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</si>
  <si>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</si>
  <si>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</si>
  <si>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</si>
  <si>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</si>
  <si>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</si>
  <si>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</si>
  <si>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</si>
  <si>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</si>
  <si>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</si>
  <si>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</si>
  <si>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</si>
  <si>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</si>
  <si>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</si>
  <si>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</si>
  <si>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</si>
  <si>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</si>
  <si>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</si>
  <si>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</si>
  <si>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</si>
  <si>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</si>
  <si>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</si>
  <si>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</si>
  <si>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</si>
  <si>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</si>
  <si>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</si>
  <si>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</si>
  <si>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</si>
  <si>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</si>
  <si>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</si>
  <si>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</si>
  <si>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</si>
  <si>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</si>
  <si>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</si>
  <si>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</si>
  <si>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</si>
  <si>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</si>
  <si>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</si>
  <si>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</si>
  <si>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</si>
  <si>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</si>
  <si>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</si>
  <si>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</si>
  <si>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</si>
  <si>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</si>
  <si>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Strombidium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</si>
  <si>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</si>
  <si>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</si>
  <si>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</si>
  <si>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</si>
  <si>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</si>
  <si>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</si>
  <si>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</si>
  <si>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</si>
  <si>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</si>
  <si>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</si>
  <si>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</si>
  <si>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</si>
  <si>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</si>
  <si>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Synura sp.</t>
  </si>
  <si>
    <t>CB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</si>
  <si>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</si>
  <si>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</si>
  <si>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</si>
  <si>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</si>
  <si>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</si>
  <si>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</si>
  <si>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</si>
  <si>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</si>
  <si>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</si>
  <si>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Peridinium inconspicuum</t>
  </si>
  <si>
    <t>WB</t>
  </si>
  <si>
    <t>Peridinium inconspicuum</t>
  </si>
  <si>
    <t>WB</t>
  </si>
  <si>
    <t>Peridinium inconspicuum</t>
  </si>
  <si>
    <t>Strobilidium sp.</t>
  </si>
  <si>
    <t>WB</t>
  </si>
  <si>
    <t>Strobilidium sp.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</si>
  <si>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</si>
  <si>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</si>
  <si>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</si>
  <si>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</si>
  <si>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</si>
  <si>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</si>
  <si>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</si>
  <si>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</si>
  <si>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</si>
  <si>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</si>
  <si>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</si>
  <si>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</si>
  <si>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</si>
  <si>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</si>
  <si>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</si>
  <si>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</si>
  <si>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</si>
  <si>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</si>
  <si>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</si>
  <si>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</si>
  <si>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</si>
  <si>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</si>
  <si>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</si>
  <si>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</si>
  <si>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</si>
  <si>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</si>
  <si>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</si>
  <si>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</si>
  <si>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</si>
  <si>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</si>
  <si>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</si>
  <si>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MEAN COUNT</t>
  </si>
  <si>
    <t>CHAMBER AREA (mm^2)</t>
  </si>
  <si>
    <r>
      <rPr>
        <sz val="9"/>
        <rFont val="Geneva"/>
      </rPr>
      <t>MEAN CELL VOLUME (</t>
    </r>
    <r>
      <rPr>
        <sz val="9"/>
        <rFont val="Arial"/>
        <family val="2"/>
      </rPr>
      <t>µ</t>
    </r>
    <r>
      <rPr>
        <sz val="9"/>
        <rFont val="Geneva"/>
      </rPr>
      <t>m^3)</t>
    </r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</si>
  <si>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</si>
  <si>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</si>
  <si>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</si>
  <si>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</si>
  <si>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</si>
  <si>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</si>
  <si>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</si>
  <si>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</si>
  <si>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</si>
  <si>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</si>
  <si>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</si>
  <si>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</si>
  <si>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</si>
  <si>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</si>
  <si>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</si>
  <si>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Rotifers</t>
  </si>
  <si>
    <t>CB</t>
  </si>
  <si>
    <t>Rotifers</t>
  </si>
  <si>
    <t>CB</t>
  </si>
  <si>
    <t>Rotifers</t>
  </si>
  <si>
    <t>CB</t>
  </si>
  <si>
    <t>Oocystis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</si>
  <si>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</si>
  <si>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</si>
  <si>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</si>
  <si>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</si>
  <si>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</si>
  <si>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</si>
  <si>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</si>
  <si>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</si>
  <si>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Oocystis sp.</t>
  </si>
  <si>
    <t>WB</t>
  </si>
  <si>
    <t>Oocystis sp.</t>
  </si>
  <si>
    <t>WB</t>
  </si>
  <si>
    <t>WB</t>
  </si>
  <si>
    <t>Peridinium inconspicuum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</si>
  <si>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</si>
  <si>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</si>
  <si>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</si>
  <si>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</si>
  <si>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</si>
  <si>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</si>
  <si>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</si>
  <si>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</si>
  <si>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</si>
  <si>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</si>
  <si>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</si>
  <si>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</si>
  <si>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</si>
  <si>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</si>
  <si>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</si>
  <si>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</si>
  <si>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</si>
  <si>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</si>
  <si>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</si>
  <si>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</si>
  <si>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</si>
  <si>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</si>
  <si>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</si>
  <si>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</si>
  <si>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</si>
  <si>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</si>
  <si>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</si>
  <si>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</si>
  <si>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</si>
  <si>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</si>
  <si>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</si>
  <si>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Peridinium armatum</t>
  </si>
  <si>
    <t>WB</t>
  </si>
  <si>
    <t>WB</t>
  </si>
  <si>
    <t>Cryptomonas sp.</t>
  </si>
  <si>
    <t>WB</t>
  </si>
  <si>
    <t>Cryptomonas sp.</t>
  </si>
  <si>
    <t>WB</t>
  </si>
  <si>
    <t>Cryptomonas sp.</t>
  </si>
  <si>
    <t>WB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</si>
  <si>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</si>
  <si>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</si>
  <si>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</si>
  <si>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</si>
  <si>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</si>
  <si>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</si>
  <si>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</si>
  <si>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</si>
  <si>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</si>
  <si>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</si>
  <si>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</si>
  <si>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Cryptomonas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</si>
  <si>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</si>
  <si>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</si>
  <si>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</si>
  <si>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</si>
  <si>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</si>
  <si>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</si>
  <si>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</si>
  <si>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</si>
  <si>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</si>
  <si>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Dinobryon sp.</t>
  </si>
  <si>
    <t>WB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</si>
  <si>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</si>
  <si>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</si>
  <si>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</si>
  <si>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</si>
  <si>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</si>
  <si>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</si>
  <si>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</si>
  <si>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</si>
  <si>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</si>
  <si>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limbatum</t>
  </si>
  <si>
    <t>WB</t>
  </si>
  <si>
    <t>Peridinium limbatum</t>
  </si>
  <si>
    <t>WB</t>
  </si>
  <si>
    <t>Synura sp.</t>
  </si>
  <si>
    <t>WB</t>
  </si>
  <si>
    <t>Synura sp.</t>
  </si>
  <si>
    <t>WB</t>
  </si>
  <si>
    <t>WB</t>
  </si>
  <si>
    <t>Synura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</si>
  <si>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</si>
  <si>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</si>
  <si>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</si>
  <si>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</si>
  <si>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</si>
  <si>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</si>
  <si>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</si>
  <si>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</si>
  <si>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</si>
  <si>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</si>
  <si>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</si>
  <si>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</si>
  <si>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</si>
  <si>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Synura sp.</t>
  </si>
  <si>
    <t>WB</t>
  </si>
  <si>
    <t>Synura sp.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</si>
  <si>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</si>
  <si>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</si>
  <si>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</si>
  <si>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</si>
  <si>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</si>
  <si>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</si>
  <si>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</si>
  <si>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</si>
  <si>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</si>
  <si>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</si>
  <si>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</si>
  <si>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</si>
  <si>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</si>
  <si>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</si>
  <si>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Rotifers</t>
  </si>
  <si>
    <t>Peridinium cinctum</t>
  </si>
  <si>
    <t>WB</t>
  </si>
  <si>
    <t>WB</t>
  </si>
  <si>
    <t>Dinobryon sp.</t>
  </si>
  <si>
    <t>WB</t>
  </si>
  <si>
    <t>Dinobryon sp.</t>
  </si>
  <si>
    <t>WB</t>
  </si>
  <si>
    <t>Dinobryon sp.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</si>
  <si>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</si>
  <si>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</si>
  <si>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</si>
  <si>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</si>
  <si>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</si>
  <si>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</si>
  <si>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</si>
  <si>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</si>
  <si>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</si>
  <si>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</si>
  <si>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</si>
  <si>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</si>
  <si>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</si>
  <si>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</si>
  <si>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</si>
  <si>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</si>
  <si>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</si>
  <si>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</si>
  <si>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</si>
  <si>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</si>
  <si>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Strombidium sp.</t>
  </si>
  <si>
    <t>Peridinium cinctum</t>
  </si>
  <si>
    <t>WB</t>
  </si>
  <si>
    <t>WB</t>
  </si>
  <si>
    <t>G. fuscum</t>
  </si>
  <si>
    <t>WB</t>
  </si>
  <si>
    <t>G. fuscum</t>
  </si>
  <si>
    <t>WB</t>
  </si>
  <si>
    <t>G. fuscum</t>
  </si>
  <si>
    <t>WB</t>
  </si>
  <si>
    <t>G. fuscum</t>
  </si>
  <si>
    <t>Peridinium cinctum</t>
  </si>
  <si>
    <t>WB</t>
  </si>
  <si>
    <t>Peridinium cinctum</t>
  </si>
  <si>
    <t>WB</t>
  </si>
  <si>
    <t>Rotifers</t>
  </si>
  <si>
    <t>WB</t>
  </si>
  <si>
    <t>Rotifers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</si>
  <si>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</si>
  <si>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</si>
  <si>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</si>
  <si>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</si>
  <si>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</si>
  <si>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</si>
  <si>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</si>
  <si>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</si>
  <si>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</si>
  <si>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</si>
  <si>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</si>
  <si>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</si>
  <si>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</si>
  <si>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</si>
  <si>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</si>
  <si>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</si>
  <si>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</si>
  <si>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</si>
  <si>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</si>
  <si>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</si>
  <si>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</si>
  <si>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</si>
  <si>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</si>
  <si>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</si>
  <si>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</si>
  <si>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</si>
  <si>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</si>
  <si>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G. fuscum</t>
  </si>
  <si>
    <t>WB</t>
  </si>
  <si>
    <t>G. fuscum</t>
  </si>
  <si>
    <t>WB</t>
  </si>
  <si>
    <t>G. fuscum</t>
  </si>
  <si>
    <t>WB</t>
  </si>
  <si>
    <t>Mallomonas sp.</t>
  </si>
  <si>
    <t>Strombidium sp.</t>
  </si>
  <si>
    <t>CB</t>
  </si>
  <si>
    <t>Strombidium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</si>
  <si>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</si>
  <si>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</si>
  <si>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</si>
  <si>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</si>
  <si>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</si>
  <si>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</si>
  <si>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</si>
  <si>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</si>
  <si>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</si>
  <si>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</si>
  <si>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</si>
  <si>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</si>
  <si>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</si>
  <si>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</si>
  <si>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</si>
  <si>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</si>
  <si>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</si>
  <si>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</si>
  <si>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</si>
  <si>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Mallomonas sp.</t>
  </si>
  <si>
    <t>WB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</si>
  <si>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</si>
  <si>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</si>
  <si>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</si>
  <si>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</si>
  <si>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</si>
  <si>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</si>
  <si>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</si>
  <si>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</si>
  <si>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</si>
  <si>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Strobilidium sp.</t>
  </si>
  <si>
    <t>WB</t>
  </si>
  <si>
    <t>Unknown dinoflagellate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</si>
  <si>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</si>
  <si>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</si>
  <si>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</si>
  <si>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</si>
  <si>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</si>
  <si>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</si>
  <si>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</si>
  <si>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</si>
  <si>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</si>
  <si>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</si>
  <si>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</si>
  <si>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</si>
  <si>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</si>
  <si>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</si>
  <si>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</si>
  <si>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</si>
  <si>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</si>
  <si>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</si>
  <si>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</si>
  <si>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</si>
  <si>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</si>
  <si>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</si>
  <si>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</si>
  <si>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</si>
  <si>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</si>
  <si>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</si>
  <si>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</si>
  <si>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</si>
  <si>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</si>
  <si>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</si>
  <si>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</si>
  <si>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Strombidium sp.</t>
  </si>
  <si>
    <t>Peridinium inconspicuum</t>
  </si>
  <si>
    <t>WB</t>
  </si>
  <si>
    <t>Peridinium inconspicuum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</si>
  <si>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</si>
  <si>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</si>
  <si>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</si>
  <si>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</si>
  <si>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</si>
  <si>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</si>
  <si>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</si>
  <si>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</si>
  <si>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</si>
  <si>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</si>
  <si>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</si>
  <si>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</si>
  <si>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</si>
  <si>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</si>
  <si>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</si>
  <si>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</si>
  <si>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</si>
  <si>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</si>
  <si>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</si>
  <si>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</si>
  <si>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</si>
  <si>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Oocystis sp.</t>
  </si>
  <si>
    <t>WB</t>
  </si>
  <si>
    <t>Peridinium inconspicuum</t>
  </si>
  <si>
    <t>WB</t>
  </si>
  <si>
    <t>Peridinium inconspicuum</t>
  </si>
  <si>
    <t>WB</t>
  </si>
  <si>
    <t>Peridinium inconspicuum</t>
  </si>
  <si>
    <t>Oocystis sp.</t>
  </si>
  <si>
    <t>WB</t>
  </si>
  <si>
    <t>Oocystis sp.</t>
  </si>
  <si>
    <t>WB</t>
  </si>
  <si>
    <t>Peridinium inconspicuum</t>
  </si>
  <si>
    <t>WB</t>
  </si>
  <si>
    <t>Peridinium inconspicuum</t>
  </si>
  <si>
    <t>WB</t>
  </si>
  <si>
    <t>Strombidium sp.</t>
  </si>
  <si>
    <t>WB</t>
  </si>
  <si>
    <t>Strombidium sp.</t>
  </si>
  <si>
    <t>WB</t>
  </si>
  <si>
    <t>Strombidium sp.</t>
  </si>
  <si>
    <t>WB</t>
  </si>
  <si>
    <t>WB</t>
  </si>
  <si>
    <t>Peridinium inconspicuum</t>
  </si>
  <si>
    <t>WB</t>
  </si>
  <si>
    <t>Peridinium inconspicuum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</si>
  <si>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</si>
  <si>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</si>
  <si>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</si>
  <si>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</si>
  <si>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</si>
  <si>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</si>
  <si>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</si>
  <si>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</si>
  <si>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</si>
  <si>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</si>
  <si>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</si>
  <si>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</si>
  <si>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</si>
  <si>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</si>
  <si>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</si>
  <si>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</si>
  <si>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</si>
  <si>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armatum</t>
  </si>
  <si>
    <t>WB</t>
  </si>
  <si>
    <t>Peridinium armatum</t>
  </si>
  <si>
    <t>WB</t>
  </si>
  <si>
    <t>Peridinium armatum</t>
  </si>
  <si>
    <t>Cryptomonas sp.</t>
  </si>
  <si>
    <t>WB</t>
  </si>
  <si>
    <t>Cryptomonas sp.</t>
  </si>
  <si>
    <t>WB</t>
  </si>
  <si>
    <t>Cryptomonas sp.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</si>
  <si>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</si>
  <si>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</si>
  <si>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</si>
  <si>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</si>
  <si>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</si>
  <si>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</si>
  <si>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</si>
  <si>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</si>
  <si>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</si>
  <si>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</si>
  <si>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</si>
  <si>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</si>
  <si>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</si>
  <si>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</si>
  <si>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</si>
  <si>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WB</t>
  </si>
  <si>
    <t>Peridinium armatum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</si>
  <si>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</si>
  <si>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</si>
  <si>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</si>
  <si>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</si>
  <si>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</si>
  <si>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</si>
  <si>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</si>
  <si>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</si>
  <si>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</si>
  <si>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</si>
  <si>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Synura sp.</t>
  </si>
  <si>
    <t>WB</t>
  </si>
  <si>
    <t>Synura sp.</t>
  </si>
  <si>
    <t>WB</t>
  </si>
  <si>
    <t>Synura sp.</t>
  </si>
  <si>
    <t>FB 8/07/03</t>
  </si>
  <si>
    <t>FB 8/11/03</t>
  </si>
  <si>
    <t>FB 8/14/03</t>
  </si>
  <si>
    <t>FB 8/18/03</t>
  </si>
  <si>
    <t>FB 8/21/03</t>
  </si>
  <si>
    <t>NSB 5/29/03</t>
  </si>
  <si>
    <t>NSB 6/03/03</t>
  </si>
  <si>
    <t>NSB 6/06/03</t>
  </si>
  <si>
    <t>NSB 6/10/03</t>
  </si>
  <si>
    <t>NSB 6/13/03</t>
  </si>
  <si>
    <t>NSB 6/17/03</t>
  </si>
  <si>
    <t>NSB 6/20/03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</si>
  <si>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</si>
  <si>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</si>
  <si>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</si>
  <si>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</si>
  <si>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</si>
  <si>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</si>
  <si>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</si>
  <si>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</si>
  <si>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</si>
  <si>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</si>
  <si>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</si>
  <si>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</si>
  <si>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</si>
  <si>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</si>
  <si>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</si>
  <si>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</si>
  <si>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</si>
  <si>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</si>
  <si>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</si>
  <si>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</si>
  <si>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</si>
  <si>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</si>
  <si>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</si>
  <si>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</si>
  <si>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</si>
  <si>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</si>
  <si>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</si>
  <si>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</si>
  <si>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</si>
  <si>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</si>
  <si>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</si>
  <si>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</si>
  <si>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</si>
  <si>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</si>
  <si>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</si>
  <si>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</si>
  <si>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</si>
  <si>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</si>
  <si>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</si>
  <si>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</si>
  <si>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</si>
  <si>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</si>
  <si>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</si>
  <si>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</si>
  <si>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</si>
  <si>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</si>
  <si>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</si>
  <si>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</si>
  <si>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</si>
  <si>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</si>
  <si>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</si>
  <si>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</si>
  <si>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</si>
  <si>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</si>
  <si>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</si>
  <si>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</si>
  <si>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</si>
  <si>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</si>
  <si>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</si>
  <si>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</si>
  <si>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</si>
  <si>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Peridinium cinctum</t>
  </si>
  <si>
    <t>WB</t>
  </si>
  <si>
    <t>Rotifers</t>
  </si>
  <si>
    <t>WB</t>
  </si>
  <si>
    <t>Rotifers</t>
  </si>
  <si>
    <t>WB</t>
  </si>
  <si>
    <t>Rotifers</t>
  </si>
  <si>
    <t>WB</t>
  </si>
  <si>
    <t>NSB 7/15/03</t>
  </si>
  <si>
    <t>NSB 7/18/03</t>
  </si>
  <si>
    <t>NSB 7/22/03</t>
  </si>
  <si>
    <t>NSB 7/25/03</t>
  </si>
  <si>
    <t>NSB 7/29/03</t>
  </si>
  <si>
    <t>NSB 8/01/03</t>
  </si>
  <si>
    <t>NSB 8/05/03</t>
  </si>
  <si>
    <t>NSB 8/08/03</t>
  </si>
  <si>
    <t>NSB 8/12/03</t>
  </si>
  <si>
    <t>NSB 8/15/03</t>
  </si>
  <si>
    <t>NSB 8/19/03</t>
  </si>
  <si>
    <t>NSB 8/22/03</t>
  </si>
  <si>
    <t>SSB 5/29/03</t>
  </si>
  <si>
    <t>SSB 6/03/03</t>
  </si>
  <si>
    <t>SSB 6/06/03</t>
  </si>
  <si>
    <t>SSB 6/10/03</t>
  </si>
  <si>
    <t>SSB 6/13/03</t>
  </si>
  <si>
    <t>SSB 6/17/03</t>
  </si>
  <si>
    <t>SSB 6/20/03</t>
  </si>
  <si>
    <t>SSB 6/24/03</t>
  </si>
  <si>
    <t>SSB 6/27/03</t>
  </si>
  <si>
    <t>SSB 7/01/03</t>
  </si>
  <si>
    <t>SSB 7/04/03</t>
  </si>
  <si>
    <t>SSB 7/08/03</t>
  </si>
  <si>
    <t>SSB 7/11/03</t>
  </si>
  <si>
    <t>SSB 7/15/03</t>
  </si>
  <si>
    <t>Peridinium cinctum</t>
  </si>
  <si>
    <t>WB</t>
  </si>
  <si>
    <t>Peridinium cinctum</t>
  </si>
  <si>
    <t>WB</t>
  </si>
  <si>
    <t>Peridinium cinctum</t>
  </si>
  <si>
    <t>WB</t>
  </si>
  <si>
    <t>WB</t>
  </si>
  <si>
    <t>Mallomonas sp.</t>
  </si>
  <si>
    <t>WB</t>
  </si>
  <si>
    <t>Mallomonas sp.</t>
  </si>
  <si>
    <t>WB</t>
  </si>
  <si>
    <t>Mallomonas sp.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</si>
  <si>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</si>
  <si>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</si>
  <si>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</si>
  <si>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</si>
  <si>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</si>
  <si>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</si>
  <si>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</si>
  <si>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</si>
  <si>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</si>
  <si>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</si>
  <si>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cinctum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</si>
  <si>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</si>
  <si>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</si>
  <si>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</si>
  <si>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</si>
  <si>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</si>
  <si>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</si>
  <si>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</si>
  <si>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</si>
  <si>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</si>
  <si>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</si>
  <si>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</si>
  <si>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</si>
  <si>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</si>
  <si>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</si>
  <si>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</si>
  <si>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</si>
  <si>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</si>
  <si>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WB</t>
  </si>
  <si>
    <t>Strobilidium sp.</t>
  </si>
  <si>
    <t>WB</t>
  </si>
  <si>
    <t>Strobilidium sp.</t>
  </si>
  <si>
    <t>WB</t>
  </si>
  <si>
    <t>WB 6/30/03</t>
  </si>
  <si>
    <t>WB 7/03/03</t>
  </si>
  <si>
    <t>WB 7/07/03</t>
  </si>
  <si>
    <t>WB 7/10/03</t>
  </si>
  <si>
    <t>WB 7/14/03</t>
  </si>
  <si>
    <t>WB 7/17/03</t>
  </si>
  <si>
    <t>WB 7/21/03</t>
  </si>
  <si>
    <t>WB 7/24/03</t>
  </si>
  <si>
    <t>WB 7/28/03</t>
  </si>
  <si>
    <t>WB 7/31/03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</si>
  <si>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</si>
  <si>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</si>
  <si>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</si>
  <si>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</si>
  <si>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</si>
  <si>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</si>
  <si>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</si>
  <si>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</si>
  <si>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</si>
  <si>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</si>
  <si>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</si>
  <si>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</si>
  <si>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</si>
  <si>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</si>
  <si>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</si>
  <si>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</si>
  <si>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</si>
  <si>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</si>
  <si>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</si>
  <si>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</si>
  <si>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</si>
  <si>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</si>
  <si>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</si>
  <si>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</si>
  <si>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</si>
  <si>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</si>
  <si>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</si>
  <si>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</si>
  <si>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</si>
  <si>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</si>
  <si>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</si>
  <si>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</si>
  <si>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</si>
  <si>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</si>
  <si>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</si>
  <si>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</si>
  <si>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</si>
  <si>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</si>
  <si>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Peridinium inconspicuum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</si>
  <si>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</si>
  <si>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</si>
  <si>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</si>
  <si>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</si>
  <si>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</si>
  <si>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</si>
  <si>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</si>
  <si>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</si>
  <si>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</si>
  <si>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WB</t>
  </si>
  <si>
    <t>Peridinium inconspicuum</t>
  </si>
  <si>
    <t>WB</t>
  </si>
  <si>
    <t>CB 7/10/03</t>
  </si>
  <si>
    <t>CB 7/14/03</t>
  </si>
  <si>
    <t>Strombidium sp.</t>
  </si>
  <si>
    <t>WB</t>
  </si>
  <si>
    <t>Strombidium sp.</t>
  </si>
  <si>
    <t>SSB 8/15/03</t>
  </si>
  <si>
    <t>SSB 8/19/03</t>
  </si>
  <si>
    <t>SSB 8/22/03</t>
  </si>
  <si>
    <t>TB 5/29/03</t>
  </si>
  <si>
    <t>TB 6/03/03</t>
  </si>
  <si>
    <t>TB 6/10/03</t>
  </si>
  <si>
    <t>TB 6/13/03</t>
  </si>
  <si>
    <t>TB 6/17/03</t>
  </si>
  <si>
    <t>TB 6/20/03</t>
  </si>
  <si>
    <t>TB 6/24/03</t>
  </si>
  <si>
    <t>TB 6/27/03</t>
  </si>
  <si>
    <t>TB 7/01/03</t>
  </si>
  <si>
    <t>TB 7/04/03</t>
  </si>
  <si>
    <t>TB 7/08/03</t>
  </si>
  <si>
    <t>TB 7/11/03</t>
  </si>
  <si>
    <t>TB 7/15/03</t>
  </si>
  <si>
    <t>TB 7/18/03</t>
  </si>
  <si>
    <t>TB 7/22/03</t>
  </si>
  <si>
    <t>TB 7/25/03</t>
  </si>
  <si>
    <t>TB 7/29/03</t>
  </si>
  <si>
    <t>TB 8/01/03</t>
  </si>
  <si>
    <t>TB 8/05/03</t>
  </si>
  <si>
    <t>TB 8/08/03</t>
  </si>
  <si>
    <t>TB 8/12/03</t>
  </si>
  <si>
    <t>TB 8/15/03</t>
  </si>
  <si>
    <t>TB 8/19/03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</si>
  <si>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</si>
  <si>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</si>
  <si>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</si>
  <si>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</si>
  <si>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</si>
  <si>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</si>
  <si>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</si>
  <si>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</si>
  <si>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WB</t>
  </si>
  <si>
    <t>Peridinium armatum</t>
  </si>
  <si>
    <t>WB</t>
  </si>
  <si>
    <t>Peridinium armatum</t>
  </si>
  <si>
    <t>WB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</si>
  <si>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</si>
  <si>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</si>
  <si>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</si>
  <si>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</si>
  <si>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</si>
  <si>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</si>
  <si>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</si>
  <si>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</si>
  <si>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</si>
  <si>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</si>
  <si>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</si>
  <si>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</si>
  <si>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</si>
  <si>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</si>
  <si>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</si>
  <si>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</si>
  <si>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</si>
  <si>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</si>
  <si>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</si>
  <si>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</si>
  <si>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</si>
  <si>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Peridinium limbatum</t>
  </si>
  <si>
    <t>WB</t>
  </si>
  <si>
    <t>Synura sp.</t>
  </si>
  <si>
    <t>WB</t>
  </si>
  <si>
    <t>Synura sp.</t>
  </si>
  <si>
    <t>WB</t>
  </si>
  <si>
    <t>Synura sp.</t>
  </si>
  <si>
    <t>WB</t>
  </si>
  <si>
    <t>FB 7/17/03</t>
  </si>
  <si>
    <t>FB 7/21/03</t>
  </si>
  <si>
    <t>FB 7/24/03</t>
  </si>
  <si>
    <t>FB 7/28/03</t>
  </si>
  <si>
    <t>FB 7/31/03</t>
  </si>
  <si>
    <t>FB 8/04/03</t>
  </si>
  <si>
    <t>BIOVOLUME =µm^3 per mL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</si>
  <si>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</si>
  <si>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</si>
  <si>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</si>
  <si>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</si>
  <si>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</si>
  <si>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</si>
  <si>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</si>
  <si>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</si>
  <si>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Average of BIOVOLUME =µm^3 per mL</t>
  </si>
  <si>
    <t>sampleID</t>
  </si>
  <si>
    <t>CB 5/28/03</t>
  </si>
  <si>
    <t>CB 6/02/03</t>
  </si>
  <si>
    <t>CB 6/05/03</t>
  </si>
  <si>
    <t>CB 6/09/03</t>
  </si>
  <si>
    <t>CB 6/12/03</t>
  </si>
  <si>
    <t>CB 6/16/03</t>
  </si>
  <si>
    <t>CB 6/19/03</t>
  </si>
  <si>
    <t>CB 6/23/03</t>
  </si>
  <si>
    <t>CB 6/26/03</t>
  </si>
  <si>
    <t>CB 6/30/03</t>
  </si>
  <si>
    <t>CB 7/03/03</t>
  </si>
  <si>
    <t>CB 7/07/03</t>
  </si>
  <si>
    <t>dates with actual counts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</si>
  <si>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</si>
  <si>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</si>
  <si>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</si>
  <si>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</si>
  <si>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</si>
  <si>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</si>
  <si>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</si>
  <si>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Unknown dinoflagellate</t>
  </si>
  <si>
    <t>WB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</si>
  <si>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</si>
  <si>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</si>
  <si>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</si>
  <si>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</si>
  <si>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</si>
  <si>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</si>
  <si>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</si>
  <si>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</si>
  <si>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</si>
  <si>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</si>
  <si>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</si>
  <si>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</si>
  <si>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</si>
  <si>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Rotifers</t>
  </si>
  <si>
    <t>WB</t>
  </si>
  <si>
    <t>TB 8/22/03</t>
  </si>
  <si>
    <t>WB 5/28/03</t>
  </si>
  <si>
    <t>WB 6/02/03</t>
  </si>
  <si>
    <t>WB 6/05/03</t>
  </si>
  <si>
    <t>WB 6/09/03</t>
  </si>
  <si>
    <t>WB 6/12/03</t>
  </si>
  <si>
    <t>WB 6/16/03</t>
  </si>
  <si>
    <t>WB 6/19/03</t>
  </si>
  <si>
    <t>WB 6/23/03</t>
  </si>
  <si>
    <t>WB 6/26/03</t>
  </si>
  <si>
    <t>TB 6/6/03</t>
  </si>
  <si>
    <t>Peridinium limbatum</t>
  </si>
  <si>
    <t>WB 8/14/03</t>
  </si>
  <si>
    <t>WB 8/18/03</t>
  </si>
  <si>
    <t>WB 8/21/03</t>
  </si>
  <si>
    <t>CB 7/17/03</t>
  </si>
  <si>
    <t>CB 7/21/03</t>
  </si>
  <si>
    <t>CB 7/24/03</t>
  </si>
  <si>
    <t>CB 7/28/03</t>
  </si>
  <si>
    <t>CB 7/31/03</t>
  </si>
  <si>
    <t>CB 8/04/03</t>
  </si>
  <si>
    <t>CB 8/07/03</t>
  </si>
  <si>
    <t>CB 8/11/03</t>
  </si>
  <si>
    <t>CB 8/14/03</t>
  </si>
  <si>
    <t>CB 8/18/03</t>
  </si>
  <si>
    <t>CB 8/21/03</t>
  </si>
  <si>
    <t>FB 5/28/03</t>
  </si>
  <si>
    <t>FB 6/02/03</t>
  </si>
  <si>
    <t>FB 6/05/03</t>
  </si>
  <si>
    <t>FB 6/09/03</t>
  </si>
  <si>
    <t>FB 6/12/03</t>
  </si>
  <si>
    <t>FB 6/16/03</t>
  </si>
  <si>
    <t>FB 6/19/03</t>
  </si>
  <si>
    <t>FB 6/23/03</t>
  </si>
  <si>
    <t>FB 6/26/03</t>
  </si>
  <si>
    <t>FB 6/30/03</t>
  </si>
  <si>
    <t>FB 7/03/03</t>
  </si>
  <si>
    <t>FB 7/07/03</t>
  </si>
  <si>
    <t>FB 7/10/03</t>
  </si>
  <si>
    <t>FB 7/14/03</t>
  </si>
  <si>
    <t>SSB 7/18/03</t>
  </si>
  <si>
    <t>SSB 7/22/03</t>
  </si>
  <si>
    <t>SSB 7/25/03</t>
  </si>
  <si>
    <t>SSB 7/29/03</t>
  </si>
  <si>
    <t>SSB 8/01/03</t>
  </si>
  <si>
    <t>SSB 8/05/03</t>
  </si>
  <si>
    <t>SSB 8/08/03</t>
  </si>
  <si>
    <t>SSB 8/12/03</t>
  </si>
  <si>
    <t>Peridinium cinctum</t>
  </si>
  <si>
    <t>WB</t>
  </si>
  <si>
    <t>Peridinium cinctum</t>
  </si>
  <si>
    <t>WB</t>
  </si>
  <si>
    <t>WB 8/04/03</t>
  </si>
  <si>
    <t>WB 8/07/03</t>
  </si>
  <si>
    <t>WB 8/11/03</t>
  </si>
  <si>
    <t>Average of  COUNT (per mL)</t>
  </si>
  <si>
    <t>(blank)</t>
  </si>
  <si>
    <t>Grand Total</t>
  </si>
  <si>
    <t>CB Total</t>
  </si>
  <si>
    <t>NSB Total</t>
  </si>
  <si>
    <t>SSB Total</t>
  </si>
  <si>
    <t>TB Total</t>
  </si>
  <si>
    <t>WB Total</t>
  </si>
  <si>
    <t>(blank) Total</t>
  </si>
  <si>
    <t>Rotifers</t>
  </si>
  <si>
    <t>WB</t>
  </si>
  <si>
    <t>Rotifers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</si>
  <si>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</si>
  <si>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</si>
  <si>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</si>
  <si>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</si>
  <si>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</si>
  <si>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</si>
  <si>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</si>
  <si>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</si>
  <si>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</si>
  <si>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</si>
  <si>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</si>
  <si>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</si>
  <si>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WB</t>
  </si>
  <si>
    <t>Strobilidium sp.</t>
  </si>
  <si>
    <t>dates with interpolated counts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</si>
  <si>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</si>
  <si>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</si>
  <si>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</si>
  <si>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</si>
  <si>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</si>
  <si>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</si>
  <si>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</si>
  <si>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</si>
  <si>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</si>
  <si>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</si>
  <si>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</si>
  <si>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</si>
  <si>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</si>
  <si>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</si>
  <si>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</si>
  <si>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</si>
  <si>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</si>
  <si>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</si>
  <si>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</si>
  <si>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</si>
  <si>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</si>
  <si>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</si>
  <si>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</si>
  <si>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</si>
  <si>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</si>
  <si>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</si>
  <si>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</si>
  <si>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</si>
  <si>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</si>
  <si>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</si>
  <si>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Synura sp.</t>
  </si>
  <si>
    <t>WB</t>
  </si>
  <si>
    <t>Rotifers</t>
  </si>
  <si>
    <t>WB</t>
  </si>
  <si>
    <t>Rotifers</t>
  </si>
  <si>
    <t>WB</t>
  </si>
  <si>
    <t>NSB 6/24/03</t>
  </si>
  <si>
    <t>NSB 6/27/03</t>
  </si>
  <si>
    <t>NSB 7/01/03</t>
  </si>
  <si>
    <t>NSB 7/04/03</t>
  </si>
  <si>
    <t>NSB 7/08/03</t>
  </si>
  <si>
    <t>NSB 7/11/03</t>
  </si>
  <si>
    <t>Unknown dinoflagellate</t>
  </si>
  <si>
    <t>WB</t>
  </si>
  <si>
    <t>Unknown dinoflagellate</t>
  </si>
  <si>
    <t>DATE</t>
  </si>
  <si>
    <t>LAKE</t>
  </si>
  <si>
    <t>REP</t>
  </si>
  <si>
    <t>TAXA</t>
  </si>
  <si>
    <t>STDEV</t>
  </si>
  <si>
    <t>SE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</si>
  <si>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</si>
  <si>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</si>
  <si>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</si>
  <si>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</si>
  <si>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</si>
  <si>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</si>
  <si>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</si>
  <si>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</si>
  <si>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</si>
  <si>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</si>
  <si>
    <t>Strombidium sp.</t>
  </si>
  <si>
    <t>WB</t>
  </si>
</sst>
</file>

<file path=xl/styles.xml><?xml version="1.0" encoding="utf-8"?>
<styleSheet xmlns="http://schemas.openxmlformats.org/spreadsheetml/2006/main">
  <numFmts count="3">
    <numFmt numFmtId="164" formatCode="mm/dd/yyyy"/>
    <numFmt numFmtId="165" formatCode="mm/dd/yy"/>
    <numFmt numFmtId="166" formatCode="0.0"/>
  </numFmts>
  <fonts count="8">
    <font>
      <sz val="9"/>
      <name val="Geneva"/>
    </font>
    <font>
      <sz val="10"/>
      <name val="Arial"/>
      <family val="2"/>
    </font>
    <font>
      <sz val="9"/>
      <name val="Geneva"/>
    </font>
    <font>
      <sz val="9"/>
      <name val="Arial"/>
      <family val="2"/>
    </font>
    <font>
      <sz val="9"/>
      <color indexed="10"/>
      <name val="Geneva"/>
    </font>
    <font>
      <u/>
      <sz val="9"/>
      <name val="Geneva"/>
    </font>
    <font>
      <sz val="8"/>
      <name val="Verdana"/>
      <family val="2"/>
    </font>
    <font>
      <sz val="10"/>
      <color indexed="10"/>
      <name val="Geneva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2" fillId="0" borderId="0" xfId="0" applyFont="1"/>
    <xf numFmtId="0" fontId="2" fillId="0" borderId="0" xfId="0" applyFont="1" applyBorder="1"/>
    <xf numFmtId="1" fontId="2" fillId="0" borderId="0" xfId="0" applyNumberFormat="1" applyFont="1" applyBorder="1"/>
    <xf numFmtId="164" fontId="2" fillId="0" borderId="0" xfId="0" applyNumberFormat="1" applyFont="1" applyBorder="1"/>
    <xf numFmtId="0" fontId="2" fillId="0" borderId="0" xfId="0" applyFont="1" applyFill="1" applyBorder="1"/>
    <xf numFmtId="2" fontId="2" fillId="0" borderId="0" xfId="0" applyNumberFormat="1" applyFont="1" applyBorder="1"/>
    <xf numFmtId="165" fontId="2" fillId="0" borderId="0" xfId="0" applyNumberFormat="1" applyFont="1" applyBorder="1"/>
    <xf numFmtId="165" fontId="2" fillId="0" borderId="0" xfId="0" applyNumberFormat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pivotButton="1" applyFont="1" applyBorder="1"/>
    <xf numFmtId="0" fontId="2" fillId="0" borderId="4" xfId="0" applyFont="1" applyBorder="1"/>
    <xf numFmtId="0" fontId="2" fillId="0" borderId="5" xfId="0" applyFont="1" applyBorder="1"/>
    <xf numFmtId="14" fontId="2" fillId="0" borderId="1" xfId="0" applyNumberFormat="1" applyFont="1" applyBorder="1"/>
    <xf numFmtId="0" fontId="2" fillId="0" borderId="1" xfId="0" applyNumberFormat="1" applyFont="1" applyBorder="1"/>
    <xf numFmtId="0" fontId="2" fillId="0" borderId="2" xfId="0" applyNumberFormat="1" applyFont="1" applyBorder="1"/>
    <xf numFmtId="0" fontId="2" fillId="0" borderId="5" xfId="0" applyNumberFormat="1" applyFont="1" applyBorder="1"/>
    <xf numFmtId="0" fontId="2" fillId="0" borderId="6" xfId="0" applyFont="1" applyBorder="1"/>
    <xf numFmtId="14" fontId="2" fillId="0" borderId="7" xfId="0" applyNumberFormat="1" applyFont="1" applyBorder="1"/>
    <xf numFmtId="0" fontId="2" fillId="0" borderId="7" xfId="0" applyNumberFormat="1" applyFont="1" applyBorder="1"/>
    <xf numFmtId="0" fontId="2" fillId="0" borderId="0" xfId="0" applyNumberFormat="1" applyFont="1"/>
    <xf numFmtId="0" fontId="2" fillId="0" borderId="8" xfId="0" applyNumberFormat="1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0" xfId="0" applyNumberFormat="1" applyFont="1" applyBorder="1"/>
    <xf numFmtId="0" fontId="2" fillId="0" borderId="12" xfId="0" applyNumberFormat="1" applyFont="1" applyBorder="1"/>
    <xf numFmtId="0" fontId="2" fillId="0" borderId="3" xfId="0" applyNumberFormat="1" applyFont="1" applyBorder="1"/>
    <xf numFmtId="0" fontId="0" fillId="0" borderId="0" xfId="0"/>
    <xf numFmtId="0" fontId="4" fillId="0" borderId="0" xfId="0" applyFont="1"/>
    <xf numFmtId="0" fontId="5" fillId="0" borderId="0" xfId="0" applyFont="1"/>
    <xf numFmtId="0" fontId="2" fillId="0" borderId="0" xfId="0" quotePrefix="1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/>
    <xf numFmtId="0" fontId="1" fillId="0" borderId="0" xfId="0" applyFont="1" applyBorder="1"/>
    <xf numFmtId="165" fontId="1" fillId="0" borderId="0" xfId="0" applyNumberFormat="1" applyFont="1" applyBorder="1"/>
    <xf numFmtId="0" fontId="2" fillId="2" borderId="0" xfId="0" applyFont="1" applyFill="1"/>
    <xf numFmtId="166" fontId="2" fillId="0" borderId="0" xfId="0" applyNumberFormat="1" applyFont="1"/>
    <xf numFmtId="166" fontId="0" fillId="0" borderId="0" xfId="0" applyNumberFormat="1"/>
    <xf numFmtId="166" fontId="2" fillId="3" borderId="0" xfId="0" applyNumberFormat="1" applyFont="1" applyFill="1"/>
    <xf numFmtId="0" fontId="0" fillId="0" borderId="0" xfId="0" applyFont="1"/>
    <xf numFmtId="0" fontId="2" fillId="0" borderId="0" xfId="0" applyNumberFormat="1" applyFont="1" applyBorder="1"/>
    <xf numFmtId="0" fontId="1" fillId="0" borderId="0" xfId="0" applyFont="1" applyFill="1" applyBorder="1"/>
    <xf numFmtId="14" fontId="2" fillId="0" borderId="0" xfId="0" applyNumberFormat="1" applyFont="1"/>
    <xf numFmtId="0" fontId="2" fillId="0" borderId="7" xfId="0" applyFont="1" applyBorder="1"/>
    <xf numFmtId="0" fontId="2" fillId="0" borderId="0" xfId="0" applyNumberFormat="1" applyFont="1" applyFill="1" applyBorder="1"/>
    <xf numFmtId="0" fontId="7" fillId="2" borderId="0" xfId="0" applyFont="1" applyFill="1" applyBorder="1" applyAlignment="1">
      <alignment horizontal="center"/>
    </xf>
    <xf numFmtId="14" fontId="0" fillId="0" borderId="0" xfId="0" applyNumberFormat="1"/>
    <xf numFmtId="14" fontId="4" fillId="0" borderId="0" xfId="0" applyNumberFormat="1" applyFont="1"/>
    <xf numFmtId="14" fontId="7" fillId="2" borderId="0" xfId="0" applyNumberFormat="1" applyFont="1" applyFill="1" applyBorder="1" applyAlignment="1">
      <alignment horizontal="center"/>
    </xf>
    <xf numFmtId="0" fontId="2" fillId="0" borderId="1" xfId="0" pivotButton="1" applyFont="1" applyBorder="1"/>
    <xf numFmtId="0" fontId="0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worksheet" Target="worksheets/sheet9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8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7.xml"/><Relationship Id="rId24" Type="http://schemas.openxmlformats.org/officeDocument/2006/relationships/worksheet" Target="worksheets/sheet20.xml"/><Relationship Id="rId32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6.xml"/><Relationship Id="rId19" Type="http://schemas.openxmlformats.org/officeDocument/2006/relationships/worksheet" Target="worksheets/sheet15.xml"/><Relationship Id="rId31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5.xml"/><Relationship Id="rId14" Type="http://schemas.openxmlformats.org/officeDocument/2006/relationships/worksheet" Target="worksheets/sheet10.xml"/><Relationship Id="rId22" Type="http://schemas.openxmlformats.org/officeDocument/2006/relationships/worksheet" Target="worksheets/sheet18.xml"/><Relationship Id="rId27" Type="http://schemas.openxmlformats.org/officeDocument/2006/relationships/externalLink" Target="externalLinks/externalLink1.xml"/><Relationship Id="rId3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>
        <c:manualLayout>
          <c:layoutTarget val="inner"/>
          <c:xMode val="edge"/>
          <c:yMode val="edge"/>
          <c:x val="0.10543840177580466"/>
          <c:y val="3.5889070146818927E-2"/>
          <c:w val="0.49500554938956726"/>
          <c:h val="0.8646003262642743"/>
        </c:manualLayout>
      </c:layout>
      <c:scatterChart>
        <c:scatterStyle val="lineMarker"/>
        <c:ser>
          <c:idx val="0"/>
          <c:order val="0"/>
          <c:tx>
            <c:strRef>
              <c:f>'Phyto biovolume for PRIMER'!$F$2</c:f>
              <c:strCache>
                <c:ptCount val="1"/>
                <c:pt idx="0">
                  <c:v>Arthrodesmus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PRIMER'!$F$28:$F$52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446571</c:v>
                </c:pt>
                <c:pt idx="9">
                  <c:v>893142</c:v>
                </c:pt>
                <c:pt idx="10">
                  <c:v>2440147</c:v>
                </c:pt>
                <c:pt idx="11">
                  <c:v>3987152</c:v>
                </c:pt>
                <c:pt idx="12">
                  <c:v>6813463</c:v>
                </c:pt>
                <c:pt idx="13">
                  <c:v>9639774</c:v>
                </c:pt>
                <c:pt idx="14">
                  <c:v>5297256</c:v>
                </c:pt>
                <c:pt idx="15">
                  <c:v>954738</c:v>
                </c:pt>
                <c:pt idx="16">
                  <c:v>515707</c:v>
                </c:pt>
                <c:pt idx="17">
                  <c:v>76676</c:v>
                </c:pt>
                <c:pt idx="18">
                  <c:v>84535</c:v>
                </c:pt>
                <c:pt idx="19">
                  <c:v>92394</c:v>
                </c:pt>
                <c:pt idx="20">
                  <c:v>138591</c:v>
                </c:pt>
                <c:pt idx="21">
                  <c:v>184788</c:v>
                </c:pt>
                <c:pt idx="22">
                  <c:v>200187</c:v>
                </c:pt>
                <c:pt idx="23">
                  <c:v>215586</c:v>
                </c:pt>
                <c:pt idx="24">
                  <c:v>215586</c:v>
                </c:pt>
              </c:numCache>
            </c:numRef>
          </c:yVal>
        </c:ser>
        <c:ser>
          <c:idx val="1"/>
          <c:order val="1"/>
          <c:tx>
            <c:strRef>
              <c:f>'Phyto biovolume for PRIMER'!$G$2</c:f>
              <c:strCache>
                <c:ptCount val="1"/>
                <c:pt idx="0">
                  <c:v>Asterionella formosa (colony)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PRIMER'!$G$28:$G$52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</c:ser>
        <c:ser>
          <c:idx val="2"/>
          <c:order val="2"/>
          <c:tx>
            <c:strRef>
              <c:f>'Phyto biovolume for PRIMER'!$H$2</c:f>
              <c:strCache>
                <c:ptCount val="1"/>
                <c:pt idx="0">
                  <c:v>Cryptomonas sp.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PRIMER'!$H$28:$H$52</c:f>
              <c:numCache>
                <c:formatCode>General</c:formatCode>
                <c:ptCount val="25"/>
                <c:pt idx="0">
                  <c:v>4255088.8499999996</c:v>
                </c:pt>
                <c:pt idx="1">
                  <c:v>2081626.2</c:v>
                </c:pt>
                <c:pt idx="2">
                  <c:v>5127535.125</c:v>
                </c:pt>
                <c:pt idx="3">
                  <c:v>8173444.0499999998</c:v>
                </c:pt>
                <c:pt idx="4">
                  <c:v>5363294.8</c:v>
                </c:pt>
                <c:pt idx="5">
                  <c:v>2553145.5499999998</c:v>
                </c:pt>
                <c:pt idx="6">
                  <c:v>5210234.05</c:v>
                </c:pt>
                <c:pt idx="7">
                  <c:v>7867322.5499999998</c:v>
                </c:pt>
                <c:pt idx="8">
                  <c:v>10316294.549999999</c:v>
                </c:pt>
                <c:pt idx="9">
                  <c:v>12765266.549999999</c:v>
                </c:pt>
                <c:pt idx="10">
                  <c:v>13021717.274999999</c:v>
                </c:pt>
                <c:pt idx="11">
                  <c:v>13278168</c:v>
                </c:pt>
                <c:pt idx="12">
                  <c:v>8799192</c:v>
                </c:pt>
                <c:pt idx="13">
                  <c:v>4320216</c:v>
                </c:pt>
                <c:pt idx="14">
                  <c:v>3459996</c:v>
                </c:pt>
                <c:pt idx="15">
                  <c:v>2599776</c:v>
                </c:pt>
                <c:pt idx="16">
                  <c:v>3151266.375</c:v>
                </c:pt>
                <c:pt idx="17">
                  <c:v>3702756.75</c:v>
                </c:pt>
                <c:pt idx="18">
                  <c:v>4041343.7749999999</c:v>
                </c:pt>
                <c:pt idx="19">
                  <c:v>4379930.8</c:v>
                </c:pt>
                <c:pt idx="20">
                  <c:v>4544499.05</c:v>
                </c:pt>
                <c:pt idx="21">
                  <c:v>4709067.3</c:v>
                </c:pt>
                <c:pt idx="22">
                  <c:v>5111060.8499999996</c:v>
                </c:pt>
                <c:pt idx="23">
                  <c:v>5513054.4000000004</c:v>
                </c:pt>
                <c:pt idx="24">
                  <c:v>5513054.4000000004</c:v>
                </c:pt>
              </c:numCache>
            </c:numRef>
          </c:yVal>
        </c:ser>
        <c:ser>
          <c:idx val="4"/>
          <c:order val="4"/>
          <c:tx>
            <c:strRef>
              <c:f>'Phyto biovolume for PRIMER'!$J$2</c:f>
              <c:strCache>
                <c:ptCount val="1"/>
                <c:pt idx="0">
                  <c:v>Euglena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star"/>
            <c:size val="7"/>
            <c:spPr>
              <a:noFill/>
              <a:ln>
                <a:solidFill>
                  <a:srgbClr val="80008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PRIMER'!$J$28:$J$52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2183737.5</c:v>
                </c:pt>
                <c:pt idx="9">
                  <c:v>4367475</c:v>
                </c:pt>
                <c:pt idx="10">
                  <c:v>3814755</c:v>
                </c:pt>
                <c:pt idx="11">
                  <c:v>3262035</c:v>
                </c:pt>
                <c:pt idx="12">
                  <c:v>4688250</c:v>
                </c:pt>
                <c:pt idx="13">
                  <c:v>6114465</c:v>
                </c:pt>
                <c:pt idx="14">
                  <c:v>7341606</c:v>
                </c:pt>
                <c:pt idx="15">
                  <c:v>8568747</c:v>
                </c:pt>
                <c:pt idx="16">
                  <c:v>39354720</c:v>
                </c:pt>
                <c:pt idx="17">
                  <c:v>70140693</c:v>
                </c:pt>
                <c:pt idx="18">
                  <c:v>55901955.975000001</c:v>
                </c:pt>
                <c:pt idx="19">
                  <c:v>41663218.950000003</c:v>
                </c:pt>
                <c:pt idx="20">
                  <c:v>42506485.200000003</c:v>
                </c:pt>
                <c:pt idx="21">
                  <c:v>43349751.449999996</c:v>
                </c:pt>
                <c:pt idx="22">
                  <c:v>30760152.974999998</c:v>
                </c:pt>
                <c:pt idx="23">
                  <c:v>18170554.5</c:v>
                </c:pt>
                <c:pt idx="24">
                  <c:v>18170554.5</c:v>
                </c:pt>
              </c:numCache>
            </c:numRef>
          </c:yVal>
        </c:ser>
        <c:ser>
          <c:idx val="5"/>
          <c:order val="5"/>
          <c:tx>
            <c:strRef>
              <c:f>'Phyto biovolume for PRIMER'!$K$2</c:f>
              <c:strCache>
                <c:ptCount val="1"/>
                <c:pt idx="0">
                  <c:v>G. fuscum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PRIMER'!$K$28:$K$52</c:f>
              <c:numCache>
                <c:formatCode>General</c:formatCode>
                <c:ptCount val="25"/>
                <c:pt idx="0">
                  <c:v>1957637.7</c:v>
                </c:pt>
                <c:pt idx="1">
                  <c:v>3915275.4</c:v>
                </c:pt>
                <c:pt idx="2">
                  <c:v>6851731.9500000002</c:v>
                </c:pt>
                <c:pt idx="3">
                  <c:v>9788188.5</c:v>
                </c:pt>
                <c:pt idx="4">
                  <c:v>16672486.299999997</c:v>
                </c:pt>
                <c:pt idx="5">
                  <c:v>23556784.099999994</c:v>
                </c:pt>
                <c:pt idx="6">
                  <c:v>34943771.5</c:v>
                </c:pt>
                <c:pt idx="7">
                  <c:v>46330758.900000006</c:v>
                </c:pt>
                <c:pt idx="8">
                  <c:v>39805299.900000006</c:v>
                </c:pt>
                <c:pt idx="9">
                  <c:v>33279840.900000002</c:v>
                </c:pt>
                <c:pt idx="10">
                  <c:v>58473519.799999997</c:v>
                </c:pt>
                <c:pt idx="11">
                  <c:v>83667198.699999988</c:v>
                </c:pt>
                <c:pt idx="12">
                  <c:v>55863336.199999996</c:v>
                </c:pt>
                <c:pt idx="13">
                  <c:v>28059473.700000003</c:v>
                </c:pt>
                <c:pt idx="14">
                  <c:v>23234887.350000001</c:v>
                </c:pt>
                <c:pt idx="15">
                  <c:v>18410301</c:v>
                </c:pt>
                <c:pt idx="16">
                  <c:v>19572605</c:v>
                </c:pt>
                <c:pt idx="17">
                  <c:v>20734909.000000004</c:v>
                </c:pt>
                <c:pt idx="18">
                  <c:v>28389155.700000003</c:v>
                </c:pt>
                <c:pt idx="19">
                  <c:v>36043402.399999999</c:v>
                </c:pt>
                <c:pt idx="20">
                  <c:v>49770323.950000003</c:v>
                </c:pt>
                <c:pt idx="21">
                  <c:v>63497245.5</c:v>
                </c:pt>
                <c:pt idx="22">
                  <c:v>55682199.900000006</c:v>
                </c:pt>
                <c:pt idx="23">
                  <c:v>47867154.300000004</c:v>
                </c:pt>
                <c:pt idx="24">
                  <c:v>47867154.300000004</c:v>
                </c:pt>
              </c:numCache>
            </c:numRef>
          </c:yVal>
        </c:ser>
        <c:ser>
          <c:idx val="6"/>
          <c:order val="6"/>
          <c:tx>
            <c:strRef>
              <c:f>'Phyto biovolume for PRIMER'!$L$2</c:f>
              <c:strCache>
                <c:ptCount val="1"/>
                <c:pt idx="0">
                  <c:v>Mallomonas sp.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PRIMER'!$L$28:$L$52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573480</c:v>
                </c:pt>
                <c:pt idx="3">
                  <c:v>1146960</c:v>
                </c:pt>
                <c:pt idx="4">
                  <c:v>4222200</c:v>
                </c:pt>
                <c:pt idx="5">
                  <c:v>7297440</c:v>
                </c:pt>
                <c:pt idx="6">
                  <c:v>23593080</c:v>
                </c:pt>
                <c:pt idx="7">
                  <c:v>39888720</c:v>
                </c:pt>
                <c:pt idx="8">
                  <c:v>41163120</c:v>
                </c:pt>
                <c:pt idx="9">
                  <c:v>42437520</c:v>
                </c:pt>
                <c:pt idx="10">
                  <c:v>51151153.5</c:v>
                </c:pt>
                <c:pt idx="11">
                  <c:v>59864787.000000007</c:v>
                </c:pt>
                <c:pt idx="12">
                  <c:v>92027002.5</c:v>
                </c:pt>
                <c:pt idx="13">
                  <c:v>124189218</c:v>
                </c:pt>
                <c:pt idx="14">
                  <c:v>76553115.075000003</c:v>
                </c:pt>
                <c:pt idx="15">
                  <c:v>28917012.149999995</c:v>
                </c:pt>
                <c:pt idx="16">
                  <c:v>20963621.899999999</c:v>
                </c:pt>
                <c:pt idx="17">
                  <c:v>13010231.65</c:v>
                </c:pt>
                <c:pt idx="18">
                  <c:v>12689920.824999999</c:v>
                </c:pt>
                <c:pt idx="19">
                  <c:v>12369610</c:v>
                </c:pt>
                <c:pt idx="20">
                  <c:v>22401412.25</c:v>
                </c:pt>
                <c:pt idx="21">
                  <c:v>32433214.5</c:v>
                </c:pt>
                <c:pt idx="22">
                  <c:v>31520359.125</c:v>
                </c:pt>
                <c:pt idx="23">
                  <c:v>30607503.75</c:v>
                </c:pt>
                <c:pt idx="24">
                  <c:v>30607503.75</c:v>
                </c:pt>
              </c:numCache>
            </c:numRef>
          </c:yVal>
        </c:ser>
        <c:ser>
          <c:idx val="7"/>
          <c:order val="7"/>
          <c:tx>
            <c:strRef>
              <c:f>'Phyto biovolume for PRIMER'!$M$2</c:f>
              <c:strCache>
                <c:ptCount val="1"/>
                <c:pt idx="0">
                  <c:v>Oocystis sp.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PRIMER'!$M$28:$M$52</c:f>
              <c:numCache>
                <c:formatCode>General</c:formatCode>
                <c:ptCount val="25"/>
                <c:pt idx="0">
                  <c:v>213621.3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787912</c:v>
                </c:pt>
                <c:pt idx="11">
                  <c:v>1575824</c:v>
                </c:pt>
                <c:pt idx="12">
                  <c:v>3921024.4</c:v>
                </c:pt>
                <c:pt idx="13">
                  <c:v>6266224.7999999998</c:v>
                </c:pt>
                <c:pt idx="14">
                  <c:v>5574424.7249999996</c:v>
                </c:pt>
                <c:pt idx="15">
                  <c:v>4882624.6500000004</c:v>
                </c:pt>
                <c:pt idx="16">
                  <c:v>3917887.1750000003</c:v>
                </c:pt>
                <c:pt idx="17">
                  <c:v>2953149.7</c:v>
                </c:pt>
                <c:pt idx="18">
                  <c:v>1670006.6500000001</c:v>
                </c:pt>
                <c:pt idx="19">
                  <c:v>386863.6</c:v>
                </c:pt>
                <c:pt idx="20">
                  <c:v>541555.39999999991</c:v>
                </c:pt>
                <c:pt idx="21">
                  <c:v>696247.2</c:v>
                </c:pt>
                <c:pt idx="22">
                  <c:v>474714</c:v>
                </c:pt>
                <c:pt idx="23">
                  <c:v>253180.79999999999</c:v>
                </c:pt>
                <c:pt idx="24">
                  <c:v>253180.79999999999</c:v>
                </c:pt>
              </c:numCache>
            </c:numRef>
          </c:yVal>
        </c:ser>
        <c:ser>
          <c:idx val="8"/>
          <c:order val="8"/>
          <c:tx>
            <c:strRef>
              <c:f>'Phyto biovolume for PRIMER'!$N$2</c:f>
              <c:strCache>
                <c:ptCount val="1"/>
                <c:pt idx="0">
                  <c:v>Peridinium armatum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00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PRIMER'!$N$28:$N$52</c:f>
              <c:numCache>
                <c:formatCode>General</c:formatCode>
                <c:ptCount val="25"/>
                <c:pt idx="0">
                  <c:v>75139500.149999991</c:v>
                </c:pt>
                <c:pt idx="1">
                  <c:v>100944985.05000001</c:v>
                </c:pt>
                <c:pt idx="2">
                  <c:v>169000626.60000002</c:v>
                </c:pt>
                <c:pt idx="3">
                  <c:v>237056268.15000001</c:v>
                </c:pt>
                <c:pt idx="4">
                  <c:v>234266176.94999999</c:v>
                </c:pt>
                <c:pt idx="5">
                  <c:v>231476085.75</c:v>
                </c:pt>
                <c:pt idx="6">
                  <c:v>178227795.52500001</c:v>
                </c:pt>
                <c:pt idx="7">
                  <c:v>124979505.3</c:v>
                </c:pt>
                <c:pt idx="8">
                  <c:v>116504174.47499999</c:v>
                </c:pt>
                <c:pt idx="9">
                  <c:v>108028843.64999999</c:v>
                </c:pt>
                <c:pt idx="10">
                  <c:v>119678046.15000001</c:v>
                </c:pt>
                <c:pt idx="11">
                  <c:v>131327248.65000002</c:v>
                </c:pt>
                <c:pt idx="12">
                  <c:v>76542407.175000012</c:v>
                </c:pt>
                <c:pt idx="13">
                  <c:v>21757565.699999999</c:v>
                </c:pt>
                <c:pt idx="14">
                  <c:v>26184977.324999999</c:v>
                </c:pt>
                <c:pt idx="15">
                  <c:v>30612388.949999999</c:v>
                </c:pt>
                <c:pt idx="16">
                  <c:v>47744339.825000003</c:v>
                </c:pt>
                <c:pt idx="17">
                  <c:v>64876290.70000001</c:v>
                </c:pt>
                <c:pt idx="18">
                  <c:v>114082379.125</c:v>
                </c:pt>
                <c:pt idx="19">
                  <c:v>163288467.54999998</c:v>
                </c:pt>
                <c:pt idx="20">
                  <c:v>173607898.09999999</c:v>
                </c:pt>
                <c:pt idx="21">
                  <c:v>183927328.65000001</c:v>
                </c:pt>
                <c:pt idx="22">
                  <c:v>146104583.625</c:v>
                </c:pt>
                <c:pt idx="23">
                  <c:v>108281838.60000001</c:v>
                </c:pt>
                <c:pt idx="24">
                  <c:v>108281838.60000001</c:v>
                </c:pt>
              </c:numCache>
            </c:numRef>
          </c:yVal>
        </c:ser>
        <c:ser>
          <c:idx val="9"/>
          <c:order val="9"/>
          <c:tx>
            <c:strRef>
              <c:f>'Phyto biovolume for PRIMER'!$O$2</c:f>
              <c:strCache>
                <c:ptCount val="1"/>
                <c:pt idx="0">
                  <c:v>Peridinium cinctum</c:v>
                </c:pt>
              </c:strCache>
            </c:strRef>
          </c:tx>
          <c:spPr>
            <a:ln w="25400">
              <a:solidFill>
                <a:srgbClr val="CCFF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PRIMER'!$O$28:$O$52</c:f>
              <c:numCache>
                <c:formatCode>General</c:formatCode>
                <c:ptCount val="25"/>
                <c:pt idx="0">
                  <c:v>2242944</c:v>
                </c:pt>
                <c:pt idx="1">
                  <c:v>2242944</c:v>
                </c:pt>
                <c:pt idx="2">
                  <c:v>10093248</c:v>
                </c:pt>
                <c:pt idx="3">
                  <c:v>17943552</c:v>
                </c:pt>
                <c:pt idx="4">
                  <c:v>25724160</c:v>
                </c:pt>
                <c:pt idx="5">
                  <c:v>33504767.999999996</c:v>
                </c:pt>
                <c:pt idx="6">
                  <c:v>47032128</c:v>
                </c:pt>
                <c:pt idx="7">
                  <c:v>60559488</c:v>
                </c:pt>
                <c:pt idx="8">
                  <c:v>60559488</c:v>
                </c:pt>
                <c:pt idx="9">
                  <c:v>60559488</c:v>
                </c:pt>
                <c:pt idx="10">
                  <c:v>74952768</c:v>
                </c:pt>
                <c:pt idx="11">
                  <c:v>89346048</c:v>
                </c:pt>
                <c:pt idx="12">
                  <c:v>126540480</c:v>
                </c:pt>
                <c:pt idx="13">
                  <c:v>163734912</c:v>
                </c:pt>
                <c:pt idx="14">
                  <c:v>264881916</c:v>
                </c:pt>
                <c:pt idx="15">
                  <c:v>366028920</c:v>
                </c:pt>
                <c:pt idx="16">
                  <c:v>524744850</c:v>
                </c:pt>
                <c:pt idx="17">
                  <c:v>683460780</c:v>
                </c:pt>
                <c:pt idx="18">
                  <c:v>695116575.4000001</c:v>
                </c:pt>
                <c:pt idx="19">
                  <c:v>706772370.80000007</c:v>
                </c:pt>
                <c:pt idx="20">
                  <c:v>607450357</c:v>
                </c:pt>
                <c:pt idx="21">
                  <c:v>508128343.19999999</c:v>
                </c:pt>
                <c:pt idx="22">
                  <c:v>281758370.39999998</c:v>
                </c:pt>
                <c:pt idx="23">
                  <c:v>55388397.599999994</c:v>
                </c:pt>
                <c:pt idx="24">
                  <c:v>55388397.599999994</c:v>
                </c:pt>
              </c:numCache>
            </c:numRef>
          </c:yVal>
        </c:ser>
        <c:ser>
          <c:idx val="10"/>
          <c:order val="10"/>
          <c:tx>
            <c:strRef>
              <c:f>'Phyto biovolume for PRIMER'!$P$2</c:f>
              <c:strCache>
                <c:ptCount val="1"/>
                <c:pt idx="0">
                  <c:v>Peridinium inconspicuum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PRIMER'!$P$28:$P$52</c:f>
              <c:numCache>
                <c:formatCode>General</c:formatCode>
                <c:ptCount val="25"/>
                <c:pt idx="0">
                  <c:v>1416283.2</c:v>
                </c:pt>
                <c:pt idx="1">
                  <c:v>6506050.9500000002</c:v>
                </c:pt>
                <c:pt idx="2">
                  <c:v>7280580.8250000002</c:v>
                </c:pt>
                <c:pt idx="3">
                  <c:v>8055110.7000000002</c:v>
                </c:pt>
                <c:pt idx="4">
                  <c:v>6424159.5750000002</c:v>
                </c:pt>
                <c:pt idx="5">
                  <c:v>4793208.45</c:v>
                </c:pt>
                <c:pt idx="6">
                  <c:v>4366123.05</c:v>
                </c:pt>
                <c:pt idx="7">
                  <c:v>3939037.65</c:v>
                </c:pt>
                <c:pt idx="8">
                  <c:v>3120248.9249999998</c:v>
                </c:pt>
                <c:pt idx="9">
                  <c:v>2301460.2000000002</c:v>
                </c:pt>
                <c:pt idx="10">
                  <c:v>2114881.2250000001</c:v>
                </c:pt>
                <c:pt idx="11">
                  <c:v>1928302.25</c:v>
                </c:pt>
                <c:pt idx="12">
                  <c:v>1340351.3500000001</c:v>
                </c:pt>
                <c:pt idx="13">
                  <c:v>752400.45</c:v>
                </c:pt>
                <c:pt idx="14">
                  <c:v>1372024.35</c:v>
                </c:pt>
                <c:pt idx="15">
                  <c:v>1991648.25</c:v>
                </c:pt>
                <c:pt idx="16">
                  <c:v>2152805.4750000001</c:v>
                </c:pt>
                <c:pt idx="17">
                  <c:v>2313962.7000000002</c:v>
                </c:pt>
                <c:pt idx="18">
                  <c:v>5233129.75</c:v>
                </c:pt>
                <c:pt idx="19">
                  <c:v>8152296.8000000007</c:v>
                </c:pt>
                <c:pt idx="20">
                  <c:v>6554644</c:v>
                </c:pt>
                <c:pt idx="21">
                  <c:v>4956991.2</c:v>
                </c:pt>
                <c:pt idx="22">
                  <c:v>4448014.4249999998</c:v>
                </c:pt>
                <c:pt idx="23">
                  <c:v>3939037.65</c:v>
                </c:pt>
                <c:pt idx="24">
                  <c:v>3939037.65</c:v>
                </c:pt>
              </c:numCache>
            </c:numRef>
          </c:yVal>
        </c:ser>
        <c:ser>
          <c:idx val="11"/>
          <c:order val="11"/>
          <c:tx>
            <c:strRef>
              <c:f>'Phyto biovolume for PRIMER'!$Q$2</c:f>
              <c:strCache>
                <c:ptCount val="1"/>
                <c:pt idx="0">
                  <c:v>Peridinium limbatum</c:v>
                </c:pt>
              </c:strCache>
            </c:strRef>
          </c:tx>
          <c:spPr>
            <a:ln w="25400">
              <a:solidFill>
                <a:srgbClr val="FFFF99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PRIMER'!$Q$28:$Q$52</c:f>
              <c:numCache>
                <c:formatCode>General</c:formatCode>
                <c:ptCount val="25"/>
                <c:pt idx="0">
                  <c:v>12954806.999999998</c:v>
                </c:pt>
                <c:pt idx="1">
                  <c:v>6477403.4999999991</c:v>
                </c:pt>
                <c:pt idx="2">
                  <c:v>19432210.5</c:v>
                </c:pt>
                <c:pt idx="3">
                  <c:v>32387017.5</c:v>
                </c:pt>
                <c:pt idx="4">
                  <c:v>24256717.25</c:v>
                </c:pt>
                <c:pt idx="5">
                  <c:v>16126416.999999998</c:v>
                </c:pt>
                <c:pt idx="6">
                  <c:v>30734120.75</c:v>
                </c:pt>
                <c:pt idx="7">
                  <c:v>45341824.5</c:v>
                </c:pt>
                <c:pt idx="8">
                  <c:v>35625719.25</c:v>
                </c:pt>
                <c:pt idx="9">
                  <c:v>25909613.999999996</c:v>
                </c:pt>
                <c:pt idx="10">
                  <c:v>17935276.749999996</c:v>
                </c:pt>
                <c:pt idx="11">
                  <c:v>9960939.4999999981</c:v>
                </c:pt>
                <c:pt idx="12">
                  <c:v>10981898.124999998</c:v>
                </c:pt>
                <c:pt idx="13">
                  <c:v>12002856.749999998</c:v>
                </c:pt>
                <c:pt idx="14">
                  <c:v>16667691.749999996</c:v>
                </c:pt>
                <c:pt idx="15">
                  <c:v>21332526.749999996</c:v>
                </c:pt>
                <c:pt idx="16">
                  <c:v>42532478.474999994</c:v>
                </c:pt>
                <c:pt idx="17">
                  <c:v>63732430.199999996</c:v>
                </c:pt>
                <c:pt idx="18">
                  <c:v>125218458.22499999</c:v>
                </c:pt>
                <c:pt idx="19">
                  <c:v>186704486.25</c:v>
                </c:pt>
                <c:pt idx="20">
                  <c:v>230533836.375</c:v>
                </c:pt>
                <c:pt idx="21">
                  <c:v>274363186.5</c:v>
                </c:pt>
                <c:pt idx="22">
                  <c:v>170597622.375</c:v>
                </c:pt>
                <c:pt idx="23">
                  <c:v>66832058.249999993</c:v>
                </c:pt>
                <c:pt idx="24">
                  <c:v>66832058.249999993</c:v>
                </c:pt>
              </c:numCache>
            </c:numRef>
          </c:yVal>
        </c:ser>
        <c:ser>
          <c:idx val="12"/>
          <c:order val="12"/>
          <c:tx>
            <c:strRef>
              <c:f>'Phyto biovolume for PRIMER'!$R$2</c:f>
              <c:strCache>
                <c:ptCount val="1"/>
                <c:pt idx="0">
                  <c:v>Peridiniopsis quadridens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99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PRIMER'!$R$28:$R$52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303732</c:v>
                </c:pt>
                <c:pt idx="3">
                  <c:v>607464</c:v>
                </c:pt>
                <c:pt idx="4">
                  <c:v>870870</c:v>
                </c:pt>
                <c:pt idx="5">
                  <c:v>1134276</c:v>
                </c:pt>
                <c:pt idx="6">
                  <c:v>2541396</c:v>
                </c:pt>
                <c:pt idx="7">
                  <c:v>3948516</c:v>
                </c:pt>
                <c:pt idx="8">
                  <c:v>3948516</c:v>
                </c:pt>
                <c:pt idx="9">
                  <c:v>3948516</c:v>
                </c:pt>
                <c:pt idx="10">
                  <c:v>9158006</c:v>
                </c:pt>
                <c:pt idx="11">
                  <c:v>14367496</c:v>
                </c:pt>
                <c:pt idx="12">
                  <c:v>14321450</c:v>
                </c:pt>
                <c:pt idx="13">
                  <c:v>14275404</c:v>
                </c:pt>
                <c:pt idx="14">
                  <c:v>19590714</c:v>
                </c:pt>
                <c:pt idx="15">
                  <c:v>24906024</c:v>
                </c:pt>
                <c:pt idx="16">
                  <c:v>36839946</c:v>
                </c:pt>
                <c:pt idx="17">
                  <c:v>48773868</c:v>
                </c:pt>
                <c:pt idx="18">
                  <c:v>46242482</c:v>
                </c:pt>
                <c:pt idx="19">
                  <c:v>43711096</c:v>
                </c:pt>
                <c:pt idx="20">
                  <c:v>39168272</c:v>
                </c:pt>
                <c:pt idx="21">
                  <c:v>34625448</c:v>
                </c:pt>
                <c:pt idx="22">
                  <c:v>29158272</c:v>
                </c:pt>
                <c:pt idx="23">
                  <c:v>23691096</c:v>
                </c:pt>
                <c:pt idx="24">
                  <c:v>23691096</c:v>
                </c:pt>
              </c:numCache>
            </c:numRef>
          </c:yVal>
        </c:ser>
        <c:axId val="123006976"/>
        <c:axId val="123009280"/>
      </c:scatterChart>
      <c:scatterChart>
        <c:scatterStyle val="lineMarker"/>
        <c:ser>
          <c:idx val="3"/>
          <c:order val="3"/>
          <c:tx>
            <c:strRef>
              <c:f>'Phyto biovolume for PRIMER'!$I$2</c:f>
              <c:strCache>
                <c:ptCount val="1"/>
                <c:pt idx="0">
                  <c:v>Dinobryon sp.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PRIMER'!$I$28:$I$52</c:f>
              <c:numCache>
                <c:formatCode>General</c:formatCode>
                <c:ptCount val="25"/>
                <c:pt idx="0">
                  <c:v>12013418.340000002</c:v>
                </c:pt>
                <c:pt idx="1">
                  <c:v>2233099.2599999998</c:v>
                </c:pt>
                <c:pt idx="2">
                  <c:v>1181225.43</c:v>
                </c:pt>
                <c:pt idx="3">
                  <c:v>129351.6</c:v>
                </c:pt>
                <c:pt idx="4">
                  <c:v>114647.4</c:v>
                </c:pt>
                <c:pt idx="5">
                  <c:v>99943.2</c:v>
                </c:pt>
                <c:pt idx="6">
                  <c:v>63352.800000000003</c:v>
                </c:pt>
                <c:pt idx="7">
                  <c:v>26762.400000000001</c:v>
                </c:pt>
                <c:pt idx="8">
                  <c:v>48506.850000000006</c:v>
                </c:pt>
                <c:pt idx="9">
                  <c:v>70251.3</c:v>
                </c:pt>
                <c:pt idx="10">
                  <c:v>472377.15</c:v>
                </c:pt>
                <c:pt idx="11">
                  <c:v>874503</c:v>
                </c:pt>
                <c:pt idx="12">
                  <c:v>1478531.88</c:v>
                </c:pt>
                <c:pt idx="13">
                  <c:v>2082560.76</c:v>
                </c:pt>
                <c:pt idx="14">
                  <c:v>1151340.75</c:v>
                </c:pt>
                <c:pt idx="15">
                  <c:v>220120.74</c:v>
                </c:pt>
                <c:pt idx="16">
                  <c:v>153785.51999999999</c:v>
                </c:pt>
                <c:pt idx="17">
                  <c:v>87450.3</c:v>
                </c:pt>
                <c:pt idx="18">
                  <c:v>43725.15</c:v>
                </c:pt>
                <c:pt idx="19">
                  <c:v>0</c:v>
                </c:pt>
                <c:pt idx="20">
                  <c:v>40143.599999999999</c:v>
                </c:pt>
                <c:pt idx="21">
                  <c:v>80287.199999999997</c:v>
                </c:pt>
                <c:pt idx="22">
                  <c:v>70251.3</c:v>
                </c:pt>
                <c:pt idx="23">
                  <c:v>60215.4</c:v>
                </c:pt>
                <c:pt idx="24">
                  <c:v>60215.4</c:v>
                </c:pt>
              </c:numCache>
            </c:numRef>
          </c:yVal>
        </c:ser>
        <c:ser>
          <c:idx val="13"/>
          <c:order val="13"/>
          <c:tx>
            <c:strRef>
              <c:f>'Phyto biovolume for PRIMER'!$S$2</c:f>
              <c:strCache>
                <c:ptCount val="1"/>
                <c:pt idx="0">
                  <c:v>Synura sp. (colony)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star"/>
            <c:size val="7"/>
            <c:spPr>
              <a:noFill/>
              <a:ln>
                <a:solidFill>
                  <a:srgbClr val="FF99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PRIMER'!$D$28:$D$52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PRIMER'!$S$28:$S$52</c:f>
              <c:numCache>
                <c:formatCode>General</c:formatCode>
                <c:ptCount val="25"/>
                <c:pt idx="0">
                  <c:v>5607625.5</c:v>
                </c:pt>
                <c:pt idx="1">
                  <c:v>0</c:v>
                </c:pt>
                <c:pt idx="2">
                  <c:v>2803812.75</c:v>
                </c:pt>
                <c:pt idx="3">
                  <c:v>5607625.5</c:v>
                </c:pt>
                <c:pt idx="4">
                  <c:v>20255039</c:v>
                </c:pt>
                <c:pt idx="5">
                  <c:v>34902452.5</c:v>
                </c:pt>
                <c:pt idx="6">
                  <c:v>88948451.375</c:v>
                </c:pt>
                <c:pt idx="7">
                  <c:v>142994450.25</c:v>
                </c:pt>
                <c:pt idx="8">
                  <c:v>91123914.375</c:v>
                </c:pt>
                <c:pt idx="9">
                  <c:v>39253378.5</c:v>
                </c:pt>
                <c:pt idx="10">
                  <c:v>21371811.875</c:v>
                </c:pt>
                <c:pt idx="11">
                  <c:v>3490245.25</c:v>
                </c:pt>
                <c:pt idx="12">
                  <c:v>28381343.75</c:v>
                </c:pt>
                <c:pt idx="13">
                  <c:v>53272442.25</c:v>
                </c:pt>
                <c:pt idx="14">
                  <c:v>39253378.5</c:v>
                </c:pt>
                <c:pt idx="15">
                  <c:v>25234314.75</c:v>
                </c:pt>
                <c:pt idx="16">
                  <c:v>51009855.125</c:v>
                </c:pt>
                <c:pt idx="17">
                  <c:v>76785395.5</c:v>
                </c:pt>
                <c:pt idx="18">
                  <c:v>63539888.375</c:v>
                </c:pt>
                <c:pt idx="19">
                  <c:v>50294381.25</c:v>
                </c:pt>
                <c:pt idx="20">
                  <c:v>61499185.125</c:v>
                </c:pt>
                <c:pt idx="21">
                  <c:v>72703989</c:v>
                </c:pt>
                <c:pt idx="22">
                  <c:v>178598929.5</c:v>
                </c:pt>
                <c:pt idx="23">
                  <c:v>284493870</c:v>
                </c:pt>
                <c:pt idx="24">
                  <c:v>284493870</c:v>
                </c:pt>
              </c:numCache>
            </c:numRef>
          </c:yVal>
        </c:ser>
        <c:axId val="243740672"/>
        <c:axId val="243742592"/>
      </c:scatterChart>
      <c:valAx>
        <c:axId val="123006976"/>
        <c:scaling>
          <c:orientation val="minMax"/>
        </c:scaling>
        <c:axPos val="b"/>
        <c:numFmt formatCode="m/d/yyyy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123009280"/>
        <c:crosses val="autoZero"/>
        <c:crossBetween val="midCat"/>
      </c:valAx>
      <c:valAx>
        <c:axId val="1230092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123006976"/>
        <c:crosses val="autoZero"/>
        <c:crossBetween val="midCat"/>
      </c:valAx>
      <c:valAx>
        <c:axId val="243740672"/>
        <c:scaling>
          <c:orientation val="minMax"/>
        </c:scaling>
        <c:delete val="1"/>
        <c:axPos val="b"/>
        <c:numFmt formatCode="m/d/yyyy" sourceLinked="1"/>
        <c:tickLblPos val="nextTo"/>
        <c:crossAx val="243742592"/>
        <c:crosses val="autoZero"/>
        <c:crossBetween val="midCat"/>
      </c:valAx>
      <c:valAx>
        <c:axId val="243742592"/>
        <c:scaling>
          <c:orientation val="minMax"/>
        </c:scaling>
        <c:axPos val="r"/>
        <c:numFmt formatCode="General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243740672"/>
        <c:crosses val="max"/>
        <c:crossBetween val="midCat"/>
      </c:valAx>
      <c:spPr>
        <a:solidFill>
          <a:srgbClr val="CDCDCD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477247502774698"/>
          <c:y val="0.27079934747145185"/>
          <c:w val="0.28967813540510545"/>
          <c:h val="0.44371941272430671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>
        <c:manualLayout>
          <c:layoutTarget val="inner"/>
          <c:xMode val="edge"/>
          <c:yMode val="edge"/>
          <c:x val="7.8801331853496123E-2"/>
          <c:y val="3.5889070146818927E-2"/>
          <c:w val="0.61709211986681467"/>
          <c:h val="0.86786296900489401"/>
        </c:manualLayout>
      </c:layout>
      <c:scatterChart>
        <c:scatterStyle val="lineMarker"/>
        <c:ser>
          <c:idx val="3"/>
          <c:order val="0"/>
          <c:tx>
            <c:strRef>
              <c:f>'phyto counts for PRIMER'!$I$2</c:f>
              <c:strCache>
                <c:ptCount val="1"/>
                <c:pt idx="0">
                  <c:v>Cryptomonas sp.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00FF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PRIMER'!$I$3:$I$27</c:f>
              <c:numCache>
                <c:formatCode>General</c:formatCode>
                <c:ptCount val="25"/>
                <c:pt idx="0">
                  <c:v>23735.7</c:v>
                </c:pt>
                <c:pt idx="1">
                  <c:v>10531</c:v>
                </c:pt>
                <c:pt idx="2">
                  <c:v>13420.775</c:v>
                </c:pt>
                <c:pt idx="3">
                  <c:v>16310.55</c:v>
                </c:pt>
                <c:pt idx="4">
                  <c:v>14418.25</c:v>
                </c:pt>
                <c:pt idx="5">
                  <c:v>12525.95</c:v>
                </c:pt>
                <c:pt idx="6">
                  <c:v>9170.2000000000007</c:v>
                </c:pt>
                <c:pt idx="7">
                  <c:v>5814.45</c:v>
                </c:pt>
                <c:pt idx="8">
                  <c:v>4179.6499999999996</c:v>
                </c:pt>
                <c:pt idx="9">
                  <c:v>2544.85</c:v>
                </c:pt>
                <c:pt idx="10">
                  <c:v>2865.4250000000002</c:v>
                </c:pt>
                <c:pt idx="11">
                  <c:v>3186</c:v>
                </c:pt>
                <c:pt idx="12">
                  <c:v>3675.15</c:v>
                </c:pt>
                <c:pt idx="13">
                  <c:v>4164.3</c:v>
                </c:pt>
                <c:pt idx="14">
                  <c:v>4765.75</c:v>
                </c:pt>
                <c:pt idx="15">
                  <c:v>5367.2</c:v>
                </c:pt>
                <c:pt idx="16">
                  <c:v>5059.7749999999996</c:v>
                </c:pt>
                <c:pt idx="17">
                  <c:v>4752.3500000000004</c:v>
                </c:pt>
                <c:pt idx="18">
                  <c:v>4991.3500000000004</c:v>
                </c:pt>
                <c:pt idx="19">
                  <c:v>5230.3500000000004</c:v>
                </c:pt>
                <c:pt idx="20">
                  <c:v>5017.9500000000007</c:v>
                </c:pt>
                <c:pt idx="21">
                  <c:v>4805.55</c:v>
                </c:pt>
                <c:pt idx="22">
                  <c:v>4908.3999999999996</c:v>
                </c:pt>
                <c:pt idx="23">
                  <c:v>5011.25</c:v>
                </c:pt>
                <c:pt idx="24">
                  <c:v>5011.25</c:v>
                </c:pt>
              </c:numCache>
            </c:numRef>
          </c:yVal>
        </c:ser>
        <c:ser>
          <c:idx val="5"/>
          <c:order val="1"/>
          <c:tx>
            <c:strRef>
              <c:f>'phyto counts for PRIMER'!$K$2</c:f>
              <c:strCache>
                <c:ptCount val="1"/>
                <c:pt idx="0">
                  <c:v>Dinobryon sp.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PRIMER'!$K$3:$K$27</c:f>
              <c:numCache>
                <c:formatCode>General</c:formatCode>
                <c:ptCount val="25"/>
                <c:pt idx="0">
                  <c:v>38019.599999999999</c:v>
                </c:pt>
                <c:pt idx="1">
                  <c:v>37702.800000000003</c:v>
                </c:pt>
                <c:pt idx="2">
                  <c:v>38882.699999999997</c:v>
                </c:pt>
                <c:pt idx="3">
                  <c:v>40062.6</c:v>
                </c:pt>
                <c:pt idx="4">
                  <c:v>70829.149999999994</c:v>
                </c:pt>
                <c:pt idx="5">
                  <c:v>101595.7</c:v>
                </c:pt>
                <c:pt idx="6">
                  <c:v>141625.4</c:v>
                </c:pt>
                <c:pt idx="7">
                  <c:v>181655.1</c:v>
                </c:pt>
                <c:pt idx="8">
                  <c:v>91372.875</c:v>
                </c:pt>
                <c:pt idx="9">
                  <c:v>1090.6500000000001</c:v>
                </c:pt>
                <c:pt idx="10">
                  <c:v>545.32500000000005</c:v>
                </c:pt>
                <c:pt idx="11">
                  <c:v>0</c:v>
                </c:pt>
                <c:pt idx="12">
                  <c:v>4461.75</c:v>
                </c:pt>
                <c:pt idx="13">
                  <c:v>8923.5</c:v>
                </c:pt>
                <c:pt idx="14">
                  <c:v>17991.8</c:v>
                </c:pt>
                <c:pt idx="15">
                  <c:v>27060.1</c:v>
                </c:pt>
                <c:pt idx="16">
                  <c:v>13530.05</c:v>
                </c:pt>
                <c:pt idx="17">
                  <c:v>0</c:v>
                </c:pt>
                <c:pt idx="18">
                  <c:v>238.95</c:v>
                </c:pt>
                <c:pt idx="19">
                  <c:v>477.9</c:v>
                </c:pt>
                <c:pt idx="20">
                  <c:v>5734.8</c:v>
                </c:pt>
                <c:pt idx="21">
                  <c:v>10991.7</c:v>
                </c:pt>
                <c:pt idx="22">
                  <c:v>5621.55</c:v>
                </c:pt>
                <c:pt idx="23">
                  <c:v>251.4</c:v>
                </c:pt>
                <c:pt idx="24">
                  <c:v>251.4</c:v>
                </c:pt>
              </c:numCache>
            </c:numRef>
          </c:yVal>
        </c:ser>
        <c:ser>
          <c:idx val="7"/>
          <c:order val="2"/>
          <c:tx>
            <c:strRef>
              <c:f>'phyto counts for PRIMER'!$M$2</c:f>
              <c:strCache>
                <c:ptCount val="1"/>
                <c:pt idx="0">
                  <c:v>G. fuscum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PRIMER'!$M$3:$M$27</c:f>
              <c:numCache>
                <c:formatCode>General</c:formatCode>
                <c:ptCount val="25"/>
                <c:pt idx="0">
                  <c:v>212.4</c:v>
                </c:pt>
                <c:pt idx="1">
                  <c:v>430.75</c:v>
                </c:pt>
                <c:pt idx="2">
                  <c:v>633.125</c:v>
                </c:pt>
                <c:pt idx="3">
                  <c:v>835.5</c:v>
                </c:pt>
                <c:pt idx="4">
                  <c:v>1194.425</c:v>
                </c:pt>
                <c:pt idx="5">
                  <c:v>1553.35</c:v>
                </c:pt>
                <c:pt idx="6">
                  <c:v>2635.1750000000002</c:v>
                </c:pt>
                <c:pt idx="7">
                  <c:v>3717</c:v>
                </c:pt>
                <c:pt idx="8">
                  <c:v>2734.3249999999998</c:v>
                </c:pt>
                <c:pt idx="9">
                  <c:v>1751.65</c:v>
                </c:pt>
                <c:pt idx="10">
                  <c:v>1539.575</c:v>
                </c:pt>
                <c:pt idx="11">
                  <c:v>1327.5</c:v>
                </c:pt>
                <c:pt idx="12">
                  <c:v>1159.5</c:v>
                </c:pt>
                <c:pt idx="13">
                  <c:v>991.5</c:v>
                </c:pt>
                <c:pt idx="14">
                  <c:v>700.82500000000005</c:v>
                </c:pt>
                <c:pt idx="15">
                  <c:v>410.15</c:v>
                </c:pt>
                <c:pt idx="16">
                  <c:v>440.5</c:v>
                </c:pt>
                <c:pt idx="17">
                  <c:v>470.85</c:v>
                </c:pt>
                <c:pt idx="18">
                  <c:v>381.45000000000005</c:v>
                </c:pt>
                <c:pt idx="19">
                  <c:v>292.05</c:v>
                </c:pt>
                <c:pt idx="20">
                  <c:v>225.67500000000001</c:v>
                </c:pt>
                <c:pt idx="21">
                  <c:v>159.30000000000001</c:v>
                </c:pt>
                <c:pt idx="22">
                  <c:v>328.07500000000005</c:v>
                </c:pt>
                <c:pt idx="23">
                  <c:v>496.85</c:v>
                </c:pt>
                <c:pt idx="24">
                  <c:v>496.85</c:v>
                </c:pt>
              </c:numCache>
            </c:numRef>
          </c:yVal>
        </c:ser>
        <c:ser>
          <c:idx val="8"/>
          <c:order val="3"/>
          <c:tx>
            <c:strRef>
              <c:f>'phyto counts for PRIMER'!$N$2</c:f>
              <c:strCache>
                <c:ptCount val="1"/>
                <c:pt idx="0">
                  <c:v>Mallomonas sp.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00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PRIMER'!$N$3:$N$27</c:f>
              <c:numCache>
                <c:formatCode>General</c:formatCode>
                <c:ptCount val="25"/>
                <c:pt idx="0">
                  <c:v>345.15</c:v>
                </c:pt>
                <c:pt idx="1">
                  <c:v>888.6</c:v>
                </c:pt>
                <c:pt idx="2">
                  <c:v>2329.85</c:v>
                </c:pt>
                <c:pt idx="3">
                  <c:v>3771.1</c:v>
                </c:pt>
                <c:pt idx="4">
                  <c:v>3802.45</c:v>
                </c:pt>
                <c:pt idx="5">
                  <c:v>3833.8</c:v>
                </c:pt>
                <c:pt idx="6">
                  <c:v>2368.25</c:v>
                </c:pt>
                <c:pt idx="7">
                  <c:v>902.7</c:v>
                </c:pt>
                <c:pt idx="8">
                  <c:v>633.125</c:v>
                </c:pt>
                <c:pt idx="9">
                  <c:v>363.55</c:v>
                </c:pt>
                <c:pt idx="10">
                  <c:v>221.60000000000002</c:v>
                </c:pt>
                <c:pt idx="11">
                  <c:v>79.650000000000006</c:v>
                </c:pt>
                <c:pt idx="12">
                  <c:v>39.825000000000003</c:v>
                </c:pt>
                <c:pt idx="13">
                  <c:v>0</c:v>
                </c:pt>
                <c:pt idx="14">
                  <c:v>66.099999999999994</c:v>
                </c:pt>
                <c:pt idx="15">
                  <c:v>132.19999999999999</c:v>
                </c:pt>
                <c:pt idx="16">
                  <c:v>887.77499999999998</c:v>
                </c:pt>
                <c:pt idx="17">
                  <c:v>1643.35</c:v>
                </c:pt>
                <c:pt idx="18">
                  <c:v>2242.1</c:v>
                </c:pt>
                <c:pt idx="19">
                  <c:v>2840.85</c:v>
                </c:pt>
                <c:pt idx="20">
                  <c:v>4659.5249999999996</c:v>
                </c:pt>
                <c:pt idx="21">
                  <c:v>6478.2</c:v>
                </c:pt>
                <c:pt idx="22">
                  <c:v>7481.5</c:v>
                </c:pt>
                <c:pt idx="23">
                  <c:v>8484.7999999999993</c:v>
                </c:pt>
                <c:pt idx="24">
                  <c:v>8484.7999999999993</c:v>
                </c:pt>
              </c:numCache>
            </c:numRef>
          </c:yVal>
        </c:ser>
        <c:ser>
          <c:idx val="9"/>
          <c:order val="4"/>
          <c:tx>
            <c:strRef>
              <c:f>'phyto counts for PRIMER'!$O$2</c:f>
              <c:strCache>
                <c:ptCount val="1"/>
                <c:pt idx="0">
                  <c:v>Oocystis sp.</c:v>
                </c:pt>
              </c:strCache>
            </c:strRef>
          </c:tx>
          <c:spPr>
            <a:ln w="25400">
              <a:solidFill>
                <a:srgbClr val="CCFF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PRIMER'!$O$3:$O$27</c:f>
              <c:numCache>
                <c:formatCode>General</c:formatCode>
                <c:ptCount val="25"/>
                <c:pt idx="0">
                  <c:v>318.60000000000002</c:v>
                </c:pt>
                <c:pt idx="1">
                  <c:v>119.2</c:v>
                </c:pt>
                <c:pt idx="2">
                  <c:v>59.6</c:v>
                </c:pt>
                <c:pt idx="3">
                  <c:v>0</c:v>
                </c:pt>
                <c:pt idx="4">
                  <c:v>479.22500000000002</c:v>
                </c:pt>
                <c:pt idx="5">
                  <c:v>958.45</c:v>
                </c:pt>
                <c:pt idx="6">
                  <c:v>2178.4250000000002</c:v>
                </c:pt>
                <c:pt idx="7">
                  <c:v>3398.4</c:v>
                </c:pt>
                <c:pt idx="8">
                  <c:v>3202.9750000000004</c:v>
                </c:pt>
                <c:pt idx="9">
                  <c:v>3007.55</c:v>
                </c:pt>
                <c:pt idx="10">
                  <c:v>2778.1750000000002</c:v>
                </c:pt>
                <c:pt idx="11">
                  <c:v>2548.8000000000002</c:v>
                </c:pt>
                <c:pt idx="12">
                  <c:v>4744.6499999999996</c:v>
                </c:pt>
                <c:pt idx="13">
                  <c:v>6940.5</c:v>
                </c:pt>
                <c:pt idx="14">
                  <c:v>5912.2</c:v>
                </c:pt>
                <c:pt idx="15">
                  <c:v>4883.8999999999996</c:v>
                </c:pt>
                <c:pt idx="16">
                  <c:v>4887.4750000000004</c:v>
                </c:pt>
                <c:pt idx="17">
                  <c:v>4891.05</c:v>
                </c:pt>
                <c:pt idx="18">
                  <c:v>2870.3250000000003</c:v>
                </c:pt>
                <c:pt idx="19">
                  <c:v>849.6</c:v>
                </c:pt>
                <c:pt idx="20">
                  <c:v>1314.2249999999999</c:v>
                </c:pt>
                <c:pt idx="21">
                  <c:v>1778.85</c:v>
                </c:pt>
                <c:pt idx="22">
                  <c:v>1627.375</c:v>
                </c:pt>
                <c:pt idx="23">
                  <c:v>1475.9</c:v>
                </c:pt>
                <c:pt idx="24">
                  <c:v>1475.9</c:v>
                </c:pt>
              </c:numCache>
            </c:numRef>
          </c:yVal>
        </c:ser>
        <c:ser>
          <c:idx val="10"/>
          <c:order val="5"/>
          <c:tx>
            <c:strRef>
              <c:f>'phyto counts for PRIMER'!$P$2</c:f>
              <c:strCache>
                <c:ptCount val="1"/>
                <c:pt idx="0">
                  <c:v>Peridinium armatum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PRIMER'!$P$3:$P$27</c:f>
              <c:numCache>
                <c:formatCode>General</c:formatCode>
                <c:ptCount val="25"/>
                <c:pt idx="0">
                  <c:v>8894.25</c:v>
                </c:pt>
                <c:pt idx="1">
                  <c:v>8515.4</c:v>
                </c:pt>
                <c:pt idx="2">
                  <c:v>10790.224999999999</c:v>
                </c:pt>
                <c:pt idx="3">
                  <c:v>13065.05</c:v>
                </c:pt>
                <c:pt idx="4">
                  <c:v>14332.325000000001</c:v>
                </c:pt>
                <c:pt idx="5">
                  <c:v>15599.6</c:v>
                </c:pt>
                <c:pt idx="6">
                  <c:v>10401.700000000001</c:v>
                </c:pt>
                <c:pt idx="7">
                  <c:v>5203.8</c:v>
                </c:pt>
                <c:pt idx="8">
                  <c:v>3510.7750000000001</c:v>
                </c:pt>
                <c:pt idx="9">
                  <c:v>1817.75</c:v>
                </c:pt>
                <c:pt idx="10">
                  <c:v>1001.8</c:v>
                </c:pt>
                <c:pt idx="11">
                  <c:v>185.85</c:v>
                </c:pt>
                <c:pt idx="12">
                  <c:v>439.95</c:v>
                </c:pt>
                <c:pt idx="13">
                  <c:v>694.05</c:v>
                </c:pt>
                <c:pt idx="14">
                  <c:v>1051.925</c:v>
                </c:pt>
                <c:pt idx="15">
                  <c:v>1409.8</c:v>
                </c:pt>
                <c:pt idx="16">
                  <c:v>870.7</c:v>
                </c:pt>
                <c:pt idx="17">
                  <c:v>331.6</c:v>
                </c:pt>
                <c:pt idx="18">
                  <c:v>590.6</c:v>
                </c:pt>
                <c:pt idx="19">
                  <c:v>849.6</c:v>
                </c:pt>
                <c:pt idx="20">
                  <c:v>1526.625</c:v>
                </c:pt>
                <c:pt idx="21">
                  <c:v>2203.65</c:v>
                </c:pt>
                <c:pt idx="22">
                  <c:v>2666.8500000000004</c:v>
                </c:pt>
                <c:pt idx="23">
                  <c:v>3130.05</c:v>
                </c:pt>
                <c:pt idx="24">
                  <c:v>3130.05</c:v>
                </c:pt>
              </c:numCache>
            </c:numRef>
          </c:yVal>
        </c:ser>
        <c:ser>
          <c:idx val="11"/>
          <c:order val="6"/>
          <c:tx>
            <c:strRef>
              <c:f>'phyto counts for PRIMER'!$Q$2</c:f>
              <c:strCache>
                <c:ptCount val="1"/>
                <c:pt idx="0">
                  <c:v>Peridinium cinctum</c:v>
                </c:pt>
              </c:strCache>
            </c:strRef>
          </c:tx>
          <c:spPr>
            <a:ln w="25400">
              <a:solidFill>
                <a:srgbClr val="FFFF99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PRIMER'!$Q$3:$Q$27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26.55</c:v>
                </c:pt>
                <c:pt idx="7">
                  <c:v>53.1</c:v>
                </c:pt>
                <c:pt idx="8">
                  <c:v>142.22499999999999</c:v>
                </c:pt>
                <c:pt idx="9">
                  <c:v>231.35</c:v>
                </c:pt>
                <c:pt idx="10">
                  <c:v>367.9</c:v>
                </c:pt>
                <c:pt idx="11">
                  <c:v>504.45</c:v>
                </c:pt>
                <c:pt idx="12">
                  <c:v>714.92499999999995</c:v>
                </c:pt>
                <c:pt idx="13">
                  <c:v>925.4</c:v>
                </c:pt>
                <c:pt idx="14">
                  <c:v>819.75</c:v>
                </c:pt>
                <c:pt idx="15">
                  <c:v>714.1</c:v>
                </c:pt>
                <c:pt idx="16">
                  <c:v>605.75</c:v>
                </c:pt>
                <c:pt idx="17">
                  <c:v>497.4</c:v>
                </c:pt>
                <c:pt idx="18">
                  <c:v>1111.575</c:v>
                </c:pt>
                <c:pt idx="19">
                  <c:v>1725.75</c:v>
                </c:pt>
                <c:pt idx="20">
                  <c:v>1261.125</c:v>
                </c:pt>
                <c:pt idx="21">
                  <c:v>796.5</c:v>
                </c:pt>
                <c:pt idx="22">
                  <c:v>841.72500000000002</c:v>
                </c:pt>
                <c:pt idx="23">
                  <c:v>886.95</c:v>
                </c:pt>
                <c:pt idx="24">
                  <c:v>886.95</c:v>
                </c:pt>
              </c:numCache>
            </c:numRef>
          </c:yVal>
        </c:ser>
        <c:ser>
          <c:idx val="12"/>
          <c:order val="7"/>
          <c:tx>
            <c:strRef>
              <c:f>'phyto counts for PRIMER'!$R$2</c:f>
              <c:strCache>
                <c:ptCount val="1"/>
                <c:pt idx="0">
                  <c:v>Peridinium inconspicuum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99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PRIMER'!$R$3:$R$27</c:f>
              <c:numCache>
                <c:formatCode>General</c:formatCode>
                <c:ptCount val="25"/>
                <c:pt idx="0">
                  <c:v>26.55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79.650000000000006</c:v>
                </c:pt>
                <c:pt idx="7">
                  <c:v>159.30000000000001</c:v>
                </c:pt>
                <c:pt idx="8">
                  <c:v>79.650000000000006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33.049999999999997</c:v>
                </c:pt>
                <c:pt idx="13">
                  <c:v>66.099999999999994</c:v>
                </c:pt>
                <c:pt idx="14">
                  <c:v>46.324999999999996</c:v>
                </c:pt>
                <c:pt idx="15">
                  <c:v>26.55</c:v>
                </c:pt>
                <c:pt idx="16">
                  <c:v>39.825000000000003</c:v>
                </c:pt>
                <c:pt idx="17">
                  <c:v>53.1</c:v>
                </c:pt>
                <c:pt idx="18">
                  <c:v>66.375</c:v>
                </c:pt>
                <c:pt idx="19">
                  <c:v>79.650000000000006</c:v>
                </c:pt>
                <c:pt idx="20">
                  <c:v>185.85000000000002</c:v>
                </c:pt>
                <c:pt idx="21">
                  <c:v>292.05</c:v>
                </c:pt>
                <c:pt idx="22">
                  <c:v>364.65</c:v>
                </c:pt>
                <c:pt idx="23">
                  <c:v>437.25</c:v>
                </c:pt>
                <c:pt idx="24">
                  <c:v>437.25</c:v>
                </c:pt>
              </c:numCache>
            </c:numRef>
          </c:yVal>
        </c:ser>
        <c:ser>
          <c:idx val="13"/>
          <c:order val="8"/>
          <c:tx>
            <c:strRef>
              <c:f>'phyto counts for PRIMER'!$S$2</c:f>
              <c:strCache>
                <c:ptCount val="1"/>
                <c:pt idx="0">
                  <c:v>Peridinium limbatum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star"/>
            <c:size val="7"/>
            <c:spPr>
              <a:noFill/>
              <a:ln>
                <a:solidFill>
                  <a:srgbClr val="FF99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PRIMER'!$S$3:$S$27</c:f>
              <c:numCache>
                <c:formatCode>General</c:formatCode>
                <c:ptCount val="25"/>
                <c:pt idx="0">
                  <c:v>26.55</c:v>
                </c:pt>
                <c:pt idx="1">
                  <c:v>26.55</c:v>
                </c:pt>
                <c:pt idx="2">
                  <c:v>13.275</c:v>
                </c:pt>
                <c:pt idx="3">
                  <c:v>0</c:v>
                </c:pt>
                <c:pt idx="4">
                  <c:v>66.099999999999994</c:v>
                </c:pt>
                <c:pt idx="5">
                  <c:v>132.19999999999999</c:v>
                </c:pt>
                <c:pt idx="6">
                  <c:v>172.3</c:v>
                </c:pt>
                <c:pt idx="7">
                  <c:v>212.4</c:v>
                </c:pt>
                <c:pt idx="8">
                  <c:v>403.65</c:v>
                </c:pt>
                <c:pt idx="9">
                  <c:v>594.9</c:v>
                </c:pt>
                <c:pt idx="10">
                  <c:v>801.9</c:v>
                </c:pt>
                <c:pt idx="11">
                  <c:v>1008.9</c:v>
                </c:pt>
                <c:pt idx="12">
                  <c:v>1099.3499999999999</c:v>
                </c:pt>
                <c:pt idx="13">
                  <c:v>1189.8</c:v>
                </c:pt>
                <c:pt idx="14">
                  <c:v>909.15</c:v>
                </c:pt>
                <c:pt idx="15">
                  <c:v>628.5</c:v>
                </c:pt>
                <c:pt idx="16">
                  <c:v>718.72500000000002</c:v>
                </c:pt>
                <c:pt idx="17">
                  <c:v>808.95</c:v>
                </c:pt>
                <c:pt idx="18">
                  <c:v>1214.25</c:v>
                </c:pt>
                <c:pt idx="19">
                  <c:v>1619.55</c:v>
                </c:pt>
                <c:pt idx="20">
                  <c:v>1234.575</c:v>
                </c:pt>
                <c:pt idx="21">
                  <c:v>849.6</c:v>
                </c:pt>
                <c:pt idx="22">
                  <c:v>885.07500000000005</c:v>
                </c:pt>
                <c:pt idx="23">
                  <c:v>920.55</c:v>
                </c:pt>
                <c:pt idx="24">
                  <c:v>920.55</c:v>
                </c:pt>
              </c:numCache>
            </c:numRef>
          </c:yVal>
        </c:ser>
        <c:ser>
          <c:idx val="15"/>
          <c:order val="9"/>
          <c:tx>
            <c:strRef>
              <c:f>'phyto counts for PRIMER'!$U$2</c:f>
              <c:strCache>
                <c:ptCount val="1"/>
                <c:pt idx="0">
                  <c:v>Synura sp. (colony)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FFCC99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PRIMER'!$U$3:$U$27</c:f>
              <c:numCache>
                <c:formatCode>General</c:formatCode>
                <c:ptCount val="25"/>
                <c:pt idx="0">
                  <c:v>159.30000000000001</c:v>
                </c:pt>
                <c:pt idx="1">
                  <c:v>358.15</c:v>
                </c:pt>
                <c:pt idx="2">
                  <c:v>897.8</c:v>
                </c:pt>
                <c:pt idx="3">
                  <c:v>1437.45</c:v>
                </c:pt>
                <c:pt idx="4">
                  <c:v>1759.8000000000002</c:v>
                </c:pt>
                <c:pt idx="5">
                  <c:v>2082.15</c:v>
                </c:pt>
                <c:pt idx="6">
                  <c:v>4054.5</c:v>
                </c:pt>
                <c:pt idx="7">
                  <c:v>6026.85</c:v>
                </c:pt>
                <c:pt idx="8">
                  <c:v>8648.4500000000007</c:v>
                </c:pt>
                <c:pt idx="9">
                  <c:v>11270.05</c:v>
                </c:pt>
                <c:pt idx="10">
                  <c:v>8316.5750000000007</c:v>
                </c:pt>
                <c:pt idx="11">
                  <c:v>5363.1</c:v>
                </c:pt>
                <c:pt idx="12">
                  <c:v>6234.4250000000002</c:v>
                </c:pt>
                <c:pt idx="13">
                  <c:v>7105.75</c:v>
                </c:pt>
                <c:pt idx="14">
                  <c:v>7050.55</c:v>
                </c:pt>
                <c:pt idx="15">
                  <c:v>6995.35</c:v>
                </c:pt>
                <c:pt idx="16">
                  <c:v>4402.5250000000005</c:v>
                </c:pt>
                <c:pt idx="17">
                  <c:v>1809.7</c:v>
                </c:pt>
                <c:pt idx="18">
                  <c:v>2019.9499999999998</c:v>
                </c:pt>
                <c:pt idx="19">
                  <c:v>2230.1999999999998</c:v>
                </c:pt>
                <c:pt idx="20">
                  <c:v>1805.3999999999999</c:v>
                </c:pt>
                <c:pt idx="21">
                  <c:v>1380.6</c:v>
                </c:pt>
                <c:pt idx="22">
                  <c:v>1378.4</c:v>
                </c:pt>
                <c:pt idx="23">
                  <c:v>1376.2</c:v>
                </c:pt>
                <c:pt idx="24">
                  <c:v>1376.2</c:v>
                </c:pt>
              </c:numCache>
            </c:numRef>
          </c:yVal>
        </c:ser>
        <c:axId val="73167232"/>
        <c:axId val="73169152"/>
      </c:scatterChart>
      <c:scatterChart>
        <c:scatterStyle val="lineMarker"/>
        <c:ser>
          <c:idx val="0"/>
          <c:order val="10"/>
          <c:tx>
            <c:strRef>
              <c:f>'[1]HNF for PRIMER'!$B$2</c:f>
              <c:strCache>
                <c:ptCount val="1"/>
                <c:pt idx="0">
                  <c:v>HNF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'[1]HNF for PRIMER'!$B$3:$B$27</c:f>
              <c:numCache>
                <c:formatCode>General</c:formatCode>
                <c:ptCount val="25"/>
                <c:pt idx="0">
                  <c:v>1.1927603888888887</c:v>
                </c:pt>
                <c:pt idx="1">
                  <c:v>1.1927603888888887</c:v>
                </c:pt>
                <c:pt idx="2">
                  <c:v>1.046192375</c:v>
                </c:pt>
                <c:pt idx="3">
                  <c:v>0.89962436111111099</c:v>
                </c:pt>
                <c:pt idx="4">
                  <c:v>1.0158679583333332</c:v>
                </c:pt>
                <c:pt idx="5">
                  <c:v>1.1321115555555554</c:v>
                </c:pt>
                <c:pt idx="6">
                  <c:v>0.89457029166666657</c:v>
                </c:pt>
                <c:pt idx="7">
                  <c:v>0.65702902777777772</c:v>
                </c:pt>
                <c:pt idx="8">
                  <c:v>1.4555720000000001</c:v>
                </c:pt>
                <c:pt idx="9">
                  <c:v>2.2541149722222222</c:v>
                </c:pt>
                <c:pt idx="10">
                  <c:v>2.0671144027777779</c:v>
                </c:pt>
                <c:pt idx="11">
                  <c:v>1.8801138333333334</c:v>
                </c:pt>
                <c:pt idx="12">
                  <c:v>1.6627888472222221</c:v>
                </c:pt>
                <c:pt idx="13">
                  <c:v>1.4454638611111108</c:v>
                </c:pt>
                <c:pt idx="14">
                  <c:v>1.4960045555555554</c:v>
                </c:pt>
                <c:pt idx="15">
                  <c:v>1.5465452500000001</c:v>
                </c:pt>
                <c:pt idx="16">
                  <c:v>1.1927603888888889</c:v>
                </c:pt>
                <c:pt idx="17">
                  <c:v>0.83897552777777784</c:v>
                </c:pt>
                <c:pt idx="18">
                  <c:v>0.85919180555555563</c:v>
                </c:pt>
                <c:pt idx="19">
                  <c:v>0.87940808333333331</c:v>
                </c:pt>
                <c:pt idx="20">
                  <c:v>0.71262379166666667</c:v>
                </c:pt>
                <c:pt idx="21">
                  <c:v>0.54583950000000003</c:v>
                </c:pt>
                <c:pt idx="22">
                  <c:v>0.57110984722222224</c:v>
                </c:pt>
                <c:pt idx="23">
                  <c:v>0.59638019444444446</c:v>
                </c:pt>
                <c:pt idx="24">
                  <c:v>0.59638019444444446</c:v>
                </c:pt>
              </c:numCache>
            </c:numRef>
          </c:yVal>
        </c:ser>
        <c:ser>
          <c:idx val="1"/>
          <c:order val="11"/>
          <c:tx>
            <c:strRef>
              <c:f>'[2]BN-HNF for PRIMER'!$B$2</c:f>
              <c:strCache>
                <c:ptCount val="1"/>
                <c:pt idx="0">
                  <c:v>Total bacteria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'[2]BN-HNF for PRIMER'!$B$3:$B$27</c:f>
              <c:numCache>
                <c:formatCode>General</c:formatCode>
                <c:ptCount val="25"/>
                <c:pt idx="0">
                  <c:v>0.60648833333333341</c:v>
                </c:pt>
                <c:pt idx="1">
                  <c:v>0.35212712633333326</c:v>
                </c:pt>
                <c:pt idx="2">
                  <c:v>0.33987606199999998</c:v>
                </c:pt>
                <c:pt idx="3">
                  <c:v>0.3276249976666667</c:v>
                </c:pt>
                <c:pt idx="4">
                  <c:v>0.59490440616666662</c:v>
                </c:pt>
                <c:pt idx="5">
                  <c:v>0.86218381466666649</c:v>
                </c:pt>
                <c:pt idx="6">
                  <c:v>0.55026686483333331</c:v>
                </c:pt>
                <c:pt idx="7">
                  <c:v>0.23834991500000002</c:v>
                </c:pt>
                <c:pt idx="8">
                  <c:v>0.21451492350000001</c:v>
                </c:pt>
                <c:pt idx="9">
                  <c:v>0.19067993200000002</c:v>
                </c:pt>
                <c:pt idx="10">
                  <c:v>0.28456432600000003</c:v>
                </c:pt>
                <c:pt idx="11">
                  <c:v>0.37844872000000002</c:v>
                </c:pt>
                <c:pt idx="12">
                  <c:v>0.46899742816666667</c:v>
                </c:pt>
                <c:pt idx="13">
                  <c:v>0.55954613633333328</c:v>
                </c:pt>
                <c:pt idx="14">
                  <c:v>0.44413140649999994</c:v>
                </c:pt>
                <c:pt idx="15">
                  <c:v>0.32871667666666665</c:v>
                </c:pt>
                <c:pt idx="16">
                  <c:v>0.25248109316666667</c:v>
                </c:pt>
                <c:pt idx="17">
                  <c:v>0.17624550966666663</c:v>
                </c:pt>
                <c:pt idx="18">
                  <c:v>0.16278146866666665</c:v>
                </c:pt>
                <c:pt idx="19">
                  <c:v>0.14931742766666664</c:v>
                </c:pt>
                <c:pt idx="20">
                  <c:v>0.12881812199999998</c:v>
                </c:pt>
                <c:pt idx="21">
                  <c:v>0.10831881633333333</c:v>
                </c:pt>
                <c:pt idx="22">
                  <c:v>0.14234281183333333</c:v>
                </c:pt>
                <c:pt idx="23">
                  <c:v>0.17636680733333332</c:v>
                </c:pt>
                <c:pt idx="24">
                  <c:v>0.17636680733333332</c:v>
                </c:pt>
              </c:numCache>
            </c:numRef>
          </c:yVal>
        </c:ser>
        <c:ser>
          <c:idx val="2"/>
          <c:order val="12"/>
          <c:tx>
            <c:strRef>
              <c:f>'[2]BN-HNF for PRIMER'!$E$2</c:f>
              <c:strCache>
                <c:ptCount val="1"/>
                <c:pt idx="0">
                  <c:v>% filaments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'[2]BN-HNF for PRIMER'!$E$3:$E$27</c:f>
              <c:numCache>
                <c:formatCode>General</c:formatCode>
                <c:ptCount val="25"/>
                <c:pt idx="0">
                  <c:v>3.2199999999999993</c:v>
                </c:pt>
                <c:pt idx="1">
                  <c:v>5.1670685497760944</c:v>
                </c:pt>
                <c:pt idx="2">
                  <c:v>4.6568404577832716</c:v>
                </c:pt>
                <c:pt idx="3">
                  <c:v>4.1466123657904479</c:v>
                </c:pt>
                <c:pt idx="4">
                  <c:v>2.7134299870595457</c:v>
                </c:pt>
                <c:pt idx="5">
                  <c:v>1.2802476083286436</c:v>
                </c:pt>
                <c:pt idx="6">
                  <c:v>3.5408871629429473</c:v>
                </c:pt>
                <c:pt idx="7">
                  <c:v>5.8015267175572509</c:v>
                </c:pt>
                <c:pt idx="8">
                  <c:v>5.413486005089057</c:v>
                </c:pt>
                <c:pt idx="9">
                  <c:v>5.0254452926208639</c:v>
                </c:pt>
                <c:pt idx="10">
                  <c:v>3.8268252104129958</c:v>
                </c:pt>
                <c:pt idx="11">
                  <c:v>2.6282051282051282</c:v>
                </c:pt>
                <c:pt idx="12">
                  <c:v>1.7584988355094575</c:v>
                </c:pt>
                <c:pt idx="13">
                  <c:v>0.88879254281378706</c:v>
                </c:pt>
                <c:pt idx="14">
                  <c:v>1.3853556810009895</c:v>
                </c:pt>
                <c:pt idx="15">
                  <c:v>1.8819188191881917</c:v>
                </c:pt>
                <c:pt idx="16">
                  <c:v>3.6594728301033874</c:v>
                </c:pt>
                <c:pt idx="17">
                  <c:v>5.4370268410185831</c:v>
                </c:pt>
                <c:pt idx="18">
                  <c:v>3.6933306422802095</c:v>
                </c:pt>
                <c:pt idx="19">
                  <c:v>1.949634443541836</c:v>
                </c:pt>
                <c:pt idx="20">
                  <c:v>1.7027007604047366</c:v>
                </c:pt>
                <c:pt idx="21">
                  <c:v>1.4557670772676372</c:v>
                </c:pt>
                <c:pt idx="22">
                  <c:v>1.7939082979185503</c:v>
                </c:pt>
                <c:pt idx="23">
                  <c:v>2.1320495185694637</c:v>
                </c:pt>
                <c:pt idx="24">
                  <c:v>2.1320495185694637</c:v>
                </c:pt>
              </c:numCache>
            </c:numRef>
          </c:yVal>
        </c:ser>
        <c:axId val="73170944"/>
        <c:axId val="73172480"/>
      </c:scatterChart>
      <c:valAx>
        <c:axId val="73167232"/>
        <c:scaling>
          <c:orientation val="minMax"/>
        </c:scaling>
        <c:axPos val="b"/>
        <c:numFmt formatCode="m/d/yyyy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3169152"/>
        <c:crosses val="autoZero"/>
        <c:crossBetween val="midCat"/>
      </c:valAx>
      <c:valAx>
        <c:axId val="731691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3167232"/>
        <c:crosses val="autoZero"/>
        <c:crossBetween val="midCat"/>
      </c:valAx>
      <c:valAx>
        <c:axId val="73170944"/>
        <c:scaling>
          <c:orientation val="minMax"/>
        </c:scaling>
        <c:delete val="1"/>
        <c:axPos val="b"/>
        <c:numFmt formatCode="m/d/yyyy" sourceLinked="1"/>
        <c:tickLblPos val="nextTo"/>
        <c:crossAx val="73172480"/>
        <c:crosses val="autoZero"/>
        <c:crossBetween val="midCat"/>
      </c:valAx>
      <c:valAx>
        <c:axId val="73172480"/>
        <c:scaling>
          <c:orientation val="minMax"/>
        </c:scaling>
        <c:axPos val="r"/>
        <c:numFmt formatCode="General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3170944"/>
        <c:crosses val="max"/>
        <c:crossBetween val="midCat"/>
      </c:valAx>
      <c:spPr>
        <a:solidFill>
          <a:srgbClr val="CDCDCD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250832408435063"/>
          <c:y val="0.31321370309951063"/>
          <c:w val="0.25194228634850174"/>
          <c:h val="0.34747145187601958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>
        <c:manualLayout>
          <c:layoutTarget val="inner"/>
          <c:xMode val="edge"/>
          <c:yMode val="edge"/>
          <c:x val="6.9922308546059936E-2"/>
          <c:y val="3.5889070146818927E-2"/>
          <c:w val="0.59489456159822418"/>
          <c:h val="0.86786296900489401"/>
        </c:manualLayout>
      </c:layout>
      <c:scatterChart>
        <c:scatterStyle val="lineMarker"/>
        <c:ser>
          <c:idx val="3"/>
          <c:order val="0"/>
          <c:tx>
            <c:strRef>
              <c:f>'phyto counts for PRIMER'!$I$2</c:f>
              <c:strCache>
                <c:ptCount val="1"/>
                <c:pt idx="0">
                  <c:v>Cryptomonas sp.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00FF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PRIMER'!$I$3:$I$27</c:f>
              <c:numCache>
                <c:formatCode>General</c:formatCode>
                <c:ptCount val="25"/>
                <c:pt idx="0">
                  <c:v>23735.7</c:v>
                </c:pt>
                <c:pt idx="1">
                  <c:v>10531</c:v>
                </c:pt>
                <c:pt idx="2">
                  <c:v>13420.775</c:v>
                </c:pt>
                <c:pt idx="3">
                  <c:v>16310.55</c:v>
                </c:pt>
                <c:pt idx="4">
                  <c:v>14418.25</c:v>
                </c:pt>
                <c:pt idx="5">
                  <c:v>12525.95</c:v>
                </c:pt>
                <c:pt idx="6">
                  <c:v>9170.2000000000007</c:v>
                </c:pt>
                <c:pt idx="7">
                  <c:v>5814.45</c:v>
                </c:pt>
                <c:pt idx="8">
                  <c:v>4179.6499999999996</c:v>
                </c:pt>
                <c:pt idx="9">
                  <c:v>2544.85</c:v>
                </c:pt>
                <c:pt idx="10">
                  <c:v>2865.4250000000002</c:v>
                </c:pt>
                <c:pt idx="11">
                  <c:v>3186</c:v>
                </c:pt>
                <c:pt idx="12">
                  <c:v>3675.15</c:v>
                </c:pt>
                <c:pt idx="13">
                  <c:v>4164.3</c:v>
                </c:pt>
                <c:pt idx="14">
                  <c:v>4765.75</c:v>
                </c:pt>
                <c:pt idx="15">
                  <c:v>5367.2</c:v>
                </c:pt>
                <c:pt idx="16">
                  <c:v>5059.7749999999996</c:v>
                </c:pt>
                <c:pt idx="17">
                  <c:v>4752.3500000000004</c:v>
                </c:pt>
                <c:pt idx="18">
                  <c:v>4991.3500000000004</c:v>
                </c:pt>
                <c:pt idx="19">
                  <c:v>5230.3500000000004</c:v>
                </c:pt>
                <c:pt idx="20">
                  <c:v>5017.9500000000007</c:v>
                </c:pt>
                <c:pt idx="21">
                  <c:v>4805.55</c:v>
                </c:pt>
                <c:pt idx="22">
                  <c:v>4908.3999999999996</c:v>
                </c:pt>
                <c:pt idx="23">
                  <c:v>5011.25</c:v>
                </c:pt>
                <c:pt idx="24">
                  <c:v>5011.25</c:v>
                </c:pt>
              </c:numCache>
            </c:numRef>
          </c:yVal>
        </c:ser>
        <c:ser>
          <c:idx val="7"/>
          <c:order val="2"/>
          <c:tx>
            <c:strRef>
              <c:f>'phyto counts for PRIMER'!$M$2</c:f>
              <c:strCache>
                <c:ptCount val="1"/>
                <c:pt idx="0">
                  <c:v>G. fuscum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PRIMER'!$M$3:$M$27</c:f>
              <c:numCache>
                <c:formatCode>General</c:formatCode>
                <c:ptCount val="25"/>
                <c:pt idx="0">
                  <c:v>212.4</c:v>
                </c:pt>
                <c:pt idx="1">
                  <c:v>430.75</c:v>
                </c:pt>
                <c:pt idx="2">
                  <c:v>633.125</c:v>
                </c:pt>
                <c:pt idx="3">
                  <c:v>835.5</c:v>
                </c:pt>
                <c:pt idx="4">
                  <c:v>1194.425</c:v>
                </c:pt>
                <c:pt idx="5">
                  <c:v>1553.35</c:v>
                </c:pt>
                <c:pt idx="6">
                  <c:v>2635.1750000000002</c:v>
                </c:pt>
                <c:pt idx="7">
                  <c:v>3717</c:v>
                </c:pt>
                <c:pt idx="8">
                  <c:v>2734.3249999999998</c:v>
                </c:pt>
                <c:pt idx="9">
                  <c:v>1751.65</c:v>
                </c:pt>
                <c:pt idx="10">
                  <c:v>1539.575</c:v>
                </c:pt>
                <c:pt idx="11">
                  <c:v>1327.5</c:v>
                </c:pt>
                <c:pt idx="12">
                  <c:v>1159.5</c:v>
                </c:pt>
                <c:pt idx="13">
                  <c:v>991.5</c:v>
                </c:pt>
                <c:pt idx="14">
                  <c:v>700.82500000000005</c:v>
                </c:pt>
                <c:pt idx="15">
                  <c:v>410.15</c:v>
                </c:pt>
                <c:pt idx="16">
                  <c:v>440.5</c:v>
                </c:pt>
                <c:pt idx="17">
                  <c:v>470.85</c:v>
                </c:pt>
                <c:pt idx="18">
                  <c:v>381.45000000000005</c:v>
                </c:pt>
                <c:pt idx="19">
                  <c:v>292.05</c:v>
                </c:pt>
                <c:pt idx="20">
                  <c:v>225.67500000000001</c:v>
                </c:pt>
                <c:pt idx="21">
                  <c:v>159.30000000000001</c:v>
                </c:pt>
                <c:pt idx="22">
                  <c:v>328.07500000000005</c:v>
                </c:pt>
                <c:pt idx="23">
                  <c:v>496.85</c:v>
                </c:pt>
                <c:pt idx="24">
                  <c:v>496.85</c:v>
                </c:pt>
              </c:numCache>
            </c:numRef>
          </c:yVal>
        </c:ser>
        <c:ser>
          <c:idx val="8"/>
          <c:order val="3"/>
          <c:tx>
            <c:strRef>
              <c:f>'phyto counts for PRIMER'!$N$2</c:f>
              <c:strCache>
                <c:ptCount val="1"/>
                <c:pt idx="0">
                  <c:v>Mallomonas sp.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00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PRIMER'!$N$3:$N$27</c:f>
              <c:numCache>
                <c:formatCode>General</c:formatCode>
                <c:ptCount val="25"/>
                <c:pt idx="0">
                  <c:v>345.15</c:v>
                </c:pt>
                <c:pt idx="1">
                  <c:v>888.6</c:v>
                </c:pt>
                <c:pt idx="2">
                  <c:v>2329.85</c:v>
                </c:pt>
                <c:pt idx="3">
                  <c:v>3771.1</c:v>
                </c:pt>
                <c:pt idx="4">
                  <c:v>3802.45</c:v>
                </c:pt>
                <c:pt idx="5">
                  <c:v>3833.8</c:v>
                </c:pt>
                <c:pt idx="6">
                  <c:v>2368.25</c:v>
                </c:pt>
                <c:pt idx="7">
                  <c:v>902.7</c:v>
                </c:pt>
                <c:pt idx="8">
                  <c:v>633.125</c:v>
                </c:pt>
                <c:pt idx="9">
                  <c:v>363.55</c:v>
                </c:pt>
                <c:pt idx="10">
                  <c:v>221.60000000000002</c:v>
                </c:pt>
                <c:pt idx="11">
                  <c:v>79.650000000000006</c:v>
                </c:pt>
                <c:pt idx="12">
                  <c:v>39.825000000000003</c:v>
                </c:pt>
                <c:pt idx="13">
                  <c:v>0</c:v>
                </c:pt>
                <c:pt idx="14">
                  <c:v>66.099999999999994</c:v>
                </c:pt>
                <c:pt idx="15">
                  <c:v>132.19999999999999</c:v>
                </c:pt>
                <c:pt idx="16">
                  <c:v>887.77499999999998</c:v>
                </c:pt>
                <c:pt idx="17">
                  <c:v>1643.35</c:v>
                </c:pt>
                <c:pt idx="18">
                  <c:v>2242.1</c:v>
                </c:pt>
                <c:pt idx="19">
                  <c:v>2840.85</c:v>
                </c:pt>
                <c:pt idx="20">
                  <c:v>4659.5249999999996</c:v>
                </c:pt>
                <c:pt idx="21">
                  <c:v>6478.2</c:v>
                </c:pt>
                <c:pt idx="22">
                  <c:v>7481.5</c:v>
                </c:pt>
                <c:pt idx="23">
                  <c:v>8484.7999999999993</c:v>
                </c:pt>
                <c:pt idx="24">
                  <c:v>8484.7999999999993</c:v>
                </c:pt>
              </c:numCache>
            </c:numRef>
          </c:yVal>
        </c:ser>
        <c:ser>
          <c:idx val="9"/>
          <c:order val="4"/>
          <c:tx>
            <c:strRef>
              <c:f>'phyto counts for PRIMER'!$O$2</c:f>
              <c:strCache>
                <c:ptCount val="1"/>
                <c:pt idx="0">
                  <c:v>Oocystis sp.</c:v>
                </c:pt>
              </c:strCache>
            </c:strRef>
          </c:tx>
          <c:spPr>
            <a:ln w="25400">
              <a:solidFill>
                <a:srgbClr val="CCFF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PRIMER'!$O$3:$O$27</c:f>
              <c:numCache>
                <c:formatCode>General</c:formatCode>
                <c:ptCount val="25"/>
                <c:pt idx="0">
                  <c:v>318.60000000000002</c:v>
                </c:pt>
                <c:pt idx="1">
                  <c:v>119.2</c:v>
                </c:pt>
                <c:pt idx="2">
                  <c:v>59.6</c:v>
                </c:pt>
                <c:pt idx="3">
                  <c:v>0</c:v>
                </c:pt>
                <c:pt idx="4">
                  <c:v>479.22500000000002</c:v>
                </c:pt>
                <c:pt idx="5">
                  <c:v>958.45</c:v>
                </c:pt>
                <c:pt idx="6">
                  <c:v>2178.4250000000002</c:v>
                </c:pt>
                <c:pt idx="7">
                  <c:v>3398.4</c:v>
                </c:pt>
                <c:pt idx="8">
                  <c:v>3202.9750000000004</c:v>
                </c:pt>
                <c:pt idx="9">
                  <c:v>3007.55</c:v>
                </c:pt>
                <c:pt idx="10">
                  <c:v>2778.1750000000002</c:v>
                </c:pt>
                <c:pt idx="11">
                  <c:v>2548.8000000000002</c:v>
                </c:pt>
                <c:pt idx="12">
                  <c:v>4744.6499999999996</c:v>
                </c:pt>
                <c:pt idx="13">
                  <c:v>6940.5</c:v>
                </c:pt>
                <c:pt idx="14">
                  <c:v>5912.2</c:v>
                </c:pt>
                <c:pt idx="15">
                  <c:v>4883.8999999999996</c:v>
                </c:pt>
                <c:pt idx="16">
                  <c:v>4887.4750000000004</c:v>
                </c:pt>
                <c:pt idx="17">
                  <c:v>4891.05</c:v>
                </c:pt>
                <c:pt idx="18">
                  <c:v>2870.3250000000003</c:v>
                </c:pt>
                <c:pt idx="19">
                  <c:v>849.6</c:v>
                </c:pt>
                <c:pt idx="20">
                  <c:v>1314.2249999999999</c:v>
                </c:pt>
                <c:pt idx="21">
                  <c:v>1778.85</c:v>
                </c:pt>
                <c:pt idx="22">
                  <c:v>1627.375</c:v>
                </c:pt>
                <c:pt idx="23">
                  <c:v>1475.9</c:v>
                </c:pt>
                <c:pt idx="24">
                  <c:v>1475.9</c:v>
                </c:pt>
              </c:numCache>
            </c:numRef>
          </c:yVal>
        </c:ser>
        <c:ser>
          <c:idx val="10"/>
          <c:order val="5"/>
          <c:tx>
            <c:strRef>
              <c:f>'phyto counts for PRIMER'!$P$2</c:f>
              <c:strCache>
                <c:ptCount val="1"/>
                <c:pt idx="0">
                  <c:v>Peridinium armatum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PRIMER'!$P$3:$P$27</c:f>
              <c:numCache>
                <c:formatCode>General</c:formatCode>
                <c:ptCount val="25"/>
                <c:pt idx="0">
                  <c:v>8894.25</c:v>
                </c:pt>
                <c:pt idx="1">
                  <c:v>8515.4</c:v>
                </c:pt>
                <c:pt idx="2">
                  <c:v>10790.224999999999</c:v>
                </c:pt>
                <c:pt idx="3">
                  <c:v>13065.05</c:v>
                </c:pt>
                <c:pt idx="4">
                  <c:v>14332.325000000001</c:v>
                </c:pt>
                <c:pt idx="5">
                  <c:v>15599.6</c:v>
                </c:pt>
                <c:pt idx="6">
                  <c:v>10401.700000000001</c:v>
                </c:pt>
                <c:pt idx="7">
                  <c:v>5203.8</c:v>
                </c:pt>
                <c:pt idx="8">
                  <c:v>3510.7750000000001</c:v>
                </c:pt>
                <c:pt idx="9">
                  <c:v>1817.75</c:v>
                </c:pt>
                <c:pt idx="10">
                  <c:v>1001.8</c:v>
                </c:pt>
                <c:pt idx="11">
                  <c:v>185.85</c:v>
                </c:pt>
                <c:pt idx="12">
                  <c:v>439.95</c:v>
                </c:pt>
                <c:pt idx="13">
                  <c:v>694.05</c:v>
                </c:pt>
                <c:pt idx="14">
                  <c:v>1051.925</c:v>
                </c:pt>
                <c:pt idx="15">
                  <c:v>1409.8</c:v>
                </c:pt>
                <c:pt idx="16">
                  <c:v>870.7</c:v>
                </c:pt>
                <c:pt idx="17">
                  <c:v>331.6</c:v>
                </c:pt>
                <c:pt idx="18">
                  <c:v>590.6</c:v>
                </c:pt>
                <c:pt idx="19">
                  <c:v>849.6</c:v>
                </c:pt>
                <c:pt idx="20">
                  <c:v>1526.625</c:v>
                </c:pt>
                <c:pt idx="21">
                  <c:v>2203.65</c:v>
                </c:pt>
                <c:pt idx="22">
                  <c:v>2666.8500000000004</c:v>
                </c:pt>
                <c:pt idx="23">
                  <c:v>3130.05</c:v>
                </c:pt>
                <c:pt idx="24">
                  <c:v>3130.05</c:v>
                </c:pt>
              </c:numCache>
            </c:numRef>
          </c:yVal>
        </c:ser>
        <c:ser>
          <c:idx val="11"/>
          <c:order val="6"/>
          <c:tx>
            <c:strRef>
              <c:f>'phyto counts for PRIMER'!$Q$2</c:f>
              <c:strCache>
                <c:ptCount val="1"/>
                <c:pt idx="0">
                  <c:v>Peridinium cinctum</c:v>
                </c:pt>
              </c:strCache>
            </c:strRef>
          </c:tx>
          <c:spPr>
            <a:ln w="25400">
              <a:solidFill>
                <a:srgbClr val="FFFF99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PRIMER'!$Q$3:$Q$27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26.55</c:v>
                </c:pt>
                <c:pt idx="7">
                  <c:v>53.1</c:v>
                </c:pt>
                <c:pt idx="8">
                  <c:v>142.22499999999999</c:v>
                </c:pt>
                <c:pt idx="9">
                  <c:v>231.35</c:v>
                </c:pt>
                <c:pt idx="10">
                  <c:v>367.9</c:v>
                </c:pt>
                <c:pt idx="11">
                  <c:v>504.45</c:v>
                </c:pt>
                <c:pt idx="12">
                  <c:v>714.92499999999995</c:v>
                </c:pt>
                <c:pt idx="13">
                  <c:v>925.4</c:v>
                </c:pt>
                <c:pt idx="14">
                  <c:v>819.75</c:v>
                </c:pt>
                <c:pt idx="15">
                  <c:v>714.1</c:v>
                </c:pt>
                <c:pt idx="16">
                  <c:v>605.75</c:v>
                </c:pt>
                <c:pt idx="17">
                  <c:v>497.4</c:v>
                </c:pt>
                <c:pt idx="18">
                  <c:v>1111.575</c:v>
                </c:pt>
                <c:pt idx="19">
                  <c:v>1725.75</c:v>
                </c:pt>
                <c:pt idx="20">
                  <c:v>1261.125</c:v>
                </c:pt>
                <c:pt idx="21">
                  <c:v>796.5</c:v>
                </c:pt>
                <c:pt idx="22">
                  <c:v>841.72500000000002</c:v>
                </c:pt>
                <c:pt idx="23">
                  <c:v>886.95</c:v>
                </c:pt>
                <c:pt idx="24">
                  <c:v>886.95</c:v>
                </c:pt>
              </c:numCache>
            </c:numRef>
          </c:yVal>
        </c:ser>
        <c:ser>
          <c:idx val="12"/>
          <c:order val="7"/>
          <c:tx>
            <c:strRef>
              <c:f>'phyto counts for PRIMER'!$R$2</c:f>
              <c:strCache>
                <c:ptCount val="1"/>
                <c:pt idx="0">
                  <c:v>Peridinium inconspicuum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99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PRIMER'!$R$3:$R$27</c:f>
              <c:numCache>
                <c:formatCode>General</c:formatCode>
                <c:ptCount val="25"/>
                <c:pt idx="0">
                  <c:v>26.55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79.650000000000006</c:v>
                </c:pt>
                <c:pt idx="7">
                  <c:v>159.30000000000001</c:v>
                </c:pt>
                <c:pt idx="8">
                  <c:v>79.650000000000006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33.049999999999997</c:v>
                </c:pt>
                <c:pt idx="13">
                  <c:v>66.099999999999994</c:v>
                </c:pt>
                <c:pt idx="14">
                  <c:v>46.324999999999996</c:v>
                </c:pt>
                <c:pt idx="15">
                  <c:v>26.55</c:v>
                </c:pt>
                <c:pt idx="16">
                  <c:v>39.825000000000003</c:v>
                </c:pt>
                <c:pt idx="17">
                  <c:v>53.1</c:v>
                </c:pt>
                <c:pt idx="18">
                  <c:v>66.375</c:v>
                </c:pt>
                <c:pt idx="19">
                  <c:v>79.650000000000006</c:v>
                </c:pt>
                <c:pt idx="20">
                  <c:v>185.85000000000002</c:v>
                </c:pt>
                <c:pt idx="21">
                  <c:v>292.05</c:v>
                </c:pt>
                <c:pt idx="22">
                  <c:v>364.65</c:v>
                </c:pt>
                <c:pt idx="23">
                  <c:v>437.25</c:v>
                </c:pt>
                <c:pt idx="24">
                  <c:v>437.25</c:v>
                </c:pt>
              </c:numCache>
            </c:numRef>
          </c:yVal>
        </c:ser>
        <c:ser>
          <c:idx val="13"/>
          <c:order val="8"/>
          <c:tx>
            <c:strRef>
              <c:f>'phyto counts for PRIMER'!$S$2</c:f>
              <c:strCache>
                <c:ptCount val="1"/>
                <c:pt idx="0">
                  <c:v>Peridinium limbatum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star"/>
            <c:size val="7"/>
            <c:spPr>
              <a:noFill/>
              <a:ln>
                <a:solidFill>
                  <a:srgbClr val="FF99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PRIMER'!$S$3:$S$27</c:f>
              <c:numCache>
                <c:formatCode>General</c:formatCode>
                <c:ptCount val="25"/>
                <c:pt idx="0">
                  <c:v>26.55</c:v>
                </c:pt>
                <c:pt idx="1">
                  <c:v>26.55</c:v>
                </c:pt>
                <c:pt idx="2">
                  <c:v>13.275</c:v>
                </c:pt>
                <c:pt idx="3">
                  <c:v>0</c:v>
                </c:pt>
                <c:pt idx="4">
                  <c:v>66.099999999999994</c:v>
                </c:pt>
                <c:pt idx="5">
                  <c:v>132.19999999999999</c:v>
                </c:pt>
                <c:pt idx="6">
                  <c:v>172.3</c:v>
                </c:pt>
                <c:pt idx="7">
                  <c:v>212.4</c:v>
                </c:pt>
                <c:pt idx="8">
                  <c:v>403.65</c:v>
                </c:pt>
                <c:pt idx="9">
                  <c:v>594.9</c:v>
                </c:pt>
                <c:pt idx="10">
                  <c:v>801.9</c:v>
                </c:pt>
                <c:pt idx="11">
                  <c:v>1008.9</c:v>
                </c:pt>
                <c:pt idx="12">
                  <c:v>1099.3499999999999</c:v>
                </c:pt>
                <c:pt idx="13">
                  <c:v>1189.8</c:v>
                </c:pt>
                <c:pt idx="14">
                  <c:v>909.15</c:v>
                </c:pt>
                <c:pt idx="15">
                  <c:v>628.5</c:v>
                </c:pt>
                <c:pt idx="16">
                  <c:v>718.72500000000002</c:v>
                </c:pt>
                <c:pt idx="17">
                  <c:v>808.95</c:v>
                </c:pt>
                <c:pt idx="18">
                  <c:v>1214.25</c:v>
                </c:pt>
                <c:pt idx="19">
                  <c:v>1619.55</c:v>
                </c:pt>
                <c:pt idx="20">
                  <c:v>1234.575</c:v>
                </c:pt>
                <c:pt idx="21">
                  <c:v>849.6</c:v>
                </c:pt>
                <c:pt idx="22">
                  <c:v>885.07500000000005</c:v>
                </c:pt>
                <c:pt idx="23">
                  <c:v>920.55</c:v>
                </c:pt>
                <c:pt idx="24">
                  <c:v>920.55</c:v>
                </c:pt>
              </c:numCache>
            </c:numRef>
          </c:yVal>
        </c:ser>
        <c:ser>
          <c:idx val="15"/>
          <c:order val="9"/>
          <c:tx>
            <c:strRef>
              <c:f>'phyto counts for PRIMER'!$U$2</c:f>
              <c:strCache>
                <c:ptCount val="1"/>
                <c:pt idx="0">
                  <c:v>Synura sp. (colony)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FFCC99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PRIMER'!$U$3:$U$27</c:f>
              <c:numCache>
                <c:formatCode>General</c:formatCode>
                <c:ptCount val="25"/>
                <c:pt idx="0">
                  <c:v>159.30000000000001</c:v>
                </c:pt>
                <c:pt idx="1">
                  <c:v>358.15</c:v>
                </c:pt>
                <c:pt idx="2">
                  <c:v>897.8</c:v>
                </c:pt>
                <c:pt idx="3">
                  <c:v>1437.45</c:v>
                </c:pt>
                <c:pt idx="4">
                  <c:v>1759.8000000000002</c:v>
                </c:pt>
                <c:pt idx="5">
                  <c:v>2082.15</c:v>
                </c:pt>
                <c:pt idx="6">
                  <c:v>4054.5</c:v>
                </c:pt>
                <c:pt idx="7">
                  <c:v>6026.85</c:v>
                </c:pt>
                <c:pt idx="8">
                  <c:v>8648.4500000000007</c:v>
                </c:pt>
                <c:pt idx="9">
                  <c:v>11270.05</c:v>
                </c:pt>
                <c:pt idx="10">
                  <c:v>8316.5750000000007</c:v>
                </c:pt>
                <c:pt idx="11">
                  <c:v>5363.1</c:v>
                </c:pt>
                <c:pt idx="12">
                  <c:v>6234.4250000000002</c:v>
                </c:pt>
                <c:pt idx="13">
                  <c:v>7105.75</c:v>
                </c:pt>
                <c:pt idx="14">
                  <c:v>7050.55</c:v>
                </c:pt>
                <c:pt idx="15">
                  <c:v>6995.35</c:v>
                </c:pt>
                <c:pt idx="16">
                  <c:v>4402.5250000000005</c:v>
                </c:pt>
                <c:pt idx="17">
                  <c:v>1809.7</c:v>
                </c:pt>
                <c:pt idx="18">
                  <c:v>2019.9499999999998</c:v>
                </c:pt>
                <c:pt idx="19">
                  <c:v>2230.1999999999998</c:v>
                </c:pt>
                <c:pt idx="20">
                  <c:v>1805.3999999999999</c:v>
                </c:pt>
                <c:pt idx="21">
                  <c:v>1380.6</c:v>
                </c:pt>
                <c:pt idx="22">
                  <c:v>1378.4</c:v>
                </c:pt>
                <c:pt idx="23">
                  <c:v>1376.2</c:v>
                </c:pt>
                <c:pt idx="24">
                  <c:v>1376.2</c:v>
                </c:pt>
              </c:numCache>
            </c:numRef>
          </c:yVal>
        </c:ser>
        <c:ser>
          <c:idx val="0"/>
          <c:order val="10"/>
          <c:tx>
            <c:strRef>
              <c:f>'[1]HNF for PRIMER'!$B$2</c:f>
              <c:strCache>
                <c:ptCount val="1"/>
                <c:pt idx="0">
                  <c:v>HNF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'[1]HNF for PRIMER'!$C$3:$C$27</c:f>
              <c:numCache>
                <c:formatCode>General</c:formatCode>
                <c:ptCount val="25"/>
                <c:pt idx="0">
                  <c:v>1192.7603888888887</c:v>
                </c:pt>
                <c:pt idx="1">
                  <c:v>1192.7603888888887</c:v>
                </c:pt>
                <c:pt idx="2">
                  <c:v>1046.1923749999999</c:v>
                </c:pt>
                <c:pt idx="3">
                  <c:v>899.62436111111094</c:v>
                </c:pt>
                <c:pt idx="4">
                  <c:v>1015.8679583333333</c:v>
                </c:pt>
                <c:pt idx="5">
                  <c:v>1132.1115555555555</c:v>
                </c:pt>
                <c:pt idx="6">
                  <c:v>894.57029166666655</c:v>
                </c:pt>
                <c:pt idx="7">
                  <c:v>657.02902777777774</c:v>
                </c:pt>
                <c:pt idx="8">
                  <c:v>1455.5720000000001</c:v>
                </c:pt>
                <c:pt idx="9">
                  <c:v>2254.1149722222221</c:v>
                </c:pt>
                <c:pt idx="10">
                  <c:v>2067.1144027777777</c:v>
                </c:pt>
                <c:pt idx="11">
                  <c:v>1880.1138333333333</c:v>
                </c:pt>
                <c:pt idx="12">
                  <c:v>1662.7888472222221</c:v>
                </c:pt>
                <c:pt idx="13">
                  <c:v>1445.4638611111109</c:v>
                </c:pt>
                <c:pt idx="14">
                  <c:v>1496.0045555555555</c:v>
                </c:pt>
                <c:pt idx="15">
                  <c:v>1546.5452500000001</c:v>
                </c:pt>
                <c:pt idx="16">
                  <c:v>1192.7603888888889</c:v>
                </c:pt>
                <c:pt idx="17">
                  <c:v>838.97552777777787</c:v>
                </c:pt>
                <c:pt idx="18">
                  <c:v>859.19180555555567</c:v>
                </c:pt>
                <c:pt idx="19">
                  <c:v>879.40808333333337</c:v>
                </c:pt>
                <c:pt idx="20">
                  <c:v>712.62379166666665</c:v>
                </c:pt>
                <c:pt idx="21">
                  <c:v>545.83950000000004</c:v>
                </c:pt>
                <c:pt idx="22">
                  <c:v>571.10984722222224</c:v>
                </c:pt>
                <c:pt idx="23">
                  <c:v>596.38019444444444</c:v>
                </c:pt>
                <c:pt idx="24">
                  <c:v>596.38019444444444</c:v>
                </c:pt>
              </c:numCache>
            </c:numRef>
          </c:yVal>
        </c:ser>
        <c:axId val="74017024"/>
        <c:axId val="74027392"/>
      </c:scatterChart>
      <c:scatterChart>
        <c:scatterStyle val="lineMarker"/>
        <c:ser>
          <c:idx val="5"/>
          <c:order val="1"/>
          <c:tx>
            <c:strRef>
              <c:f>'phyto counts for PRIMER'!$K$2</c:f>
              <c:strCache>
                <c:ptCount val="1"/>
                <c:pt idx="0">
                  <c:v>Dinobryon sp.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'phyto counts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counts for PRIMER'!$K$3:$K$27</c:f>
              <c:numCache>
                <c:formatCode>General</c:formatCode>
                <c:ptCount val="25"/>
                <c:pt idx="0">
                  <c:v>38019.599999999999</c:v>
                </c:pt>
                <c:pt idx="1">
                  <c:v>37702.800000000003</c:v>
                </c:pt>
                <c:pt idx="2">
                  <c:v>38882.699999999997</c:v>
                </c:pt>
                <c:pt idx="3">
                  <c:v>40062.6</c:v>
                </c:pt>
                <c:pt idx="4">
                  <c:v>70829.149999999994</c:v>
                </c:pt>
                <c:pt idx="5">
                  <c:v>101595.7</c:v>
                </c:pt>
                <c:pt idx="6">
                  <c:v>141625.4</c:v>
                </c:pt>
                <c:pt idx="7">
                  <c:v>181655.1</c:v>
                </c:pt>
                <c:pt idx="8">
                  <c:v>91372.875</c:v>
                </c:pt>
                <c:pt idx="9">
                  <c:v>1090.6500000000001</c:v>
                </c:pt>
                <c:pt idx="10">
                  <c:v>545.32500000000005</c:v>
                </c:pt>
                <c:pt idx="11">
                  <c:v>0</c:v>
                </c:pt>
                <c:pt idx="12">
                  <c:v>4461.75</c:v>
                </c:pt>
                <c:pt idx="13">
                  <c:v>8923.5</c:v>
                </c:pt>
                <c:pt idx="14">
                  <c:v>17991.8</c:v>
                </c:pt>
                <c:pt idx="15">
                  <c:v>27060.1</c:v>
                </c:pt>
                <c:pt idx="16">
                  <c:v>13530.05</c:v>
                </c:pt>
                <c:pt idx="17">
                  <c:v>0</c:v>
                </c:pt>
                <c:pt idx="18">
                  <c:v>238.95</c:v>
                </c:pt>
                <c:pt idx="19">
                  <c:v>477.9</c:v>
                </c:pt>
                <c:pt idx="20">
                  <c:v>5734.8</c:v>
                </c:pt>
                <c:pt idx="21">
                  <c:v>10991.7</c:v>
                </c:pt>
                <c:pt idx="22">
                  <c:v>5621.55</c:v>
                </c:pt>
                <c:pt idx="23">
                  <c:v>251.4</c:v>
                </c:pt>
                <c:pt idx="24">
                  <c:v>251.4</c:v>
                </c:pt>
              </c:numCache>
            </c:numRef>
          </c:yVal>
        </c:ser>
        <c:axId val="74028928"/>
        <c:axId val="74030464"/>
      </c:scatterChart>
      <c:valAx>
        <c:axId val="74017024"/>
        <c:scaling>
          <c:orientation val="minMax"/>
        </c:scaling>
        <c:axPos val="b"/>
        <c:numFmt formatCode="m/d/yyyy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4027392"/>
        <c:crosses val="autoZero"/>
        <c:crossBetween val="midCat"/>
      </c:valAx>
      <c:valAx>
        <c:axId val="7402739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4017024"/>
        <c:crosses val="autoZero"/>
        <c:crossBetween val="midCat"/>
      </c:valAx>
      <c:valAx>
        <c:axId val="74028928"/>
        <c:scaling>
          <c:orientation val="minMax"/>
        </c:scaling>
        <c:delete val="1"/>
        <c:axPos val="b"/>
        <c:numFmt formatCode="m/d/yyyy" sourceLinked="1"/>
        <c:tickLblPos val="nextTo"/>
        <c:crossAx val="74030464"/>
        <c:crosses val="autoZero"/>
        <c:crossBetween val="midCat"/>
      </c:valAx>
      <c:valAx>
        <c:axId val="74030464"/>
        <c:scaling>
          <c:orientation val="minMax"/>
        </c:scaling>
        <c:axPos val="r"/>
        <c:numFmt formatCode="General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4028928"/>
        <c:crosses val="max"/>
        <c:crossBetween val="midCat"/>
      </c:valAx>
      <c:spPr>
        <a:solidFill>
          <a:srgbClr val="CDCDCD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361820199778039"/>
          <c:y val="0.31321370309951063"/>
          <c:w val="0.25194228634850174"/>
          <c:h val="0.34747145187601958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>
        <c:manualLayout>
          <c:layoutTarget val="inner"/>
          <c:xMode val="edge"/>
          <c:yMode val="edge"/>
          <c:x val="0.10543840177580466"/>
          <c:y val="3.5889070146818927E-2"/>
          <c:w val="0.50388457269700349"/>
          <c:h val="0.86623164763458427"/>
        </c:manualLayout>
      </c:layout>
      <c:scatterChart>
        <c:scatterStyle val="lineMarker"/>
        <c:ser>
          <c:idx val="0"/>
          <c:order val="0"/>
          <c:tx>
            <c:strRef>
              <c:f>'Phyto biovolume for PRIMER'!$F$2</c:f>
              <c:strCache>
                <c:ptCount val="1"/>
                <c:pt idx="0">
                  <c:v>Arthrodesmus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PRIMER'!$F$3:$F$27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</c:ser>
        <c:ser>
          <c:idx val="1"/>
          <c:order val="1"/>
          <c:tx>
            <c:strRef>
              <c:f>'Phyto biovolume for PRIMER'!$G$2</c:f>
              <c:strCache>
                <c:ptCount val="1"/>
                <c:pt idx="0">
                  <c:v>Asterionella formosa (colony)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PRIMER'!$G$3:$G$27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</c:ser>
        <c:ser>
          <c:idx val="2"/>
          <c:order val="2"/>
          <c:tx>
            <c:strRef>
              <c:f>'Phyto biovolume for PRIMER'!$H$2</c:f>
              <c:strCache>
                <c:ptCount val="1"/>
                <c:pt idx="0">
                  <c:v>Cryptomonas sp.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PRIMER'!$H$3:$H$27</c:f>
              <c:numCache>
                <c:formatCode>General</c:formatCode>
                <c:ptCount val="25"/>
                <c:pt idx="0">
                  <c:v>27367262.099999998</c:v>
                </c:pt>
                <c:pt idx="1">
                  <c:v>12142243</c:v>
                </c:pt>
                <c:pt idx="2">
                  <c:v>15474153.574999999</c:v>
                </c:pt>
                <c:pt idx="3">
                  <c:v>18806064.149999999</c:v>
                </c:pt>
                <c:pt idx="4">
                  <c:v>16624242.25</c:v>
                </c:pt>
                <c:pt idx="5">
                  <c:v>14442420.35</c:v>
                </c:pt>
                <c:pt idx="6">
                  <c:v>10573240.6</c:v>
                </c:pt>
                <c:pt idx="7">
                  <c:v>6704060.8500000006</c:v>
                </c:pt>
                <c:pt idx="8">
                  <c:v>4819136.45</c:v>
                </c:pt>
                <c:pt idx="9">
                  <c:v>2934212.05</c:v>
                </c:pt>
                <c:pt idx="10">
                  <c:v>3761026.0249999999</c:v>
                </c:pt>
                <c:pt idx="11">
                  <c:v>4587840</c:v>
                </c:pt>
                <c:pt idx="12">
                  <c:v>5292216</c:v>
                </c:pt>
                <c:pt idx="13">
                  <c:v>5996592</c:v>
                </c:pt>
                <c:pt idx="14">
                  <c:v>6862680</c:v>
                </c:pt>
                <c:pt idx="15">
                  <c:v>7728768</c:v>
                </c:pt>
                <c:pt idx="16">
                  <c:v>6608866.125</c:v>
                </c:pt>
                <c:pt idx="17">
                  <c:v>5488964.25</c:v>
                </c:pt>
                <c:pt idx="18">
                  <c:v>6515564.4749999996</c:v>
                </c:pt>
                <c:pt idx="19">
                  <c:v>7542164.6999999993</c:v>
                </c:pt>
                <c:pt idx="20">
                  <c:v>7235883.9000000004</c:v>
                </c:pt>
                <c:pt idx="21">
                  <c:v>6929603.1000000006</c:v>
                </c:pt>
                <c:pt idx="22">
                  <c:v>7077912.8000000007</c:v>
                </c:pt>
                <c:pt idx="23">
                  <c:v>7226222.5</c:v>
                </c:pt>
                <c:pt idx="24">
                  <c:v>7226222.5</c:v>
                </c:pt>
              </c:numCache>
            </c:numRef>
          </c:yVal>
        </c:ser>
        <c:ser>
          <c:idx val="4"/>
          <c:order val="4"/>
          <c:tx>
            <c:strRef>
              <c:f>'Phyto biovolume for PRIMER'!$J$2</c:f>
              <c:strCache>
                <c:ptCount val="1"/>
                <c:pt idx="0">
                  <c:v>Euglena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star"/>
            <c:size val="7"/>
            <c:spPr>
              <a:noFill/>
              <a:ln>
                <a:solidFill>
                  <a:srgbClr val="80008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PRIMER'!$J$3:$J$27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</c:ser>
        <c:ser>
          <c:idx val="5"/>
          <c:order val="5"/>
          <c:tx>
            <c:strRef>
              <c:f>'Phyto biovolume for PRIMER'!$K$2</c:f>
              <c:strCache>
                <c:ptCount val="1"/>
                <c:pt idx="0">
                  <c:v>G. fuscum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PRIMER'!$K$3:$K$27</c:f>
              <c:numCache>
                <c:formatCode>General</c:formatCode>
                <c:ptCount val="25"/>
                <c:pt idx="0">
                  <c:v>5220367.2</c:v>
                </c:pt>
                <c:pt idx="1">
                  <c:v>10586973.500000002</c:v>
                </c:pt>
                <c:pt idx="2">
                  <c:v>15560946.25</c:v>
                </c:pt>
                <c:pt idx="3">
                  <c:v>20534918.999999996</c:v>
                </c:pt>
                <c:pt idx="4">
                  <c:v>29356577.649999999</c:v>
                </c:pt>
                <c:pt idx="5">
                  <c:v>38178236.300000004</c:v>
                </c:pt>
                <c:pt idx="6">
                  <c:v>64767331.150000006</c:v>
                </c:pt>
                <c:pt idx="7">
                  <c:v>91356426</c:v>
                </c:pt>
                <c:pt idx="8">
                  <c:v>67204239.849999994</c:v>
                </c:pt>
                <c:pt idx="9">
                  <c:v>43052053.699999996</c:v>
                </c:pt>
                <c:pt idx="10">
                  <c:v>37839674.349999994</c:v>
                </c:pt>
                <c:pt idx="11">
                  <c:v>32627295</c:v>
                </c:pt>
                <c:pt idx="12">
                  <c:v>28498191</c:v>
                </c:pt>
                <c:pt idx="13">
                  <c:v>24369087</c:v>
                </c:pt>
                <c:pt idx="14">
                  <c:v>18956120</c:v>
                </c:pt>
                <c:pt idx="15">
                  <c:v>13543153</c:v>
                </c:pt>
                <c:pt idx="16">
                  <c:v>14545310</c:v>
                </c:pt>
                <c:pt idx="17">
                  <c:v>15547467</c:v>
                </c:pt>
                <c:pt idx="18">
                  <c:v>13146577.35</c:v>
                </c:pt>
                <c:pt idx="19">
                  <c:v>10745687.699999999</c:v>
                </c:pt>
                <c:pt idx="20">
                  <c:v>8303485.9499999993</c:v>
                </c:pt>
                <c:pt idx="21">
                  <c:v>5861284.1999999993</c:v>
                </c:pt>
                <c:pt idx="22">
                  <c:v>12071191.549999999</c:v>
                </c:pt>
                <c:pt idx="23">
                  <c:v>18281098.899999999</c:v>
                </c:pt>
                <c:pt idx="24">
                  <c:v>18281098.899999999</c:v>
                </c:pt>
              </c:numCache>
            </c:numRef>
          </c:yVal>
        </c:ser>
        <c:ser>
          <c:idx val="6"/>
          <c:order val="6"/>
          <c:tx>
            <c:strRef>
              <c:f>'Phyto biovolume for PRIMER'!$L$2</c:f>
              <c:strCache>
                <c:ptCount val="1"/>
                <c:pt idx="0">
                  <c:v>Mallomonas sp.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PRIMER'!$L$3:$L$27</c:f>
              <c:numCache>
                <c:formatCode>General</c:formatCode>
                <c:ptCount val="25"/>
                <c:pt idx="0">
                  <c:v>1656720</c:v>
                </c:pt>
                <c:pt idx="1">
                  <c:v>4265280</c:v>
                </c:pt>
                <c:pt idx="2">
                  <c:v>11183280</c:v>
                </c:pt>
                <c:pt idx="3">
                  <c:v>18101280</c:v>
                </c:pt>
                <c:pt idx="4">
                  <c:v>18251760</c:v>
                </c:pt>
                <c:pt idx="5">
                  <c:v>18402240</c:v>
                </c:pt>
                <c:pt idx="6">
                  <c:v>11367600</c:v>
                </c:pt>
                <c:pt idx="7">
                  <c:v>4332960</c:v>
                </c:pt>
                <c:pt idx="8">
                  <c:v>3039000</c:v>
                </c:pt>
                <c:pt idx="9">
                  <c:v>1745040</c:v>
                </c:pt>
                <c:pt idx="10">
                  <c:v>1010712.75</c:v>
                </c:pt>
                <c:pt idx="11">
                  <c:v>276385.5</c:v>
                </c:pt>
                <c:pt idx="12">
                  <c:v>138192.75</c:v>
                </c:pt>
                <c:pt idx="13">
                  <c:v>0</c:v>
                </c:pt>
                <c:pt idx="14">
                  <c:v>91945.1</c:v>
                </c:pt>
                <c:pt idx="15">
                  <c:v>183890.2</c:v>
                </c:pt>
                <c:pt idx="16">
                  <c:v>1234895.0250000001</c:v>
                </c:pt>
                <c:pt idx="17">
                  <c:v>2285899.85</c:v>
                </c:pt>
                <c:pt idx="18">
                  <c:v>6888569.0499999998</c:v>
                </c:pt>
                <c:pt idx="19">
                  <c:v>11491238.25</c:v>
                </c:pt>
                <c:pt idx="20">
                  <c:v>18847778.625</c:v>
                </c:pt>
                <c:pt idx="21">
                  <c:v>26204319</c:v>
                </c:pt>
                <c:pt idx="22">
                  <c:v>30262667.500000004</c:v>
                </c:pt>
                <c:pt idx="23">
                  <c:v>34321016.000000007</c:v>
                </c:pt>
                <c:pt idx="24">
                  <c:v>34321016.000000007</c:v>
                </c:pt>
              </c:numCache>
            </c:numRef>
          </c:yVal>
        </c:ser>
        <c:ser>
          <c:idx val="7"/>
          <c:order val="7"/>
          <c:tx>
            <c:strRef>
              <c:f>'Phyto biovolume for PRIMER'!$M$2</c:f>
              <c:strCache>
                <c:ptCount val="1"/>
                <c:pt idx="0">
                  <c:v>Oocystis sp.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PRIMER'!$M$3:$M$27</c:f>
              <c:numCache>
                <c:formatCode>General</c:formatCode>
                <c:ptCount val="25"/>
                <c:pt idx="0">
                  <c:v>427242.6</c:v>
                </c:pt>
                <c:pt idx="1">
                  <c:v>159847.20000000001</c:v>
                </c:pt>
                <c:pt idx="2">
                  <c:v>79923.600000000006</c:v>
                </c:pt>
                <c:pt idx="3">
                  <c:v>0</c:v>
                </c:pt>
                <c:pt idx="4">
                  <c:v>642640.72499999998</c:v>
                </c:pt>
                <c:pt idx="5">
                  <c:v>1285281.45</c:v>
                </c:pt>
                <c:pt idx="6">
                  <c:v>2921267.9250000003</c:v>
                </c:pt>
                <c:pt idx="7">
                  <c:v>4557254.4000000004</c:v>
                </c:pt>
                <c:pt idx="8">
                  <c:v>4295189.4749999996</c:v>
                </c:pt>
                <c:pt idx="9">
                  <c:v>4033124.55</c:v>
                </c:pt>
                <c:pt idx="10">
                  <c:v>3535647.0750000002</c:v>
                </c:pt>
                <c:pt idx="11">
                  <c:v>3038169.6</c:v>
                </c:pt>
                <c:pt idx="12">
                  <c:v>5655622.7999999998</c:v>
                </c:pt>
                <c:pt idx="13">
                  <c:v>8273076</c:v>
                </c:pt>
                <c:pt idx="14">
                  <c:v>6673724.0499999998</c:v>
                </c:pt>
                <c:pt idx="15">
                  <c:v>5074372.0999999996</c:v>
                </c:pt>
                <c:pt idx="16">
                  <c:v>5078086.5250000004</c:v>
                </c:pt>
                <c:pt idx="17">
                  <c:v>5081800.95</c:v>
                </c:pt>
                <c:pt idx="18">
                  <c:v>3047262.0750000002</c:v>
                </c:pt>
                <c:pt idx="19">
                  <c:v>1012723.2</c:v>
                </c:pt>
                <c:pt idx="20">
                  <c:v>1566556.2000000002</c:v>
                </c:pt>
                <c:pt idx="21">
                  <c:v>2120389.2000000002</c:v>
                </c:pt>
                <c:pt idx="22">
                  <c:v>1939831</c:v>
                </c:pt>
                <c:pt idx="23">
                  <c:v>1759272.8</c:v>
                </c:pt>
                <c:pt idx="24">
                  <c:v>1759272.8</c:v>
                </c:pt>
              </c:numCache>
            </c:numRef>
          </c:yVal>
        </c:ser>
        <c:ser>
          <c:idx val="8"/>
          <c:order val="8"/>
          <c:tx>
            <c:strRef>
              <c:f>'Phyto biovolume for PRIMER'!$N$2</c:f>
              <c:strCache>
                <c:ptCount val="1"/>
                <c:pt idx="0">
                  <c:v>Peridinium armatum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00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PRIMER'!$N$3:$N$27</c:f>
              <c:numCache>
                <c:formatCode>General</c:formatCode>
                <c:ptCount val="25"/>
                <c:pt idx="0">
                  <c:v>84753308.25</c:v>
                </c:pt>
                <c:pt idx="1">
                  <c:v>81143246.599999994</c:v>
                </c:pt>
                <c:pt idx="2">
                  <c:v>102820054.02500001</c:v>
                </c:pt>
                <c:pt idx="3">
                  <c:v>124496861.45</c:v>
                </c:pt>
                <c:pt idx="4">
                  <c:v>136572724.92499998</c:v>
                </c:pt>
                <c:pt idx="5">
                  <c:v>148648588.39999998</c:v>
                </c:pt>
                <c:pt idx="6">
                  <c:v>99117799.299999982</c:v>
                </c:pt>
                <c:pt idx="7">
                  <c:v>49587010.199999996</c:v>
                </c:pt>
                <c:pt idx="8">
                  <c:v>33454174.974999998</c:v>
                </c:pt>
                <c:pt idx="9">
                  <c:v>17321339.75</c:v>
                </c:pt>
                <c:pt idx="10">
                  <c:v>9546152.1999999993</c:v>
                </c:pt>
                <c:pt idx="11">
                  <c:v>1770964.65</c:v>
                </c:pt>
                <c:pt idx="12">
                  <c:v>4192283.55</c:v>
                </c:pt>
                <c:pt idx="13">
                  <c:v>6613602.4500000002</c:v>
                </c:pt>
                <c:pt idx="14">
                  <c:v>10023793.325000001</c:v>
                </c:pt>
                <c:pt idx="15">
                  <c:v>13433984.200000001</c:v>
                </c:pt>
                <c:pt idx="16">
                  <c:v>8296900.3000000007</c:v>
                </c:pt>
                <c:pt idx="17">
                  <c:v>3159816.4</c:v>
                </c:pt>
                <c:pt idx="18">
                  <c:v>5627827.4000000004</c:v>
                </c:pt>
                <c:pt idx="19">
                  <c:v>8095838.4000000013</c:v>
                </c:pt>
                <c:pt idx="20">
                  <c:v>14547209.625</c:v>
                </c:pt>
                <c:pt idx="21">
                  <c:v>20998580.849999998</c:v>
                </c:pt>
                <c:pt idx="22">
                  <c:v>25412413.649999999</c:v>
                </c:pt>
                <c:pt idx="23">
                  <c:v>29826246.449999999</c:v>
                </c:pt>
                <c:pt idx="24">
                  <c:v>29826246.449999999</c:v>
                </c:pt>
              </c:numCache>
            </c:numRef>
          </c:yVal>
        </c:ser>
        <c:ser>
          <c:idx val="9"/>
          <c:order val="9"/>
          <c:tx>
            <c:strRef>
              <c:f>'Phyto biovolume for PRIMER'!$O$2</c:f>
              <c:strCache>
                <c:ptCount val="1"/>
                <c:pt idx="0">
                  <c:v>Peridinium cinctum</c:v>
                </c:pt>
              </c:strCache>
            </c:strRef>
          </c:tx>
          <c:spPr>
            <a:ln w="25400">
              <a:solidFill>
                <a:srgbClr val="CCFF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PRIMER'!$O$3:$O$27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2242944</c:v>
                </c:pt>
                <c:pt idx="7">
                  <c:v>4485888</c:v>
                </c:pt>
                <c:pt idx="8">
                  <c:v>12015168</c:v>
                </c:pt>
                <c:pt idx="9">
                  <c:v>19544448</c:v>
                </c:pt>
                <c:pt idx="10">
                  <c:v>31080192</c:v>
                </c:pt>
                <c:pt idx="11">
                  <c:v>42615936</c:v>
                </c:pt>
                <c:pt idx="12">
                  <c:v>60396864</c:v>
                </c:pt>
                <c:pt idx="13">
                  <c:v>78177792</c:v>
                </c:pt>
                <c:pt idx="14">
                  <c:v>55281113.5</c:v>
                </c:pt>
                <c:pt idx="15">
                  <c:v>32384435</c:v>
                </c:pt>
                <c:pt idx="16">
                  <c:v>27470762.5</c:v>
                </c:pt>
                <c:pt idx="17">
                  <c:v>22557090</c:v>
                </c:pt>
                <c:pt idx="18">
                  <c:v>50411652</c:v>
                </c:pt>
                <c:pt idx="19">
                  <c:v>78266214</c:v>
                </c:pt>
                <c:pt idx="20">
                  <c:v>57194541</c:v>
                </c:pt>
                <c:pt idx="21">
                  <c:v>36122868</c:v>
                </c:pt>
                <c:pt idx="22">
                  <c:v>38173912.200000003</c:v>
                </c:pt>
                <c:pt idx="23">
                  <c:v>40224956.399999999</c:v>
                </c:pt>
                <c:pt idx="24">
                  <c:v>40224956.399999999</c:v>
                </c:pt>
              </c:numCache>
            </c:numRef>
          </c:yVal>
        </c:ser>
        <c:ser>
          <c:idx val="10"/>
          <c:order val="10"/>
          <c:tx>
            <c:strRef>
              <c:f>'Phyto biovolume for PRIMER'!$P$2</c:f>
              <c:strCache>
                <c:ptCount val="1"/>
                <c:pt idx="0">
                  <c:v>Peridinium inconspicuum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PRIMER'!$P$3:$P$27</c:f>
              <c:numCache>
                <c:formatCode>General</c:formatCode>
                <c:ptCount val="25"/>
                <c:pt idx="0">
                  <c:v>44258.85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132776.54999999999</c:v>
                </c:pt>
                <c:pt idx="7">
                  <c:v>265553.09999999998</c:v>
                </c:pt>
                <c:pt idx="8">
                  <c:v>132776.54999999999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55094.35</c:v>
                </c:pt>
                <c:pt idx="13">
                  <c:v>110188.7</c:v>
                </c:pt>
                <c:pt idx="14">
                  <c:v>77223.774999999994</c:v>
                </c:pt>
                <c:pt idx="15">
                  <c:v>44258.85</c:v>
                </c:pt>
                <c:pt idx="16">
                  <c:v>66388.274999999994</c:v>
                </c:pt>
                <c:pt idx="17">
                  <c:v>88517.7</c:v>
                </c:pt>
                <c:pt idx="18">
                  <c:v>110647.125</c:v>
                </c:pt>
                <c:pt idx="19">
                  <c:v>132776.54999999999</c:v>
                </c:pt>
                <c:pt idx="20">
                  <c:v>309811.94999999995</c:v>
                </c:pt>
                <c:pt idx="21">
                  <c:v>486847.35</c:v>
                </c:pt>
                <c:pt idx="22">
                  <c:v>607871.55000000005</c:v>
                </c:pt>
                <c:pt idx="23">
                  <c:v>728895.75</c:v>
                </c:pt>
                <c:pt idx="24">
                  <c:v>728895.75</c:v>
                </c:pt>
              </c:numCache>
            </c:numRef>
          </c:yVal>
        </c:ser>
        <c:ser>
          <c:idx val="11"/>
          <c:order val="11"/>
          <c:tx>
            <c:strRef>
              <c:f>'Phyto biovolume for PRIMER'!$Q$2</c:f>
              <c:strCache>
                <c:ptCount val="1"/>
                <c:pt idx="0">
                  <c:v>Peridinium limbatum</c:v>
                </c:pt>
              </c:strCache>
            </c:strRef>
          </c:tx>
          <c:spPr>
            <a:ln w="25400">
              <a:solidFill>
                <a:srgbClr val="FFFF99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PRIMER'!$Q$3:$Q$27</c:f>
              <c:numCache>
                <c:formatCode>General</c:formatCode>
                <c:ptCount val="25"/>
                <c:pt idx="0">
                  <c:v>6477403.4999999991</c:v>
                </c:pt>
                <c:pt idx="1">
                  <c:v>6477403.4999999991</c:v>
                </c:pt>
                <c:pt idx="2">
                  <c:v>3238701.7499999995</c:v>
                </c:pt>
                <c:pt idx="3">
                  <c:v>0</c:v>
                </c:pt>
                <c:pt idx="4">
                  <c:v>16126417</c:v>
                </c:pt>
                <c:pt idx="5">
                  <c:v>32252834</c:v>
                </c:pt>
                <c:pt idx="6">
                  <c:v>42036031</c:v>
                </c:pt>
                <c:pt idx="7">
                  <c:v>51819228</c:v>
                </c:pt>
                <c:pt idx="8">
                  <c:v>98478490.5</c:v>
                </c:pt>
                <c:pt idx="9">
                  <c:v>145137753</c:v>
                </c:pt>
                <c:pt idx="10">
                  <c:v>148586969.25</c:v>
                </c:pt>
                <c:pt idx="11">
                  <c:v>152036185.5</c:v>
                </c:pt>
                <c:pt idx="12">
                  <c:v>165666548.25</c:v>
                </c:pt>
                <c:pt idx="13">
                  <c:v>179296911</c:v>
                </c:pt>
                <c:pt idx="14">
                  <c:v>140147487.75</c:v>
                </c:pt>
                <c:pt idx="15">
                  <c:v>100998064.5</c:v>
                </c:pt>
                <c:pt idx="16">
                  <c:v>115496951.32500002</c:v>
                </c:pt>
                <c:pt idx="17">
                  <c:v>129995838.15000002</c:v>
                </c:pt>
                <c:pt idx="18">
                  <c:v>172280959.95000002</c:v>
                </c:pt>
                <c:pt idx="19">
                  <c:v>214566081.75</c:v>
                </c:pt>
                <c:pt idx="20">
                  <c:v>163562668.875</c:v>
                </c:pt>
                <c:pt idx="21">
                  <c:v>112559256</c:v>
                </c:pt>
                <c:pt idx="22">
                  <c:v>117259161.375</c:v>
                </c:pt>
                <c:pt idx="23">
                  <c:v>121959066.75</c:v>
                </c:pt>
                <c:pt idx="24">
                  <c:v>121959066.75</c:v>
                </c:pt>
              </c:numCache>
            </c:numRef>
          </c:yVal>
        </c:ser>
        <c:ser>
          <c:idx val="12"/>
          <c:order val="12"/>
          <c:tx>
            <c:strRef>
              <c:f>'Phyto biovolume for PRIMER'!$R$2</c:f>
              <c:strCache>
                <c:ptCount val="1"/>
                <c:pt idx="0">
                  <c:v>Peridiniopsis quadridens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99CC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PRIMER'!$R$3:$R$27</c:f>
              <c:numCache>
                <c:formatCode>General</c:formatCode>
                <c:ptCount val="25"/>
                <c:pt idx="0">
                  <c:v>3948516</c:v>
                </c:pt>
                <c:pt idx="1">
                  <c:v>985556</c:v>
                </c:pt>
                <c:pt idx="2">
                  <c:v>492778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</c:ser>
        <c:axId val="78595200"/>
        <c:axId val="78597120"/>
      </c:scatterChart>
      <c:scatterChart>
        <c:scatterStyle val="lineMarker"/>
        <c:ser>
          <c:idx val="3"/>
          <c:order val="3"/>
          <c:tx>
            <c:strRef>
              <c:f>'Phyto biovolume for PRIMER'!$I$2</c:f>
              <c:strCache>
                <c:ptCount val="1"/>
                <c:pt idx="0">
                  <c:v>Dinobryon sp.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'Phyto biovolume for PRIMER'!$D$3:$D$27</c:f>
              <c:numCache>
                <c:formatCode>m/d/yyyy</c:formatCode>
                <c:ptCount val="25"/>
                <c:pt idx="0">
                  <c:v>36307</c:v>
                </c:pt>
                <c:pt idx="1">
                  <c:v>36312</c:v>
                </c:pt>
                <c:pt idx="2">
                  <c:v>36315</c:v>
                </c:pt>
                <c:pt idx="3">
                  <c:v>36319</c:v>
                </c:pt>
                <c:pt idx="4">
                  <c:v>36322</c:v>
                </c:pt>
                <c:pt idx="5">
                  <c:v>36326</c:v>
                </c:pt>
                <c:pt idx="6">
                  <c:v>36329</c:v>
                </c:pt>
                <c:pt idx="7">
                  <c:v>36333</c:v>
                </c:pt>
                <c:pt idx="8">
                  <c:v>36336</c:v>
                </c:pt>
                <c:pt idx="9">
                  <c:v>36340</c:v>
                </c:pt>
                <c:pt idx="10">
                  <c:v>36343</c:v>
                </c:pt>
                <c:pt idx="11">
                  <c:v>36347</c:v>
                </c:pt>
                <c:pt idx="12">
                  <c:v>36350</c:v>
                </c:pt>
                <c:pt idx="13">
                  <c:v>36354</c:v>
                </c:pt>
                <c:pt idx="14">
                  <c:v>36357</c:v>
                </c:pt>
                <c:pt idx="15">
                  <c:v>36361</c:v>
                </c:pt>
                <c:pt idx="16">
                  <c:v>36364</c:v>
                </c:pt>
                <c:pt idx="17">
                  <c:v>36368</c:v>
                </c:pt>
                <c:pt idx="18">
                  <c:v>36371</c:v>
                </c:pt>
                <c:pt idx="19">
                  <c:v>36375</c:v>
                </c:pt>
                <c:pt idx="20">
                  <c:v>36378</c:v>
                </c:pt>
                <c:pt idx="21">
                  <c:v>36382</c:v>
                </c:pt>
                <c:pt idx="22">
                  <c:v>36385</c:v>
                </c:pt>
                <c:pt idx="23">
                  <c:v>36389</c:v>
                </c:pt>
                <c:pt idx="24">
                  <c:v>36392</c:v>
                </c:pt>
              </c:numCache>
            </c:numRef>
          </c:xVal>
          <c:yVal>
            <c:numRef>
              <c:f>'Phyto biovolume for PRIMER'!$I$3:$I$27</c:f>
              <c:numCache>
                <c:formatCode>General</c:formatCode>
                <c:ptCount val="25"/>
                <c:pt idx="0">
                  <c:v>3193646.4</c:v>
                </c:pt>
                <c:pt idx="1">
                  <c:v>3167035.2</c:v>
                </c:pt>
                <c:pt idx="2">
                  <c:v>3266146.8</c:v>
                </c:pt>
                <c:pt idx="3">
                  <c:v>3365258.4</c:v>
                </c:pt>
                <c:pt idx="4">
                  <c:v>5949648.5999999996</c:v>
                </c:pt>
                <c:pt idx="5">
                  <c:v>8534038.7999999989</c:v>
                </c:pt>
                <c:pt idx="6">
                  <c:v>11896533.599999998</c:v>
                </c:pt>
                <c:pt idx="7">
                  <c:v>15259028.399999999</c:v>
                </c:pt>
                <c:pt idx="8">
                  <c:v>7675321.4999999991</c:v>
                </c:pt>
                <c:pt idx="9">
                  <c:v>91614.6</c:v>
                </c:pt>
                <c:pt idx="10">
                  <c:v>45807.3</c:v>
                </c:pt>
                <c:pt idx="11">
                  <c:v>0</c:v>
                </c:pt>
                <c:pt idx="12">
                  <c:v>374787</c:v>
                </c:pt>
                <c:pt idx="13">
                  <c:v>749574</c:v>
                </c:pt>
                <c:pt idx="14">
                  <c:v>1511311.2</c:v>
                </c:pt>
                <c:pt idx="15">
                  <c:v>2273048.4</c:v>
                </c:pt>
                <c:pt idx="16">
                  <c:v>1136524.2</c:v>
                </c:pt>
                <c:pt idx="17">
                  <c:v>0</c:v>
                </c:pt>
                <c:pt idx="18">
                  <c:v>20071.8</c:v>
                </c:pt>
                <c:pt idx="19">
                  <c:v>40143.599999999999</c:v>
                </c:pt>
                <c:pt idx="20">
                  <c:v>481723.2</c:v>
                </c:pt>
                <c:pt idx="21">
                  <c:v>923302.8</c:v>
                </c:pt>
                <c:pt idx="22">
                  <c:v>472210.2</c:v>
                </c:pt>
                <c:pt idx="23">
                  <c:v>21117.599999999999</c:v>
                </c:pt>
                <c:pt idx="24">
                  <c:v>21117.599999999999</c:v>
                </c:pt>
              </c:numCache>
            </c:numRef>
          </c:yVal>
        </c:ser>
        <c:axId val="78603008"/>
        <c:axId val="78604544"/>
      </c:scatterChart>
      <c:valAx>
        <c:axId val="78595200"/>
        <c:scaling>
          <c:orientation val="minMax"/>
        </c:scaling>
        <c:axPos val="b"/>
        <c:numFmt formatCode="m/d/yyyy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8597120"/>
        <c:crosses val="autoZero"/>
        <c:crossBetween val="midCat"/>
      </c:valAx>
      <c:valAx>
        <c:axId val="785971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8595200"/>
        <c:crosses val="autoZero"/>
        <c:crossBetween val="midCat"/>
      </c:valAx>
      <c:valAx>
        <c:axId val="78603008"/>
        <c:scaling>
          <c:orientation val="minMax"/>
        </c:scaling>
        <c:delete val="1"/>
        <c:axPos val="b"/>
        <c:numFmt formatCode="m/d/yyyy" sourceLinked="1"/>
        <c:tickLblPos val="nextTo"/>
        <c:crossAx val="78604544"/>
        <c:crosses val="autoZero"/>
        <c:crossBetween val="midCat"/>
      </c:valAx>
      <c:valAx>
        <c:axId val="78604544"/>
        <c:scaling>
          <c:orientation val="minMax"/>
        </c:scaling>
        <c:axPos val="r"/>
        <c:numFmt formatCode="General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78603008"/>
        <c:crosses val="max"/>
        <c:crossBetween val="midCat"/>
      </c:valAx>
      <c:spPr>
        <a:solidFill>
          <a:srgbClr val="CDCDCD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477247502774698"/>
          <c:y val="0.27079934747145185"/>
          <c:w val="0.28967813540510545"/>
          <c:h val="0.44371941272430671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zoomScale="133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7"/>
  <sheetViews>
    <sheetView zoomScale="133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8"/>
  <sheetViews>
    <sheetView zoomScale="133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9"/>
  <sheetViews>
    <sheetView zoomScale="133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ware-host\Shared%20Folders\sarapaver%20On%20My%20Mac\Downloads\6%20Bog%20HNF%20counts-acti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ware-host\Shared%20Folders\sarapaver%20On%20My%20Mac\Downloads\6%20Bog%20BN%20counts-active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NF for PRIMER"/>
      <sheetName val="HNF counts"/>
      <sheetName val="HNF abundance"/>
    </sheetNames>
    <sheetDataSet>
      <sheetData sheetId="0">
        <row r="2">
          <cell r="B2" t="str">
            <v>HNF</v>
          </cell>
        </row>
        <row r="3">
          <cell r="B3">
            <v>1.1927603888888887</v>
          </cell>
          <cell r="C3">
            <v>1192.7603888888887</v>
          </cell>
        </row>
        <row r="4">
          <cell r="B4">
            <v>1.1927603888888887</v>
          </cell>
          <cell r="C4">
            <v>1192.7603888888887</v>
          </cell>
        </row>
        <row r="5">
          <cell r="B5">
            <v>1.046192375</v>
          </cell>
          <cell r="C5">
            <v>1046.1923749999999</v>
          </cell>
        </row>
        <row r="6">
          <cell r="B6">
            <v>0.89962436111111099</v>
          </cell>
          <cell r="C6">
            <v>899.62436111111094</v>
          </cell>
        </row>
        <row r="7">
          <cell r="B7">
            <v>1.0158679583333332</v>
          </cell>
          <cell r="C7">
            <v>1015.8679583333333</v>
          </cell>
        </row>
        <row r="8">
          <cell r="B8">
            <v>1.1321115555555554</v>
          </cell>
          <cell r="C8">
            <v>1132.1115555555555</v>
          </cell>
        </row>
        <row r="9">
          <cell r="B9">
            <v>0.89457029166666657</v>
          </cell>
          <cell r="C9">
            <v>894.57029166666655</v>
          </cell>
        </row>
        <row r="10">
          <cell r="B10">
            <v>0.65702902777777772</v>
          </cell>
          <cell r="C10">
            <v>657.02902777777774</v>
          </cell>
        </row>
        <row r="11">
          <cell r="B11">
            <v>1.4555720000000001</v>
          </cell>
          <cell r="C11">
            <v>1455.5720000000001</v>
          </cell>
        </row>
        <row r="12">
          <cell r="B12">
            <v>2.2541149722222222</v>
          </cell>
          <cell r="C12">
            <v>2254.1149722222221</v>
          </cell>
        </row>
        <row r="13">
          <cell r="B13">
            <v>2.0671144027777779</v>
          </cell>
          <cell r="C13">
            <v>2067.1144027777777</v>
          </cell>
        </row>
        <row r="14">
          <cell r="B14">
            <v>1.8801138333333334</v>
          </cell>
          <cell r="C14">
            <v>1880.1138333333333</v>
          </cell>
        </row>
        <row r="15">
          <cell r="B15">
            <v>1.6627888472222221</v>
          </cell>
          <cell r="C15">
            <v>1662.7888472222221</v>
          </cell>
        </row>
        <row r="16">
          <cell r="B16">
            <v>1.4454638611111108</v>
          </cell>
          <cell r="C16">
            <v>1445.4638611111109</v>
          </cell>
        </row>
        <row r="17">
          <cell r="B17">
            <v>1.4960045555555554</v>
          </cell>
          <cell r="C17">
            <v>1496.0045555555555</v>
          </cell>
        </row>
        <row r="18">
          <cell r="B18">
            <v>1.5465452500000001</v>
          </cell>
          <cell r="C18">
            <v>1546.5452500000001</v>
          </cell>
        </row>
        <row r="19">
          <cell r="B19">
            <v>1.1927603888888889</v>
          </cell>
          <cell r="C19">
            <v>1192.7603888888889</v>
          </cell>
        </row>
        <row r="20">
          <cell r="B20">
            <v>0.83897552777777784</v>
          </cell>
          <cell r="C20">
            <v>838.97552777777787</v>
          </cell>
        </row>
        <row r="21">
          <cell r="B21">
            <v>0.85919180555555563</v>
          </cell>
          <cell r="C21">
            <v>859.19180555555567</v>
          </cell>
        </row>
        <row r="22">
          <cell r="B22">
            <v>0.87940808333333331</v>
          </cell>
          <cell r="C22">
            <v>879.40808333333337</v>
          </cell>
        </row>
        <row r="23">
          <cell r="B23">
            <v>0.71262379166666667</v>
          </cell>
          <cell r="C23">
            <v>712.62379166666665</v>
          </cell>
        </row>
        <row r="24">
          <cell r="B24">
            <v>0.54583950000000003</v>
          </cell>
          <cell r="C24">
            <v>545.83950000000004</v>
          </cell>
        </row>
        <row r="25">
          <cell r="B25">
            <v>0.57110984722222224</v>
          </cell>
          <cell r="C25">
            <v>571.10984722222224</v>
          </cell>
        </row>
        <row r="26">
          <cell r="B26">
            <v>0.59638019444444446</v>
          </cell>
          <cell r="C26">
            <v>596.38019444444444</v>
          </cell>
        </row>
        <row r="27">
          <cell r="B27">
            <v>0.59638019444444446</v>
          </cell>
          <cell r="C27">
            <v>596.38019444444444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N-HNF for PRIMER"/>
      <sheetName val="BN for PRIMER"/>
      <sheetName val="summary"/>
      <sheetName val="total"/>
      <sheetName val="bacteria"/>
      <sheetName val="filaments"/>
      <sheetName val="archive copy"/>
    </sheetNames>
    <sheetDataSet>
      <sheetData sheetId="0">
        <row r="2">
          <cell r="B2" t="str">
            <v>Total bacteria</v>
          </cell>
          <cell r="E2" t="str">
            <v>% filaments</v>
          </cell>
        </row>
        <row r="3">
          <cell r="B3">
            <v>0.60648833333333341</v>
          </cell>
          <cell r="E3">
            <v>3.2199999999999993</v>
          </cell>
        </row>
        <row r="4">
          <cell r="B4">
            <v>0.35212712633333326</v>
          </cell>
          <cell r="E4">
            <v>5.1670685497760944</v>
          </cell>
        </row>
        <row r="5">
          <cell r="B5">
            <v>0.33987606199999998</v>
          </cell>
          <cell r="E5">
            <v>4.6568404577832716</v>
          </cell>
        </row>
        <row r="6">
          <cell r="B6">
            <v>0.3276249976666667</v>
          </cell>
          <cell r="E6">
            <v>4.1466123657904479</v>
          </cell>
        </row>
        <row r="7">
          <cell r="B7">
            <v>0.59490440616666662</v>
          </cell>
          <cell r="E7">
            <v>2.7134299870595457</v>
          </cell>
        </row>
        <row r="8">
          <cell r="B8">
            <v>0.86218381466666649</v>
          </cell>
          <cell r="E8">
            <v>1.2802476083286436</v>
          </cell>
        </row>
        <row r="9">
          <cell r="B9">
            <v>0.55026686483333331</v>
          </cell>
          <cell r="E9">
            <v>3.5408871629429473</v>
          </cell>
        </row>
        <row r="10">
          <cell r="B10">
            <v>0.23834991500000002</v>
          </cell>
          <cell r="E10">
            <v>5.8015267175572509</v>
          </cell>
        </row>
        <row r="11">
          <cell r="B11">
            <v>0.21451492350000001</v>
          </cell>
          <cell r="E11">
            <v>5.413486005089057</v>
          </cell>
        </row>
        <row r="12">
          <cell r="B12">
            <v>0.19067993200000002</v>
          </cell>
          <cell r="E12">
            <v>5.0254452926208639</v>
          </cell>
        </row>
        <row r="13">
          <cell r="B13">
            <v>0.28456432600000003</v>
          </cell>
          <cell r="E13">
            <v>3.8268252104129958</v>
          </cell>
        </row>
        <row r="14">
          <cell r="B14">
            <v>0.37844872000000002</v>
          </cell>
          <cell r="E14">
            <v>2.6282051282051282</v>
          </cell>
        </row>
        <row r="15">
          <cell r="B15">
            <v>0.46899742816666667</v>
          </cell>
          <cell r="E15">
            <v>1.7584988355094575</v>
          </cell>
        </row>
        <row r="16">
          <cell r="B16">
            <v>0.55954613633333328</v>
          </cell>
          <cell r="E16">
            <v>0.88879254281378706</v>
          </cell>
        </row>
        <row r="17">
          <cell r="B17">
            <v>0.44413140649999994</v>
          </cell>
          <cell r="E17">
            <v>1.3853556810009895</v>
          </cell>
        </row>
        <row r="18">
          <cell r="B18">
            <v>0.32871667666666665</v>
          </cell>
          <cell r="E18">
            <v>1.8819188191881917</v>
          </cell>
        </row>
        <row r="19">
          <cell r="B19">
            <v>0.25248109316666667</v>
          </cell>
          <cell r="E19">
            <v>3.6594728301033874</v>
          </cell>
        </row>
        <row r="20">
          <cell r="B20">
            <v>0.17624550966666663</v>
          </cell>
          <cell r="E20">
            <v>5.4370268410185831</v>
          </cell>
        </row>
        <row r="21">
          <cell r="B21">
            <v>0.16278146866666665</v>
          </cell>
          <cell r="E21">
            <v>3.6933306422802095</v>
          </cell>
        </row>
        <row r="22">
          <cell r="B22">
            <v>0.14931742766666664</v>
          </cell>
          <cell r="E22">
            <v>1.949634443541836</v>
          </cell>
        </row>
        <row r="23">
          <cell r="B23">
            <v>0.12881812199999998</v>
          </cell>
          <cell r="E23">
            <v>1.7027007604047366</v>
          </cell>
        </row>
        <row r="24">
          <cell r="B24">
            <v>0.10831881633333333</v>
          </cell>
          <cell r="E24">
            <v>1.4557670772676372</v>
          </cell>
        </row>
        <row r="25">
          <cell r="B25">
            <v>0.14234281183333333</v>
          </cell>
          <cell r="E25">
            <v>1.7939082979185503</v>
          </cell>
        </row>
        <row r="26">
          <cell r="B26">
            <v>0.17636680733333332</v>
          </cell>
          <cell r="E26">
            <v>2.1320495185694637</v>
          </cell>
        </row>
        <row r="27">
          <cell r="B27">
            <v>0.17636680733333332</v>
          </cell>
          <cell r="E27">
            <v>2.1320495185694637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gela Kent" refreshedDate="1.4455132184689438E+81" createdVersion="1" recordCount="65535" upgradeOnRefresh="1">
  <cacheSource type="worksheet">
    <worksheetSource ref="A1:J16384" sheet="per volume all-static"/>
  </cacheSource>
  <cacheFields count="10">
    <cacheField name="DATE" numFmtId="0">
      <sharedItems containsDate="1" containsString="0" containsBlank="1" minDate="2003-05-28T00:00:00" maxDate="2003-08-20T00:00:00" count="28">
        <d v="2003-05-29T00:00:00"/>
        <d v="2003-06-03T00:00:00"/>
        <d v="2003-06-10T00:00:00"/>
        <d v="2003-06-17T00:00:00"/>
        <d v="2003-06-24T00:00:00"/>
        <d v="2003-07-01T00:00:00"/>
        <d v="2003-07-08T00:00:00"/>
        <d v="2003-07-15T00:00:00"/>
        <d v="2003-07-22T00:00:00"/>
        <d v="2003-07-29T00:00:00"/>
        <d v="2003-08-05T00:00:00"/>
        <d v="2003-08-12T00:00:00"/>
        <d v="2003-08-19T00:00:00"/>
        <d v="2003-07-25T00:00:00"/>
        <d v="2003-05-28T00:00:00"/>
        <d v="2003-06-02T00:00:00"/>
        <d v="2003-06-09T00:00:00"/>
        <d v="2003-06-16T00:00:00"/>
        <d v="2003-06-23T00:00:00"/>
        <d v="2003-06-30T00:00:00"/>
        <d v="2003-07-07T00:00:00"/>
        <d v="2003-07-14T00:00:00"/>
        <d v="2003-07-21T00:00:00"/>
        <d v="2003-07-28T00:00:00"/>
        <d v="2003-08-04T00:00:00"/>
        <d v="2003-08-11T00:00:00"/>
        <d v="2003-08-18T00:00:00"/>
        <m/>
      </sharedItems>
    </cacheField>
    <cacheField name="LAKE" numFmtId="0">
      <sharedItems containsBlank="1" count="7">
        <s v="NSB"/>
        <s v="SSB"/>
        <s v="TB"/>
        <s v="CB"/>
        <s v="WB"/>
        <s v="FB"/>
        <m/>
      </sharedItems>
    </cacheField>
    <cacheField name="REP" numFmtId="0">
      <sharedItems containsString="0" containsBlank="1" containsNumber="1" containsInteger="1" minValue="1" maxValue="3" count="4">
        <n v="1"/>
        <n v="2"/>
        <n v="3"/>
        <m/>
      </sharedItems>
    </cacheField>
    <cacheField name="TAXA" numFmtId="0">
      <sharedItems containsBlank="1" count="32">
        <s v="Cryptomonas sp."/>
        <s v="Cyclotella?"/>
        <s v="Dinobryon sp."/>
        <s v="Euglena"/>
        <s v="G. fuscum"/>
        <s v="Mallomonas sp."/>
        <s v="Oocystis sp."/>
        <s v="Peridinium armatum"/>
        <s v="Peridinium cinctum"/>
        <s v="Peridinium inconspicuum"/>
        <s v="Peridinium limbatum"/>
        <s v="Rotifers"/>
        <s v="Strobilidium sp. (cilliate)"/>
        <s v="Strombidium sp. (cilliate)"/>
        <s v="Synura sp. (colony)"/>
        <s v="Asterionella formosa (colony)"/>
        <s v="Unflagellated Colonial Chryosophyte (colony)"/>
        <s v="Peridinium quadridens"/>
        <s v="Unknown dinoflagellate"/>
        <s v="Arthrodesmus"/>
        <s v="Chilomonas"/>
        <m/>
        <s v="Cyclotella(?)" u="1"/>
        <s v="Euglena sp." u="1"/>
        <s v="Mallomonas" u="1"/>
        <s v="Peridinium incomspicuum" u="1"/>
        <s v="Peridinum quadridens" u="1"/>
        <s v="Strobilidium sp." u="1"/>
        <s v="Strombidium sp." u="1"/>
        <s v="Synura sp." u="1"/>
        <s v="Unflagellated Colonial Chryosophyte" u="1"/>
        <s v="Unflagellated Colonial Chryosophyte (colony) (colony)" u="1"/>
      </sharedItems>
    </cacheField>
    <cacheField name=" COUNT (per mL)" numFmtId="0">
      <sharedItems containsString="0" containsBlank="1" containsNumber="1" minValue="0" maxValue="230427.45"/>
    </cacheField>
    <cacheField name="STDEV" numFmtId="0">
      <sharedItems containsString="0" containsBlank="1" containsNumber="1" minValue="0" maxValue="43654.909657649041"/>
    </cacheField>
    <cacheField name="SE" numFmtId="0">
      <sharedItems containsString="0" containsBlank="1" containsNumber="1" minValue="0" maxValue="25204.173842292468"/>
    </cacheField>
    <cacheField name="BIOVOLUME =µm^3 per mL" numFmtId="0">
      <sharedItems containsString="0" containsBlank="1" containsNumber="1" minValue="0" maxValue="1748612870.25"/>
    </cacheField>
    <cacheField name="STDEV2" numFmtId="0">
      <sharedItems containsString="0" containsBlank="1" containsNumber="1" minValue="0" maxValue="490823300.42103559"/>
    </cacheField>
    <cacheField name="SE2" numFmtId="0">
      <sharedItems containsString="0" containsBlank="1" containsNumber="1" minValue="0" maxValue="283376964.6226254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535">
  <r>
    <x v="0"/>
    <x v="0"/>
    <x v="0"/>
    <x v="0"/>
    <n v="116402.1"/>
    <n v="16724.345026637071"/>
    <n v="9655.8051031490922"/>
    <n v="134211621.3"/>
    <n v="19283169.815712541"/>
    <n v="11133143.283930903"/>
  </r>
  <r>
    <x v="0"/>
    <x v="0"/>
    <x v="1"/>
    <x v="0"/>
    <n v="143767.5"/>
    <m/>
    <m/>
    <n v="165763927.5"/>
    <m/>
    <m/>
  </r>
  <r>
    <x v="0"/>
    <x v="0"/>
    <x v="2"/>
    <x v="0"/>
    <n v="113427.6"/>
    <m/>
    <m/>
    <n v="130782022.8"/>
    <m/>
    <m/>
  </r>
  <r>
    <x v="1"/>
    <x v="0"/>
    <x v="0"/>
    <x v="0"/>
    <n v="100835.55"/>
    <n v="22649.283397107731"/>
    <n v="13076.56986627227"/>
    <n v="116263389.15000001"/>
    <n v="26114623.756865211"/>
    <n v="15077285.055811927"/>
  </r>
  <r>
    <x v="1"/>
    <x v="0"/>
    <x v="1"/>
    <x v="0"/>
    <n v="106982.85"/>
    <m/>
    <m/>
    <n v="123351226.05000001"/>
    <m/>
    <m/>
  </r>
  <r>
    <x v="1"/>
    <x v="0"/>
    <x v="2"/>
    <x v="0"/>
    <n v="142776"/>
    <m/>
    <m/>
    <n v="164620728"/>
    <m/>
    <m/>
  </r>
  <r>
    <x v="2"/>
    <x v="0"/>
    <x v="0"/>
    <x v="0"/>
    <n v="17648.7"/>
    <n v="19562.054619658433"/>
    <n v="11294.15750056196"/>
    <n v="20348951.100000001"/>
    <n v="22555048.976466175"/>
    <n v="13022163.59814794"/>
  </r>
  <r>
    <x v="2"/>
    <x v="0"/>
    <x v="1"/>
    <x v="0"/>
    <n v="47195.4"/>
    <m/>
    <m/>
    <n v="54416296.199999996"/>
    <m/>
    <m/>
  </r>
  <r>
    <x v="2"/>
    <x v="0"/>
    <x v="2"/>
    <x v="0"/>
    <n v="54631.65"/>
    <m/>
    <m/>
    <n v="62990292.449999996"/>
    <m/>
    <m/>
  </r>
  <r>
    <x v="3"/>
    <x v="0"/>
    <x v="0"/>
    <x v="0"/>
    <n v="63951.75"/>
    <n v="10807.501604441235"/>
    <n v="6239.7139605914599"/>
    <n v="73736367.75"/>
    <n v="12461049.349920748"/>
    <n v="7194390.1965619549"/>
  </r>
  <r>
    <x v="3"/>
    <x v="0"/>
    <x v="1"/>
    <x v="0"/>
    <n v="70099.05"/>
    <m/>
    <m/>
    <n v="80824204.649999991"/>
    <m/>
    <m/>
  </r>
  <r>
    <x v="3"/>
    <x v="0"/>
    <x v="2"/>
    <x v="0"/>
    <n v="49079.25"/>
    <m/>
    <m/>
    <n v="56588375.25"/>
    <m/>
    <m/>
  </r>
  <r>
    <x v="4"/>
    <x v="0"/>
    <x v="0"/>
    <x v="0"/>
    <n v="8328.6"/>
    <n v="1144.8855838030283"/>
    <n v="661"/>
    <n v="9602875.8000000007"/>
    <n v="1320053.0781248917"/>
    <n v="762133"/>
  </r>
  <r>
    <x v="4"/>
    <x v="0"/>
    <x v="1"/>
    <x v="0"/>
    <n v="6345.6"/>
    <m/>
    <m/>
    <n v="7316476.7999999998"/>
    <m/>
    <m/>
  </r>
  <r>
    <x v="4"/>
    <x v="0"/>
    <x v="2"/>
    <x v="0"/>
    <n v="6345.6"/>
    <m/>
    <m/>
    <n v="7316476.7999999998"/>
    <m/>
    <m/>
  </r>
  <r>
    <x v="5"/>
    <x v="0"/>
    <x v="0"/>
    <x v="0"/>
    <n v="5056.6499999999996"/>
    <n v="1820.1520492804987"/>
    <n v="1050.865275618145"/>
    <n v="5830317.4500000002"/>
    <n v="2098635.3128204155"/>
    <n v="1211647.6627877215"/>
  </r>
  <r>
    <x v="5"/>
    <x v="0"/>
    <x v="1"/>
    <x v="0"/>
    <n v="8427.75"/>
    <m/>
    <m/>
    <n v="9717195.75"/>
    <m/>
    <m/>
  </r>
  <r>
    <x v="5"/>
    <x v="0"/>
    <x v="2"/>
    <x v="0"/>
    <n v="5552.4"/>
    <m/>
    <m/>
    <n v="6401917.2000000002"/>
    <m/>
    <m/>
  </r>
  <r>
    <x v="6"/>
    <x v="0"/>
    <x v="0"/>
    <x v="0"/>
    <n v="7337.1"/>
    <n v="942.35976808223324"/>
    <n v="544.07166577575072"/>
    <n v="10565424"/>
    <n v="1356998.0660384155"/>
    <n v="783463.19871708087"/>
  </r>
  <r>
    <x v="6"/>
    <x v="0"/>
    <x v="1"/>
    <x v="0"/>
    <n v="6345.6"/>
    <m/>
    <m/>
    <n v="9137664"/>
    <m/>
    <m/>
  </r>
  <r>
    <x v="6"/>
    <x v="0"/>
    <x v="2"/>
    <x v="0"/>
    <n v="5453.25"/>
    <m/>
    <m/>
    <n v="7852680"/>
    <m/>
    <m/>
  </r>
  <r>
    <x v="7"/>
    <x v="0"/>
    <x v="0"/>
    <x v="0"/>
    <n v="1487.25"/>
    <n v="412.79436769413417"/>
    <n v="238.32693930816973"/>
    <n v="2141640"/>
    <n v="594423.88947955391"/>
    <n v="343190.7926037648"/>
  </r>
  <r>
    <x v="7"/>
    <x v="0"/>
    <x v="1"/>
    <x v="0"/>
    <n v="1685.55"/>
    <m/>
    <m/>
    <n v="2427192"/>
    <m/>
    <m/>
  </r>
  <r>
    <x v="7"/>
    <x v="0"/>
    <x v="2"/>
    <x v="0"/>
    <n v="892.35"/>
    <m/>
    <m/>
    <n v="1284984"/>
    <m/>
    <m/>
  </r>
  <r>
    <x v="8"/>
    <x v="0"/>
    <x v="0"/>
    <x v="0"/>
    <n v="2280.4499999999998"/>
    <n v="396.6"/>
    <n v="228.97711676060567"/>
    <n v="3283848"/>
    <n v="571104"/>
    <n v="329727.04813527217"/>
  </r>
  <r>
    <x v="8"/>
    <x v="0"/>
    <x v="1"/>
    <x v="0"/>
    <n v="3073.65"/>
    <m/>
    <m/>
    <n v="4426056"/>
    <m/>
    <m/>
  </r>
  <r>
    <x v="8"/>
    <x v="0"/>
    <x v="2"/>
    <x v="0"/>
    <n v="2677.05"/>
    <m/>
    <m/>
    <n v="3854952"/>
    <m/>
    <m/>
  </r>
  <r>
    <x v="9"/>
    <x v="0"/>
    <x v="0"/>
    <x v="0"/>
    <n v="1274.4000000000001"/>
    <n v="91.971897881907225"/>
    <n v="53.099999999999909"/>
    <n v="1471932"/>
    <n v="106227.54205360303"/>
    <n v="61330.5"/>
  </r>
  <r>
    <x v="9"/>
    <x v="0"/>
    <x v="1"/>
    <x v="0"/>
    <n v="1115.0999999999999"/>
    <m/>
    <m/>
    <n v="1287940.5"/>
    <m/>
    <m/>
  </r>
  <r>
    <x v="9"/>
    <x v="0"/>
    <x v="2"/>
    <x v="0"/>
    <n v="1115.0999999999999"/>
    <m/>
    <m/>
    <n v="1287940.5"/>
    <m/>
    <m/>
  </r>
  <r>
    <x v="10"/>
    <x v="0"/>
    <x v="0"/>
    <x v="0"/>
    <n v="716.85"/>
    <n v="229.92974470476852"/>
    <n v="132.75"/>
    <n v="1033697.7"/>
    <n v="331558.69186427619"/>
    <n v="191425.5"/>
  </r>
  <r>
    <x v="10"/>
    <x v="0"/>
    <x v="1"/>
    <x v="0"/>
    <n v="716.85"/>
    <m/>
    <m/>
    <n v="1033697.7"/>
    <m/>
    <m/>
  </r>
  <r>
    <x v="10"/>
    <x v="0"/>
    <x v="2"/>
    <x v="0"/>
    <n v="1115.0999999999999"/>
    <m/>
    <m/>
    <n v="1607974.2"/>
    <m/>
    <m/>
  </r>
  <r>
    <x v="11"/>
    <x v="0"/>
    <x v="0"/>
    <x v="0"/>
    <n v="11151"/>
    <n v="2947.05"/>
    <n v="1701.4801108152867"/>
    <n v="16079742"/>
    <n v="4249646.0999999996"/>
    <n v="2453534.3197956434"/>
  </r>
  <r>
    <x v="11"/>
    <x v="0"/>
    <x v="1"/>
    <x v="0"/>
    <n v="5336.55"/>
    <m/>
    <m/>
    <n v="7695305.1000000006"/>
    <m/>
    <m/>
  </r>
  <r>
    <x v="11"/>
    <x v="0"/>
    <x v="2"/>
    <x v="0"/>
    <n v="7407.45"/>
    <m/>
    <m/>
    <n v="10681542.9"/>
    <m/>
    <m/>
  </r>
  <r>
    <x v="12"/>
    <x v="0"/>
    <x v="0"/>
    <x v="0"/>
    <n v="5495.85"/>
    <n v="347.18630085301407"/>
    <n v="200.44810425643809"/>
    <n v="7925015.6999999993"/>
    <n v="500642.64583004627"/>
    <n v="289046.16633778368"/>
  </r>
  <r>
    <x v="12"/>
    <x v="0"/>
    <x v="1"/>
    <x v="0"/>
    <n v="4938.3"/>
    <m/>
    <m/>
    <n v="7121028.6000000006"/>
    <m/>
    <m/>
  </r>
  <r>
    <x v="12"/>
    <x v="0"/>
    <x v="2"/>
    <x v="0"/>
    <n v="4858.6499999999996"/>
    <m/>
    <m/>
    <n v="7006173.3000000007"/>
    <m/>
    <m/>
  </r>
  <r>
    <x v="0"/>
    <x v="0"/>
    <x v="0"/>
    <x v="1"/>
    <n v="0"/>
    <n v="0"/>
    <n v="0"/>
    <n v="0"/>
    <n v="0"/>
    <n v="0"/>
  </r>
  <r>
    <x v="0"/>
    <x v="0"/>
    <x v="1"/>
    <x v="1"/>
    <n v="0"/>
    <m/>
    <m/>
    <n v="0"/>
    <m/>
    <m/>
  </r>
  <r>
    <x v="0"/>
    <x v="0"/>
    <x v="2"/>
    <x v="1"/>
    <n v="0"/>
    <m/>
    <m/>
    <n v="0"/>
    <m/>
    <m/>
  </r>
  <r>
    <x v="1"/>
    <x v="0"/>
    <x v="0"/>
    <x v="1"/>
    <n v="0"/>
    <n v="0"/>
    <n v="0"/>
    <n v="0"/>
    <n v="0"/>
    <n v="0"/>
  </r>
  <r>
    <x v="1"/>
    <x v="0"/>
    <x v="1"/>
    <x v="1"/>
    <n v="0"/>
    <m/>
    <m/>
    <n v="0"/>
    <m/>
    <m/>
  </r>
  <r>
    <x v="1"/>
    <x v="0"/>
    <x v="2"/>
    <x v="1"/>
    <n v="0"/>
    <m/>
    <m/>
    <n v="0"/>
    <m/>
    <m/>
  </r>
  <r>
    <x v="2"/>
    <x v="0"/>
    <x v="0"/>
    <x v="1"/>
    <n v="0"/>
    <n v="0"/>
    <n v="0"/>
    <n v="0"/>
    <n v="0"/>
    <n v="0"/>
  </r>
  <r>
    <x v="2"/>
    <x v="0"/>
    <x v="1"/>
    <x v="1"/>
    <n v="0"/>
    <m/>
    <m/>
    <n v="0"/>
    <m/>
    <m/>
  </r>
  <r>
    <x v="2"/>
    <x v="0"/>
    <x v="1"/>
    <x v="1"/>
    <n v="0"/>
    <m/>
    <m/>
    <n v="0"/>
    <m/>
    <m/>
  </r>
  <r>
    <x v="3"/>
    <x v="0"/>
    <x v="0"/>
    <x v="1"/>
    <n v="0"/>
    <n v="0"/>
    <n v="0"/>
    <n v="0"/>
    <n v="0"/>
    <n v="0"/>
  </r>
  <r>
    <x v="3"/>
    <x v="0"/>
    <x v="1"/>
    <x v="1"/>
    <n v="0"/>
    <m/>
    <m/>
    <n v="0"/>
    <m/>
    <m/>
  </r>
  <r>
    <x v="3"/>
    <x v="0"/>
    <x v="2"/>
    <x v="1"/>
    <n v="0"/>
    <m/>
    <m/>
    <n v="0"/>
    <m/>
    <m/>
  </r>
  <r>
    <x v="4"/>
    <x v="0"/>
    <x v="0"/>
    <x v="1"/>
    <n v="694.05"/>
    <n v="594.9"/>
    <n v="343.46567514090833"/>
    <n v="0"/>
    <n v="0"/>
    <n v="0"/>
  </r>
  <r>
    <x v="4"/>
    <x v="0"/>
    <x v="1"/>
    <x v="1"/>
    <n v="1288.95"/>
    <m/>
    <m/>
    <n v="0"/>
    <m/>
    <m/>
  </r>
  <r>
    <x v="4"/>
    <x v="0"/>
    <x v="2"/>
    <x v="1"/>
    <n v="1883.85"/>
    <m/>
    <m/>
    <n v="0"/>
    <m/>
    <m/>
  </r>
  <r>
    <x v="5"/>
    <x v="0"/>
    <x v="0"/>
    <x v="1"/>
    <n v="3866.85"/>
    <n v="1265.8624599457871"/>
    <n v="730.84603200674212"/>
    <n v="0"/>
    <n v="0"/>
    <n v="0"/>
  </r>
  <r>
    <x v="5"/>
    <x v="0"/>
    <x v="1"/>
    <x v="1"/>
    <n v="4660.05"/>
    <m/>
    <m/>
    <n v="0"/>
    <m/>
    <m/>
  </r>
  <r>
    <x v="5"/>
    <x v="0"/>
    <x v="2"/>
    <x v="1"/>
    <n v="2181.3000000000002"/>
    <m/>
    <m/>
    <n v="0"/>
    <m/>
    <m/>
  </r>
  <r>
    <x v="6"/>
    <x v="0"/>
    <x v="0"/>
    <x v="1"/>
    <n v="0"/>
    <n v="0"/>
    <n v="0"/>
    <n v="0"/>
    <n v="0"/>
    <n v="0"/>
  </r>
  <r>
    <x v="6"/>
    <x v="0"/>
    <x v="1"/>
    <x v="1"/>
    <n v="0"/>
    <m/>
    <m/>
    <n v="0"/>
    <m/>
    <m/>
  </r>
  <r>
    <x v="6"/>
    <x v="0"/>
    <x v="2"/>
    <x v="1"/>
    <n v="0"/>
    <m/>
    <m/>
    <n v="0"/>
    <m/>
    <m/>
  </r>
  <r>
    <x v="7"/>
    <x v="0"/>
    <x v="0"/>
    <x v="1"/>
    <n v="1288.95"/>
    <n v="552.04383657459675"/>
    <n v="318.72265765081721"/>
    <n v="0"/>
    <n v="0"/>
    <n v="0"/>
  </r>
  <r>
    <x v="7"/>
    <x v="0"/>
    <x v="1"/>
    <x v="1"/>
    <n v="1685.55"/>
    <m/>
    <m/>
    <n v="0"/>
    <m/>
    <m/>
  </r>
  <r>
    <x v="7"/>
    <x v="0"/>
    <x v="2"/>
    <x v="1"/>
    <n v="594.9"/>
    <m/>
    <m/>
    <n v="0"/>
    <m/>
    <m/>
  </r>
  <r>
    <x v="8"/>
    <x v="0"/>
    <x v="0"/>
    <x v="1"/>
    <n v="1487.25"/>
    <n v="1656.13150972379"/>
    <n v="956.16797295245158"/>
    <n v="0"/>
    <n v="0"/>
    <n v="0"/>
  </r>
  <r>
    <x v="8"/>
    <x v="0"/>
    <x v="1"/>
    <x v="1"/>
    <n v="4759.2"/>
    <m/>
    <m/>
    <n v="0"/>
    <m/>
    <m/>
  </r>
  <r>
    <x v="8"/>
    <x v="0"/>
    <x v="2"/>
    <x v="1"/>
    <n v="3569.4"/>
    <m/>
    <m/>
    <n v="0"/>
    <m/>
    <m/>
  </r>
  <r>
    <x v="9"/>
    <x v="0"/>
    <x v="0"/>
    <x v="1"/>
    <n v="50498.1"/>
    <n v="5502.7717281838959"/>
    <n v="3177.0267385560346"/>
    <n v="0"/>
    <n v="0"/>
    <n v="0"/>
  </r>
  <r>
    <x v="9"/>
    <x v="0"/>
    <x v="1"/>
    <x v="1"/>
    <n v="45480.15"/>
    <m/>
    <m/>
    <n v="0"/>
    <m/>
    <m/>
  </r>
  <r>
    <x v="9"/>
    <x v="0"/>
    <x v="2"/>
    <x v="1"/>
    <n v="56471.85"/>
    <m/>
    <m/>
    <n v="0"/>
    <m/>
    <m/>
  </r>
  <r>
    <x v="10"/>
    <x v="0"/>
    <x v="0"/>
    <x v="1"/>
    <n v="101314.8"/>
    <n v="16811.245317643781"/>
    <n v="9705.9770095544736"/>
    <n v="0"/>
    <n v="0"/>
    <n v="0"/>
  </r>
  <r>
    <x v="10"/>
    <x v="0"/>
    <x v="1"/>
    <x v="1"/>
    <n v="97332.3"/>
    <m/>
    <m/>
    <n v="0"/>
    <m/>
    <m/>
  </r>
  <r>
    <x v="10"/>
    <x v="0"/>
    <x v="2"/>
    <x v="1"/>
    <n v="128236.5"/>
    <m/>
    <m/>
    <n v="0"/>
    <m/>
    <m/>
  </r>
  <r>
    <x v="11"/>
    <x v="0"/>
    <x v="0"/>
    <x v="1"/>
    <n v="98128.8"/>
    <n v="16248.860292032783"/>
    <n v="9381.2838636297492"/>
    <n v="0"/>
    <n v="0"/>
    <n v="0"/>
  </r>
  <r>
    <x v="11"/>
    <x v="0"/>
    <x v="1"/>
    <x v="1"/>
    <n v="81720.899999999994"/>
    <m/>
    <m/>
    <n v="0"/>
    <m/>
    <m/>
  </r>
  <r>
    <x v="11"/>
    <x v="0"/>
    <x v="2"/>
    <x v="1"/>
    <n v="114218.1"/>
    <m/>
    <m/>
    <n v="0"/>
    <m/>
    <m/>
  </r>
  <r>
    <x v="12"/>
    <x v="0"/>
    <x v="0"/>
    <x v="1"/>
    <n v="1433.7"/>
    <n v="287.18215909070676"/>
    <n v="165.8046968574775"/>
    <n v="0"/>
    <n v="0"/>
    <n v="0"/>
  </r>
  <r>
    <x v="12"/>
    <x v="0"/>
    <x v="1"/>
    <x v="1"/>
    <n v="1831.95"/>
    <m/>
    <m/>
    <n v="0"/>
    <m/>
    <m/>
  </r>
  <r>
    <x v="12"/>
    <x v="0"/>
    <x v="2"/>
    <x v="1"/>
    <n v="1991.25"/>
    <m/>
    <m/>
    <n v="0"/>
    <m/>
    <m/>
  </r>
  <r>
    <x v="0"/>
    <x v="0"/>
    <x v="0"/>
    <x v="2"/>
    <n v="1090.6500000000001"/>
    <n v="57.244279190151317"/>
    <n v="33.049999999999997"/>
    <n v="393942.78"/>
    <n v="20676.633643482641"/>
    <n v="11937.66"/>
  </r>
  <r>
    <x v="0"/>
    <x v="0"/>
    <x v="1"/>
    <x v="2"/>
    <n v="1090.6500000000001"/>
    <m/>
    <m/>
    <n v="393942.78"/>
    <m/>
    <m/>
  </r>
  <r>
    <x v="0"/>
    <x v="0"/>
    <x v="2"/>
    <x v="2"/>
    <n v="991.5"/>
    <m/>
    <m/>
    <n v="358129.8"/>
    <m/>
    <m/>
  </r>
  <r>
    <x v="1"/>
    <x v="0"/>
    <x v="0"/>
    <x v="2"/>
    <n v="198.3"/>
    <n v="99.15"/>
    <n v="57.244279190151396"/>
    <n v="71625.960000000006"/>
    <n v="35812.980000000003"/>
    <n v="20676.633643482681"/>
  </r>
  <r>
    <x v="1"/>
    <x v="0"/>
    <x v="1"/>
    <x v="2"/>
    <n v="99.15"/>
    <m/>
    <m/>
    <n v="35812.980000000003"/>
    <m/>
    <m/>
  </r>
  <r>
    <x v="1"/>
    <x v="0"/>
    <x v="2"/>
    <x v="2"/>
    <n v="0"/>
    <m/>
    <m/>
    <n v="0"/>
    <m/>
    <m/>
  </r>
  <r>
    <x v="2"/>
    <x v="0"/>
    <x v="0"/>
    <x v="2"/>
    <n v="0"/>
    <n v="0"/>
    <n v="0"/>
    <n v="0"/>
    <n v="0"/>
    <n v="0"/>
  </r>
  <r>
    <x v="2"/>
    <x v="0"/>
    <x v="1"/>
    <x v="2"/>
    <n v="0"/>
    <m/>
    <m/>
    <n v="0"/>
    <m/>
    <m/>
  </r>
  <r>
    <x v="2"/>
    <x v="0"/>
    <x v="2"/>
    <x v="2"/>
    <n v="0"/>
    <m/>
    <m/>
    <n v="0"/>
    <m/>
    <m/>
  </r>
  <r>
    <x v="3"/>
    <x v="0"/>
    <x v="0"/>
    <x v="2"/>
    <n v="0"/>
    <n v="0"/>
    <n v="0"/>
    <n v="0"/>
    <n v="0"/>
    <n v="0"/>
  </r>
  <r>
    <x v="3"/>
    <x v="0"/>
    <x v="1"/>
    <x v="2"/>
    <n v="0"/>
    <m/>
    <m/>
    <n v="0"/>
    <m/>
    <m/>
  </r>
  <r>
    <x v="3"/>
    <x v="0"/>
    <x v="2"/>
    <x v="2"/>
    <n v="0"/>
    <m/>
    <m/>
    <n v="0"/>
    <m/>
    <m/>
  </r>
  <r>
    <x v="4"/>
    <x v="0"/>
    <x v="0"/>
    <x v="2"/>
    <n v="0"/>
    <n v="0"/>
    <n v="0"/>
    <n v="0"/>
    <n v="0"/>
    <n v="0"/>
  </r>
  <r>
    <x v="4"/>
    <x v="0"/>
    <x v="1"/>
    <x v="2"/>
    <n v="0"/>
    <m/>
    <m/>
    <n v="0"/>
    <m/>
    <m/>
  </r>
  <r>
    <x v="4"/>
    <x v="0"/>
    <x v="2"/>
    <x v="2"/>
    <n v="0"/>
    <m/>
    <m/>
    <n v="0"/>
    <m/>
    <m/>
  </r>
  <r>
    <x v="5"/>
    <x v="0"/>
    <x v="0"/>
    <x v="2"/>
    <n v="0"/>
    <n v="0"/>
    <n v="0"/>
    <n v="0"/>
    <n v="0"/>
    <n v="0"/>
  </r>
  <r>
    <x v="5"/>
    <x v="0"/>
    <x v="1"/>
    <x v="2"/>
    <n v="0"/>
    <m/>
    <m/>
    <n v="0"/>
    <m/>
    <m/>
  </r>
  <r>
    <x v="5"/>
    <x v="0"/>
    <x v="2"/>
    <x v="2"/>
    <n v="0"/>
    <m/>
    <m/>
    <n v="0"/>
    <m/>
    <m/>
  </r>
  <r>
    <x v="6"/>
    <x v="0"/>
    <x v="0"/>
    <x v="2"/>
    <n v="99.15"/>
    <n v="206.39718384706705"/>
    <n v="119.16346965408485"/>
    <n v="79121.7"/>
    <n v="164704.95270995953"/>
    <n v="95092.448783959728"/>
  </r>
  <r>
    <x v="6"/>
    <x v="0"/>
    <x v="1"/>
    <x v="2"/>
    <n v="495.75"/>
    <m/>
    <m/>
    <n v="395608.5"/>
    <m/>
    <m/>
  </r>
  <r>
    <x v="6"/>
    <x v="0"/>
    <x v="2"/>
    <x v="2"/>
    <n v="198.3"/>
    <m/>
    <m/>
    <n v="158243.4"/>
    <m/>
    <m/>
  </r>
  <r>
    <x v="7"/>
    <x v="0"/>
    <x v="0"/>
    <x v="2"/>
    <n v="11997.15"/>
    <n v="5294.0900868326753"/>
    <n v="3056.5443367469743"/>
    <n v="14814080.820000002"/>
    <n v="6537142.4392209873"/>
    <n v="3774220.947015164"/>
  </r>
  <r>
    <x v="7"/>
    <x v="0"/>
    <x v="1"/>
    <x v="2"/>
    <n v="15070.8"/>
    <m/>
    <m/>
    <n v="18609423.84"/>
    <m/>
    <m/>
  </r>
  <r>
    <x v="7"/>
    <x v="0"/>
    <x v="2"/>
    <x v="2"/>
    <n v="4759.2"/>
    <m/>
    <m/>
    <n v="5876660.1599999992"/>
    <m/>
    <m/>
  </r>
  <r>
    <x v="8"/>
    <x v="0"/>
    <x v="0"/>
    <x v="2"/>
    <n v="991.5"/>
    <n v="249.52202808569825"/>
    <n v="144.06161008401926"/>
    <n v="524701.80000000005"/>
    <n v="132047.05726295151"/>
    <n v="76237.404056462983"/>
  </r>
  <r>
    <x v="8"/>
    <x v="0"/>
    <x v="1"/>
    <x v="2"/>
    <n v="694.05"/>
    <m/>
    <m/>
    <n v="367291.26"/>
    <m/>
    <m/>
  </r>
  <r>
    <x v="8"/>
    <x v="0"/>
    <x v="2"/>
    <x v="2"/>
    <n v="495.75"/>
    <m/>
    <m/>
    <n v="262350.90000000002"/>
    <m/>
    <m/>
  </r>
  <r>
    <x v="9"/>
    <x v="0"/>
    <x v="0"/>
    <x v="2"/>
    <n v="0"/>
    <n v="0"/>
    <n v="0"/>
    <n v="0"/>
    <n v="0"/>
    <n v="0"/>
  </r>
  <r>
    <x v="9"/>
    <x v="0"/>
    <x v="1"/>
    <x v="2"/>
    <n v="0"/>
    <m/>
    <m/>
    <n v="0"/>
    <m/>
    <m/>
  </r>
  <r>
    <x v="9"/>
    <x v="0"/>
    <x v="2"/>
    <x v="2"/>
    <n v="0"/>
    <m/>
    <m/>
    <n v="0"/>
    <m/>
    <m/>
  </r>
  <r>
    <x v="10"/>
    <x v="0"/>
    <x v="0"/>
    <x v="2"/>
    <n v="0"/>
    <n v="0"/>
    <n v="0"/>
    <n v="0"/>
    <n v="0"/>
    <n v="0"/>
  </r>
  <r>
    <x v="10"/>
    <x v="0"/>
    <x v="1"/>
    <x v="2"/>
    <n v="0"/>
    <m/>
    <m/>
    <n v="0"/>
    <m/>
    <m/>
  </r>
  <r>
    <x v="10"/>
    <x v="0"/>
    <x v="2"/>
    <x v="2"/>
    <n v="0"/>
    <m/>
    <m/>
    <n v="0"/>
    <m/>
    <m/>
  </r>
  <r>
    <x v="11"/>
    <x v="0"/>
    <x v="0"/>
    <x v="2"/>
    <n v="238.95"/>
    <n v="91.971897881907395"/>
    <n v="53.1"/>
    <n v="90323.1"/>
    <n v="34765.377399361001"/>
    <n v="20071.8"/>
  </r>
  <r>
    <x v="11"/>
    <x v="0"/>
    <x v="1"/>
    <x v="2"/>
    <n v="79.650000000000006"/>
    <m/>
    <m/>
    <n v="30107.7"/>
    <m/>
    <m/>
  </r>
  <r>
    <x v="11"/>
    <x v="0"/>
    <x v="2"/>
    <x v="2"/>
    <n v="238.95"/>
    <m/>
    <m/>
    <n v="90323.1"/>
    <m/>
    <m/>
  </r>
  <r>
    <x v="12"/>
    <x v="0"/>
    <x v="0"/>
    <x v="2"/>
    <n v="5017.95"/>
    <n v="321.90164258667619"/>
    <n v="185.85"/>
    <n v="2486896.02"/>
    <n v="159534.4540659569"/>
    <n v="92107.260000000213"/>
  </r>
  <r>
    <x v="12"/>
    <x v="0"/>
    <x v="1"/>
    <x v="2"/>
    <n v="4619.7"/>
    <m/>
    <m/>
    <n v="2289523.3199999998"/>
    <m/>
    <m/>
  </r>
  <r>
    <x v="12"/>
    <x v="0"/>
    <x v="2"/>
    <x v="2"/>
    <n v="5256.9"/>
    <m/>
    <m/>
    <n v="2605319.64"/>
    <m/>
    <m/>
  </r>
  <r>
    <x v="0"/>
    <x v="0"/>
    <x v="1"/>
    <x v="3"/>
    <n v="198.3"/>
    <n v="151.4541267182905"/>
    <n v="87.442080830684716"/>
    <n v="932010"/>
    <n v="711834.39557596541"/>
    <n v="410977.77990421822"/>
  </r>
  <r>
    <x v="0"/>
    <x v="0"/>
    <x v="2"/>
    <x v="3"/>
    <n v="297.45"/>
    <m/>
    <m/>
    <n v="1398015"/>
    <m/>
    <m/>
  </r>
  <r>
    <x v="0"/>
    <x v="0"/>
    <x v="0"/>
    <x v="3"/>
    <n v="0"/>
    <m/>
    <m/>
    <n v="0"/>
    <m/>
    <m/>
  </r>
  <r>
    <x v="1"/>
    <x v="0"/>
    <x v="0"/>
    <x v="3"/>
    <n v="0"/>
    <n v="0"/>
    <n v="0"/>
    <n v="0"/>
    <n v="0"/>
    <n v="0"/>
  </r>
  <r>
    <x v="1"/>
    <x v="0"/>
    <x v="1"/>
    <x v="3"/>
    <n v="0"/>
    <m/>
    <m/>
    <n v="0"/>
    <m/>
    <m/>
  </r>
  <r>
    <x v="1"/>
    <x v="0"/>
    <x v="2"/>
    <x v="3"/>
    <n v="0"/>
    <m/>
    <m/>
    <n v="0"/>
    <m/>
    <m/>
  </r>
  <r>
    <x v="2"/>
    <x v="0"/>
    <x v="0"/>
    <x v="3"/>
    <n v="0"/>
    <n v="0"/>
    <n v="0"/>
    <n v="0"/>
    <n v="0"/>
    <n v="0"/>
  </r>
  <r>
    <x v="2"/>
    <x v="0"/>
    <x v="1"/>
    <x v="3"/>
    <n v="0"/>
    <m/>
    <m/>
    <n v="0"/>
    <m/>
    <m/>
  </r>
  <r>
    <x v="2"/>
    <x v="0"/>
    <x v="2"/>
    <x v="3"/>
    <n v="0"/>
    <m/>
    <m/>
    <n v="0"/>
    <m/>
    <m/>
  </r>
  <r>
    <x v="3"/>
    <x v="0"/>
    <x v="0"/>
    <x v="3"/>
    <n v="0"/>
    <n v="0"/>
    <n v="0"/>
    <n v="0"/>
    <n v="0"/>
    <n v="0"/>
  </r>
  <r>
    <x v="3"/>
    <x v="0"/>
    <x v="1"/>
    <x v="3"/>
    <n v="0"/>
    <m/>
    <m/>
    <n v="0"/>
    <m/>
    <m/>
  </r>
  <r>
    <x v="3"/>
    <x v="0"/>
    <x v="2"/>
    <x v="3"/>
    <n v="0"/>
    <m/>
    <m/>
    <n v="0"/>
    <m/>
    <m/>
  </r>
  <r>
    <x v="4"/>
    <x v="0"/>
    <x v="0"/>
    <x v="3"/>
    <n v="0"/>
    <n v="0"/>
    <n v="0"/>
    <n v="0"/>
    <n v="0"/>
    <n v="0"/>
  </r>
  <r>
    <x v="4"/>
    <x v="0"/>
    <x v="1"/>
    <x v="3"/>
    <n v="0"/>
    <m/>
    <m/>
    <n v="0"/>
    <m/>
    <m/>
  </r>
  <r>
    <x v="4"/>
    <x v="0"/>
    <x v="2"/>
    <x v="3"/>
    <n v="0"/>
    <m/>
    <m/>
    <n v="0"/>
    <m/>
    <m/>
  </r>
  <r>
    <x v="5"/>
    <x v="0"/>
    <x v="0"/>
    <x v="3"/>
    <n v="0"/>
    <n v="0"/>
    <n v="0"/>
    <n v="0"/>
    <n v="0"/>
    <n v="0"/>
  </r>
  <r>
    <x v="5"/>
    <x v="0"/>
    <x v="1"/>
    <x v="3"/>
    <n v="0"/>
    <m/>
    <m/>
    <n v="0"/>
    <m/>
    <m/>
  </r>
  <r>
    <x v="5"/>
    <x v="0"/>
    <x v="2"/>
    <x v="3"/>
    <n v="0"/>
    <m/>
    <m/>
    <n v="0"/>
    <m/>
    <m/>
  </r>
  <r>
    <x v="6"/>
    <x v="0"/>
    <x v="0"/>
    <x v="3"/>
    <n v="0"/>
    <n v="0"/>
    <n v="0"/>
    <n v="0"/>
    <n v="0"/>
    <n v="0"/>
  </r>
  <r>
    <x v="6"/>
    <x v="0"/>
    <x v="1"/>
    <x v="3"/>
    <n v="0"/>
    <m/>
    <m/>
    <n v="0"/>
    <m/>
    <m/>
  </r>
  <r>
    <x v="6"/>
    <x v="0"/>
    <x v="2"/>
    <x v="3"/>
    <n v="0"/>
    <m/>
    <m/>
    <n v="0"/>
    <m/>
    <m/>
  </r>
  <r>
    <x v="7"/>
    <x v="0"/>
    <x v="0"/>
    <x v="3"/>
    <n v="0"/>
    <n v="0"/>
    <n v="0"/>
    <n v="0"/>
    <n v="0"/>
    <n v="0"/>
  </r>
  <r>
    <x v="7"/>
    <x v="0"/>
    <x v="1"/>
    <x v="3"/>
    <n v="0"/>
    <m/>
    <m/>
    <n v="0"/>
    <m/>
    <m/>
  </r>
  <r>
    <x v="7"/>
    <x v="0"/>
    <x v="2"/>
    <x v="3"/>
    <n v="0"/>
    <m/>
    <m/>
    <n v="0"/>
    <m/>
    <m/>
  </r>
  <r>
    <x v="8"/>
    <x v="0"/>
    <x v="0"/>
    <x v="3"/>
    <n v="0"/>
    <n v="0"/>
    <n v="0"/>
    <n v="0"/>
    <n v="0"/>
    <n v="0"/>
  </r>
  <r>
    <x v="8"/>
    <x v="0"/>
    <x v="1"/>
    <x v="3"/>
    <n v="0"/>
    <m/>
    <m/>
    <n v="0"/>
    <m/>
    <m/>
  </r>
  <r>
    <x v="8"/>
    <x v="0"/>
    <x v="2"/>
    <x v="3"/>
    <n v="0"/>
    <m/>
    <m/>
    <n v="0"/>
    <m/>
    <m/>
  </r>
  <r>
    <x v="9"/>
    <x v="0"/>
    <x v="0"/>
    <x v="3"/>
    <n v="0"/>
    <n v="0"/>
    <n v="0"/>
    <n v="0"/>
    <n v="0"/>
    <n v="0"/>
  </r>
  <r>
    <x v="9"/>
    <x v="0"/>
    <x v="1"/>
    <x v="3"/>
    <n v="0"/>
    <m/>
    <m/>
    <n v="0"/>
    <m/>
    <m/>
  </r>
  <r>
    <x v="9"/>
    <x v="0"/>
    <x v="2"/>
    <x v="3"/>
    <n v="0"/>
    <m/>
    <m/>
    <n v="0"/>
    <m/>
    <m/>
  </r>
  <r>
    <x v="10"/>
    <x v="0"/>
    <x v="0"/>
    <x v="3"/>
    <n v="0"/>
    <n v="0"/>
    <n v="0"/>
    <n v="0"/>
    <n v="0"/>
    <n v="0"/>
  </r>
  <r>
    <x v="10"/>
    <x v="0"/>
    <x v="1"/>
    <x v="3"/>
    <n v="0"/>
    <m/>
    <m/>
    <n v="0"/>
    <m/>
    <m/>
  </r>
  <r>
    <x v="10"/>
    <x v="0"/>
    <x v="2"/>
    <x v="3"/>
    <n v="0"/>
    <m/>
    <m/>
    <n v="0"/>
    <m/>
    <m/>
  </r>
  <r>
    <x v="11"/>
    <x v="0"/>
    <x v="0"/>
    <x v="3"/>
    <n v="0"/>
    <n v="0"/>
    <n v="0"/>
    <n v="0"/>
    <n v="0"/>
    <n v="0"/>
  </r>
  <r>
    <x v="11"/>
    <x v="0"/>
    <x v="1"/>
    <x v="3"/>
    <n v="0"/>
    <m/>
    <m/>
    <n v="0"/>
    <m/>
    <m/>
  </r>
  <r>
    <x v="11"/>
    <x v="0"/>
    <x v="2"/>
    <x v="3"/>
    <n v="0"/>
    <m/>
    <m/>
    <n v="0"/>
    <m/>
    <m/>
  </r>
  <r>
    <x v="12"/>
    <x v="0"/>
    <x v="0"/>
    <x v="3"/>
    <n v="0"/>
    <n v="0"/>
    <n v="0"/>
    <n v="0"/>
    <n v="0"/>
    <n v="0"/>
  </r>
  <r>
    <x v="12"/>
    <x v="0"/>
    <x v="1"/>
    <x v="3"/>
    <n v="0"/>
    <m/>
    <m/>
    <n v="0"/>
    <m/>
    <m/>
  </r>
  <r>
    <x v="12"/>
    <x v="0"/>
    <x v="2"/>
    <x v="3"/>
    <n v="0"/>
    <m/>
    <m/>
    <n v="0"/>
    <m/>
    <m/>
  </r>
  <r>
    <x v="0"/>
    <x v="0"/>
    <x v="0"/>
    <x v="4"/>
    <n v="396.6"/>
    <n v="357.49040896225455"/>
    <n v="206.39718384706708"/>
    <n v="9747634.7999999989"/>
    <n v="8786399.2714742925"/>
    <n v="5072829.9845932145"/>
  </r>
  <r>
    <x v="0"/>
    <x v="0"/>
    <x v="1"/>
    <x v="4"/>
    <n v="892.35"/>
    <m/>
    <m/>
    <n v="21932178.300000001"/>
    <m/>
    <m/>
  </r>
  <r>
    <x v="0"/>
    <x v="0"/>
    <x v="2"/>
    <x v="4"/>
    <n v="198.3"/>
    <m/>
    <m/>
    <n v="4873817.4000000004"/>
    <m/>
    <m/>
  </r>
  <r>
    <x v="1"/>
    <x v="0"/>
    <x v="0"/>
    <x v="4"/>
    <n v="1189.8"/>
    <n v="114.48855838030434"/>
    <n v="66.100000000000904"/>
    <n v="29242904.399999999"/>
    <n v="2813899.7878710856"/>
    <n v="1624605.8"/>
  </r>
  <r>
    <x v="1"/>
    <x v="0"/>
    <x v="1"/>
    <x v="4"/>
    <n v="1388.1"/>
    <m/>
    <m/>
    <n v="34116721.800000004"/>
    <m/>
    <m/>
  </r>
  <r>
    <x v="1"/>
    <x v="0"/>
    <x v="2"/>
    <x v="4"/>
    <n v="1388.1"/>
    <m/>
    <m/>
    <n v="34116721.800000004"/>
    <m/>
    <m/>
  </r>
  <r>
    <x v="2"/>
    <x v="0"/>
    <x v="0"/>
    <x v="4"/>
    <n v="1586.4"/>
    <n v="1231.7500446519173"/>
    <n v="711.15121985411804"/>
    <n v="38990539.199999996"/>
    <n v="30273952.597454824"/>
    <n v="17478674.681574512"/>
  </r>
  <r>
    <x v="2"/>
    <x v="0"/>
    <x v="1"/>
    <x v="4"/>
    <n v="1487.25"/>
    <m/>
    <m/>
    <n v="36553630.5"/>
    <m/>
    <m/>
  </r>
  <r>
    <x v="2"/>
    <x v="0"/>
    <x v="2"/>
    <x v="4"/>
    <n v="3668.55"/>
    <m/>
    <m/>
    <n v="90165621.900000006"/>
    <m/>
    <m/>
  </r>
  <r>
    <x v="3"/>
    <x v="0"/>
    <x v="0"/>
    <x v="4"/>
    <n v="7138.8"/>
    <n v="1104.0876731491883"/>
    <n v="637.44531530163147"/>
    <n v="175457426.40000001"/>
    <n v="27136266.83066088"/>
    <n v="15667130.959483573"/>
  </r>
  <r>
    <x v="3"/>
    <x v="0"/>
    <x v="1"/>
    <x v="4"/>
    <n v="4957.5"/>
    <m/>
    <m/>
    <n v="121845435"/>
    <m/>
    <m/>
  </r>
  <r>
    <x v="3"/>
    <x v="0"/>
    <x v="2"/>
    <x v="4"/>
    <n v="5750.7"/>
    <m/>
    <m/>
    <n v="141340704.59999996"/>
    <m/>
    <m/>
  </r>
  <r>
    <x v="4"/>
    <x v="0"/>
    <x v="0"/>
    <x v="4"/>
    <n v="7932"/>
    <n v="1996.176224685586"/>
    <n v="1152.4928806721541"/>
    <n v="194952696"/>
    <n v="49062019.250322334"/>
    <n v="28325970.021160204"/>
  </r>
  <r>
    <x v="4"/>
    <x v="0"/>
    <x v="1"/>
    <x v="4"/>
    <n v="6345.6"/>
    <m/>
    <m/>
    <n v="155962156.79999998"/>
    <m/>
    <m/>
  </r>
  <r>
    <x v="4"/>
    <x v="0"/>
    <x v="2"/>
    <x v="4"/>
    <n v="3966"/>
    <m/>
    <m/>
    <n v="97476348"/>
    <m/>
    <m/>
  </r>
  <r>
    <x v="5"/>
    <x v="0"/>
    <x v="0"/>
    <x v="4"/>
    <n v="1983"/>
    <n v="457.95423352121134"/>
    <n v="264.39999999999998"/>
    <n v="48738174"/>
    <n v="11255599.151484333"/>
    <n v="6498423.200000003"/>
  </r>
  <r>
    <x v="5"/>
    <x v="0"/>
    <x v="1"/>
    <x v="4"/>
    <n v="2776.2"/>
    <m/>
    <m/>
    <n v="68233443.600000009"/>
    <m/>
    <m/>
  </r>
  <r>
    <x v="5"/>
    <x v="0"/>
    <x v="2"/>
    <x v="4"/>
    <n v="2776.2"/>
    <m/>
    <m/>
    <n v="68233443.600000009"/>
    <m/>
    <m/>
  </r>
  <r>
    <x v="6"/>
    <x v="0"/>
    <x v="0"/>
    <x v="4"/>
    <n v="396.6"/>
    <n v="114.48855838030279"/>
    <n v="66.099999999999994"/>
    <n v="9747634.7999999989"/>
    <n v="2813899.7878710823"/>
    <n v="1624605.8"/>
  </r>
  <r>
    <x v="6"/>
    <x v="0"/>
    <x v="1"/>
    <x v="4"/>
    <n v="594.9"/>
    <m/>
    <m/>
    <n v="14621452.199999999"/>
    <m/>
    <m/>
  </r>
  <r>
    <x v="6"/>
    <x v="0"/>
    <x v="2"/>
    <x v="4"/>
    <n v="594.9"/>
    <m/>
    <m/>
    <n v="14621452.199999999"/>
    <m/>
    <m/>
  </r>
  <r>
    <x v="7"/>
    <x v="0"/>
    <x v="0"/>
    <x v="4"/>
    <n v="297.45"/>
    <n v="99.15"/>
    <n v="57.244279190151403"/>
    <n v="7310726.0999999996"/>
    <n v="2436908.7000000002"/>
    <n v="1406949.8939355409"/>
  </r>
  <r>
    <x v="7"/>
    <x v="0"/>
    <x v="1"/>
    <x v="4"/>
    <n v="99.15"/>
    <m/>
    <m/>
    <n v="2436908.7000000002"/>
    <m/>
    <m/>
  </r>
  <r>
    <x v="7"/>
    <x v="0"/>
    <x v="2"/>
    <x v="4"/>
    <n v="198.3"/>
    <m/>
    <m/>
    <n v="4873817.4000000004"/>
    <m/>
    <m/>
  </r>
  <r>
    <x v="8"/>
    <x v="0"/>
    <x v="0"/>
    <x v="4"/>
    <n v="594.9"/>
    <n v="114.48855838030279"/>
    <n v="66.099999999999994"/>
    <n v="19643598"/>
    <n v="3780412.1977175982"/>
    <n v="2182622"/>
  </r>
  <r>
    <x v="8"/>
    <x v="0"/>
    <x v="1"/>
    <x v="4"/>
    <n v="396.6"/>
    <m/>
    <m/>
    <n v="13095731.999999998"/>
    <m/>
    <m/>
  </r>
  <r>
    <x v="8"/>
    <x v="0"/>
    <x v="2"/>
    <x v="4"/>
    <n v="594.9"/>
    <m/>
    <m/>
    <n v="19643598"/>
    <m/>
    <m/>
  </r>
  <r>
    <x v="9"/>
    <x v="0"/>
    <x v="0"/>
    <x v="4"/>
    <n v="1354.05"/>
    <n v="347.18630085301459"/>
    <n v="200.44810425643837"/>
    <n v="44710731"/>
    <n v="11464091.654166542"/>
    <n v="6618796.4025475951"/>
  </r>
  <r>
    <x v="9"/>
    <x v="0"/>
    <x v="1"/>
    <x v="4"/>
    <n v="716.85"/>
    <m/>
    <m/>
    <n v="23670387"/>
    <m/>
    <m/>
  </r>
  <r>
    <x v="9"/>
    <x v="0"/>
    <x v="2"/>
    <x v="4"/>
    <n v="1274.4000000000001"/>
    <m/>
    <m/>
    <n v="42080687.999999993"/>
    <m/>
    <m/>
  </r>
  <r>
    <x v="10"/>
    <x v="0"/>
    <x v="0"/>
    <x v="4"/>
    <n v="1035.45"/>
    <n v="484.49203553825328"/>
    <n v="279.7216071382403"/>
    <n v="38098347.300000004"/>
    <n v="17826399.955594491"/>
    <n v="10292076.813044412"/>
  </r>
  <r>
    <x v="10"/>
    <x v="0"/>
    <x v="1"/>
    <x v="4"/>
    <n v="159.30000000000001"/>
    <m/>
    <m/>
    <n v="5861284.1999999993"/>
    <m/>
    <m/>
  </r>
  <r>
    <x v="10"/>
    <x v="0"/>
    <x v="2"/>
    <x v="4"/>
    <n v="955.8"/>
    <m/>
    <m/>
    <n v="35167705.200000003"/>
    <m/>
    <m/>
  </r>
  <r>
    <x v="11"/>
    <x v="0"/>
    <x v="0"/>
    <x v="4"/>
    <n v="2787.75"/>
    <n v="480.107402046667"/>
    <n v="277.19013781157508"/>
    <n v="102572473.5"/>
    <n v="17665071.750905067"/>
    <n v="10198933.930639094"/>
  </r>
  <r>
    <x v="11"/>
    <x v="0"/>
    <x v="1"/>
    <x v="4"/>
    <n v="1831.95"/>
    <m/>
    <m/>
    <n v="67404768.299999997"/>
    <m/>
    <m/>
  </r>
  <r>
    <x v="11"/>
    <x v="0"/>
    <x v="2"/>
    <x v="4"/>
    <n v="2230.1999999999998"/>
    <m/>
    <m/>
    <n v="82057978.800000012"/>
    <m/>
    <m/>
  </r>
  <r>
    <x v="12"/>
    <x v="0"/>
    <x v="0"/>
    <x v="4"/>
    <n v="2070.9"/>
    <n v="735.77518305525723"/>
    <n v="424.79999999999899"/>
    <n v="76196694.600000009"/>
    <n v="27072112.085335191"/>
    <n v="15630091.199999994"/>
  </r>
  <r>
    <x v="12"/>
    <x v="0"/>
    <x v="1"/>
    <x v="4"/>
    <n v="3345.3"/>
    <m/>
    <m/>
    <n v="123086968.19999999"/>
    <m/>
    <m/>
  </r>
  <r>
    <x v="12"/>
    <x v="0"/>
    <x v="2"/>
    <x v="4"/>
    <n v="3345.3"/>
    <m/>
    <m/>
    <n v="123086968.19999999"/>
    <m/>
    <m/>
  </r>
  <r>
    <x v="0"/>
    <x v="0"/>
    <x v="0"/>
    <x v="5"/>
    <n v="99.15"/>
    <n v="0"/>
    <n v="0"/>
    <n v="475920"/>
    <n v="0"/>
    <n v="0"/>
  </r>
  <r>
    <x v="0"/>
    <x v="0"/>
    <x v="1"/>
    <x v="5"/>
    <n v="99.15"/>
    <m/>
    <m/>
    <n v="475920"/>
    <m/>
    <m/>
  </r>
  <r>
    <x v="0"/>
    <x v="0"/>
    <x v="2"/>
    <x v="5"/>
    <n v="99.15"/>
    <m/>
    <m/>
    <n v="475920"/>
    <m/>
    <m/>
  </r>
  <r>
    <x v="1"/>
    <x v="0"/>
    <x v="0"/>
    <x v="5"/>
    <n v="99.15"/>
    <n v="57.244279190151389"/>
    <n v="33.049999999999997"/>
    <n v="475920"/>
    <n v="274772.54011272668"/>
    <n v="158640"/>
  </r>
  <r>
    <x v="1"/>
    <x v="0"/>
    <x v="1"/>
    <x v="5"/>
    <n v="99.15"/>
    <m/>
    <m/>
    <n v="475920"/>
    <m/>
    <m/>
  </r>
  <r>
    <x v="1"/>
    <x v="0"/>
    <x v="2"/>
    <x v="5"/>
    <n v="0"/>
    <m/>
    <m/>
    <n v="0"/>
    <m/>
    <m/>
  </r>
  <r>
    <x v="2"/>
    <x v="0"/>
    <x v="0"/>
    <x v="5"/>
    <n v="1090.6500000000001"/>
    <n v="468.56461934294612"/>
    <n v="270.52590911038448"/>
    <n v="5235120"/>
    <n v="2249110.1728461403"/>
    <n v="1298524.363729845"/>
  </r>
  <r>
    <x v="2"/>
    <x v="0"/>
    <x v="1"/>
    <x v="5"/>
    <n v="198.3"/>
    <m/>
    <m/>
    <n v="951840"/>
    <m/>
    <m/>
  </r>
  <r>
    <x v="2"/>
    <x v="0"/>
    <x v="2"/>
    <x v="5"/>
    <n v="892.35"/>
    <m/>
    <m/>
    <n v="4283280"/>
    <m/>
    <m/>
  </r>
  <r>
    <x v="3"/>
    <x v="0"/>
    <x v="0"/>
    <x v="5"/>
    <n v="297.45"/>
    <n v="171.73283757045419"/>
    <n v="99.15"/>
    <n v="1427760"/>
    <n v="824317.6203381801"/>
    <n v="475920"/>
  </r>
  <r>
    <x v="3"/>
    <x v="0"/>
    <x v="1"/>
    <x v="5"/>
    <n v="0"/>
    <m/>
    <m/>
    <n v="0"/>
    <m/>
    <m/>
  </r>
  <r>
    <x v="3"/>
    <x v="0"/>
    <x v="2"/>
    <x v="5"/>
    <n v="0"/>
    <m/>
    <m/>
    <n v="0"/>
    <m/>
    <m/>
  </r>
  <r>
    <x v="4"/>
    <x v="0"/>
    <x v="0"/>
    <x v="5"/>
    <n v="0"/>
    <n v="206.39718384706703"/>
    <n v="119.16346965408484"/>
    <n v="0"/>
    <n v="990706.48246592178"/>
    <n v="571984.65433960722"/>
  </r>
  <r>
    <x v="4"/>
    <x v="0"/>
    <x v="1"/>
    <x v="5"/>
    <n v="99.15"/>
    <m/>
    <m/>
    <n v="475920"/>
    <m/>
    <m/>
  </r>
  <r>
    <x v="4"/>
    <x v="0"/>
    <x v="2"/>
    <x v="5"/>
    <n v="396.6"/>
    <m/>
    <m/>
    <n v="1903680"/>
    <m/>
    <m/>
  </r>
  <r>
    <x v="5"/>
    <x v="0"/>
    <x v="0"/>
    <x v="5"/>
    <n v="99.15"/>
    <n v="57.244279190151389"/>
    <n v="33.049999999999997"/>
    <n v="475920"/>
    <n v="274772.54011272668"/>
    <n v="158640"/>
  </r>
  <r>
    <x v="5"/>
    <x v="0"/>
    <x v="1"/>
    <x v="5"/>
    <n v="0"/>
    <m/>
    <m/>
    <n v="0"/>
    <m/>
    <m/>
  </r>
  <r>
    <x v="5"/>
    <x v="0"/>
    <x v="2"/>
    <x v="5"/>
    <n v="0"/>
    <m/>
    <m/>
    <n v="0"/>
    <m/>
    <m/>
  </r>
  <r>
    <x v="6"/>
    <x v="0"/>
    <x v="0"/>
    <x v="5"/>
    <n v="0"/>
    <n v="0"/>
    <n v="0"/>
    <n v="0"/>
    <n v="0"/>
    <n v="0"/>
  </r>
  <r>
    <x v="6"/>
    <x v="0"/>
    <x v="1"/>
    <x v="5"/>
    <n v="0"/>
    <m/>
    <m/>
    <n v="0"/>
    <m/>
    <m/>
  </r>
  <r>
    <x v="6"/>
    <x v="0"/>
    <x v="2"/>
    <x v="5"/>
    <n v="0"/>
    <m/>
    <m/>
    <n v="0"/>
    <m/>
    <m/>
  </r>
  <r>
    <x v="7"/>
    <x v="0"/>
    <x v="0"/>
    <x v="5"/>
    <n v="0"/>
    <n v="57.244279190151389"/>
    <n v="33.049999999999997"/>
    <n v="0"/>
    <n v="198637.6487898253"/>
    <n v="114683.5"/>
  </r>
  <r>
    <x v="7"/>
    <x v="0"/>
    <x v="1"/>
    <x v="5"/>
    <n v="99.15"/>
    <m/>
    <m/>
    <n v="344050.5"/>
    <m/>
    <m/>
  </r>
  <r>
    <x v="7"/>
    <x v="0"/>
    <x v="2"/>
    <x v="5"/>
    <n v="0"/>
    <m/>
    <m/>
    <n v="0"/>
    <m/>
    <m/>
  </r>
  <r>
    <x v="8"/>
    <x v="0"/>
    <x v="0"/>
    <x v="5"/>
    <n v="0"/>
    <n v="57.244279190151389"/>
    <n v="33.049999999999997"/>
    <n v="0"/>
    <n v="79626.792353500583"/>
    <n v="45972.55"/>
  </r>
  <r>
    <x v="8"/>
    <x v="0"/>
    <x v="1"/>
    <x v="5"/>
    <n v="0"/>
    <m/>
    <m/>
    <n v="0"/>
    <m/>
    <m/>
  </r>
  <r>
    <x v="8"/>
    <x v="0"/>
    <x v="2"/>
    <x v="5"/>
    <n v="99.15"/>
    <m/>
    <m/>
    <n v="137917.65"/>
    <m/>
    <m/>
  </r>
  <r>
    <x v="9"/>
    <x v="0"/>
    <x v="0"/>
    <x v="5"/>
    <n v="1194.75"/>
    <n v="256.03892770436295"/>
    <n v="147.8241438331371"/>
    <n v="1661897.25"/>
    <n v="356150.14843676885"/>
    <n v="205623.38407189367"/>
  </r>
  <r>
    <x v="9"/>
    <x v="0"/>
    <x v="1"/>
    <x v="5"/>
    <n v="716.85"/>
    <m/>
    <m/>
    <n v="997138.35"/>
    <m/>
    <m/>
  </r>
  <r>
    <x v="9"/>
    <x v="0"/>
    <x v="2"/>
    <x v="5"/>
    <n v="796.5"/>
    <m/>
    <m/>
    <n v="1107931.5"/>
    <m/>
    <m/>
  </r>
  <r>
    <x v="10"/>
    <x v="0"/>
    <x v="0"/>
    <x v="5"/>
    <n v="1115.0999999999999"/>
    <n v="408.7320546519444"/>
    <n v="235.98156177972893"/>
    <n v="4510579.5"/>
    <n v="1653321.1610671154"/>
    <n v="954545.41739900375"/>
  </r>
  <r>
    <x v="10"/>
    <x v="0"/>
    <x v="1"/>
    <x v="5"/>
    <n v="557.54999999999995"/>
    <m/>
    <m/>
    <n v="2255289.75"/>
    <m/>
    <m/>
  </r>
  <r>
    <x v="10"/>
    <x v="0"/>
    <x v="2"/>
    <x v="5"/>
    <n v="318.60000000000002"/>
    <m/>
    <m/>
    <n v="1288737"/>
    <m/>
    <m/>
  </r>
  <r>
    <x v="11"/>
    <x v="0"/>
    <x v="0"/>
    <x v="5"/>
    <n v="4141.8"/>
    <n v="1044.5999569213088"/>
    <n v="603.10006632398915"/>
    <n v="16753581"/>
    <n v="4225406.8257466936"/>
    <n v="2439539.7682805359"/>
  </r>
  <r>
    <x v="11"/>
    <x v="0"/>
    <x v="1"/>
    <x v="5"/>
    <n v="2070.9"/>
    <m/>
    <m/>
    <n v="8376790.5"/>
    <m/>
    <m/>
  </r>
  <r>
    <x v="11"/>
    <x v="0"/>
    <x v="2"/>
    <x v="5"/>
    <n v="3345.3"/>
    <m/>
    <m/>
    <n v="13531738.499999998"/>
    <m/>
    <m/>
  </r>
  <r>
    <x v="12"/>
    <x v="0"/>
    <x v="0"/>
    <x v="5"/>
    <n v="3823.2"/>
    <n v="421.46818385258933"/>
    <n v="243.33476940215516"/>
    <n v="15464844.000000002"/>
    <n v="1704838.803683724"/>
    <n v="984289.14223171771"/>
  </r>
  <r>
    <x v="12"/>
    <x v="0"/>
    <x v="1"/>
    <x v="5"/>
    <n v="3026.7"/>
    <m/>
    <m/>
    <n v="12243001.500000002"/>
    <m/>
    <m/>
  </r>
  <r>
    <x v="12"/>
    <x v="0"/>
    <x v="2"/>
    <x v="5"/>
    <n v="3186"/>
    <m/>
    <m/>
    <n v="12887370"/>
    <m/>
    <m/>
  </r>
  <r>
    <x v="0"/>
    <x v="0"/>
    <x v="0"/>
    <x v="6"/>
    <n v="99.15"/>
    <n v="57.244279190151389"/>
    <n v="33.049999999999997"/>
    <n v="132960.15"/>
    <n v="76764.578393993012"/>
    <n v="44320.05"/>
  </r>
  <r>
    <x v="0"/>
    <x v="0"/>
    <x v="1"/>
    <x v="6"/>
    <n v="0"/>
    <m/>
    <m/>
    <n v="0"/>
    <m/>
    <m/>
  </r>
  <r>
    <x v="0"/>
    <x v="0"/>
    <x v="2"/>
    <x v="6"/>
    <n v="0"/>
    <m/>
    <m/>
    <n v="0"/>
    <m/>
    <m/>
  </r>
  <r>
    <x v="1"/>
    <x v="0"/>
    <x v="0"/>
    <x v="6"/>
    <n v="0"/>
    <n v="0"/>
    <n v="0"/>
    <n v="0"/>
    <n v="0"/>
    <n v="0"/>
  </r>
  <r>
    <x v="1"/>
    <x v="0"/>
    <x v="1"/>
    <x v="6"/>
    <n v="0"/>
    <m/>
    <m/>
    <n v="0"/>
    <m/>
    <m/>
  </r>
  <r>
    <x v="1"/>
    <x v="0"/>
    <x v="2"/>
    <x v="6"/>
    <n v="0"/>
    <m/>
    <m/>
    <n v="0"/>
    <m/>
    <m/>
  </r>
  <r>
    <x v="2"/>
    <x v="0"/>
    <x v="0"/>
    <x v="6"/>
    <n v="0"/>
    <n v="0"/>
    <n v="0"/>
    <n v="0"/>
    <n v="0"/>
    <n v="0"/>
  </r>
  <r>
    <x v="2"/>
    <x v="0"/>
    <x v="1"/>
    <x v="6"/>
    <n v="0"/>
    <m/>
    <m/>
    <n v="0"/>
    <m/>
    <m/>
  </r>
  <r>
    <x v="2"/>
    <x v="0"/>
    <x v="2"/>
    <x v="6"/>
    <n v="0"/>
    <m/>
    <m/>
    <n v="0"/>
    <m/>
    <m/>
  </r>
  <r>
    <x v="3"/>
    <x v="0"/>
    <x v="0"/>
    <x v="6"/>
    <n v="198.3"/>
    <n v="114.48855838030278"/>
    <n v="66.099999999999994"/>
    <n v="265920.3"/>
    <n v="153529.15678798602"/>
    <n v="88640.1"/>
  </r>
  <r>
    <x v="3"/>
    <x v="0"/>
    <x v="1"/>
    <x v="6"/>
    <n v="198.3"/>
    <m/>
    <m/>
    <n v="265920.3"/>
    <m/>
    <m/>
  </r>
  <r>
    <x v="3"/>
    <x v="0"/>
    <x v="2"/>
    <x v="6"/>
    <n v="0"/>
    <m/>
    <m/>
    <n v="0"/>
    <m/>
    <m/>
  </r>
  <r>
    <x v="4"/>
    <x v="0"/>
    <x v="0"/>
    <x v="6"/>
    <n v="1983"/>
    <n v="499.04405617139651"/>
    <n v="288.12322016803853"/>
    <n v="2659203"/>
    <n v="669218.07932584279"/>
    <n v="386373.23824533966"/>
  </r>
  <r>
    <x v="4"/>
    <x v="0"/>
    <x v="1"/>
    <x v="6"/>
    <n v="1388.1"/>
    <m/>
    <m/>
    <n v="1861442.1"/>
    <m/>
    <m/>
  </r>
  <r>
    <x v="4"/>
    <x v="0"/>
    <x v="2"/>
    <x v="6"/>
    <n v="991.5"/>
    <m/>
    <m/>
    <n v="1329601.5"/>
    <m/>
    <m/>
  </r>
  <r>
    <x v="5"/>
    <x v="0"/>
    <x v="0"/>
    <x v="6"/>
    <n v="35396.550000000003"/>
    <n v="9990.2338174589258"/>
    <n v="5767.8641837772138"/>
    <n v="47466773.549999997"/>
    <n v="13396903.549212422"/>
    <n v="7734705.8704452449"/>
  </r>
  <r>
    <x v="5"/>
    <x v="0"/>
    <x v="1"/>
    <x v="6"/>
    <n v="35099.1"/>
    <m/>
    <m/>
    <n v="47067893.100000001"/>
    <m/>
    <m/>
  </r>
  <r>
    <x v="5"/>
    <x v="0"/>
    <x v="2"/>
    <x v="6"/>
    <n v="17946.150000000001"/>
    <m/>
    <m/>
    <n v="24065787.150000002"/>
    <m/>
    <m/>
  </r>
  <r>
    <x v="6"/>
    <x v="0"/>
    <x v="0"/>
    <x v="6"/>
    <n v="5552.4"/>
    <n v="1049.3049699682165"/>
    <n v="605.81650687316198"/>
    <n v="6618460.8000000007"/>
    <n v="1250771.5242021144"/>
    <n v="722133.27619280934"/>
  </r>
  <r>
    <x v="6"/>
    <x v="0"/>
    <x v="1"/>
    <x v="6"/>
    <n v="5155.8"/>
    <m/>
    <m/>
    <n v="6145713.5999999987"/>
    <m/>
    <m/>
  </r>
  <r>
    <x v="6"/>
    <x v="0"/>
    <x v="2"/>
    <x v="6"/>
    <n v="3569.4"/>
    <m/>
    <m/>
    <n v="4254724.8"/>
    <m/>
    <m/>
  </r>
  <r>
    <x v="7"/>
    <x v="0"/>
    <x v="0"/>
    <x v="6"/>
    <n v="2577.9"/>
    <n v="1556.1602239165477"/>
    <n v="898.44952418040714"/>
    <n v="3072856.8"/>
    <n v="1854942.986908525"/>
    <n v="1070951.8328230453"/>
  </r>
  <r>
    <x v="7"/>
    <x v="0"/>
    <x v="1"/>
    <x v="6"/>
    <n v="3271.95"/>
    <m/>
    <m/>
    <n v="3900164.4"/>
    <m/>
    <m/>
  </r>
  <r>
    <x v="7"/>
    <x v="0"/>
    <x v="2"/>
    <x v="6"/>
    <n v="297.45"/>
    <m/>
    <m/>
    <n v="354560.4"/>
    <m/>
    <m/>
  </r>
  <r>
    <x v="8"/>
    <x v="0"/>
    <x v="0"/>
    <x v="6"/>
    <n v="1685.55"/>
    <n v="1728.7393210082307"/>
    <n v="998.0881123427929"/>
    <n v="1751286.45"/>
    <n v="1796160.154527552"/>
    <n v="1037013.548724162"/>
  </r>
  <r>
    <x v="8"/>
    <x v="0"/>
    <x v="1"/>
    <x v="6"/>
    <n v="4858.3500000000004"/>
    <m/>
    <m/>
    <n v="5047825.6500000004"/>
    <m/>
    <m/>
  </r>
  <r>
    <x v="8"/>
    <x v="0"/>
    <x v="2"/>
    <x v="6"/>
    <n v="4461.75"/>
    <m/>
    <m/>
    <n v="4635758.25"/>
    <m/>
    <m/>
  </r>
  <r>
    <x v="9"/>
    <x v="0"/>
    <x v="0"/>
    <x v="6"/>
    <n v="7088.85"/>
    <n v="367.88759152762998"/>
    <n v="212.4"/>
    <n v="7365315.1499999994"/>
    <n v="382235.20759720751"/>
    <n v="220683.6"/>
  </r>
  <r>
    <x v="9"/>
    <x v="0"/>
    <x v="1"/>
    <x v="6"/>
    <n v="7726.05"/>
    <m/>
    <m/>
    <n v="8027365.9500000002"/>
    <m/>
    <m/>
  </r>
  <r>
    <x v="9"/>
    <x v="0"/>
    <x v="2"/>
    <x v="6"/>
    <n v="7726.05"/>
    <m/>
    <m/>
    <n v="8027365.9500000002"/>
    <m/>
    <m/>
  </r>
  <r>
    <x v="10"/>
    <x v="0"/>
    <x v="0"/>
    <x v="6"/>
    <n v="8681.85"/>
    <n v="1027.2482866863318"/>
    <n v="593.08207484293553"/>
    <n v="10348765.200000001"/>
    <n v="1224479.9577301061"/>
    <n v="706953.83321277832"/>
  </r>
  <r>
    <x v="10"/>
    <x v="0"/>
    <x v="1"/>
    <x v="6"/>
    <n v="6690.6"/>
    <m/>
    <m/>
    <n v="7975195.1999999993"/>
    <m/>
    <m/>
  </r>
  <r>
    <x v="10"/>
    <x v="0"/>
    <x v="2"/>
    <x v="6"/>
    <n v="8124.3"/>
    <m/>
    <m/>
    <n v="9684165.5999999996"/>
    <m/>
    <m/>
  </r>
  <r>
    <x v="11"/>
    <x v="0"/>
    <x v="0"/>
    <x v="6"/>
    <n v="10752.75"/>
    <n v="2374.8526064789858"/>
    <n v="1371.1217916363269"/>
    <n v="12817278"/>
    <n v="2830824.3069229433"/>
    <n v="1634377.1756304973"/>
  </r>
  <r>
    <x v="11"/>
    <x v="0"/>
    <x v="1"/>
    <x v="6"/>
    <n v="7805.7"/>
    <m/>
    <m/>
    <n v="9304394.4000000004"/>
    <m/>
    <m/>
  </r>
  <r>
    <x v="11"/>
    <x v="0"/>
    <x v="2"/>
    <x v="6"/>
    <n v="12505.05"/>
    <m/>
    <m/>
    <n v="14906019.600000001"/>
    <m/>
    <m/>
  </r>
  <r>
    <x v="12"/>
    <x v="0"/>
    <x v="0"/>
    <x v="6"/>
    <n v="11230.65"/>
    <n v="421.46818385258939"/>
    <n v="243.33476940215519"/>
    <n v="13386934.799999999"/>
    <n v="502390.07515228685"/>
    <n v="290055.04512736917"/>
  </r>
  <r>
    <x v="12"/>
    <x v="0"/>
    <x v="1"/>
    <x v="6"/>
    <n v="11867.85"/>
    <m/>
    <m/>
    <n v="14146477.200000001"/>
    <m/>
    <m/>
  </r>
  <r>
    <x v="12"/>
    <x v="0"/>
    <x v="2"/>
    <x v="6"/>
    <n v="11071.35"/>
    <m/>
    <m/>
    <n v="13197049.200000001"/>
    <m/>
    <m/>
  </r>
  <r>
    <x v="0"/>
    <x v="0"/>
    <x v="0"/>
    <x v="7"/>
    <n v="0"/>
    <n v="0"/>
    <n v="0"/>
    <n v="0"/>
    <n v="0"/>
    <n v="0"/>
  </r>
  <r>
    <x v="0"/>
    <x v="0"/>
    <x v="1"/>
    <x v="7"/>
    <n v="0"/>
    <m/>
    <m/>
    <n v="0"/>
    <m/>
    <m/>
  </r>
  <r>
    <x v="0"/>
    <x v="0"/>
    <x v="2"/>
    <x v="7"/>
    <n v="0"/>
    <m/>
    <m/>
    <n v="0"/>
    <m/>
    <m/>
  </r>
  <r>
    <x v="1"/>
    <x v="0"/>
    <x v="0"/>
    <x v="7"/>
    <n v="0"/>
    <n v="0"/>
    <n v="0"/>
    <n v="0"/>
    <n v="0"/>
    <n v="0"/>
  </r>
  <r>
    <x v="1"/>
    <x v="0"/>
    <x v="1"/>
    <x v="7"/>
    <n v="0"/>
    <m/>
    <m/>
    <n v="0"/>
    <m/>
    <m/>
  </r>
  <r>
    <x v="1"/>
    <x v="0"/>
    <x v="2"/>
    <x v="7"/>
    <n v="0"/>
    <m/>
    <m/>
    <n v="0"/>
    <m/>
    <m/>
  </r>
  <r>
    <x v="2"/>
    <x v="0"/>
    <x v="0"/>
    <x v="7"/>
    <n v="0"/>
    <n v="0"/>
    <n v="0"/>
    <n v="0"/>
    <n v="0"/>
    <n v="0"/>
  </r>
  <r>
    <x v="2"/>
    <x v="0"/>
    <x v="1"/>
    <x v="7"/>
    <n v="0"/>
    <m/>
    <m/>
    <n v="0"/>
    <m/>
    <m/>
  </r>
  <r>
    <x v="2"/>
    <x v="0"/>
    <x v="1"/>
    <x v="7"/>
    <n v="0"/>
    <m/>
    <m/>
    <n v="0"/>
    <m/>
    <m/>
  </r>
  <r>
    <x v="3"/>
    <x v="0"/>
    <x v="0"/>
    <x v="7"/>
    <n v="0"/>
    <n v="0"/>
    <n v="0"/>
    <n v="0"/>
    <n v="0"/>
    <n v="0"/>
  </r>
  <r>
    <x v="3"/>
    <x v="0"/>
    <x v="1"/>
    <x v="7"/>
    <n v="0"/>
    <m/>
    <m/>
    <n v="0"/>
    <m/>
    <m/>
  </r>
  <r>
    <x v="3"/>
    <x v="0"/>
    <x v="2"/>
    <x v="7"/>
    <n v="0"/>
    <m/>
    <m/>
    <n v="0"/>
    <m/>
    <m/>
  </r>
  <r>
    <x v="4"/>
    <x v="0"/>
    <x v="0"/>
    <x v="7"/>
    <n v="0"/>
    <n v="0"/>
    <n v="0"/>
    <n v="0"/>
    <n v="0"/>
    <n v="0"/>
  </r>
  <r>
    <x v="4"/>
    <x v="0"/>
    <x v="1"/>
    <x v="7"/>
    <n v="0"/>
    <m/>
    <m/>
    <n v="0"/>
    <m/>
    <m/>
  </r>
  <r>
    <x v="4"/>
    <x v="0"/>
    <x v="2"/>
    <x v="7"/>
    <n v="0"/>
    <m/>
    <m/>
    <n v="0"/>
    <m/>
    <m/>
  </r>
  <r>
    <x v="5"/>
    <x v="0"/>
    <x v="0"/>
    <x v="7"/>
    <n v="0"/>
    <n v="0"/>
    <n v="0"/>
    <n v="0"/>
    <n v="0"/>
    <n v="0"/>
  </r>
  <r>
    <x v="5"/>
    <x v="0"/>
    <x v="1"/>
    <x v="7"/>
    <n v="0"/>
    <m/>
    <m/>
    <n v="0"/>
    <m/>
    <m/>
  </r>
  <r>
    <x v="5"/>
    <x v="0"/>
    <x v="2"/>
    <x v="7"/>
    <n v="0"/>
    <m/>
    <m/>
    <n v="0"/>
    <m/>
    <m/>
  </r>
  <r>
    <x v="6"/>
    <x v="0"/>
    <x v="0"/>
    <x v="7"/>
    <n v="0"/>
    <n v="0"/>
    <n v="0"/>
    <n v="0"/>
    <n v="0"/>
    <n v="0"/>
  </r>
  <r>
    <x v="6"/>
    <x v="0"/>
    <x v="1"/>
    <x v="7"/>
    <n v="0"/>
    <m/>
    <m/>
    <n v="0"/>
    <m/>
    <m/>
  </r>
  <r>
    <x v="6"/>
    <x v="0"/>
    <x v="2"/>
    <x v="7"/>
    <n v="0"/>
    <m/>
    <m/>
    <n v="0"/>
    <m/>
    <m/>
  </r>
  <r>
    <x v="7"/>
    <x v="0"/>
    <x v="0"/>
    <x v="7"/>
    <n v="0"/>
    <n v="0"/>
    <n v="0"/>
    <n v="0"/>
    <n v="0"/>
    <n v="0"/>
  </r>
  <r>
    <x v="7"/>
    <x v="0"/>
    <x v="1"/>
    <x v="7"/>
    <n v="0"/>
    <m/>
    <m/>
    <n v="0"/>
    <m/>
    <m/>
  </r>
  <r>
    <x v="7"/>
    <x v="0"/>
    <x v="2"/>
    <x v="7"/>
    <n v="0"/>
    <m/>
    <m/>
    <n v="0"/>
    <m/>
    <m/>
  </r>
  <r>
    <x v="8"/>
    <x v="0"/>
    <x v="0"/>
    <x v="7"/>
    <n v="0"/>
    <n v="0"/>
    <n v="0"/>
    <n v="0"/>
    <n v="0"/>
    <n v="0"/>
  </r>
  <r>
    <x v="8"/>
    <x v="0"/>
    <x v="1"/>
    <x v="7"/>
    <n v="0"/>
    <m/>
    <m/>
    <n v="0"/>
    <m/>
    <m/>
  </r>
  <r>
    <x v="8"/>
    <x v="0"/>
    <x v="2"/>
    <x v="7"/>
    <n v="0"/>
    <m/>
    <m/>
    <n v="0"/>
    <m/>
    <m/>
  </r>
  <r>
    <x v="9"/>
    <x v="0"/>
    <x v="0"/>
    <x v="7"/>
    <n v="79.650000000000006"/>
    <n v="45.985948940953683"/>
    <n v="26.55"/>
    <n v="758984.85"/>
    <n v="438200.10745834775"/>
    <n v="252994.95"/>
  </r>
  <r>
    <x v="9"/>
    <x v="0"/>
    <x v="1"/>
    <x v="7"/>
    <n v="79.650000000000006"/>
    <m/>
    <m/>
    <n v="758984.85"/>
    <m/>
    <m/>
  </r>
  <r>
    <x v="9"/>
    <x v="0"/>
    <x v="2"/>
    <x v="7"/>
    <n v="0"/>
    <m/>
    <m/>
    <n v="0"/>
    <m/>
    <m/>
  </r>
  <r>
    <x v="10"/>
    <x v="0"/>
    <x v="0"/>
    <x v="7"/>
    <n v="159.30000000000001"/>
    <n v="79.650000000000006"/>
    <n v="45.985948940953705"/>
    <n v="1517969.7"/>
    <n v="758984.85"/>
    <n v="438200.1074583478"/>
  </r>
  <r>
    <x v="10"/>
    <x v="0"/>
    <x v="1"/>
    <x v="7"/>
    <n v="238.95"/>
    <m/>
    <m/>
    <n v="2276954.5499999998"/>
    <m/>
    <m/>
  </r>
  <r>
    <x v="10"/>
    <x v="0"/>
    <x v="2"/>
    <x v="7"/>
    <n v="79.650000000000006"/>
    <m/>
    <m/>
    <n v="758984.85"/>
    <m/>
    <m/>
  </r>
  <r>
    <x v="11"/>
    <x v="0"/>
    <x v="0"/>
    <x v="7"/>
    <n v="0"/>
    <n v="45.985948940953683"/>
    <n v="26.55"/>
    <n v="0"/>
    <n v="438200.10745834775"/>
    <n v="252994.95"/>
  </r>
  <r>
    <x v="11"/>
    <x v="0"/>
    <x v="1"/>
    <x v="7"/>
    <n v="79.650000000000006"/>
    <m/>
    <m/>
    <n v="758984.85"/>
    <m/>
    <m/>
  </r>
  <r>
    <x v="11"/>
    <x v="0"/>
    <x v="2"/>
    <x v="7"/>
    <n v="0"/>
    <m/>
    <m/>
    <n v="0"/>
    <m/>
    <m/>
  </r>
  <r>
    <x v="12"/>
    <x v="0"/>
    <x v="0"/>
    <x v="7"/>
    <n v="398.25"/>
    <n v="238.95"/>
    <n v="137.95784682286109"/>
    <n v="3794924.25"/>
    <n v="2276954.5499999998"/>
    <n v="1314600.3223750431"/>
  </r>
  <r>
    <x v="12"/>
    <x v="0"/>
    <x v="1"/>
    <x v="7"/>
    <n v="876.15"/>
    <m/>
    <m/>
    <n v="8348833.3499999996"/>
    <m/>
    <m/>
  </r>
  <r>
    <x v="12"/>
    <x v="0"/>
    <x v="2"/>
    <x v="7"/>
    <n v="637.20000000000005"/>
    <m/>
    <m/>
    <n v="6071878.7999999998"/>
    <m/>
    <m/>
  </r>
  <r>
    <x v="0"/>
    <x v="0"/>
    <x v="0"/>
    <x v="8"/>
    <n v="0"/>
    <n v="0"/>
    <n v="0"/>
    <n v="0"/>
    <n v="0"/>
    <n v="0"/>
  </r>
  <r>
    <x v="0"/>
    <x v="0"/>
    <x v="1"/>
    <x v="8"/>
    <n v="0"/>
    <m/>
    <m/>
    <n v="0"/>
    <m/>
    <m/>
  </r>
  <r>
    <x v="0"/>
    <x v="0"/>
    <x v="2"/>
    <x v="8"/>
    <n v="0"/>
    <m/>
    <m/>
    <n v="0"/>
    <m/>
    <m/>
  </r>
  <r>
    <x v="1"/>
    <x v="0"/>
    <x v="0"/>
    <x v="8"/>
    <n v="0"/>
    <n v="0"/>
    <n v="0"/>
    <n v="0"/>
    <n v="0"/>
    <n v="0"/>
  </r>
  <r>
    <x v="1"/>
    <x v="0"/>
    <x v="1"/>
    <x v="8"/>
    <n v="0"/>
    <m/>
    <m/>
    <n v="0"/>
    <m/>
    <m/>
  </r>
  <r>
    <x v="1"/>
    <x v="0"/>
    <x v="2"/>
    <x v="8"/>
    <n v="0"/>
    <m/>
    <m/>
    <n v="0"/>
    <m/>
    <m/>
  </r>
  <r>
    <x v="2"/>
    <x v="0"/>
    <x v="0"/>
    <x v="8"/>
    <n v="0"/>
    <n v="0"/>
    <n v="0"/>
    <n v="0"/>
    <n v="0"/>
    <n v="0"/>
  </r>
  <r>
    <x v="2"/>
    <x v="0"/>
    <x v="1"/>
    <x v="8"/>
    <n v="0"/>
    <m/>
    <m/>
    <n v="0"/>
    <m/>
    <m/>
  </r>
  <r>
    <x v="2"/>
    <x v="0"/>
    <x v="2"/>
    <x v="8"/>
    <n v="0"/>
    <m/>
    <m/>
    <n v="0"/>
    <m/>
    <m/>
  </r>
  <r>
    <x v="3"/>
    <x v="0"/>
    <x v="0"/>
    <x v="8"/>
    <n v="0"/>
    <n v="171.73283757045419"/>
    <n v="99.15"/>
    <n v="0"/>
    <n v="14507990.117951969"/>
    <n v="8376192"/>
  </r>
  <r>
    <x v="3"/>
    <x v="0"/>
    <x v="1"/>
    <x v="8"/>
    <n v="297.45"/>
    <m/>
    <m/>
    <n v="25128576"/>
    <m/>
    <m/>
  </r>
  <r>
    <x v="3"/>
    <x v="0"/>
    <x v="2"/>
    <x v="8"/>
    <n v="0"/>
    <m/>
    <m/>
    <n v="0"/>
    <m/>
    <m/>
  </r>
  <r>
    <x v="4"/>
    <x v="0"/>
    <x v="0"/>
    <x v="8"/>
    <n v="396.6"/>
    <n v="99.15"/>
    <n v="57.244279190151403"/>
    <n v="33504767.999999996"/>
    <n v="8376191.9999999925"/>
    <n v="4835996.7059839861"/>
  </r>
  <r>
    <x v="4"/>
    <x v="0"/>
    <x v="1"/>
    <x v="8"/>
    <n v="297.45"/>
    <m/>
    <m/>
    <n v="25128576"/>
    <m/>
    <m/>
  </r>
  <r>
    <x v="4"/>
    <x v="0"/>
    <x v="2"/>
    <x v="8"/>
    <n v="198.3"/>
    <m/>
    <m/>
    <n v="16752383.999999998"/>
    <m/>
    <m/>
  </r>
  <r>
    <x v="5"/>
    <x v="0"/>
    <x v="0"/>
    <x v="8"/>
    <n v="198.3"/>
    <n v="114.48855838030278"/>
    <n v="66.099999999999994"/>
    <n v="16752383.999999998"/>
    <n v="9671993.4119679797"/>
    <n v="5584128"/>
  </r>
  <r>
    <x v="5"/>
    <x v="0"/>
    <x v="1"/>
    <x v="8"/>
    <n v="0"/>
    <m/>
    <m/>
    <n v="0"/>
    <m/>
    <m/>
  </r>
  <r>
    <x v="5"/>
    <x v="0"/>
    <x v="2"/>
    <x v="8"/>
    <n v="0"/>
    <m/>
    <m/>
    <n v="0"/>
    <m/>
    <m/>
  </r>
  <r>
    <x v="6"/>
    <x v="0"/>
    <x v="0"/>
    <x v="8"/>
    <n v="2875.35"/>
    <n v="807.52993288174741"/>
    <n v="466.22762412795731"/>
    <n v="242909567.99999994"/>
    <n v="68220128.729850009"/>
    <n v="39386909.686329827"/>
  </r>
  <r>
    <x v="6"/>
    <x v="0"/>
    <x v="1"/>
    <x v="8"/>
    <n v="1586.4"/>
    <m/>
    <m/>
    <n v="134019071.99999999"/>
    <m/>
    <m/>
  </r>
  <r>
    <x v="6"/>
    <x v="0"/>
    <x v="2"/>
    <x v="8"/>
    <n v="1388.1"/>
    <m/>
    <m/>
    <n v="117266688.00000001"/>
    <m/>
    <m/>
  </r>
  <r>
    <x v="7"/>
    <x v="0"/>
    <x v="0"/>
    <x v="8"/>
    <n v="2776.2"/>
    <n v="619.19155154120142"/>
    <n v="357.49040896225472"/>
    <n v="234533376.00000003"/>
    <n v="52309302.274200752"/>
    <n v="30200789.749131311"/>
  </r>
  <r>
    <x v="7"/>
    <x v="0"/>
    <x v="1"/>
    <x v="8"/>
    <n v="1883.85"/>
    <m/>
    <m/>
    <n v="159147648"/>
    <m/>
    <m/>
  </r>
  <r>
    <x v="7"/>
    <x v="0"/>
    <x v="2"/>
    <x v="8"/>
    <n v="1586.4"/>
    <m/>
    <m/>
    <n v="134019071.99999999"/>
    <m/>
    <m/>
  </r>
  <r>
    <x v="8"/>
    <x v="0"/>
    <x v="0"/>
    <x v="8"/>
    <n v="99.15"/>
    <n v="400.70995433105975"/>
    <n v="231.35"/>
    <n v="4496452.5"/>
    <n v="18172196.42891356"/>
    <n v="10491722.5"/>
  </r>
  <r>
    <x v="8"/>
    <x v="0"/>
    <x v="1"/>
    <x v="8"/>
    <n v="99.15"/>
    <m/>
    <m/>
    <n v="4496452.5"/>
    <m/>
    <m/>
  </r>
  <r>
    <x v="8"/>
    <x v="0"/>
    <x v="2"/>
    <x v="8"/>
    <n v="793.2"/>
    <m/>
    <m/>
    <n v="35971620"/>
    <m/>
    <m/>
  </r>
  <r>
    <x v="9"/>
    <x v="0"/>
    <x v="0"/>
    <x v="8"/>
    <n v="796.5"/>
    <n v="376.41121463102036"/>
    <n v="217.32111609321362"/>
    <n v="36121275"/>
    <n v="17070248.583516769"/>
    <n v="9855512.6148272343"/>
  </r>
  <r>
    <x v="9"/>
    <x v="0"/>
    <x v="1"/>
    <x v="8"/>
    <n v="238.95"/>
    <m/>
    <m/>
    <n v="10836382.5"/>
    <m/>
    <m/>
  </r>
  <r>
    <x v="9"/>
    <x v="0"/>
    <x v="2"/>
    <x v="8"/>
    <n v="955.8"/>
    <m/>
    <m/>
    <n v="43345530"/>
    <m/>
    <m/>
  </r>
  <r>
    <x v="10"/>
    <x v="0"/>
    <x v="0"/>
    <x v="8"/>
    <n v="477.9"/>
    <n v="79.650000000000006"/>
    <n v="45.985948940953691"/>
    <n v="21673720.800000001"/>
    <n v="3612286.8"/>
    <n v="2085554.7563701323"/>
  </r>
  <r>
    <x v="10"/>
    <x v="0"/>
    <x v="1"/>
    <x v="8"/>
    <n v="398.25"/>
    <m/>
    <m/>
    <n v="18061434"/>
    <m/>
    <m/>
  </r>
  <r>
    <x v="10"/>
    <x v="0"/>
    <x v="2"/>
    <x v="8"/>
    <n v="318.60000000000002"/>
    <m/>
    <m/>
    <n v="14449147.199999999"/>
    <m/>
    <m/>
  </r>
  <r>
    <x v="11"/>
    <x v="0"/>
    <x v="0"/>
    <x v="8"/>
    <n v="238.95"/>
    <n v="45.985948940953733"/>
    <n v="26.55"/>
    <n v="10836860.4"/>
    <n v="2085554.7563701314"/>
    <n v="1204095.6000000001"/>
  </r>
  <r>
    <x v="11"/>
    <x v="0"/>
    <x v="1"/>
    <x v="8"/>
    <n v="318.60000000000002"/>
    <m/>
    <m/>
    <n v="14449147.199999999"/>
    <m/>
    <m/>
  </r>
  <r>
    <x v="11"/>
    <x v="0"/>
    <x v="2"/>
    <x v="8"/>
    <n v="238.95"/>
    <m/>
    <m/>
    <n v="10836860.4"/>
    <m/>
    <m/>
  </r>
  <r>
    <x v="12"/>
    <x v="0"/>
    <x v="0"/>
    <x v="8"/>
    <n v="796.5"/>
    <n v="413.87354046858331"/>
    <n v="238.95"/>
    <n v="36122868"/>
    <n v="18769992.807331186"/>
    <n v="10836860.4"/>
  </r>
  <r>
    <x v="12"/>
    <x v="0"/>
    <x v="1"/>
    <x v="8"/>
    <n v="796.5"/>
    <m/>
    <m/>
    <n v="36122868"/>
    <m/>
    <m/>
  </r>
  <r>
    <x v="12"/>
    <x v="0"/>
    <x v="2"/>
    <x v="8"/>
    <n v="1513.35"/>
    <m/>
    <m/>
    <n v="68633449.200000003"/>
    <m/>
    <m/>
  </r>
  <r>
    <x v="0"/>
    <x v="0"/>
    <x v="0"/>
    <x v="9"/>
    <n v="1586.4"/>
    <n v="151.4541267182905"/>
    <n v="87.442080830684716"/>
    <n v="2644528.7999999998"/>
    <n v="252474.02923939019"/>
    <n v="145765.94874475137"/>
  </r>
  <r>
    <x v="0"/>
    <x v="0"/>
    <x v="1"/>
    <x v="9"/>
    <n v="1388.1"/>
    <m/>
    <m/>
    <n v="2313962.7000000002"/>
    <m/>
    <m/>
  </r>
  <r>
    <x v="0"/>
    <x v="0"/>
    <x v="2"/>
    <x v="9"/>
    <n v="1685.55"/>
    <m/>
    <m/>
    <n v="2809811.85"/>
    <m/>
    <m/>
  </r>
  <r>
    <x v="1"/>
    <x v="0"/>
    <x v="0"/>
    <x v="9"/>
    <n v="594.9"/>
    <n v="151.45412671829052"/>
    <n v="87.442080830684731"/>
    <n v="991698.3"/>
    <n v="252474.02923939031"/>
    <n v="145765.94874475145"/>
  </r>
  <r>
    <x v="1"/>
    <x v="0"/>
    <x v="1"/>
    <x v="9"/>
    <n v="793.2"/>
    <m/>
    <m/>
    <n v="1322264.3999999999"/>
    <m/>
    <m/>
  </r>
  <r>
    <x v="1"/>
    <x v="0"/>
    <x v="2"/>
    <x v="9"/>
    <n v="892.35"/>
    <m/>
    <m/>
    <n v="1487547.45"/>
    <m/>
    <m/>
  </r>
  <r>
    <x v="2"/>
    <x v="0"/>
    <x v="0"/>
    <x v="9"/>
    <n v="99.15"/>
    <n v="249.52202808569828"/>
    <n v="144.06161008401926"/>
    <n v="165283.04999999999"/>
    <n v="415953.220818859"/>
    <n v="240150.70401006012"/>
  </r>
  <r>
    <x v="2"/>
    <x v="0"/>
    <x v="1"/>
    <x v="9"/>
    <n v="396.6"/>
    <m/>
    <m/>
    <n v="661132.19999999995"/>
    <m/>
    <m/>
  </r>
  <r>
    <x v="2"/>
    <x v="0"/>
    <x v="2"/>
    <x v="9"/>
    <n v="594.9"/>
    <m/>
    <m/>
    <n v="991698.3"/>
    <m/>
    <m/>
  </r>
  <r>
    <x v="3"/>
    <x v="0"/>
    <x v="0"/>
    <x v="9"/>
    <n v="297.45"/>
    <n v="206.39718384706705"/>
    <n v="119.16346965408485"/>
    <n v="495849.15"/>
    <n v="344064.10547306074"/>
    <n v="198645.50391335943"/>
  </r>
  <r>
    <x v="3"/>
    <x v="0"/>
    <x v="1"/>
    <x v="9"/>
    <n v="0"/>
    <m/>
    <m/>
    <n v="0"/>
    <m/>
    <m/>
  </r>
  <r>
    <x v="3"/>
    <x v="0"/>
    <x v="2"/>
    <x v="9"/>
    <n v="396.6"/>
    <m/>
    <m/>
    <n v="661132.19999999995"/>
    <m/>
    <m/>
  </r>
  <r>
    <x v="4"/>
    <x v="0"/>
    <x v="0"/>
    <x v="9"/>
    <n v="297.45"/>
    <n v="151.4541267182905"/>
    <n v="87.442080830684716"/>
    <n v="495849.15"/>
    <n v="252474.02923939028"/>
    <n v="145765.94874475143"/>
  </r>
  <r>
    <x v="4"/>
    <x v="0"/>
    <x v="1"/>
    <x v="9"/>
    <n v="0"/>
    <m/>
    <m/>
    <n v="0"/>
    <m/>
    <m/>
  </r>
  <r>
    <x v="4"/>
    <x v="0"/>
    <x v="2"/>
    <x v="9"/>
    <n v="99.15"/>
    <m/>
    <m/>
    <n v="165283.04999999999"/>
    <m/>
    <m/>
  </r>
  <r>
    <x v="5"/>
    <x v="0"/>
    <x v="0"/>
    <x v="9"/>
    <n v="99.15"/>
    <n v="99.15"/>
    <n v="57.244279190151396"/>
    <n v="165283.04999999999"/>
    <n v="165283.04999999999"/>
    <n v="95426.213409982374"/>
  </r>
  <r>
    <x v="5"/>
    <x v="0"/>
    <x v="1"/>
    <x v="9"/>
    <n v="198.3"/>
    <m/>
    <m/>
    <n v="330566.09999999998"/>
    <m/>
    <m/>
  </r>
  <r>
    <x v="5"/>
    <x v="0"/>
    <x v="2"/>
    <x v="9"/>
    <n v="0"/>
    <m/>
    <m/>
    <n v="0"/>
    <m/>
    <m/>
  </r>
  <r>
    <x v="6"/>
    <x v="0"/>
    <x v="0"/>
    <x v="9"/>
    <n v="396.6"/>
    <n v="357.49040896225455"/>
    <n v="206.39718384706708"/>
    <n v="661132.19999999995"/>
    <n v="595936.51174007833"/>
    <n v="344064.1054730608"/>
  </r>
  <r>
    <x v="6"/>
    <x v="0"/>
    <x v="1"/>
    <x v="9"/>
    <n v="892.35"/>
    <m/>
    <m/>
    <n v="1487547.45"/>
    <m/>
    <m/>
  </r>
  <r>
    <x v="6"/>
    <x v="0"/>
    <x v="2"/>
    <x v="9"/>
    <n v="198.3"/>
    <m/>
    <m/>
    <n v="330566.09999999998"/>
    <m/>
    <m/>
  </r>
  <r>
    <x v="7"/>
    <x v="0"/>
    <x v="0"/>
    <x v="9"/>
    <n v="793.2"/>
    <n v="375.3758416573981"/>
    <n v="216.72334322818114"/>
    <n v="1322264.3999999999"/>
    <n v="625751.52804288256"/>
    <n v="361277.81316137791"/>
  </r>
  <r>
    <x v="7"/>
    <x v="0"/>
    <x v="1"/>
    <x v="9"/>
    <n v="892.35"/>
    <m/>
    <m/>
    <n v="1487547.45"/>
    <m/>
    <m/>
  </r>
  <r>
    <x v="7"/>
    <x v="0"/>
    <x v="2"/>
    <x v="9"/>
    <n v="198.3"/>
    <m/>
    <m/>
    <n v="330566.09999999998"/>
    <m/>
    <m/>
  </r>
  <r>
    <x v="8"/>
    <x v="0"/>
    <x v="0"/>
    <x v="9"/>
    <n v="198.3"/>
    <n v="99.15"/>
    <n v="57.244279190151396"/>
    <n v="330566.09999999998"/>
    <n v="165283.04999999999"/>
    <n v="95426.213409982374"/>
  </r>
  <r>
    <x v="8"/>
    <x v="0"/>
    <x v="1"/>
    <x v="9"/>
    <n v="0"/>
    <m/>
    <m/>
    <n v="0"/>
    <m/>
    <m/>
  </r>
  <r>
    <x v="8"/>
    <x v="0"/>
    <x v="2"/>
    <x v="9"/>
    <n v="99.15"/>
    <m/>
    <m/>
    <n v="165283.04999999999"/>
    <m/>
    <m/>
  </r>
  <r>
    <x v="9"/>
    <x v="0"/>
    <x v="0"/>
    <x v="9"/>
    <n v="0"/>
    <n v="0"/>
    <n v="0"/>
    <n v="0"/>
    <n v="0"/>
    <n v="0"/>
  </r>
  <r>
    <x v="9"/>
    <x v="0"/>
    <x v="1"/>
    <x v="9"/>
    <n v="0"/>
    <m/>
    <m/>
    <n v="0"/>
    <m/>
    <m/>
  </r>
  <r>
    <x v="9"/>
    <x v="0"/>
    <x v="2"/>
    <x v="9"/>
    <n v="0"/>
    <m/>
    <m/>
    <n v="0"/>
    <m/>
    <m/>
  </r>
  <r>
    <x v="10"/>
    <x v="0"/>
    <x v="0"/>
    <x v="9"/>
    <n v="0"/>
    <n v="91.971897881907367"/>
    <n v="53.1"/>
    <n v="0"/>
    <n v="153317.15376913961"/>
    <n v="88517.7"/>
  </r>
  <r>
    <x v="10"/>
    <x v="0"/>
    <x v="1"/>
    <x v="9"/>
    <n v="0"/>
    <m/>
    <m/>
    <n v="0"/>
    <m/>
    <m/>
  </r>
  <r>
    <x v="10"/>
    <x v="0"/>
    <x v="2"/>
    <x v="9"/>
    <n v="159.30000000000001"/>
    <m/>
    <m/>
    <n v="265553.09999999998"/>
    <m/>
    <m/>
  </r>
  <r>
    <x v="11"/>
    <x v="0"/>
    <x v="0"/>
    <x v="9"/>
    <n v="0"/>
    <n v="0"/>
    <n v="0"/>
    <n v="0"/>
    <n v="0"/>
    <n v="0"/>
  </r>
  <r>
    <x v="11"/>
    <x v="0"/>
    <x v="1"/>
    <x v="9"/>
    <n v="0"/>
    <m/>
    <m/>
    <n v="0"/>
    <m/>
    <m/>
  </r>
  <r>
    <x v="11"/>
    <x v="0"/>
    <x v="2"/>
    <x v="9"/>
    <n v="0"/>
    <m/>
    <m/>
    <n v="0"/>
    <m/>
    <m/>
  </r>
  <r>
    <x v="12"/>
    <x v="0"/>
    <x v="0"/>
    <x v="9"/>
    <n v="318.60000000000002"/>
    <n v="79.650000000000006"/>
    <n v="45.985948940953691"/>
    <n v="531106.19999999995"/>
    <n v="132776.54999999999"/>
    <n v="76658.576884569804"/>
  </r>
  <r>
    <x v="12"/>
    <x v="0"/>
    <x v="1"/>
    <x v="9"/>
    <n v="238.95"/>
    <m/>
    <m/>
    <n v="398329.65"/>
    <m/>
    <m/>
  </r>
  <r>
    <x v="12"/>
    <x v="0"/>
    <x v="2"/>
    <x v="9"/>
    <n v="159.30000000000001"/>
    <m/>
    <m/>
    <n v="265553.09999999998"/>
    <m/>
    <m/>
  </r>
  <r>
    <x v="0"/>
    <x v="0"/>
    <x v="0"/>
    <x v="10"/>
    <n v="0"/>
    <n v="0"/>
    <n v="0"/>
    <n v="0"/>
    <n v="0"/>
    <n v="0"/>
  </r>
  <r>
    <x v="0"/>
    <x v="0"/>
    <x v="1"/>
    <x v="10"/>
    <n v="0"/>
    <m/>
    <m/>
    <n v="0"/>
    <m/>
    <m/>
  </r>
  <r>
    <x v="0"/>
    <x v="0"/>
    <x v="2"/>
    <x v="10"/>
    <n v="0"/>
    <m/>
    <m/>
    <n v="0"/>
    <m/>
    <m/>
  </r>
  <r>
    <x v="1"/>
    <x v="0"/>
    <x v="0"/>
    <x v="10"/>
    <n v="0"/>
    <n v="0"/>
    <n v="0"/>
    <n v="0"/>
    <n v="0"/>
    <n v="0"/>
  </r>
  <r>
    <x v="1"/>
    <x v="0"/>
    <x v="1"/>
    <x v="10"/>
    <n v="0"/>
    <m/>
    <m/>
    <n v="0"/>
    <m/>
    <m/>
  </r>
  <r>
    <x v="1"/>
    <x v="0"/>
    <x v="2"/>
    <x v="10"/>
    <n v="0"/>
    <m/>
    <m/>
    <n v="0"/>
    <m/>
    <m/>
  </r>
  <r>
    <x v="2"/>
    <x v="0"/>
    <x v="0"/>
    <x v="10"/>
    <n v="0"/>
    <n v="0"/>
    <n v="0"/>
    <n v="0"/>
    <n v="0"/>
    <n v="0"/>
  </r>
  <r>
    <x v="2"/>
    <x v="0"/>
    <x v="1"/>
    <x v="10"/>
    <n v="0"/>
    <m/>
    <m/>
    <n v="0"/>
    <m/>
    <m/>
  </r>
  <r>
    <x v="2"/>
    <x v="0"/>
    <x v="2"/>
    <x v="10"/>
    <n v="0"/>
    <m/>
    <m/>
    <n v="0"/>
    <m/>
    <m/>
  </r>
  <r>
    <x v="3"/>
    <x v="0"/>
    <x v="0"/>
    <x v="10"/>
    <n v="0"/>
    <n v="57.244279190151389"/>
    <n v="33.049999999999997"/>
    <n v="0"/>
    <n v="13965886.794021234"/>
    <n v="8063208.4999999991"/>
  </r>
  <r>
    <x v="3"/>
    <x v="0"/>
    <x v="1"/>
    <x v="10"/>
    <n v="99.15"/>
    <m/>
    <m/>
    <n v="24189625.499999996"/>
    <m/>
    <m/>
  </r>
  <r>
    <x v="3"/>
    <x v="0"/>
    <x v="2"/>
    <x v="10"/>
    <n v="0"/>
    <m/>
    <m/>
    <n v="0"/>
    <m/>
    <m/>
  </r>
  <r>
    <x v="4"/>
    <x v="0"/>
    <x v="0"/>
    <x v="10"/>
    <n v="0"/>
    <n v="0"/>
    <n v="0"/>
    <n v="0"/>
    <n v="0"/>
    <n v="0"/>
  </r>
  <r>
    <x v="4"/>
    <x v="0"/>
    <x v="1"/>
    <x v="10"/>
    <n v="0"/>
    <m/>
    <m/>
    <n v="0"/>
    <m/>
    <m/>
  </r>
  <r>
    <x v="4"/>
    <x v="0"/>
    <x v="2"/>
    <x v="10"/>
    <n v="0"/>
    <m/>
    <m/>
    <n v="0"/>
    <m/>
    <m/>
  </r>
  <r>
    <x v="5"/>
    <x v="0"/>
    <x v="0"/>
    <x v="10"/>
    <n v="198.3"/>
    <n v="114.48855838030278"/>
    <n v="66.099999999999994"/>
    <n v="48379250.999999993"/>
    <n v="27931773.588042468"/>
    <n v="16126416.999999998"/>
  </r>
  <r>
    <x v="5"/>
    <x v="0"/>
    <x v="1"/>
    <x v="10"/>
    <n v="0"/>
    <m/>
    <m/>
    <n v="0"/>
    <m/>
    <m/>
  </r>
  <r>
    <x v="5"/>
    <x v="0"/>
    <x v="2"/>
    <x v="10"/>
    <n v="0"/>
    <m/>
    <m/>
    <n v="0"/>
    <m/>
    <m/>
  </r>
  <r>
    <x v="6"/>
    <x v="0"/>
    <x v="0"/>
    <x v="10"/>
    <n v="0"/>
    <n v="0"/>
    <n v="0"/>
    <n v="0"/>
    <n v="0"/>
    <n v="0"/>
  </r>
  <r>
    <x v="6"/>
    <x v="0"/>
    <x v="1"/>
    <x v="10"/>
    <n v="0"/>
    <m/>
    <m/>
    <n v="0"/>
    <m/>
    <m/>
  </r>
  <r>
    <x v="6"/>
    <x v="0"/>
    <x v="2"/>
    <x v="10"/>
    <n v="0"/>
    <m/>
    <m/>
    <n v="0"/>
    <m/>
    <m/>
  </r>
  <r>
    <x v="7"/>
    <x v="0"/>
    <x v="0"/>
    <x v="10"/>
    <n v="0"/>
    <n v="57.244279190151389"/>
    <n v="33.049999999999997"/>
    <n v="0"/>
    <n v="8626426.6525598653"/>
    <n v="4980469.75"/>
  </r>
  <r>
    <x v="7"/>
    <x v="0"/>
    <x v="1"/>
    <x v="10"/>
    <n v="0"/>
    <m/>
    <m/>
    <n v="0"/>
    <m/>
    <m/>
  </r>
  <r>
    <x v="7"/>
    <x v="0"/>
    <x v="2"/>
    <x v="10"/>
    <n v="99.15"/>
    <m/>
    <m/>
    <n v="14941409.249999998"/>
    <m/>
    <m/>
  </r>
  <r>
    <x v="8"/>
    <x v="0"/>
    <x v="0"/>
    <x v="10"/>
    <n v="99.15"/>
    <n v="99.15"/>
    <n v="57.244279190151396"/>
    <n v="15933107.549999999"/>
    <n v="15933107.549999999"/>
    <n v="9198983.9330197591"/>
  </r>
  <r>
    <x v="8"/>
    <x v="0"/>
    <x v="1"/>
    <x v="10"/>
    <n v="198.3"/>
    <m/>
    <m/>
    <n v="31866215.099999998"/>
    <m/>
    <m/>
  </r>
  <r>
    <x v="8"/>
    <x v="0"/>
    <x v="2"/>
    <x v="10"/>
    <n v="0"/>
    <m/>
    <m/>
    <n v="0"/>
    <m/>
    <m/>
  </r>
  <r>
    <x v="9"/>
    <x v="0"/>
    <x v="0"/>
    <x v="10"/>
    <n v="0"/>
    <n v="45.985948940953683"/>
    <n v="26.55"/>
    <n v="0"/>
    <n v="7389804.0369644351"/>
    <n v="4266505.3499999996"/>
  </r>
  <r>
    <x v="9"/>
    <x v="0"/>
    <x v="1"/>
    <x v="10"/>
    <n v="79.650000000000006"/>
    <m/>
    <m/>
    <n v="12799516.049999999"/>
    <m/>
    <m/>
  </r>
  <r>
    <x v="9"/>
    <x v="0"/>
    <x v="2"/>
    <x v="10"/>
    <n v="0"/>
    <m/>
    <m/>
    <n v="0"/>
    <m/>
    <m/>
  </r>
  <r>
    <x v="10"/>
    <x v="0"/>
    <x v="0"/>
    <x v="10"/>
    <n v="0"/>
    <n v="0"/>
    <n v="0"/>
    <n v="0"/>
    <n v="0"/>
    <n v="0"/>
  </r>
  <r>
    <x v="10"/>
    <x v="0"/>
    <x v="1"/>
    <x v="10"/>
    <n v="0"/>
    <m/>
    <m/>
    <n v="0"/>
    <m/>
    <m/>
  </r>
  <r>
    <x v="10"/>
    <x v="0"/>
    <x v="2"/>
    <x v="10"/>
    <n v="0"/>
    <m/>
    <m/>
    <n v="0"/>
    <m/>
    <m/>
  </r>
  <r>
    <x v="11"/>
    <x v="0"/>
    <x v="0"/>
    <x v="10"/>
    <n v="0"/>
    <n v="0"/>
    <n v="0"/>
    <n v="0"/>
    <n v="0"/>
    <n v="0"/>
  </r>
  <r>
    <x v="11"/>
    <x v="0"/>
    <x v="1"/>
    <x v="10"/>
    <n v="0"/>
    <m/>
    <m/>
    <n v="0"/>
    <m/>
    <m/>
  </r>
  <r>
    <x v="11"/>
    <x v="0"/>
    <x v="2"/>
    <x v="10"/>
    <n v="0"/>
    <m/>
    <m/>
    <n v="0"/>
    <m/>
    <m/>
  </r>
  <r>
    <x v="12"/>
    <x v="0"/>
    <x v="0"/>
    <x v="10"/>
    <n v="0"/>
    <n v="45.985948940953683"/>
    <n v="26.55"/>
    <n v="0"/>
    <n v="6092448.4454422491"/>
    <n v="3517476.75"/>
  </r>
  <r>
    <x v="12"/>
    <x v="0"/>
    <x v="1"/>
    <x v="10"/>
    <n v="79.650000000000006"/>
    <m/>
    <m/>
    <n v="10552430.249999998"/>
    <m/>
    <m/>
  </r>
  <r>
    <x v="12"/>
    <x v="0"/>
    <x v="2"/>
    <x v="10"/>
    <n v="0"/>
    <m/>
    <m/>
    <n v="0"/>
    <m/>
    <m/>
  </r>
  <r>
    <x v="0"/>
    <x v="0"/>
    <x v="0"/>
    <x v="11"/>
    <n v="198.3"/>
    <n v="57.244279190151389"/>
    <n v="33.049999999999997"/>
    <n v="0"/>
    <n v="0"/>
    <n v="0"/>
  </r>
  <r>
    <x v="0"/>
    <x v="0"/>
    <x v="1"/>
    <x v="11"/>
    <n v="99.15"/>
    <m/>
    <m/>
    <n v="0"/>
    <m/>
    <m/>
  </r>
  <r>
    <x v="0"/>
    <x v="0"/>
    <x v="2"/>
    <x v="11"/>
    <n v="99.15"/>
    <m/>
    <m/>
    <n v="0"/>
    <m/>
    <m/>
  </r>
  <r>
    <x v="1"/>
    <x v="0"/>
    <x v="0"/>
    <x v="11"/>
    <n v="0"/>
    <n v="228.97711676060555"/>
    <n v="132.19999999999999"/>
    <n v="0"/>
    <n v="0"/>
    <n v="0"/>
  </r>
  <r>
    <x v="1"/>
    <x v="0"/>
    <x v="1"/>
    <x v="11"/>
    <n v="0"/>
    <m/>
    <m/>
    <n v="0"/>
    <m/>
    <m/>
  </r>
  <r>
    <x v="1"/>
    <x v="0"/>
    <x v="2"/>
    <x v="11"/>
    <n v="396.6"/>
    <m/>
    <m/>
    <n v="0"/>
    <m/>
    <m/>
  </r>
  <r>
    <x v="2"/>
    <x v="0"/>
    <x v="0"/>
    <x v="11"/>
    <n v="99.15"/>
    <n v="99.15"/>
    <n v="57.244279190151403"/>
    <n v="0"/>
    <n v="0"/>
    <n v="0"/>
  </r>
  <r>
    <x v="2"/>
    <x v="0"/>
    <x v="1"/>
    <x v="11"/>
    <n v="198.3"/>
    <m/>
    <m/>
    <n v="0"/>
    <m/>
    <m/>
  </r>
  <r>
    <x v="2"/>
    <x v="0"/>
    <x v="2"/>
    <x v="11"/>
    <n v="297.45"/>
    <m/>
    <m/>
    <n v="0"/>
    <m/>
    <m/>
  </r>
  <r>
    <x v="3"/>
    <x v="0"/>
    <x v="0"/>
    <x v="11"/>
    <n v="297.45"/>
    <n v="206.39718384706705"/>
    <n v="119.16346965408485"/>
    <n v="0"/>
    <n v="0"/>
    <n v="0"/>
  </r>
  <r>
    <x v="3"/>
    <x v="0"/>
    <x v="1"/>
    <x v="11"/>
    <n v="396.6"/>
    <m/>
    <m/>
    <n v="0"/>
    <m/>
    <m/>
  </r>
  <r>
    <x v="3"/>
    <x v="0"/>
    <x v="2"/>
    <x v="11"/>
    <n v="0"/>
    <m/>
    <m/>
    <n v="0"/>
    <m/>
    <m/>
  </r>
  <r>
    <x v="4"/>
    <x v="0"/>
    <x v="0"/>
    <x v="11"/>
    <n v="1288.95"/>
    <n v="603.10590487906848"/>
    <n v="348.20335653178302"/>
    <n v="0"/>
    <n v="0"/>
    <n v="0"/>
  </r>
  <r>
    <x v="4"/>
    <x v="0"/>
    <x v="1"/>
    <x v="11"/>
    <n v="198.3"/>
    <m/>
    <m/>
    <n v="0"/>
    <m/>
    <m/>
  </r>
  <r>
    <x v="4"/>
    <x v="0"/>
    <x v="2"/>
    <x v="11"/>
    <n v="1189.8"/>
    <m/>
    <m/>
    <n v="0"/>
    <m/>
    <m/>
  </r>
  <r>
    <x v="5"/>
    <x v="0"/>
    <x v="0"/>
    <x v="11"/>
    <n v="694.05"/>
    <n v="198.3"/>
    <n v="114.48855838030273"/>
    <n v="0"/>
    <n v="0"/>
    <n v="0"/>
  </r>
  <r>
    <x v="5"/>
    <x v="0"/>
    <x v="1"/>
    <x v="11"/>
    <n v="892.35"/>
    <m/>
    <m/>
    <n v="0"/>
    <m/>
    <m/>
  </r>
  <r>
    <x v="5"/>
    <x v="0"/>
    <x v="2"/>
    <x v="11"/>
    <n v="1090.6500000000001"/>
    <m/>
    <m/>
    <n v="0"/>
    <m/>
    <m/>
  </r>
  <r>
    <x v="6"/>
    <x v="0"/>
    <x v="0"/>
    <x v="11"/>
    <n v="297.45"/>
    <n v="249.52202808569822"/>
    <n v="144.06161008401924"/>
    <n v="0"/>
    <n v="0"/>
    <n v="0"/>
  </r>
  <r>
    <x v="6"/>
    <x v="0"/>
    <x v="1"/>
    <x v="11"/>
    <n v="793.2"/>
    <m/>
    <m/>
    <n v="0"/>
    <m/>
    <m/>
  </r>
  <r>
    <x v="6"/>
    <x v="0"/>
    <x v="2"/>
    <x v="11"/>
    <n v="495.75"/>
    <m/>
    <m/>
    <n v="0"/>
    <m/>
    <m/>
  </r>
  <r>
    <x v="7"/>
    <x v="0"/>
    <x v="0"/>
    <x v="11"/>
    <n v="297.45"/>
    <n v="57.244279190151396"/>
    <n v="33.049999999999997"/>
    <n v="0"/>
    <n v="0"/>
    <n v="0"/>
  </r>
  <r>
    <x v="7"/>
    <x v="0"/>
    <x v="1"/>
    <x v="11"/>
    <n v="198.3"/>
    <m/>
    <m/>
    <n v="0"/>
    <m/>
    <m/>
  </r>
  <r>
    <x v="7"/>
    <x v="0"/>
    <x v="2"/>
    <x v="11"/>
    <n v="297.45"/>
    <m/>
    <m/>
    <n v="0"/>
    <m/>
    <m/>
  </r>
  <r>
    <x v="8"/>
    <x v="0"/>
    <x v="0"/>
    <x v="11"/>
    <n v="396.6"/>
    <n v="99.15"/>
    <n v="57.244279190151403"/>
    <n v="0"/>
    <n v="0"/>
    <n v="0"/>
  </r>
  <r>
    <x v="8"/>
    <x v="0"/>
    <x v="1"/>
    <x v="11"/>
    <n v="198.3"/>
    <m/>
    <m/>
    <n v="0"/>
    <m/>
    <m/>
  </r>
  <r>
    <x v="8"/>
    <x v="0"/>
    <x v="2"/>
    <x v="11"/>
    <n v="297.45"/>
    <m/>
    <m/>
    <n v="0"/>
    <m/>
    <m/>
  </r>
  <r>
    <x v="9"/>
    <x v="0"/>
    <x v="0"/>
    <x v="11"/>
    <n v="398.25"/>
    <n v="121.66738470107755"/>
    <n v="70.244697308764884"/>
    <n v="0"/>
    <n v="0"/>
    <n v="0"/>
  </r>
  <r>
    <x v="9"/>
    <x v="0"/>
    <x v="1"/>
    <x v="11"/>
    <n v="318.60000000000002"/>
    <m/>
    <m/>
    <n v="0"/>
    <m/>
    <m/>
  </r>
  <r>
    <x v="9"/>
    <x v="0"/>
    <x v="2"/>
    <x v="11"/>
    <n v="159.30000000000001"/>
    <m/>
    <m/>
    <n v="0"/>
    <m/>
    <m/>
  </r>
  <r>
    <x v="10"/>
    <x v="0"/>
    <x v="0"/>
    <x v="11"/>
    <n v="159.30000000000001"/>
    <n v="45.985948940953683"/>
    <n v="26.55"/>
    <n v="0"/>
    <n v="0"/>
    <n v="0"/>
  </r>
  <r>
    <x v="10"/>
    <x v="0"/>
    <x v="1"/>
    <x v="11"/>
    <n v="79.650000000000006"/>
    <m/>
    <m/>
    <n v="0"/>
    <m/>
    <m/>
  </r>
  <r>
    <x v="10"/>
    <x v="0"/>
    <x v="2"/>
    <x v="11"/>
    <n v="79.650000000000006"/>
    <m/>
    <m/>
    <n v="0"/>
    <m/>
    <m/>
  </r>
  <r>
    <x v="11"/>
    <x v="0"/>
    <x v="0"/>
    <x v="11"/>
    <n v="159.30000000000001"/>
    <n v="45.985948940953683"/>
    <n v="26.55"/>
    <n v="0"/>
    <n v="0"/>
    <n v="0"/>
  </r>
  <r>
    <x v="11"/>
    <x v="0"/>
    <x v="1"/>
    <x v="11"/>
    <n v="159.30000000000001"/>
    <m/>
    <m/>
    <n v="0"/>
    <m/>
    <m/>
  </r>
  <r>
    <x v="11"/>
    <x v="0"/>
    <x v="2"/>
    <x v="11"/>
    <n v="79.650000000000006"/>
    <m/>
    <m/>
    <n v="0"/>
    <m/>
    <m/>
  </r>
  <r>
    <x v="12"/>
    <x v="0"/>
    <x v="0"/>
    <x v="11"/>
    <n v="79.650000000000006"/>
    <n v="413.8735404685832"/>
    <n v="238.95"/>
    <n v="0"/>
    <n v="0"/>
    <n v="0"/>
  </r>
  <r>
    <x v="12"/>
    <x v="0"/>
    <x v="1"/>
    <x v="11"/>
    <n v="796.5"/>
    <m/>
    <m/>
    <n v="0"/>
    <m/>
    <m/>
  </r>
  <r>
    <x v="12"/>
    <x v="0"/>
    <x v="2"/>
    <x v="11"/>
    <n v="79.650000000000006"/>
    <m/>
    <m/>
    <n v="0"/>
    <m/>
    <m/>
  </r>
  <r>
    <x v="0"/>
    <x v="0"/>
    <x v="0"/>
    <x v="12"/>
    <n v="99.15"/>
    <n v="57.244279190151389"/>
    <n v="33.049999999999997"/>
    <n v="0"/>
    <n v="0"/>
    <n v="0"/>
  </r>
  <r>
    <x v="0"/>
    <x v="0"/>
    <x v="1"/>
    <x v="12"/>
    <n v="0"/>
    <m/>
    <m/>
    <n v="0"/>
    <m/>
    <m/>
  </r>
  <r>
    <x v="0"/>
    <x v="0"/>
    <x v="2"/>
    <x v="12"/>
    <n v="0"/>
    <m/>
    <m/>
    <n v="0"/>
    <m/>
    <m/>
  </r>
  <r>
    <x v="1"/>
    <x v="0"/>
    <x v="0"/>
    <x v="12"/>
    <n v="0"/>
    <n v="0"/>
    <n v="0"/>
    <n v="0"/>
    <n v="0"/>
    <n v="0"/>
  </r>
  <r>
    <x v="1"/>
    <x v="0"/>
    <x v="1"/>
    <x v="12"/>
    <n v="0"/>
    <m/>
    <m/>
    <n v="0"/>
    <m/>
    <m/>
  </r>
  <r>
    <x v="1"/>
    <x v="0"/>
    <x v="2"/>
    <x v="12"/>
    <n v="0"/>
    <m/>
    <m/>
    <n v="0"/>
    <m/>
    <m/>
  </r>
  <r>
    <x v="2"/>
    <x v="0"/>
    <x v="0"/>
    <x v="12"/>
    <n v="0"/>
    <n v="228.97711676060555"/>
    <n v="132.19999999999999"/>
    <n v="0"/>
    <n v="0"/>
    <n v="0"/>
  </r>
  <r>
    <x v="2"/>
    <x v="0"/>
    <x v="1"/>
    <x v="12"/>
    <n v="396.6"/>
    <m/>
    <m/>
    <n v="0"/>
    <m/>
    <m/>
  </r>
  <r>
    <x v="2"/>
    <x v="0"/>
    <x v="2"/>
    <x v="12"/>
    <n v="0"/>
    <m/>
    <m/>
    <n v="0"/>
    <m/>
    <m/>
  </r>
  <r>
    <x v="3"/>
    <x v="0"/>
    <x v="0"/>
    <x v="12"/>
    <n v="198.3"/>
    <n v="114.48855838030278"/>
    <n v="66.099999999999994"/>
    <n v="0"/>
    <n v="0"/>
    <n v="0"/>
  </r>
  <r>
    <x v="3"/>
    <x v="0"/>
    <x v="1"/>
    <x v="12"/>
    <n v="0"/>
    <m/>
    <m/>
    <n v="0"/>
    <m/>
    <m/>
  </r>
  <r>
    <x v="3"/>
    <x v="0"/>
    <x v="2"/>
    <x v="12"/>
    <n v="0"/>
    <m/>
    <m/>
    <n v="0"/>
    <m/>
    <m/>
  </r>
  <r>
    <x v="4"/>
    <x v="0"/>
    <x v="0"/>
    <x v="12"/>
    <n v="99.15"/>
    <n v="151.4541267182905"/>
    <n v="87.442080830684716"/>
    <n v="0"/>
    <n v="0"/>
    <n v="0"/>
  </r>
  <r>
    <x v="4"/>
    <x v="0"/>
    <x v="1"/>
    <x v="12"/>
    <n v="0"/>
    <m/>
    <m/>
    <n v="0"/>
    <m/>
    <m/>
  </r>
  <r>
    <x v="4"/>
    <x v="0"/>
    <x v="2"/>
    <x v="12"/>
    <n v="297.45"/>
    <m/>
    <m/>
    <n v="0"/>
    <m/>
    <m/>
  </r>
  <r>
    <x v="5"/>
    <x v="0"/>
    <x v="0"/>
    <x v="12"/>
    <n v="99.15"/>
    <n v="206.39718384706708"/>
    <n v="119.16346965408486"/>
    <n v="0"/>
    <n v="0"/>
    <n v="0"/>
  </r>
  <r>
    <x v="5"/>
    <x v="0"/>
    <x v="1"/>
    <x v="12"/>
    <n v="198.3"/>
    <m/>
    <m/>
    <n v="0"/>
    <m/>
    <m/>
  </r>
  <r>
    <x v="5"/>
    <x v="0"/>
    <x v="2"/>
    <x v="12"/>
    <n v="495.75"/>
    <m/>
    <m/>
    <n v="0"/>
    <m/>
    <m/>
  </r>
  <r>
    <x v="6"/>
    <x v="0"/>
    <x v="0"/>
    <x v="12"/>
    <n v="396.6"/>
    <n v="468.56461934294606"/>
    <n v="270.52590911038448"/>
    <n v="0"/>
    <n v="0"/>
    <n v="0"/>
  </r>
  <r>
    <x v="6"/>
    <x v="0"/>
    <x v="1"/>
    <x v="12"/>
    <n v="1090.6500000000001"/>
    <m/>
    <m/>
    <n v="0"/>
    <m/>
    <m/>
  </r>
  <r>
    <x v="6"/>
    <x v="0"/>
    <x v="2"/>
    <x v="12"/>
    <n v="198.3"/>
    <m/>
    <m/>
    <n v="0"/>
    <m/>
    <m/>
  </r>
  <r>
    <x v="7"/>
    <x v="0"/>
    <x v="0"/>
    <x v="12"/>
    <n v="0"/>
    <n v="0"/>
    <n v="0"/>
    <n v="0"/>
    <n v="0"/>
    <n v="0"/>
  </r>
  <r>
    <x v="7"/>
    <x v="0"/>
    <x v="1"/>
    <x v="12"/>
    <n v="0"/>
    <m/>
    <m/>
    <n v="0"/>
    <m/>
    <m/>
  </r>
  <r>
    <x v="7"/>
    <x v="0"/>
    <x v="2"/>
    <x v="12"/>
    <n v="0"/>
    <m/>
    <m/>
    <n v="0"/>
    <m/>
    <m/>
  </r>
  <r>
    <x v="8"/>
    <x v="0"/>
    <x v="0"/>
    <x v="12"/>
    <n v="0"/>
    <n v="318.72265765081715"/>
    <n v="184.01461219153222"/>
    <n v="0"/>
    <n v="0"/>
    <n v="0"/>
  </r>
  <r>
    <x v="8"/>
    <x v="0"/>
    <x v="1"/>
    <x v="12"/>
    <n v="594.9"/>
    <m/>
    <m/>
    <n v="0"/>
    <m/>
    <m/>
  </r>
  <r>
    <x v="8"/>
    <x v="0"/>
    <x v="2"/>
    <x v="12"/>
    <n v="99.15"/>
    <m/>
    <m/>
    <n v="0"/>
    <m/>
    <m/>
  </r>
  <r>
    <x v="9"/>
    <x v="0"/>
    <x v="0"/>
    <x v="12"/>
    <n v="0"/>
    <n v="301.55003316199458"/>
    <n v="174.09999282021815"/>
    <n v="0"/>
    <n v="0"/>
    <n v="0"/>
  </r>
  <r>
    <x v="9"/>
    <x v="0"/>
    <x v="1"/>
    <x v="12"/>
    <n v="79.650000000000006"/>
    <m/>
    <m/>
    <n v="0"/>
    <m/>
    <m/>
  </r>
  <r>
    <x v="9"/>
    <x v="0"/>
    <x v="2"/>
    <x v="12"/>
    <n v="557.54999999999995"/>
    <m/>
    <m/>
    <n v="0"/>
    <m/>
    <m/>
  </r>
  <r>
    <x v="10"/>
    <x v="0"/>
    <x v="0"/>
    <x v="12"/>
    <n v="0"/>
    <n v="45.985948940953683"/>
    <n v="26.55"/>
    <n v="0"/>
    <n v="0"/>
    <n v="0"/>
  </r>
  <r>
    <x v="10"/>
    <x v="0"/>
    <x v="1"/>
    <x v="12"/>
    <n v="79.650000000000006"/>
    <m/>
    <m/>
    <n v="0"/>
    <m/>
    <m/>
  </r>
  <r>
    <x v="10"/>
    <x v="0"/>
    <x v="2"/>
    <x v="12"/>
    <n v="0"/>
    <m/>
    <m/>
    <n v="0"/>
    <m/>
    <m/>
  </r>
  <r>
    <x v="11"/>
    <x v="0"/>
    <x v="0"/>
    <x v="12"/>
    <n v="79.650000000000006"/>
    <n v="165.80469685747747"/>
    <n v="95.727386363568911"/>
    <n v="0"/>
    <n v="0"/>
    <n v="0"/>
  </r>
  <r>
    <x v="11"/>
    <x v="0"/>
    <x v="1"/>
    <x v="12"/>
    <n v="0"/>
    <m/>
    <m/>
    <n v="0"/>
    <m/>
    <m/>
  </r>
  <r>
    <x v="11"/>
    <x v="0"/>
    <x v="2"/>
    <x v="12"/>
    <n v="318.60000000000002"/>
    <m/>
    <m/>
    <n v="0"/>
    <m/>
    <m/>
  </r>
  <r>
    <x v="12"/>
    <x v="0"/>
    <x v="0"/>
    <x v="12"/>
    <n v="637.20000000000005"/>
    <n v="229.92974470476844"/>
    <n v="132.75"/>
    <n v="0"/>
    <n v="0"/>
    <n v="0"/>
  </r>
  <r>
    <x v="12"/>
    <x v="0"/>
    <x v="1"/>
    <x v="12"/>
    <n v="637.20000000000005"/>
    <m/>
    <m/>
    <n v="0"/>
    <m/>
    <m/>
  </r>
  <r>
    <x v="12"/>
    <x v="0"/>
    <x v="2"/>
    <x v="12"/>
    <n v="238.95"/>
    <m/>
    <m/>
    <n v="0"/>
    <m/>
    <m/>
  </r>
  <r>
    <x v="0"/>
    <x v="0"/>
    <x v="0"/>
    <x v="13"/>
    <n v="0"/>
    <n v="57.244279190151389"/>
    <n v="33.049999999999997"/>
    <n v="0"/>
    <n v="0"/>
    <n v="0"/>
  </r>
  <r>
    <x v="0"/>
    <x v="0"/>
    <x v="1"/>
    <x v="13"/>
    <n v="99.15"/>
    <m/>
    <m/>
    <n v="0"/>
    <m/>
    <m/>
  </r>
  <r>
    <x v="0"/>
    <x v="0"/>
    <x v="2"/>
    <x v="13"/>
    <n v="0"/>
    <m/>
    <m/>
    <n v="0"/>
    <m/>
    <m/>
  </r>
  <r>
    <x v="1"/>
    <x v="0"/>
    <x v="0"/>
    <x v="13"/>
    <n v="0"/>
    <n v="114.48855838030278"/>
    <n v="66.099999999999994"/>
    <n v="0"/>
    <n v="0"/>
    <n v="0"/>
  </r>
  <r>
    <x v="1"/>
    <x v="0"/>
    <x v="1"/>
    <x v="13"/>
    <n v="198.3"/>
    <m/>
    <m/>
    <n v="0"/>
    <m/>
    <m/>
  </r>
  <r>
    <x v="1"/>
    <x v="0"/>
    <x v="2"/>
    <x v="13"/>
    <n v="198.3"/>
    <m/>
    <m/>
    <n v="0"/>
    <m/>
    <m/>
  </r>
  <r>
    <x v="2"/>
    <x v="0"/>
    <x v="0"/>
    <x v="13"/>
    <n v="0"/>
    <n v="114.48855838030278"/>
    <n v="66.099999999999994"/>
    <n v="0"/>
    <n v="0"/>
    <n v="0"/>
  </r>
  <r>
    <x v="2"/>
    <x v="0"/>
    <x v="1"/>
    <x v="13"/>
    <n v="0"/>
    <m/>
    <m/>
    <n v="0"/>
    <m/>
    <m/>
  </r>
  <r>
    <x v="2"/>
    <x v="0"/>
    <x v="2"/>
    <x v="13"/>
    <n v="198.3"/>
    <m/>
    <m/>
    <n v="0"/>
    <m/>
    <m/>
  </r>
  <r>
    <x v="3"/>
    <x v="0"/>
    <x v="0"/>
    <x v="13"/>
    <n v="0"/>
    <n v="151.4541267182905"/>
    <n v="87.442080830684716"/>
    <n v="0"/>
    <n v="0"/>
    <n v="0"/>
  </r>
  <r>
    <x v="3"/>
    <x v="0"/>
    <x v="1"/>
    <x v="13"/>
    <n v="297.45"/>
    <m/>
    <m/>
    <n v="0"/>
    <m/>
    <m/>
  </r>
  <r>
    <x v="3"/>
    <x v="0"/>
    <x v="2"/>
    <x v="13"/>
    <n v="99.15"/>
    <m/>
    <m/>
    <n v="0"/>
    <m/>
    <m/>
  </r>
  <r>
    <x v="4"/>
    <x v="0"/>
    <x v="0"/>
    <x v="13"/>
    <n v="99.15"/>
    <n v="0"/>
    <n v="0"/>
    <n v="0"/>
    <n v="0"/>
    <n v="0"/>
  </r>
  <r>
    <x v="4"/>
    <x v="0"/>
    <x v="1"/>
    <x v="13"/>
    <n v="99.15"/>
    <m/>
    <m/>
    <n v="0"/>
    <m/>
    <m/>
  </r>
  <r>
    <x v="4"/>
    <x v="0"/>
    <x v="2"/>
    <x v="13"/>
    <n v="99.15"/>
    <m/>
    <m/>
    <n v="0"/>
    <m/>
    <m/>
  </r>
  <r>
    <x v="5"/>
    <x v="0"/>
    <x v="0"/>
    <x v="13"/>
    <n v="495.75"/>
    <n v="228.97711676060558"/>
    <n v="132.19999999999999"/>
    <n v="0"/>
    <n v="0"/>
    <n v="0"/>
  </r>
  <r>
    <x v="5"/>
    <x v="0"/>
    <x v="1"/>
    <x v="13"/>
    <n v="495.75"/>
    <m/>
    <m/>
    <n v="0"/>
    <m/>
    <m/>
  </r>
  <r>
    <x v="5"/>
    <x v="0"/>
    <x v="2"/>
    <x v="13"/>
    <n v="99.15"/>
    <m/>
    <m/>
    <n v="0"/>
    <m/>
    <m/>
  </r>
  <r>
    <x v="6"/>
    <x v="0"/>
    <x v="0"/>
    <x v="13"/>
    <n v="297.45"/>
    <n v="171.73283757045419"/>
    <n v="99.15"/>
    <n v="0"/>
    <n v="0"/>
    <n v="0"/>
  </r>
  <r>
    <x v="6"/>
    <x v="0"/>
    <x v="1"/>
    <x v="13"/>
    <n v="594.9"/>
    <m/>
    <m/>
    <n v="0"/>
    <m/>
    <m/>
  </r>
  <r>
    <x v="6"/>
    <x v="0"/>
    <x v="2"/>
    <x v="13"/>
    <n v="297.45"/>
    <m/>
    <m/>
    <n v="0"/>
    <m/>
    <m/>
  </r>
  <r>
    <x v="7"/>
    <x v="0"/>
    <x v="0"/>
    <x v="13"/>
    <n v="0"/>
    <n v="114.48855838030278"/>
    <n v="66.099999999999994"/>
    <n v="0"/>
    <n v="0"/>
    <n v="0"/>
  </r>
  <r>
    <x v="7"/>
    <x v="0"/>
    <x v="1"/>
    <x v="13"/>
    <n v="0"/>
    <m/>
    <m/>
    <n v="0"/>
    <m/>
    <m/>
  </r>
  <r>
    <x v="7"/>
    <x v="0"/>
    <x v="2"/>
    <x v="13"/>
    <n v="198.3"/>
    <m/>
    <m/>
    <n v="0"/>
    <m/>
    <m/>
  </r>
  <r>
    <x v="8"/>
    <x v="0"/>
    <x v="0"/>
    <x v="13"/>
    <n v="0"/>
    <n v="151.4541267182905"/>
    <n v="87.442080830684716"/>
    <n v="0"/>
    <n v="0"/>
    <n v="0"/>
  </r>
  <r>
    <x v="8"/>
    <x v="0"/>
    <x v="1"/>
    <x v="13"/>
    <n v="297.45"/>
    <m/>
    <m/>
    <n v="0"/>
    <m/>
    <m/>
  </r>
  <r>
    <x v="8"/>
    <x v="0"/>
    <x v="2"/>
    <x v="13"/>
    <n v="99.15"/>
    <m/>
    <m/>
    <n v="0"/>
    <m/>
    <m/>
  </r>
  <r>
    <x v="9"/>
    <x v="0"/>
    <x v="0"/>
    <x v="13"/>
    <n v="0"/>
    <n v="0"/>
    <n v="0"/>
    <n v="0"/>
    <n v="0"/>
    <n v="0"/>
  </r>
  <r>
    <x v="9"/>
    <x v="0"/>
    <x v="1"/>
    <x v="13"/>
    <n v="0"/>
    <m/>
    <m/>
    <n v="0"/>
    <m/>
    <m/>
  </r>
  <r>
    <x v="9"/>
    <x v="0"/>
    <x v="2"/>
    <x v="13"/>
    <n v="0"/>
    <m/>
    <m/>
    <n v="0"/>
    <m/>
    <m/>
  </r>
  <r>
    <x v="10"/>
    <x v="0"/>
    <x v="0"/>
    <x v="13"/>
    <n v="0"/>
    <n v="0"/>
    <n v="0"/>
    <n v="0"/>
    <n v="0"/>
    <n v="0"/>
  </r>
  <r>
    <x v="10"/>
    <x v="0"/>
    <x v="1"/>
    <x v="13"/>
    <n v="0"/>
    <m/>
    <m/>
    <n v="0"/>
    <m/>
    <m/>
  </r>
  <r>
    <x v="10"/>
    <x v="0"/>
    <x v="2"/>
    <x v="13"/>
    <n v="0"/>
    <m/>
    <m/>
    <n v="0"/>
    <m/>
    <m/>
  </r>
  <r>
    <x v="11"/>
    <x v="0"/>
    <x v="0"/>
    <x v="13"/>
    <n v="79.650000000000006"/>
    <n v="45.985948940953683"/>
    <n v="26.55"/>
    <n v="0"/>
    <n v="0"/>
    <n v="0"/>
  </r>
  <r>
    <x v="11"/>
    <x v="0"/>
    <x v="1"/>
    <x v="13"/>
    <n v="79.650000000000006"/>
    <m/>
    <m/>
    <n v="0"/>
    <m/>
    <m/>
  </r>
  <r>
    <x v="11"/>
    <x v="0"/>
    <x v="2"/>
    <x v="13"/>
    <n v="159.30000000000001"/>
    <m/>
    <m/>
    <n v="0"/>
    <m/>
    <m/>
  </r>
  <r>
    <x v="12"/>
    <x v="0"/>
    <x v="0"/>
    <x v="13"/>
    <n v="398.25"/>
    <n v="159.30000000000001"/>
    <n v="91.971897881907481"/>
    <n v="0"/>
    <n v="0"/>
    <n v="0"/>
  </r>
  <r>
    <x v="12"/>
    <x v="0"/>
    <x v="1"/>
    <x v="13"/>
    <n v="557.54999999999995"/>
    <m/>
    <m/>
    <n v="0"/>
    <m/>
    <m/>
  </r>
  <r>
    <x v="12"/>
    <x v="0"/>
    <x v="2"/>
    <x v="13"/>
    <n v="238.95"/>
    <m/>
    <m/>
    <n v="0"/>
    <m/>
    <m/>
  </r>
  <r>
    <x v="0"/>
    <x v="0"/>
    <x v="0"/>
    <x v="14"/>
    <n v="3172.8"/>
    <n v="151.45412671828757"/>
    <n v="87.442080830683025"/>
    <n v="335063544"/>
    <n v="15994313.05208507"/>
    <n v="9234320.9461244605"/>
  </r>
  <r>
    <x v="0"/>
    <x v="0"/>
    <x v="1"/>
    <x v="14"/>
    <n v="2974.5"/>
    <m/>
    <m/>
    <n v="314122072.5"/>
    <m/>
    <m/>
  </r>
  <r>
    <x v="0"/>
    <x v="0"/>
    <x v="2"/>
    <x v="14"/>
    <n v="3271.95"/>
    <m/>
    <m/>
    <n v="345534279.75"/>
    <m/>
    <m/>
  </r>
  <r>
    <x v="1"/>
    <x v="0"/>
    <x v="0"/>
    <x v="14"/>
    <n v="3172.8"/>
    <n v="1060.1788870280338"/>
    <n v="612.09456581479321"/>
    <n v="335063544"/>
    <n v="111960191.36459552"/>
    <n v="64640246.622871242"/>
  </r>
  <r>
    <x v="1"/>
    <x v="0"/>
    <x v="1"/>
    <x v="14"/>
    <n v="3271.95"/>
    <m/>
    <m/>
    <n v="345534279.75"/>
    <m/>
    <m/>
  </r>
  <r>
    <x v="1"/>
    <x v="0"/>
    <x v="2"/>
    <x v="14"/>
    <n v="5056.6499999999996"/>
    <m/>
    <m/>
    <n v="534007523.25000006"/>
    <m/>
    <m/>
  </r>
  <r>
    <x v="2"/>
    <x v="0"/>
    <x v="0"/>
    <x v="14"/>
    <n v="4164.3"/>
    <n v="4462.1172071114433"/>
    <n v="2576.2045706814529"/>
    <n v="439770901.5"/>
    <n v="471221887.65700364"/>
    <n v="272060083.68681467"/>
  </r>
  <r>
    <x v="2"/>
    <x v="0"/>
    <x v="1"/>
    <x v="14"/>
    <n v="8526.9"/>
    <m/>
    <m/>
    <n v="900483274.50000012"/>
    <m/>
    <m/>
  </r>
  <r>
    <x v="2"/>
    <x v="0"/>
    <x v="2"/>
    <x v="14"/>
    <n v="13087.8"/>
    <m/>
    <m/>
    <n v="1382137119"/>
    <m/>
    <m/>
  </r>
  <r>
    <x v="3"/>
    <x v="0"/>
    <x v="0"/>
    <x v="14"/>
    <n v="10609.05"/>
    <n v="1545.5955381340873"/>
    <n v="892.35"/>
    <n v="1120368725.25"/>
    <n v="163222616.80465034"/>
    <n v="94236621.750000015"/>
  </r>
  <r>
    <x v="3"/>
    <x v="0"/>
    <x v="1"/>
    <x v="14"/>
    <n v="7932"/>
    <m/>
    <m/>
    <n v="837658860"/>
    <m/>
    <m/>
  </r>
  <r>
    <x v="3"/>
    <x v="0"/>
    <x v="2"/>
    <x v="14"/>
    <n v="7932"/>
    <m/>
    <m/>
    <n v="837658860"/>
    <m/>
    <m/>
  </r>
  <r>
    <x v="4"/>
    <x v="0"/>
    <x v="0"/>
    <x v="14"/>
    <n v="9716.7000000000007"/>
    <n v="2417.1731573265492"/>
    <n v="1395.555573060421"/>
    <n v="1026132103.4999999"/>
    <n v="255265571.27947024"/>
    <n v="147377646.29304576"/>
  </r>
  <r>
    <x v="4"/>
    <x v="0"/>
    <x v="1"/>
    <x v="14"/>
    <n v="5155.8"/>
    <m/>
    <m/>
    <n v="544478258.99999988"/>
    <m/>
    <m/>
  </r>
  <r>
    <x v="4"/>
    <x v="0"/>
    <x v="2"/>
    <x v="14"/>
    <n v="6048.15"/>
    <m/>
    <m/>
    <n v="638714880.75"/>
    <m/>
    <m/>
  </r>
  <r>
    <x v="5"/>
    <x v="0"/>
    <x v="0"/>
    <x v="14"/>
    <n v="5651.55"/>
    <n v="694.05000000000257"/>
    <n v="400.70995433106128"/>
    <n v="596831937.75"/>
    <n v="73295150.24999997"/>
    <n v="42316974.727131553"/>
  </r>
  <r>
    <x v="5"/>
    <x v="0"/>
    <x v="1"/>
    <x v="14"/>
    <n v="4263.45"/>
    <m/>
    <m/>
    <n v="450241637.25000006"/>
    <m/>
    <m/>
  </r>
  <r>
    <x v="5"/>
    <x v="0"/>
    <x v="2"/>
    <x v="14"/>
    <n v="4957.5"/>
    <m/>
    <m/>
    <n v="523536787.5"/>
    <m/>
    <m/>
  </r>
  <r>
    <x v="6"/>
    <x v="0"/>
    <x v="0"/>
    <x v="14"/>
    <n v="1784.7"/>
    <n v="1049.3049699682174"/>
    <n v="605.81650687316255"/>
    <n v="188473243.5"/>
    <n v="110811851.35349353"/>
    <n v="63977252.208340287"/>
  </r>
  <r>
    <x v="6"/>
    <x v="0"/>
    <x v="1"/>
    <x v="14"/>
    <n v="3767.7"/>
    <m/>
    <m/>
    <n v="397887958.5"/>
    <m/>
    <m/>
  </r>
  <r>
    <x v="6"/>
    <x v="0"/>
    <x v="2"/>
    <x v="14"/>
    <n v="3371.1"/>
    <m/>
    <m/>
    <n v="356005015.50000006"/>
    <m/>
    <m/>
  </r>
  <r>
    <x v="7"/>
    <x v="0"/>
    <x v="0"/>
    <x v="14"/>
    <n v="4362.6000000000004"/>
    <n v="1353.4368446661999"/>
    <n v="781.40712659918825"/>
    <n v="460712372.99999994"/>
    <n v="142929697.98097402"/>
    <n v="82520499.604507267"/>
  </r>
  <r>
    <x v="7"/>
    <x v="0"/>
    <x v="1"/>
    <x v="14"/>
    <n v="4065.15"/>
    <m/>
    <m/>
    <n v="429300165.74999994"/>
    <m/>
    <m/>
  </r>
  <r>
    <x v="7"/>
    <x v="0"/>
    <x v="2"/>
    <x v="14"/>
    <n v="1883.85"/>
    <m/>
    <m/>
    <n v="198943979.25"/>
    <m/>
    <m/>
  </r>
  <r>
    <x v="8"/>
    <x v="0"/>
    <x v="0"/>
    <x v="14"/>
    <n v="5056.6499999999996"/>
    <n v="1288.95"/>
    <n v="744.17562947196836"/>
    <n v="534007523.25000006"/>
    <n v="136119564.75000003"/>
    <n v="78588667.350387216"/>
  </r>
  <r>
    <x v="8"/>
    <x v="0"/>
    <x v="1"/>
    <x v="14"/>
    <n v="7634.55"/>
    <m/>
    <m/>
    <n v="806246652.75000012"/>
    <m/>
    <m/>
  </r>
  <r>
    <x v="8"/>
    <x v="0"/>
    <x v="2"/>
    <x v="14"/>
    <n v="6345.6"/>
    <m/>
    <m/>
    <n v="670127088"/>
    <m/>
    <m/>
  </r>
  <r>
    <x v="9"/>
    <x v="0"/>
    <x v="0"/>
    <x v="14"/>
    <n v="1274.4000000000001"/>
    <n v="275.91569364572206"/>
    <n v="159.30000000000001"/>
    <n v="134583012"/>
    <n v="29138076.827456489"/>
    <n v="16822876.5"/>
  </r>
  <r>
    <x v="9"/>
    <x v="0"/>
    <x v="1"/>
    <x v="14"/>
    <n v="796.5"/>
    <m/>
    <m/>
    <n v="84114382.5"/>
    <m/>
    <m/>
  </r>
  <r>
    <x v="9"/>
    <x v="0"/>
    <x v="2"/>
    <x v="14"/>
    <n v="1274.4000000000001"/>
    <m/>
    <m/>
    <n v="134583012"/>
    <m/>
    <m/>
  </r>
  <r>
    <x v="10"/>
    <x v="0"/>
    <x v="0"/>
    <x v="14"/>
    <n v="637.20000000000005"/>
    <n v="165.80469685747744"/>
    <n v="95.727386363568897"/>
    <n v="67291506"/>
    <n v="17509805.011633907"/>
    <n v="10109290.636924695"/>
  </r>
  <r>
    <x v="10"/>
    <x v="0"/>
    <x v="1"/>
    <x v="14"/>
    <n v="557.54999999999995"/>
    <m/>
    <m/>
    <n v="58880067.750000007"/>
    <m/>
    <m/>
  </r>
  <r>
    <x v="10"/>
    <x v="0"/>
    <x v="2"/>
    <x v="14"/>
    <n v="876.15"/>
    <m/>
    <m/>
    <n v="92525820.75"/>
    <m/>
    <m/>
  </r>
  <r>
    <x v="11"/>
    <x v="0"/>
    <x v="0"/>
    <x v="14"/>
    <n v="955.8"/>
    <n v="210.73409192629455"/>
    <n v="121.66738470107751"/>
    <n v="113797548.00000001"/>
    <n v="25090000.98474462"/>
    <n v="14485718.822510282"/>
  </r>
  <r>
    <x v="11"/>
    <x v="0"/>
    <x v="1"/>
    <x v="14"/>
    <n v="876.15"/>
    <m/>
    <m/>
    <n v="104314419"/>
    <m/>
    <m/>
  </r>
  <r>
    <x v="11"/>
    <x v="0"/>
    <x v="2"/>
    <x v="14"/>
    <n v="1274.4000000000001"/>
    <m/>
    <m/>
    <n v="151730063.99999997"/>
    <m/>
    <m/>
  </r>
  <r>
    <x v="12"/>
    <x v="0"/>
    <x v="0"/>
    <x v="14"/>
    <n v="3345.3"/>
    <n v="608.33692350538797"/>
    <n v="351.22348654382455"/>
    <n v="398291417.99999994"/>
    <n v="72428594.112551495"/>
    <n v="41816668.307907753"/>
  </r>
  <r>
    <x v="12"/>
    <x v="0"/>
    <x v="1"/>
    <x v="14"/>
    <n v="3743.55"/>
    <m/>
    <m/>
    <n v="445707062.99999994"/>
    <m/>
    <m/>
  </r>
  <r>
    <x v="12"/>
    <x v="0"/>
    <x v="2"/>
    <x v="14"/>
    <n v="4540.05"/>
    <m/>
    <m/>
    <n v="540538353"/>
    <m/>
    <m/>
  </r>
  <r>
    <x v="0"/>
    <x v="1"/>
    <x v="0"/>
    <x v="0"/>
    <n v="5155.8"/>
    <n v="2118.0383300356025"/>
    <n v="1222.8499999999999"/>
    <n v="5944637.3999999994"/>
    <n v="2442098.1945310486"/>
    <n v="1409946.05"/>
  </r>
  <r>
    <x v="0"/>
    <x v="1"/>
    <x v="1"/>
    <x v="0"/>
    <n v="5849.85"/>
    <m/>
    <m/>
    <n v="6744877.0500000007"/>
    <m/>
    <m/>
  </r>
  <r>
    <x v="0"/>
    <x v="1"/>
    <x v="2"/>
    <x v="0"/>
    <n v="9121.7999999999993"/>
    <m/>
    <m/>
    <n v="10517435.4"/>
    <m/>
    <m/>
  </r>
  <r>
    <x v="1"/>
    <x v="1"/>
    <x v="0"/>
    <x v="0"/>
    <n v="17549.55"/>
    <n v="1031.9859192353349"/>
    <n v="595.81734827042408"/>
    <n v="20234631.149999999"/>
    <n v="1189879.7648783401"/>
    <n v="686977.4025557983"/>
  </r>
  <r>
    <x v="1"/>
    <x v="1"/>
    <x v="1"/>
    <x v="0"/>
    <n v="17053.8"/>
    <m/>
    <m/>
    <n v="19663031.400000002"/>
    <m/>
    <m/>
  </r>
  <r>
    <x v="1"/>
    <x v="1"/>
    <x v="2"/>
    <x v="0"/>
    <n v="15566.55"/>
    <m/>
    <m/>
    <n v="17948232.150000002"/>
    <m/>
    <m/>
  </r>
  <r>
    <x v="2"/>
    <x v="1"/>
    <x v="0"/>
    <x v="0"/>
    <n v="25878.15"/>
    <n v="6108.7987861771962"/>
    <n v="3526.9166236246638"/>
    <n v="29837506.949999999"/>
    <n v="7043445.0004623085"/>
    <n v="4066534.8670392376"/>
  </r>
  <r>
    <x v="2"/>
    <x v="1"/>
    <x v="1"/>
    <x v="0"/>
    <n v="16558.05"/>
    <m/>
    <m/>
    <n v="19091431.649999999"/>
    <m/>
    <m/>
  </r>
  <r>
    <x v="2"/>
    <x v="1"/>
    <x v="2"/>
    <x v="0"/>
    <n v="14376.75"/>
    <m/>
    <m/>
    <n v="16576392.75"/>
    <m/>
    <m/>
  </r>
  <r>
    <x v="3"/>
    <x v="1"/>
    <x v="0"/>
    <x v="0"/>
    <n v="7138.8"/>
    <n v="495.75000000000091"/>
    <n v="286.22139595075754"/>
    <n v="8231036.4000000004"/>
    <n v="571599.75"/>
    <n v="330013.26953122305"/>
  </r>
  <r>
    <x v="3"/>
    <x v="1"/>
    <x v="1"/>
    <x v="0"/>
    <n v="7634.55"/>
    <m/>
    <m/>
    <n v="8802636.1500000004"/>
    <m/>
    <m/>
  </r>
  <r>
    <x v="3"/>
    <x v="1"/>
    <x v="2"/>
    <x v="0"/>
    <n v="6643.05"/>
    <m/>
    <m/>
    <n v="7659436.6499999994"/>
    <m/>
    <m/>
  </r>
  <r>
    <x v="4"/>
    <x v="1"/>
    <x v="0"/>
    <x v="0"/>
    <n v="10906.5"/>
    <n v="2583.6138599837218"/>
    <n v="1491.65015754365"/>
    <n v="12575194.5"/>
    <n v="2978906.7805612343"/>
    <n v="1719872.6316478301"/>
  </r>
  <r>
    <x v="4"/>
    <x v="1"/>
    <x v="1"/>
    <x v="0"/>
    <n v="6246.45"/>
    <m/>
    <m/>
    <n v="7202156.8499999996"/>
    <m/>
    <m/>
  </r>
  <r>
    <x v="4"/>
    <x v="1"/>
    <x v="2"/>
    <x v="0"/>
    <n v="6643.05"/>
    <m/>
    <m/>
    <n v="7659436.6499999994"/>
    <m/>
    <m/>
  </r>
  <r>
    <x v="5"/>
    <x v="1"/>
    <x v="0"/>
    <x v="0"/>
    <n v="17450.400000000001"/>
    <n v="1341.2763389771733"/>
    <n v="774.38625536614677"/>
    <n v="20120311.199999999"/>
    <n v="1546491.61884068"/>
    <n v="892867.35243716673"/>
  </r>
  <r>
    <x v="5"/>
    <x v="1"/>
    <x v="1"/>
    <x v="0"/>
    <n v="18640.2"/>
    <m/>
    <m/>
    <n v="21492150.599999998"/>
    <m/>
    <m/>
  </r>
  <r>
    <x v="5"/>
    <x v="1"/>
    <x v="2"/>
    <x v="0"/>
    <n v="20127.45"/>
    <m/>
    <m/>
    <n v="23206949.850000005"/>
    <m/>
    <m/>
  </r>
  <r>
    <x v="6"/>
    <x v="1"/>
    <x v="0"/>
    <x v="0"/>
    <n v="15770.7"/>
    <n v="4808.3362088668464"/>
    <n v="2776.0942045434986"/>
    <n v="22709808"/>
    <n v="6924004.1407682588"/>
    <n v="3997575.654542638"/>
  </r>
  <r>
    <x v="6"/>
    <x v="1"/>
    <x v="1"/>
    <x v="0"/>
    <n v="13460.85"/>
    <m/>
    <m/>
    <n v="19383624"/>
    <m/>
    <m/>
  </r>
  <r>
    <x v="6"/>
    <x v="1"/>
    <x v="2"/>
    <x v="0"/>
    <n v="6531.3"/>
    <m/>
    <m/>
    <n v="9405072"/>
    <m/>
    <m/>
  </r>
  <r>
    <x v="7"/>
    <x v="1"/>
    <x v="0"/>
    <x v="0"/>
    <n v="6292.35"/>
    <n v="1335.9689854184471"/>
    <n v="771.32205336033167"/>
    <n v="9060984"/>
    <n v="1923795.3390025666"/>
    <n v="1110703.7568388793"/>
  </r>
  <r>
    <x v="7"/>
    <x v="1"/>
    <x v="1"/>
    <x v="0"/>
    <n v="8681.85"/>
    <m/>
    <m/>
    <n v="12501864"/>
    <m/>
    <m/>
  </r>
  <r>
    <x v="7"/>
    <x v="1"/>
    <x v="2"/>
    <x v="0"/>
    <n v="8522.5499999999993"/>
    <m/>
    <m/>
    <n v="12272472.000000002"/>
    <m/>
    <m/>
  </r>
  <r>
    <x v="8"/>
    <x v="1"/>
    <x v="0"/>
    <x v="0"/>
    <n v="23417.1"/>
    <n v="3846.6359819327863"/>
    <n v="2220.8563196433947"/>
    <n v="33720624"/>
    <n v="5539155.8139832104"/>
    <n v="3198033.1002864875"/>
  </r>
  <r>
    <x v="8"/>
    <x v="1"/>
    <x v="1"/>
    <x v="0"/>
    <n v="17284.05"/>
    <m/>
    <m/>
    <n v="24889032"/>
    <m/>
    <m/>
  </r>
  <r>
    <x v="8"/>
    <x v="1"/>
    <x v="2"/>
    <x v="0"/>
    <n v="16328.25"/>
    <m/>
    <m/>
    <n v="23512680"/>
    <m/>
    <m/>
  </r>
  <r>
    <x v="13"/>
    <x v="1"/>
    <x v="0"/>
    <x v="0"/>
    <n v="14674.2"/>
    <n v="1663.0423716790854"/>
    <n v="960.15796096267366"/>
    <n v="16948701"/>
    <n v="1920813.9392893435"/>
    <n v="1108982.4449118881"/>
  </r>
  <r>
    <x v="13"/>
    <x v="1"/>
    <x v="1"/>
    <x v="0"/>
    <n v="17450.400000000001"/>
    <m/>
    <m/>
    <n v="20155211.999999996"/>
    <m/>
    <m/>
  </r>
  <r>
    <x v="13"/>
    <x v="1"/>
    <x v="2"/>
    <x v="0"/>
    <n v="17648.7"/>
    <m/>
    <m/>
    <n v="20384248.5"/>
    <m/>
    <m/>
  </r>
  <r>
    <x v="10"/>
    <x v="1"/>
    <x v="0"/>
    <x v="0"/>
    <n v="1090.6500000000001"/>
    <n v="1060.1788870280336"/>
    <n v="612.0945658147931"/>
    <n v="1572717.3"/>
    <n v="1528777.9550944243"/>
    <n v="882640.36390493158"/>
  </r>
  <r>
    <x v="10"/>
    <x v="1"/>
    <x v="1"/>
    <x v="0"/>
    <n v="2478.75"/>
    <m/>
    <m/>
    <n v="3574357.5"/>
    <m/>
    <m/>
  </r>
  <r>
    <x v="10"/>
    <x v="1"/>
    <x v="2"/>
    <x v="0"/>
    <n v="3172.8"/>
    <m/>
    <m/>
    <n v="4575177.5999999996"/>
    <m/>
    <m/>
  </r>
  <r>
    <x v="11"/>
    <x v="1"/>
    <x v="0"/>
    <x v="0"/>
    <n v="4141.8"/>
    <n v="459.85948940953693"/>
    <n v="265.5"/>
    <n v="5972475.6000000006"/>
    <n v="663117.38372855226"/>
    <n v="382851"/>
  </r>
  <r>
    <x v="11"/>
    <x v="1"/>
    <x v="1"/>
    <x v="0"/>
    <n v="4938.3"/>
    <m/>
    <m/>
    <n v="7121028.6000000006"/>
    <m/>
    <m/>
  </r>
  <r>
    <x v="11"/>
    <x v="1"/>
    <x v="2"/>
    <x v="0"/>
    <n v="4938.3"/>
    <m/>
    <m/>
    <n v="7121028.6000000006"/>
    <m/>
    <m/>
  </r>
  <r>
    <x v="12"/>
    <x v="1"/>
    <x v="0"/>
    <x v="0"/>
    <n v="2776.2"/>
    <n v="262.32624249205406"/>
    <n v="151.45412671829047"/>
    <n v="4003280.4"/>
    <n v="378274.44167354191"/>
    <n v="218396.85072777481"/>
  </r>
  <r>
    <x v="12"/>
    <x v="1"/>
    <x v="1"/>
    <x v="0"/>
    <n v="3172.8"/>
    <m/>
    <m/>
    <n v="4575177.5999999996"/>
    <m/>
    <m/>
  </r>
  <r>
    <x v="12"/>
    <x v="1"/>
    <x v="2"/>
    <x v="0"/>
    <n v="2677.05"/>
    <m/>
    <m/>
    <n v="3860306.1"/>
    <m/>
    <m/>
  </r>
  <r>
    <x v="0"/>
    <x v="1"/>
    <x v="0"/>
    <x v="2"/>
    <n v="7932"/>
    <n v="4218.6353993323482"/>
    <n v="2435.6302834174157"/>
    <n v="2865038.4"/>
    <n v="1523771.1062388441"/>
    <n v="879749.65837037051"/>
  </r>
  <r>
    <x v="0"/>
    <x v="1"/>
    <x v="1"/>
    <x v="2"/>
    <n v="11798.85"/>
    <m/>
    <m/>
    <n v="4261744.62"/>
    <m/>
    <m/>
  </r>
  <r>
    <x v="0"/>
    <x v="1"/>
    <x v="2"/>
    <x v="2"/>
    <n v="16359.75"/>
    <m/>
    <m/>
    <n v="5909141.7000000002"/>
    <m/>
    <m/>
  </r>
  <r>
    <x v="1"/>
    <x v="1"/>
    <x v="0"/>
    <x v="2"/>
    <n v="21813"/>
    <n v="3097.5450214645793"/>
    <n v="1788.3684519695601"/>
    <n v="7878855.5999999996"/>
    <n v="1118833.2617530059"/>
    <n v="645958.68485140498"/>
  </r>
  <r>
    <x v="1"/>
    <x v="1"/>
    <x v="1"/>
    <x v="2"/>
    <n v="16657.2"/>
    <m/>
    <m/>
    <n v="6016580.6399999997"/>
    <m/>
    <m/>
  </r>
  <r>
    <x v="1"/>
    <x v="1"/>
    <x v="2"/>
    <x v="2"/>
    <n v="16260.6"/>
    <m/>
    <m/>
    <n v="5873328.7199999997"/>
    <m/>
    <m/>
  </r>
  <r>
    <x v="2"/>
    <x v="1"/>
    <x v="0"/>
    <x v="2"/>
    <n v="14575.05"/>
    <n v="2338.6232311982199"/>
    <n v="1350.2047520654048"/>
    <n v="5264508.0599999996"/>
    <n v="844710.71110879711"/>
    <n v="487693.95644602424"/>
  </r>
  <r>
    <x v="2"/>
    <x v="1"/>
    <x v="1"/>
    <x v="2"/>
    <n v="11898"/>
    <m/>
    <m/>
    <n v="4297557.5999999996"/>
    <m/>
    <m/>
  </r>
  <r>
    <x v="2"/>
    <x v="1"/>
    <x v="2"/>
    <x v="2"/>
    <n v="9915"/>
    <m/>
    <m/>
    <n v="3581298"/>
    <m/>
    <m/>
  </r>
  <r>
    <x v="3"/>
    <x v="1"/>
    <x v="0"/>
    <x v="2"/>
    <n v="2082.15"/>
    <n v="660.17323294723303"/>
    <n v="381.15119375387053"/>
    <n v="752072.58"/>
    <n v="238454.57174054021"/>
    <n v="137671.81118389784"/>
  </r>
  <r>
    <x v="3"/>
    <x v="1"/>
    <x v="1"/>
    <x v="2"/>
    <n v="3371.1"/>
    <m/>
    <m/>
    <n v="1217641.32"/>
    <m/>
    <m/>
  </r>
  <r>
    <x v="3"/>
    <x v="1"/>
    <x v="2"/>
    <x v="2"/>
    <n v="2478.75"/>
    <m/>
    <m/>
    <n v="895324.5"/>
    <m/>
    <m/>
  </r>
  <r>
    <x v="4"/>
    <x v="1"/>
    <x v="0"/>
    <x v="2"/>
    <n v="1189.8"/>
    <n v="572.44279190151383"/>
    <n v="330.5"/>
    <n v="429755.76"/>
    <n v="206766.33643482675"/>
    <n v="119376.6"/>
  </r>
  <r>
    <x v="4"/>
    <x v="1"/>
    <x v="1"/>
    <x v="2"/>
    <n v="1189.8"/>
    <m/>
    <m/>
    <n v="429755.76"/>
    <m/>
    <m/>
  </r>
  <r>
    <x v="4"/>
    <x v="1"/>
    <x v="2"/>
    <x v="2"/>
    <n v="2181.3000000000002"/>
    <m/>
    <m/>
    <n v="787885.56"/>
    <m/>
    <m/>
  </r>
  <r>
    <x v="5"/>
    <x v="1"/>
    <x v="0"/>
    <x v="2"/>
    <n v="793.2"/>
    <n v="206.39718384706705"/>
    <n v="119.16346965408485"/>
    <n v="286503.84000000003"/>
    <n v="74550.662805560627"/>
    <n v="43041.845239055452"/>
  </r>
  <r>
    <x v="5"/>
    <x v="1"/>
    <x v="1"/>
    <x v="2"/>
    <n v="694.05"/>
    <m/>
    <m/>
    <n v="250690.86"/>
    <m/>
    <m/>
  </r>
  <r>
    <x v="5"/>
    <x v="1"/>
    <x v="2"/>
    <x v="2"/>
    <n v="396.6"/>
    <m/>
    <m/>
    <n v="143251.92000000001"/>
    <m/>
    <m/>
  </r>
  <r>
    <x v="6"/>
    <x v="1"/>
    <x v="0"/>
    <x v="2"/>
    <n v="4380.75"/>
    <n v="1039.5265905689955"/>
    <n v="600.17095689478344"/>
    <n v="3495838.5"/>
    <n v="829542.21927405836"/>
    <n v="478936.42360203719"/>
  </r>
  <r>
    <x v="6"/>
    <x v="1"/>
    <x v="1"/>
    <x v="2"/>
    <n v="2389.5"/>
    <m/>
    <m/>
    <n v="1906821"/>
    <m/>
    <m/>
  </r>
  <r>
    <x v="6"/>
    <x v="1"/>
    <x v="2"/>
    <x v="2"/>
    <n v="3902.85"/>
    <m/>
    <m/>
    <n v="3114474.3"/>
    <m/>
    <m/>
  </r>
  <r>
    <x v="7"/>
    <x v="1"/>
    <x v="0"/>
    <x v="2"/>
    <n v="1991.25"/>
    <n v="438.67799409133795"/>
    <n v="253.27085797619904"/>
    <n v="2458795.5"/>
    <n v="541679.58710398409"/>
    <n v="312738.85542901058"/>
  </r>
  <r>
    <x v="7"/>
    <x v="1"/>
    <x v="1"/>
    <x v="2"/>
    <n v="1115.0999999999999"/>
    <m/>
    <m/>
    <n v="1376925.48"/>
    <m/>
    <m/>
  </r>
  <r>
    <x v="7"/>
    <x v="1"/>
    <x v="2"/>
    <x v="2"/>
    <n v="1593"/>
    <m/>
    <m/>
    <n v="1967036.4"/>
    <m/>
    <m/>
  </r>
  <r>
    <x v="8"/>
    <x v="1"/>
    <x v="0"/>
    <x v="2"/>
    <n v="796.5"/>
    <n v="275.91569364572217"/>
    <n v="159.30000000000001"/>
    <n v="421507.8"/>
    <n v="146014.58507731615"/>
    <n v="84301.56"/>
  </r>
  <r>
    <x v="8"/>
    <x v="1"/>
    <x v="1"/>
    <x v="2"/>
    <n v="318.60000000000002"/>
    <m/>
    <m/>
    <n v="168603.12"/>
    <m/>
    <m/>
  </r>
  <r>
    <x v="8"/>
    <x v="1"/>
    <x v="2"/>
    <x v="2"/>
    <n v="318.60000000000002"/>
    <m/>
    <m/>
    <n v="168603.12"/>
    <m/>
    <m/>
  </r>
  <r>
    <x v="13"/>
    <x v="1"/>
    <x v="0"/>
    <x v="2"/>
    <n v="892.35"/>
    <n v="228.97711676060558"/>
    <n v="132.19999999999999"/>
    <n v="127427.58"/>
    <n v="32697.932273414481"/>
    <n v="18878.16"/>
  </r>
  <r>
    <x v="13"/>
    <x v="1"/>
    <x v="1"/>
    <x v="2"/>
    <n v="495.75"/>
    <m/>
    <m/>
    <n v="70793.100000000006"/>
    <m/>
    <m/>
  </r>
  <r>
    <x v="13"/>
    <x v="1"/>
    <x v="2"/>
    <x v="2"/>
    <n v="495.75"/>
    <m/>
    <m/>
    <n v="70793.100000000006"/>
    <m/>
    <m/>
  </r>
  <r>
    <x v="10"/>
    <x v="1"/>
    <x v="0"/>
    <x v="2"/>
    <n v="99.15"/>
    <n v="400.70995433105975"/>
    <n v="231.35"/>
    <n v="25818.66"/>
    <n v="104344.87210780795"/>
    <n v="60243.54"/>
  </r>
  <r>
    <x v="10"/>
    <x v="1"/>
    <x v="1"/>
    <x v="2"/>
    <n v="793.2"/>
    <m/>
    <m/>
    <n v="206549.28"/>
    <m/>
    <m/>
  </r>
  <r>
    <x v="10"/>
    <x v="1"/>
    <x v="2"/>
    <x v="2"/>
    <n v="793.2"/>
    <m/>
    <m/>
    <n v="206549.28"/>
    <m/>
    <m/>
  </r>
  <r>
    <x v="11"/>
    <x v="1"/>
    <x v="0"/>
    <x v="2"/>
    <n v="398.25"/>
    <n v="200.4481042564384"/>
    <n v="115.72876695100489"/>
    <n v="150538.5"/>
    <n v="75769.383408933718"/>
    <n v="43745.473907479849"/>
  </r>
  <r>
    <x v="11"/>
    <x v="1"/>
    <x v="1"/>
    <x v="2"/>
    <n v="796.5"/>
    <m/>
    <m/>
    <n v="301077"/>
    <m/>
    <m/>
  </r>
  <r>
    <x v="11"/>
    <x v="1"/>
    <x v="2"/>
    <x v="2"/>
    <n v="557.54999999999995"/>
    <m/>
    <m/>
    <n v="210753.9"/>
    <m/>
    <m/>
  </r>
  <r>
    <x v="12"/>
    <x v="1"/>
    <x v="0"/>
    <x v="2"/>
    <n v="594.9"/>
    <n v="563.79076571011706"/>
    <n v="325.50475034936136"/>
    <n v="294832.44"/>
    <n v="279414.70348593401"/>
    <n v="161320.15427314347"/>
  </r>
  <r>
    <x v="12"/>
    <x v="1"/>
    <x v="1"/>
    <x v="2"/>
    <n v="1388.1"/>
    <m/>
    <m/>
    <n v="687942.36"/>
    <m/>
    <m/>
  </r>
  <r>
    <x v="12"/>
    <x v="1"/>
    <x v="2"/>
    <x v="2"/>
    <n v="1685.55"/>
    <m/>
    <m/>
    <n v="835358.58"/>
    <m/>
    <m/>
  </r>
  <r>
    <x v="0"/>
    <x v="1"/>
    <x v="0"/>
    <x v="3"/>
    <n v="0"/>
    <n v="0"/>
    <n v="0"/>
    <n v="0"/>
    <n v="0"/>
    <n v="0"/>
  </r>
  <r>
    <x v="0"/>
    <x v="1"/>
    <x v="1"/>
    <x v="3"/>
    <n v="0"/>
    <m/>
    <m/>
    <n v="0"/>
    <m/>
    <m/>
  </r>
  <r>
    <x v="0"/>
    <x v="1"/>
    <x v="2"/>
    <x v="3"/>
    <n v="0"/>
    <m/>
    <m/>
    <n v="0"/>
    <m/>
    <m/>
  </r>
  <r>
    <x v="1"/>
    <x v="1"/>
    <x v="0"/>
    <x v="3"/>
    <n v="198.3"/>
    <n v="0"/>
    <n v="0"/>
    <n v="932010"/>
    <n v="0"/>
    <n v="0"/>
  </r>
  <r>
    <x v="1"/>
    <x v="1"/>
    <x v="1"/>
    <x v="3"/>
    <n v="198.3"/>
    <m/>
    <m/>
    <n v="932010"/>
    <m/>
    <m/>
  </r>
  <r>
    <x v="1"/>
    <x v="1"/>
    <x v="2"/>
    <x v="3"/>
    <n v="198.3"/>
    <m/>
    <m/>
    <n v="932010"/>
    <m/>
    <m/>
  </r>
  <r>
    <x v="2"/>
    <x v="1"/>
    <x v="0"/>
    <x v="3"/>
    <n v="0"/>
    <n v="0"/>
    <n v="0"/>
    <n v="0"/>
    <n v="0"/>
    <n v="0"/>
  </r>
  <r>
    <x v="2"/>
    <x v="1"/>
    <x v="1"/>
    <x v="3"/>
    <n v="0"/>
    <m/>
    <m/>
    <n v="0"/>
    <m/>
    <m/>
  </r>
  <r>
    <x v="2"/>
    <x v="1"/>
    <x v="2"/>
    <x v="3"/>
    <n v="0"/>
    <m/>
    <m/>
    <n v="0"/>
    <m/>
    <m/>
  </r>
  <r>
    <x v="3"/>
    <x v="1"/>
    <x v="0"/>
    <x v="3"/>
    <n v="0"/>
    <n v="114.48855838030278"/>
    <n v="66.099999999999994"/>
    <n v="0"/>
    <n v="538096.22438742314"/>
    <n v="310670"/>
  </r>
  <r>
    <x v="3"/>
    <x v="1"/>
    <x v="1"/>
    <x v="3"/>
    <n v="0"/>
    <m/>
    <m/>
    <n v="0"/>
    <m/>
    <m/>
  </r>
  <r>
    <x v="3"/>
    <x v="1"/>
    <x v="2"/>
    <x v="3"/>
    <n v="198.3"/>
    <m/>
    <m/>
    <n v="932010"/>
    <m/>
    <m/>
  </r>
  <r>
    <x v="4"/>
    <x v="1"/>
    <x v="0"/>
    <x v="3"/>
    <n v="0"/>
    <n v="0"/>
    <n v="0"/>
    <n v="0"/>
    <n v="0"/>
    <n v="0"/>
  </r>
  <r>
    <x v="4"/>
    <x v="1"/>
    <x v="1"/>
    <x v="3"/>
    <n v="0"/>
    <m/>
    <m/>
    <n v="0"/>
    <m/>
    <m/>
  </r>
  <r>
    <x v="4"/>
    <x v="1"/>
    <x v="2"/>
    <x v="3"/>
    <n v="0"/>
    <m/>
    <m/>
    <n v="0"/>
    <m/>
    <m/>
  </r>
  <r>
    <x v="5"/>
    <x v="1"/>
    <x v="0"/>
    <x v="3"/>
    <n v="0"/>
    <n v="0"/>
    <n v="0"/>
    <n v="0"/>
    <n v="0"/>
    <n v="0"/>
  </r>
  <r>
    <x v="5"/>
    <x v="1"/>
    <x v="1"/>
    <x v="3"/>
    <n v="0"/>
    <m/>
    <m/>
    <n v="0"/>
    <m/>
    <m/>
  </r>
  <r>
    <x v="5"/>
    <x v="1"/>
    <x v="2"/>
    <x v="3"/>
    <n v="0"/>
    <m/>
    <m/>
    <n v="0"/>
    <m/>
    <m/>
  </r>
  <r>
    <x v="6"/>
    <x v="1"/>
    <x v="0"/>
    <x v="3"/>
    <n v="0"/>
    <n v="0"/>
    <n v="0"/>
    <n v="0"/>
    <n v="0"/>
    <n v="0"/>
  </r>
  <r>
    <x v="6"/>
    <x v="1"/>
    <x v="1"/>
    <x v="3"/>
    <n v="0"/>
    <m/>
    <m/>
    <n v="0"/>
    <m/>
    <m/>
  </r>
  <r>
    <x v="6"/>
    <x v="1"/>
    <x v="2"/>
    <x v="3"/>
    <n v="0"/>
    <m/>
    <m/>
    <n v="0"/>
    <m/>
    <m/>
  </r>
  <r>
    <x v="7"/>
    <x v="1"/>
    <x v="0"/>
    <x v="3"/>
    <n v="79.650000000000006"/>
    <n v="45.985948940953683"/>
    <n v="26.55"/>
    <n v="374355"/>
    <n v="216133.96002248232"/>
    <n v="124785"/>
  </r>
  <r>
    <x v="7"/>
    <x v="1"/>
    <x v="1"/>
    <x v="3"/>
    <n v="0"/>
    <m/>
    <m/>
    <n v="0"/>
    <m/>
    <m/>
  </r>
  <r>
    <x v="7"/>
    <x v="1"/>
    <x v="2"/>
    <x v="3"/>
    <n v="0"/>
    <m/>
    <m/>
    <n v="0"/>
    <m/>
    <m/>
  </r>
  <r>
    <x v="8"/>
    <x v="1"/>
    <x v="0"/>
    <x v="3"/>
    <n v="0"/>
    <n v="0"/>
    <n v="0"/>
    <n v="0"/>
    <n v="0"/>
    <n v="0"/>
  </r>
  <r>
    <x v="8"/>
    <x v="1"/>
    <x v="1"/>
    <x v="3"/>
    <n v="0"/>
    <m/>
    <m/>
    <n v="0"/>
    <m/>
    <m/>
  </r>
  <r>
    <x v="8"/>
    <x v="1"/>
    <x v="2"/>
    <x v="3"/>
    <n v="0"/>
    <m/>
    <m/>
    <n v="0"/>
    <m/>
    <m/>
  </r>
  <r>
    <x v="13"/>
    <x v="1"/>
    <x v="0"/>
    <x v="3"/>
    <n v="0"/>
    <n v="0"/>
    <n v="0"/>
    <n v="0"/>
    <n v="0"/>
    <n v="0"/>
  </r>
  <r>
    <x v="13"/>
    <x v="1"/>
    <x v="1"/>
    <x v="3"/>
    <n v="0"/>
    <m/>
    <m/>
    <n v="0"/>
    <m/>
    <m/>
  </r>
  <r>
    <x v="13"/>
    <x v="1"/>
    <x v="2"/>
    <x v="3"/>
    <n v="0"/>
    <m/>
    <m/>
    <n v="0"/>
    <m/>
    <m/>
  </r>
  <r>
    <x v="10"/>
    <x v="1"/>
    <x v="0"/>
    <x v="3"/>
    <n v="0"/>
    <n v="57.244279190151389"/>
    <n v="33.049999999999997"/>
    <n v="0"/>
    <n v="559677.31764211017"/>
    <n v="323129.84999999998"/>
  </r>
  <r>
    <x v="10"/>
    <x v="1"/>
    <x v="1"/>
    <x v="3"/>
    <n v="0"/>
    <m/>
    <m/>
    <n v="0"/>
    <m/>
    <m/>
  </r>
  <r>
    <x v="10"/>
    <x v="1"/>
    <x v="2"/>
    <x v="3"/>
    <n v="99.15"/>
    <m/>
    <m/>
    <n v="969389.55"/>
    <m/>
    <m/>
  </r>
  <r>
    <x v="11"/>
    <x v="1"/>
    <x v="0"/>
    <x v="3"/>
    <n v="0"/>
    <n v="0"/>
    <n v="0"/>
    <n v="0"/>
    <n v="0"/>
    <n v="0"/>
  </r>
  <r>
    <x v="11"/>
    <x v="1"/>
    <x v="1"/>
    <x v="3"/>
    <n v="0"/>
    <m/>
    <m/>
    <n v="0"/>
    <m/>
    <m/>
  </r>
  <r>
    <x v="11"/>
    <x v="1"/>
    <x v="2"/>
    <x v="3"/>
    <n v="0"/>
    <m/>
    <m/>
    <n v="0"/>
    <m/>
    <m/>
  </r>
  <r>
    <x v="12"/>
    <x v="1"/>
    <x v="0"/>
    <x v="3"/>
    <n v="0"/>
    <n v="0"/>
    <n v="0"/>
    <n v="0"/>
    <n v="0"/>
    <n v="0"/>
  </r>
  <r>
    <x v="12"/>
    <x v="1"/>
    <x v="1"/>
    <x v="3"/>
    <n v="0"/>
    <m/>
    <m/>
    <n v="0"/>
    <m/>
    <m/>
  </r>
  <r>
    <x v="12"/>
    <x v="1"/>
    <x v="2"/>
    <x v="3"/>
    <n v="0"/>
    <m/>
    <m/>
    <n v="0"/>
    <m/>
    <m/>
  </r>
  <r>
    <x v="0"/>
    <x v="1"/>
    <x v="0"/>
    <x v="4"/>
    <n v="99.15"/>
    <n v="151.4541267182905"/>
    <n v="87.442080830684716"/>
    <n v="2436908.7000000002"/>
    <n v="3722439.5264821434"/>
    <n v="2149151.4626565687"/>
  </r>
  <r>
    <x v="0"/>
    <x v="1"/>
    <x v="1"/>
    <x v="4"/>
    <n v="198.3"/>
    <m/>
    <m/>
    <n v="4873817.4000000004"/>
    <m/>
    <m/>
  </r>
  <r>
    <x v="0"/>
    <x v="1"/>
    <x v="2"/>
    <x v="4"/>
    <n v="396.6"/>
    <m/>
    <m/>
    <n v="9747634.7999999989"/>
    <m/>
    <m/>
  </r>
  <r>
    <x v="1"/>
    <x v="1"/>
    <x v="0"/>
    <x v="4"/>
    <n v="1586.4"/>
    <n v="375.37584165739821"/>
    <n v="216.72334322818119"/>
    <n v="38990539.199999996"/>
    <n v="9225987.436255537"/>
    <n v="5326626.3298622398"/>
  </r>
  <r>
    <x v="1"/>
    <x v="1"/>
    <x v="1"/>
    <x v="4"/>
    <n v="1685.55"/>
    <m/>
    <m/>
    <n v="41427447.900000006"/>
    <m/>
    <m/>
  </r>
  <r>
    <x v="1"/>
    <x v="1"/>
    <x v="2"/>
    <x v="4"/>
    <n v="2280.4499999999998"/>
    <m/>
    <m/>
    <n v="56048900.100000009"/>
    <m/>
    <m/>
  </r>
  <r>
    <x v="2"/>
    <x v="1"/>
    <x v="0"/>
    <x v="4"/>
    <n v="991.5"/>
    <n v="262.32624249205412"/>
    <n v="151.4541267182905"/>
    <n v="24369087"/>
    <n v="6447454.3879697071"/>
    <n v="3722439.5264821444"/>
  </r>
  <r>
    <x v="2"/>
    <x v="1"/>
    <x v="1"/>
    <x v="4"/>
    <n v="892.35"/>
    <m/>
    <m/>
    <n v="21932178.300000001"/>
    <m/>
    <m/>
  </r>
  <r>
    <x v="2"/>
    <x v="1"/>
    <x v="2"/>
    <x v="4"/>
    <n v="495.75"/>
    <m/>
    <m/>
    <n v="12184543.5"/>
    <m/>
    <m/>
  </r>
  <r>
    <x v="3"/>
    <x v="1"/>
    <x v="0"/>
    <x v="4"/>
    <n v="793.2"/>
    <n v="546.07561976341719"/>
    <n v="315.27690606830066"/>
    <n v="19495269.599999998"/>
    <n v="13421446.582545266"/>
    <n v="7748875.7973466925"/>
  </r>
  <r>
    <x v="3"/>
    <x v="1"/>
    <x v="1"/>
    <x v="4"/>
    <n v="1784.7"/>
    <m/>
    <m/>
    <n v="43864356.600000001"/>
    <m/>
    <m/>
  </r>
  <r>
    <x v="3"/>
    <x v="1"/>
    <x v="2"/>
    <x v="4"/>
    <n v="1685.55"/>
    <m/>
    <m/>
    <n v="41427447.900000006"/>
    <m/>
    <m/>
  </r>
  <r>
    <x v="4"/>
    <x v="1"/>
    <x v="0"/>
    <x v="4"/>
    <n v="7138.8"/>
    <n v="1689.4337609092595"/>
    <n v="975.39503663900291"/>
    <n v="175457426.40000001"/>
    <n v="41522902.975627743"/>
    <n v="23973259.210513391"/>
  </r>
  <r>
    <x v="4"/>
    <x v="1"/>
    <x v="1"/>
    <x v="4"/>
    <n v="7039.65"/>
    <m/>
    <m/>
    <n v="173020517.70000002"/>
    <m/>
    <m/>
  </r>
  <r>
    <x v="4"/>
    <x v="1"/>
    <x v="2"/>
    <x v="4"/>
    <n v="4164.3"/>
    <m/>
    <m/>
    <n v="102350165.40000001"/>
    <m/>
    <m/>
  </r>
  <r>
    <x v="5"/>
    <x v="1"/>
    <x v="0"/>
    <x v="4"/>
    <n v="3866.85"/>
    <n v="1035.1563903584811"/>
    <n v="597.64782062683037"/>
    <n v="95039439.299999997"/>
    <n v="25442073.762230746"/>
    <n v="14688988.135366237"/>
  </r>
  <r>
    <x v="5"/>
    <x v="1"/>
    <x v="1"/>
    <x v="4"/>
    <n v="1983"/>
    <m/>
    <m/>
    <n v="48738174"/>
    <m/>
    <m/>
  </r>
  <r>
    <x v="5"/>
    <x v="1"/>
    <x v="2"/>
    <x v="4"/>
    <n v="2181.3000000000002"/>
    <m/>
    <m/>
    <n v="53611991.399999991"/>
    <m/>
    <m/>
  </r>
  <r>
    <x v="6"/>
    <x v="1"/>
    <x v="0"/>
    <x v="4"/>
    <n v="8681.85"/>
    <n v="2113.8535775923565"/>
    <n v="1220.4339320504005"/>
    <n v="213382509.30000001"/>
    <n v="51954293.230064906"/>
    <n v="29995825.181934725"/>
  </r>
  <r>
    <x v="6"/>
    <x v="1"/>
    <x v="1"/>
    <x v="4"/>
    <n v="6372"/>
    <m/>
    <m/>
    <n v="156611016"/>
    <m/>
    <m/>
  </r>
  <r>
    <x v="6"/>
    <x v="1"/>
    <x v="2"/>
    <x v="4"/>
    <n v="4460.3999999999996"/>
    <m/>
    <m/>
    <n v="109627711.20000002"/>
    <m/>
    <m/>
  </r>
  <r>
    <x v="7"/>
    <x v="1"/>
    <x v="0"/>
    <x v="4"/>
    <n v="4540.05"/>
    <n v="1198.2847710373358"/>
    <n v="691.83003512423488"/>
    <n v="111585348.90000001"/>
    <n v="29451443.102555636"/>
    <n v="17003798.603283446"/>
  </r>
  <r>
    <x v="7"/>
    <x v="1"/>
    <x v="1"/>
    <x v="4"/>
    <n v="6929.55"/>
    <m/>
    <m/>
    <n v="170314479.90000001"/>
    <m/>
    <m/>
  </r>
  <r>
    <x v="7"/>
    <x v="1"/>
    <x v="2"/>
    <x v="4"/>
    <n v="5575.5"/>
    <m/>
    <m/>
    <n v="137034639"/>
    <m/>
    <m/>
  </r>
  <r>
    <x v="8"/>
    <x v="1"/>
    <x v="0"/>
    <x v="4"/>
    <n v="5495.85"/>
    <n v="210.7340919262947"/>
    <n v="121.66738470107759"/>
    <n v="181472966.99999997"/>
    <n v="6958439.7154062549"/>
    <n v="4017457.0428295843"/>
  </r>
  <r>
    <x v="8"/>
    <x v="1"/>
    <x v="1"/>
    <x v="4"/>
    <n v="5814.45"/>
    <m/>
    <m/>
    <n v="191993139"/>
    <m/>
    <m/>
  </r>
  <r>
    <x v="8"/>
    <x v="1"/>
    <x v="2"/>
    <x v="4"/>
    <n v="5894.1"/>
    <m/>
    <m/>
    <n v="194623181.99999997"/>
    <m/>
    <m/>
  </r>
  <r>
    <x v="13"/>
    <x v="1"/>
    <x v="0"/>
    <x v="4"/>
    <n v="3271.95"/>
    <n v="686.93135028181689"/>
    <n v="396.6"/>
    <n v="108039789.00000001"/>
    <n v="22682473.186305597"/>
    <n v="13095732.000000006"/>
  </r>
  <r>
    <x v="13"/>
    <x v="1"/>
    <x v="1"/>
    <x v="4"/>
    <n v="3271.95"/>
    <m/>
    <m/>
    <n v="108039789.00000001"/>
    <m/>
    <m/>
  </r>
  <r>
    <x v="13"/>
    <x v="1"/>
    <x v="2"/>
    <x v="4"/>
    <n v="2082.15"/>
    <m/>
    <m/>
    <n v="68752593"/>
    <m/>
    <m/>
  </r>
  <r>
    <x v="10"/>
    <x v="1"/>
    <x v="0"/>
    <x v="4"/>
    <n v="297.45"/>
    <n v="998.08811234279312"/>
    <n v="576.24644033607706"/>
    <n v="10944375.299999999"/>
    <n v="36723654.005540736"/>
    <n v="21202411.525725625"/>
  </r>
  <r>
    <x v="10"/>
    <x v="1"/>
    <x v="1"/>
    <x v="4"/>
    <n v="1487.25"/>
    <m/>
    <m/>
    <n v="54721876.5"/>
    <m/>
    <m/>
  </r>
  <r>
    <x v="10"/>
    <x v="1"/>
    <x v="2"/>
    <x v="4"/>
    <n v="2280.4499999999998"/>
    <m/>
    <m/>
    <n v="83906877.300000012"/>
    <m/>
    <m/>
  </r>
  <r>
    <x v="11"/>
    <x v="1"/>
    <x v="0"/>
    <x v="4"/>
    <n v="79.650000000000006"/>
    <n v="0"/>
    <n v="0"/>
    <n v="2930642.1"/>
    <n v="0"/>
    <n v="0"/>
  </r>
  <r>
    <x v="11"/>
    <x v="1"/>
    <x v="1"/>
    <x v="4"/>
    <n v="79.650000000000006"/>
    <m/>
    <m/>
    <n v="2930642.1"/>
    <m/>
    <m/>
  </r>
  <r>
    <x v="11"/>
    <x v="1"/>
    <x v="2"/>
    <x v="4"/>
    <n v="79.650000000000006"/>
    <m/>
    <m/>
    <n v="2930642.1"/>
    <m/>
    <m/>
  </r>
  <r>
    <x v="12"/>
    <x v="1"/>
    <x v="0"/>
    <x v="4"/>
    <n v="297.45"/>
    <n v="447.09211299238996"/>
    <n v="258.12875178871491"/>
    <n v="10944375.299999999"/>
    <n v="16450307.205441995"/>
    <n v="9497589.2933139764"/>
  </r>
  <r>
    <x v="12"/>
    <x v="1"/>
    <x v="1"/>
    <x v="4"/>
    <n v="793.2"/>
    <m/>
    <m/>
    <n v="29185000.799999997"/>
    <m/>
    <m/>
  </r>
  <r>
    <x v="12"/>
    <x v="1"/>
    <x v="2"/>
    <x v="4"/>
    <n v="1189.8"/>
    <m/>
    <m/>
    <n v="43777501.199999996"/>
    <m/>
    <m/>
  </r>
  <r>
    <x v="0"/>
    <x v="1"/>
    <x v="0"/>
    <x v="5"/>
    <n v="10708.2"/>
    <n v="10418.301546917326"/>
    <n v="6015.0092026114135"/>
    <n v="51399359.999999993"/>
    <n v="50007847.425203167"/>
    <n v="28872044.172534782"/>
  </r>
  <r>
    <x v="0"/>
    <x v="1"/>
    <x v="1"/>
    <x v="5"/>
    <n v="14773.35"/>
    <m/>
    <m/>
    <n v="70912080"/>
    <m/>
    <m/>
  </r>
  <r>
    <x v="0"/>
    <x v="1"/>
    <x v="2"/>
    <x v="5"/>
    <n v="30439.05"/>
    <m/>
    <m/>
    <n v="146107439.99999997"/>
    <m/>
    <m/>
  </r>
  <r>
    <x v="1"/>
    <x v="1"/>
    <x v="0"/>
    <x v="5"/>
    <n v="41345.550000000003"/>
    <n v="4762.2974295500917"/>
    <n v="2749.5137029118087"/>
    <n v="198458639.99999997"/>
    <n v="22859027.661840722"/>
    <n v="13197665.773976844"/>
  </r>
  <r>
    <x v="1"/>
    <x v="1"/>
    <x v="1"/>
    <x v="5"/>
    <n v="31827.15"/>
    <m/>
    <m/>
    <n v="152770320"/>
    <m/>
    <m/>
  </r>
  <r>
    <x v="1"/>
    <x v="1"/>
    <x v="2"/>
    <x v="5"/>
    <n v="36883.800000000003"/>
    <m/>
    <m/>
    <n v="177042239.99999997"/>
    <m/>
    <m/>
  </r>
  <r>
    <x v="2"/>
    <x v="1"/>
    <x v="0"/>
    <x v="5"/>
    <n v="58795.95"/>
    <n v="17913.252444000784"/>
    <n v="10342.221120605574"/>
    <n v="282220560"/>
    <n v="85983611.731203735"/>
    <n v="49642661.378906742"/>
  </r>
  <r>
    <x v="2"/>
    <x v="1"/>
    <x v="1"/>
    <x v="5"/>
    <n v="92606.1"/>
    <m/>
    <m/>
    <n v="444509279.99999994"/>
    <m/>
    <m/>
  </r>
  <r>
    <x v="2"/>
    <x v="1"/>
    <x v="2"/>
    <x v="5"/>
    <n v="85963.05"/>
    <m/>
    <m/>
    <n v="412622640"/>
    <m/>
    <m/>
  </r>
  <r>
    <x v="3"/>
    <x v="1"/>
    <x v="0"/>
    <x v="5"/>
    <n v="43725.15"/>
    <n v="8698.1170583063558"/>
    <n v="5021.8602250560507"/>
    <n v="209880720"/>
    <n v="41750961.879870504"/>
    <n v="24104929.080269042"/>
  </r>
  <r>
    <x v="3"/>
    <x v="1"/>
    <x v="1"/>
    <x v="5"/>
    <n v="57209.55"/>
    <m/>
    <m/>
    <n v="274605840"/>
    <m/>
    <m/>
  </r>
  <r>
    <x v="3"/>
    <x v="1"/>
    <x v="2"/>
    <x v="5"/>
    <n v="59985.75"/>
    <m/>
    <m/>
    <n v="287931600"/>
    <m/>
    <m/>
  </r>
  <r>
    <x v="4"/>
    <x v="1"/>
    <x v="0"/>
    <x v="5"/>
    <n v="12492.9"/>
    <n v="3231.6411005091522"/>
    <n v="1865.7888593032176"/>
    <n v="59965920"/>
    <n v="15511877.282443933"/>
    <n v="8955786.5246554464"/>
  </r>
  <r>
    <x v="4"/>
    <x v="1"/>
    <x v="1"/>
    <x v="5"/>
    <n v="10807.35"/>
    <m/>
    <m/>
    <n v="51875280.000000007"/>
    <m/>
    <m/>
  </r>
  <r>
    <x v="4"/>
    <x v="1"/>
    <x v="2"/>
    <x v="5"/>
    <n v="17053.8"/>
    <m/>
    <m/>
    <n v="81858240.000000015"/>
    <m/>
    <m/>
  </r>
  <r>
    <x v="5"/>
    <x v="1"/>
    <x v="0"/>
    <x v="5"/>
    <n v="396.6"/>
    <n v="508.7982827211589"/>
    <n v="293.75482549228042"/>
    <n v="1903680"/>
    <n v="2442231.7570615625"/>
    <n v="1410023.162362946"/>
  </r>
  <r>
    <x v="5"/>
    <x v="1"/>
    <x v="1"/>
    <x v="5"/>
    <n v="1388.1"/>
    <m/>
    <m/>
    <n v="6662880.0000000009"/>
    <m/>
    <m/>
  </r>
  <r>
    <x v="5"/>
    <x v="1"/>
    <x v="2"/>
    <x v="5"/>
    <n v="694.05"/>
    <m/>
    <m/>
    <n v="3331440"/>
    <m/>
    <m/>
  </r>
  <r>
    <x v="6"/>
    <x v="1"/>
    <x v="0"/>
    <x v="5"/>
    <n v="238.95"/>
    <n v="165.80469685747747"/>
    <n v="95.727386363568911"/>
    <n v="829156.5"/>
    <n v="575342.29809544678"/>
    <n v="332174.03068158415"/>
  </r>
  <r>
    <x v="6"/>
    <x v="1"/>
    <x v="1"/>
    <x v="5"/>
    <n v="0"/>
    <m/>
    <m/>
    <n v="0"/>
    <m/>
    <m/>
  </r>
  <r>
    <x v="6"/>
    <x v="1"/>
    <x v="2"/>
    <x v="5"/>
    <n v="318.60000000000002"/>
    <m/>
    <m/>
    <n v="1105542"/>
    <m/>
    <m/>
  </r>
  <r>
    <x v="7"/>
    <x v="1"/>
    <x v="0"/>
    <x v="5"/>
    <n v="1672.65"/>
    <n v="694.37260170602895"/>
    <n v="400.89620851287663"/>
    <n v="5804095.4999999991"/>
    <n v="2409472.9279199215"/>
    <n v="1391109.8435396824"/>
  </r>
  <r>
    <x v="7"/>
    <x v="1"/>
    <x v="1"/>
    <x v="5"/>
    <n v="2787.75"/>
    <m/>
    <m/>
    <n v="9673492.5"/>
    <m/>
    <m/>
  </r>
  <r>
    <x v="7"/>
    <x v="1"/>
    <x v="2"/>
    <x v="5"/>
    <n v="1513.35"/>
    <m/>
    <m/>
    <n v="5251324.5"/>
    <m/>
    <m/>
  </r>
  <r>
    <x v="8"/>
    <x v="1"/>
    <x v="0"/>
    <x v="5"/>
    <n v="1354.05"/>
    <n v="376.41121463102007"/>
    <n v="217.32111609321345"/>
    <n v="1883483.55"/>
    <n v="523587.99955174921"/>
    <n v="302293.67248566006"/>
  </r>
  <r>
    <x v="8"/>
    <x v="1"/>
    <x v="1"/>
    <x v="5"/>
    <n v="1194.75"/>
    <m/>
    <m/>
    <n v="1661897.25"/>
    <m/>
    <m/>
  </r>
  <r>
    <x v="8"/>
    <x v="1"/>
    <x v="2"/>
    <x v="5"/>
    <n v="637.20000000000005"/>
    <m/>
    <m/>
    <n v="886345.2"/>
    <m/>
    <m/>
  </r>
  <r>
    <x v="13"/>
    <x v="1"/>
    <x v="0"/>
    <x v="5"/>
    <n v="2379.6"/>
    <n v="499.04405617139724"/>
    <n v="288.12322016803893"/>
    <n v="3310023.6"/>
    <n v="694170.28213441256"/>
    <n v="400779.39925374161"/>
  </r>
  <r>
    <x v="13"/>
    <x v="1"/>
    <x v="1"/>
    <x v="5"/>
    <n v="1784.7"/>
    <m/>
    <m/>
    <n v="2482517.7000000002"/>
    <m/>
    <m/>
  </r>
  <r>
    <x v="13"/>
    <x v="1"/>
    <x v="2"/>
    <x v="5"/>
    <n v="2776.2"/>
    <m/>
    <m/>
    <n v="3861694.2"/>
    <m/>
    <m/>
  </r>
  <r>
    <x v="10"/>
    <x v="1"/>
    <x v="0"/>
    <x v="5"/>
    <n v="495.75"/>
    <n v="114.48855838030283"/>
    <n v="66.099999999999994"/>
    <n v="2005308.75"/>
    <n v="463106.21864832507"/>
    <n v="267374.5"/>
  </r>
  <r>
    <x v="10"/>
    <x v="1"/>
    <x v="1"/>
    <x v="5"/>
    <n v="694.05"/>
    <m/>
    <m/>
    <n v="2807432.25"/>
    <m/>
    <m/>
  </r>
  <r>
    <x v="10"/>
    <x v="1"/>
    <x v="2"/>
    <x v="5"/>
    <n v="694.05"/>
    <m/>
    <m/>
    <n v="2807432.25"/>
    <m/>
    <m/>
  </r>
  <r>
    <x v="11"/>
    <x v="1"/>
    <x v="0"/>
    <x v="5"/>
    <n v="716.85"/>
    <n v="365.00215410323267"/>
    <n v="210.73409192629467"/>
    <n v="2899658.25"/>
    <n v="1476433.7133475761"/>
    <n v="852419.40184186189"/>
  </r>
  <r>
    <x v="11"/>
    <x v="1"/>
    <x v="1"/>
    <x v="5"/>
    <n v="1194.75"/>
    <m/>
    <m/>
    <n v="4832763.75"/>
    <m/>
    <m/>
  </r>
  <r>
    <x v="11"/>
    <x v="1"/>
    <x v="2"/>
    <x v="5"/>
    <n v="477.9"/>
    <m/>
    <m/>
    <n v="1933105.5"/>
    <m/>
    <m/>
  </r>
  <r>
    <x v="12"/>
    <x v="1"/>
    <x v="0"/>
    <x v="5"/>
    <n v="0"/>
    <n v="297.45"/>
    <n v="171.73283757045419"/>
    <n v="0"/>
    <n v="1203185.25"/>
    <n v="694659.3279724872"/>
  </r>
  <r>
    <x v="12"/>
    <x v="1"/>
    <x v="1"/>
    <x v="5"/>
    <n v="594.9"/>
    <m/>
    <m/>
    <n v="2406370.5"/>
    <m/>
    <m/>
  </r>
  <r>
    <x v="12"/>
    <x v="1"/>
    <x v="2"/>
    <x v="5"/>
    <n v="297.45"/>
    <m/>
    <m/>
    <n v="1203185.25"/>
    <m/>
    <m/>
  </r>
  <r>
    <x v="0"/>
    <x v="1"/>
    <x v="0"/>
    <x v="6"/>
    <n v="99.15"/>
    <n v="348.20335653178302"/>
    <n v="201.03530162635616"/>
    <n v="132960.15"/>
    <n v="466940.70110912097"/>
    <n v="269588.33948094357"/>
  </r>
  <r>
    <x v="0"/>
    <x v="1"/>
    <x v="1"/>
    <x v="6"/>
    <n v="495.75"/>
    <m/>
    <m/>
    <n v="664800.75"/>
    <m/>
    <m/>
  </r>
  <r>
    <x v="0"/>
    <x v="1"/>
    <x v="2"/>
    <x v="6"/>
    <n v="793.2"/>
    <m/>
    <m/>
    <n v="1063681.2"/>
    <m/>
    <m/>
  </r>
  <r>
    <x v="1"/>
    <x v="1"/>
    <x v="0"/>
    <x v="6"/>
    <n v="2677.05"/>
    <n v="703.42947940785075"/>
    <n v="406.12519929204097"/>
    <n v="3589924.05"/>
    <n v="943298.93188592792"/>
    <n v="544613.89225062693"/>
  </r>
  <r>
    <x v="1"/>
    <x v="1"/>
    <x v="1"/>
    <x v="6"/>
    <n v="1288.95"/>
    <m/>
    <m/>
    <n v="1728481.95"/>
    <m/>
    <m/>
  </r>
  <r>
    <x v="1"/>
    <x v="1"/>
    <x v="2"/>
    <x v="6"/>
    <n v="2181.3000000000002"/>
    <m/>
    <m/>
    <n v="2925123.3"/>
    <m/>
    <m/>
  </r>
  <r>
    <x v="2"/>
    <x v="1"/>
    <x v="0"/>
    <x v="6"/>
    <n v="3966"/>
    <n v="99.149999999981972"/>
    <n v="57.244279190140986"/>
    <n v="5318406"/>
    <n v="132960.15"/>
    <n v="76764.578393992968"/>
  </r>
  <r>
    <x v="2"/>
    <x v="1"/>
    <x v="1"/>
    <x v="6"/>
    <n v="4065.15"/>
    <m/>
    <m/>
    <n v="5451366.1499999994"/>
    <m/>
    <m/>
  </r>
  <r>
    <x v="2"/>
    <x v="1"/>
    <x v="2"/>
    <x v="6"/>
    <n v="3866.85"/>
    <m/>
    <m/>
    <n v="5185445.8499999996"/>
    <m/>
    <m/>
  </r>
  <r>
    <x v="3"/>
    <x v="1"/>
    <x v="0"/>
    <x v="6"/>
    <n v="2379.6"/>
    <n v="302.90825343657821"/>
    <n v="174.88416166136781"/>
    <n v="3191043.6"/>
    <n v="406199.96785845491"/>
    <n v="234519.66078789628"/>
  </r>
  <r>
    <x v="3"/>
    <x v="1"/>
    <x v="1"/>
    <x v="6"/>
    <n v="2577.9"/>
    <m/>
    <m/>
    <n v="3456963.9"/>
    <m/>
    <m/>
  </r>
  <r>
    <x v="3"/>
    <x v="1"/>
    <x v="2"/>
    <x v="6"/>
    <n v="1983"/>
    <m/>
    <m/>
    <n v="2659203"/>
    <m/>
    <m/>
  </r>
  <r>
    <x v="4"/>
    <x v="1"/>
    <x v="0"/>
    <x v="6"/>
    <n v="1388.1"/>
    <n v="552.04383657459664"/>
    <n v="318.72265765081715"/>
    <n v="1861442.1"/>
    <n v="740290.78484653414"/>
    <n v="427407.08390974585"/>
  </r>
  <r>
    <x v="4"/>
    <x v="1"/>
    <x v="1"/>
    <x v="6"/>
    <n v="694.05"/>
    <m/>
    <m/>
    <n v="930721.05"/>
    <m/>
    <m/>
  </r>
  <r>
    <x v="4"/>
    <x v="1"/>
    <x v="2"/>
    <x v="6"/>
    <n v="1784.7"/>
    <m/>
    <m/>
    <n v="2393282.7000000002"/>
    <m/>
    <m/>
  </r>
  <r>
    <x v="5"/>
    <x v="1"/>
    <x v="0"/>
    <x v="6"/>
    <n v="1090.6500000000001"/>
    <n v="489.09533579865553"/>
    <n v="282.37932378274417"/>
    <n v="1462561.65"/>
    <n v="655876.84530599788"/>
    <n v="378670.67319266044"/>
  </r>
  <r>
    <x v="5"/>
    <x v="1"/>
    <x v="1"/>
    <x v="6"/>
    <n v="1883.85"/>
    <m/>
    <m/>
    <n v="2526242.85"/>
    <m/>
    <m/>
  </r>
  <r>
    <x v="5"/>
    <x v="1"/>
    <x v="2"/>
    <x v="6"/>
    <n v="991.5"/>
    <m/>
    <m/>
    <n v="1329601.5"/>
    <m/>
    <m/>
  </r>
  <r>
    <x v="6"/>
    <x v="1"/>
    <x v="0"/>
    <x v="6"/>
    <n v="159.30000000000001"/>
    <n v="183.94379576381479"/>
    <n v="106.2"/>
    <n v="189885.6"/>
    <n v="219261.00455046722"/>
    <n v="126590.39999999999"/>
  </r>
  <r>
    <x v="6"/>
    <x v="1"/>
    <x v="1"/>
    <x v="6"/>
    <n v="159.30000000000001"/>
    <m/>
    <m/>
    <n v="189885.6"/>
    <m/>
    <m/>
  </r>
  <r>
    <x v="6"/>
    <x v="1"/>
    <x v="2"/>
    <x v="6"/>
    <n v="477.9"/>
    <m/>
    <m/>
    <n v="569656.80000000005"/>
    <m/>
    <m/>
  </r>
  <r>
    <x v="7"/>
    <x v="1"/>
    <x v="0"/>
    <x v="6"/>
    <n v="796.5"/>
    <n v="91.971897881907424"/>
    <n v="53.1"/>
    <n v="949428"/>
    <n v="109630.50227523365"/>
    <n v="63295.199999999997"/>
  </r>
  <r>
    <x v="7"/>
    <x v="1"/>
    <x v="1"/>
    <x v="6"/>
    <n v="796.5"/>
    <m/>
    <m/>
    <n v="949428"/>
    <m/>
    <m/>
  </r>
  <r>
    <x v="7"/>
    <x v="1"/>
    <x v="2"/>
    <x v="6"/>
    <n v="637.20000000000005"/>
    <m/>
    <m/>
    <n v="759542.4"/>
    <m/>
    <m/>
  </r>
  <r>
    <x v="8"/>
    <x v="1"/>
    <x v="0"/>
    <x v="6"/>
    <n v="1035.45"/>
    <n v="256.03892770436295"/>
    <n v="147.8241438331371"/>
    <n v="1075832.55"/>
    <n v="266024.44588483311"/>
    <n v="153589.28544262945"/>
  </r>
  <r>
    <x v="8"/>
    <x v="1"/>
    <x v="1"/>
    <x v="6"/>
    <n v="1433.7"/>
    <m/>
    <m/>
    <n v="1489614.3"/>
    <m/>
    <m/>
  </r>
  <r>
    <x v="8"/>
    <x v="1"/>
    <x v="2"/>
    <x v="6"/>
    <n v="955.8"/>
    <m/>
    <m/>
    <n v="993076.2"/>
    <m/>
    <m/>
  </r>
  <r>
    <x v="13"/>
    <x v="1"/>
    <x v="0"/>
    <x v="6"/>
    <n v="1883.85"/>
    <n v="552.04383657459584"/>
    <n v="318.7226576508167"/>
    <n v="1957320.15"/>
    <n v="573573.54620100593"/>
    <n v="331152.84129919903"/>
  </r>
  <r>
    <x v="13"/>
    <x v="1"/>
    <x v="1"/>
    <x v="6"/>
    <n v="2577.9"/>
    <m/>
    <m/>
    <n v="2678438.1"/>
    <m/>
    <m/>
  </r>
  <r>
    <x v="13"/>
    <x v="1"/>
    <x v="2"/>
    <x v="6"/>
    <n v="2974.5"/>
    <m/>
    <m/>
    <n v="3090505.5"/>
    <m/>
    <m/>
  </r>
  <r>
    <x v="10"/>
    <x v="1"/>
    <x v="0"/>
    <x v="6"/>
    <n v="6048.15"/>
    <n v="1514.5412671829054"/>
    <n v="874.42080830684733"/>
    <n v="7209394.7999999998"/>
    <n v="1805333.1904820227"/>
    <n v="1042309.6035017618"/>
  </r>
  <r>
    <x v="10"/>
    <x v="1"/>
    <x v="1"/>
    <x v="6"/>
    <n v="8031.15"/>
    <m/>
    <m/>
    <n v="9573130.8000000007"/>
    <m/>
    <m/>
  </r>
  <r>
    <x v="10"/>
    <x v="1"/>
    <x v="2"/>
    <x v="6"/>
    <n v="9022.65"/>
    <m/>
    <m/>
    <n v="10754998.799999999"/>
    <m/>
    <m/>
  </r>
  <r>
    <x v="11"/>
    <x v="1"/>
    <x v="0"/>
    <x v="6"/>
    <n v="8841.15"/>
    <n v="2469.578188679192"/>
    <n v="1425.8116320187601"/>
    <n v="10538650.799999999"/>
    <n v="2943737.2009055968"/>
    <n v="1699567.4653663619"/>
  </r>
  <r>
    <x v="11"/>
    <x v="1"/>
    <x v="1"/>
    <x v="6"/>
    <n v="13779.45"/>
    <m/>
    <m/>
    <n v="16425104.399999999"/>
    <m/>
    <m/>
  </r>
  <r>
    <x v="11"/>
    <x v="1"/>
    <x v="2"/>
    <x v="6"/>
    <n v="11389.95"/>
    <m/>
    <m/>
    <n v="13576820.399999999"/>
    <m/>
    <m/>
  </r>
  <r>
    <x v="12"/>
    <x v="1"/>
    <x v="0"/>
    <x v="6"/>
    <n v="10609.05"/>
    <n v="4287.9748113182741"/>
    <n v="2475.6634115929405"/>
    <n v="12645987.6"/>
    <n v="5111265.9750913819"/>
    <n v="2950990.7866187845"/>
  </r>
  <r>
    <x v="12"/>
    <x v="1"/>
    <x v="1"/>
    <x v="6"/>
    <n v="19135.95"/>
    <m/>
    <m/>
    <n v="22810052.399999995"/>
    <m/>
    <m/>
  </r>
  <r>
    <x v="12"/>
    <x v="1"/>
    <x v="2"/>
    <x v="6"/>
    <n v="15665.7"/>
    <m/>
    <m/>
    <n v="18673514.399999999"/>
    <m/>
    <m/>
  </r>
  <r>
    <x v="0"/>
    <x v="1"/>
    <x v="0"/>
    <x v="7"/>
    <n v="0"/>
    <n v="0"/>
    <n v="0"/>
    <n v="0"/>
    <n v="0"/>
    <n v="0"/>
  </r>
  <r>
    <x v="0"/>
    <x v="1"/>
    <x v="1"/>
    <x v="7"/>
    <n v="0"/>
    <m/>
    <m/>
    <n v="0"/>
    <m/>
    <m/>
  </r>
  <r>
    <x v="0"/>
    <x v="1"/>
    <x v="2"/>
    <x v="7"/>
    <n v="0"/>
    <m/>
    <m/>
    <n v="0"/>
    <m/>
    <m/>
  </r>
  <r>
    <x v="1"/>
    <x v="1"/>
    <x v="0"/>
    <x v="7"/>
    <n v="0"/>
    <n v="0"/>
    <n v="0"/>
    <n v="0"/>
    <n v="0"/>
    <n v="0"/>
  </r>
  <r>
    <x v="1"/>
    <x v="1"/>
    <x v="1"/>
    <x v="7"/>
    <n v="0"/>
    <m/>
    <m/>
    <n v="0"/>
    <m/>
    <m/>
  </r>
  <r>
    <x v="1"/>
    <x v="1"/>
    <x v="2"/>
    <x v="7"/>
    <n v="0"/>
    <m/>
    <m/>
    <n v="0"/>
    <m/>
    <m/>
  </r>
  <r>
    <x v="2"/>
    <x v="1"/>
    <x v="0"/>
    <x v="7"/>
    <n v="0"/>
    <n v="0"/>
    <n v="0"/>
    <n v="0"/>
    <n v="0"/>
    <n v="0"/>
  </r>
  <r>
    <x v="2"/>
    <x v="1"/>
    <x v="1"/>
    <x v="7"/>
    <n v="0"/>
    <m/>
    <m/>
    <n v="0"/>
    <m/>
    <m/>
  </r>
  <r>
    <x v="2"/>
    <x v="1"/>
    <x v="2"/>
    <x v="7"/>
    <n v="0"/>
    <m/>
    <m/>
    <n v="0"/>
    <m/>
    <m/>
  </r>
  <r>
    <x v="3"/>
    <x v="1"/>
    <x v="0"/>
    <x v="7"/>
    <n v="0"/>
    <n v="0"/>
    <n v="0"/>
    <n v="0"/>
    <n v="0"/>
    <n v="0"/>
  </r>
  <r>
    <x v="3"/>
    <x v="1"/>
    <x v="1"/>
    <x v="7"/>
    <n v="0"/>
    <m/>
    <m/>
    <n v="0"/>
    <m/>
    <m/>
  </r>
  <r>
    <x v="3"/>
    <x v="1"/>
    <x v="2"/>
    <x v="7"/>
    <n v="0"/>
    <m/>
    <m/>
    <n v="0"/>
    <m/>
    <m/>
  </r>
  <r>
    <x v="4"/>
    <x v="1"/>
    <x v="0"/>
    <x v="7"/>
    <n v="0"/>
    <n v="0"/>
    <n v="0"/>
    <n v="0"/>
    <n v="0"/>
    <n v="0"/>
  </r>
  <r>
    <x v="4"/>
    <x v="1"/>
    <x v="1"/>
    <x v="7"/>
    <n v="0"/>
    <m/>
    <m/>
    <n v="0"/>
    <m/>
    <m/>
  </r>
  <r>
    <x v="4"/>
    <x v="1"/>
    <x v="2"/>
    <x v="7"/>
    <n v="0"/>
    <m/>
    <m/>
    <n v="0"/>
    <m/>
    <m/>
  </r>
  <r>
    <x v="5"/>
    <x v="1"/>
    <x v="0"/>
    <x v="7"/>
    <n v="0"/>
    <n v="0"/>
    <n v="0"/>
    <n v="0"/>
    <n v="0"/>
    <n v="0"/>
  </r>
  <r>
    <x v="5"/>
    <x v="1"/>
    <x v="1"/>
    <x v="7"/>
    <n v="0"/>
    <m/>
    <m/>
    <n v="0"/>
    <m/>
    <m/>
  </r>
  <r>
    <x v="5"/>
    <x v="1"/>
    <x v="2"/>
    <x v="7"/>
    <n v="0"/>
    <m/>
    <m/>
    <n v="0"/>
    <m/>
    <m/>
  </r>
  <r>
    <x v="6"/>
    <x v="1"/>
    <x v="0"/>
    <x v="7"/>
    <n v="0"/>
    <n v="0"/>
    <n v="0"/>
    <n v="0"/>
    <n v="0"/>
    <n v="0"/>
  </r>
  <r>
    <x v="6"/>
    <x v="1"/>
    <x v="1"/>
    <x v="7"/>
    <n v="0"/>
    <m/>
    <m/>
    <n v="0"/>
    <m/>
    <m/>
  </r>
  <r>
    <x v="6"/>
    <x v="1"/>
    <x v="2"/>
    <x v="7"/>
    <n v="0"/>
    <m/>
    <m/>
    <n v="0"/>
    <m/>
    <m/>
  </r>
  <r>
    <x v="7"/>
    <x v="1"/>
    <x v="0"/>
    <x v="7"/>
    <n v="0"/>
    <n v="0"/>
    <n v="0"/>
    <n v="0"/>
    <n v="0"/>
    <n v="0"/>
  </r>
  <r>
    <x v="7"/>
    <x v="1"/>
    <x v="1"/>
    <x v="7"/>
    <n v="0"/>
    <m/>
    <m/>
    <n v="0"/>
    <m/>
    <m/>
  </r>
  <r>
    <x v="7"/>
    <x v="1"/>
    <x v="2"/>
    <x v="7"/>
    <n v="0"/>
    <m/>
    <m/>
    <n v="0"/>
    <m/>
    <m/>
  </r>
  <r>
    <x v="8"/>
    <x v="1"/>
    <x v="0"/>
    <x v="7"/>
    <n v="0"/>
    <n v="0"/>
    <n v="0"/>
    <n v="0"/>
    <n v="0"/>
    <n v="0"/>
  </r>
  <r>
    <x v="8"/>
    <x v="1"/>
    <x v="1"/>
    <x v="7"/>
    <n v="0"/>
    <m/>
    <m/>
    <n v="0"/>
    <m/>
    <m/>
  </r>
  <r>
    <x v="8"/>
    <x v="1"/>
    <x v="2"/>
    <x v="7"/>
    <n v="0"/>
    <m/>
    <m/>
    <n v="0"/>
    <m/>
    <m/>
  </r>
  <r>
    <x v="13"/>
    <x v="1"/>
    <x v="0"/>
    <x v="7"/>
    <n v="1288.95"/>
    <n v="262.32624249205406"/>
    <n v="151.45412671829047"/>
    <n v="12282404.549999999"/>
    <n v="2499706.7647067835"/>
    <n v="1443206.37349859"/>
  </r>
  <r>
    <x v="13"/>
    <x v="1"/>
    <x v="1"/>
    <x v="7"/>
    <n v="793.2"/>
    <m/>
    <m/>
    <n v="7558402.7999999998"/>
    <m/>
    <m/>
  </r>
  <r>
    <x v="13"/>
    <x v="1"/>
    <x v="2"/>
    <x v="7"/>
    <n v="892.35"/>
    <m/>
    <m/>
    <n v="8503203.1500000004"/>
    <m/>
    <m/>
  </r>
  <r>
    <x v="10"/>
    <x v="1"/>
    <x v="0"/>
    <x v="7"/>
    <n v="99.15"/>
    <n v="151.4541267182905"/>
    <n v="87.442080830684716"/>
    <n v="944800.35"/>
    <n v="1443206.3734985902"/>
    <n v="833235.58823559468"/>
  </r>
  <r>
    <x v="10"/>
    <x v="1"/>
    <x v="1"/>
    <x v="7"/>
    <n v="297.45"/>
    <m/>
    <m/>
    <n v="2834401.05"/>
    <m/>
    <m/>
  </r>
  <r>
    <x v="10"/>
    <x v="1"/>
    <x v="2"/>
    <x v="7"/>
    <n v="0"/>
    <m/>
    <m/>
    <n v="0"/>
    <m/>
    <m/>
  </r>
  <r>
    <x v="11"/>
    <x v="1"/>
    <x v="0"/>
    <x v="7"/>
    <n v="0"/>
    <n v="0"/>
    <n v="0"/>
    <n v="0"/>
    <n v="0"/>
    <n v="0"/>
  </r>
  <r>
    <x v="11"/>
    <x v="1"/>
    <x v="1"/>
    <x v="7"/>
    <n v="0"/>
    <m/>
    <m/>
    <n v="0"/>
    <m/>
    <m/>
  </r>
  <r>
    <x v="11"/>
    <x v="1"/>
    <x v="2"/>
    <x v="7"/>
    <n v="0"/>
    <m/>
    <m/>
    <n v="0"/>
    <m/>
    <m/>
  </r>
  <r>
    <x v="12"/>
    <x v="1"/>
    <x v="0"/>
    <x v="7"/>
    <n v="0"/>
    <n v="151.4541267182905"/>
    <n v="87.442080830684716"/>
    <n v="0"/>
    <n v="1443206.3734985902"/>
    <n v="833235.58823559468"/>
  </r>
  <r>
    <x v="12"/>
    <x v="1"/>
    <x v="1"/>
    <x v="7"/>
    <n v="99.15"/>
    <m/>
    <m/>
    <n v="944800.35"/>
    <m/>
    <m/>
  </r>
  <r>
    <x v="12"/>
    <x v="1"/>
    <x v="2"/>
    <x v="7"/>
    <n v="297.45"/>
    <m/>
    <m/>
    <n v="2834401.05"/>
    <m/>
    <m/>
  </r>
  <r>
    <x v="0"/>
    <x v="1"/>
    <x v="0"/>
    <x v="8"/>
    <n v="0"/>
    <n v="0"/>
    <n v="0"/>
    <n v="0"/>
    <n v="0"/>
    <n v="0"/>
  </r>
  <r>
    <x v="0"/>
    <x v="1"/>
    <x v="1"/>
    <x v="8"/>
    <n v="0"/>
    <m/>
    <m/>
    <n v="0"/>
    <m/>
    <m/>
  </r>
  <r>
    <x v="0"/>
    <x v="1"/>
    <x v="2"/>
    <x v="8"/>
    <n v="0"/>
    <m/>
    <m/>
    <n v="0"/>
    <m/>
    <m/>
  </r>
  <r>
    <x v="1"/>
    <x v="1"/>
    <x v="0"/>
    <x v="8"/>
    <n v="198.3"/>
    <n v="151.4541267182905"/>
    <n v="87.442080830684716"/>
    <n v="16752383.999999998"/>
    <n v="12794844.625161182"/>
    <n v="7387106.9885762455"/>
  </r>
  <r>
    <x v="1"/>
    <x v="1"/>
    <x v="1"/>
    <x v="8"/>
    <n v="297.45"/>
    <m/>
    <m/>
    <n v="25128576"/>
    <m/>
    <m/>
  </r>
  <r>
    <x v="1"/>
    <x v="1"/>
    <x v="2"/>
    <x v="8"/>
    <n v="0"/>
    <m/>
    <m/>
    <n v="0"/>
    <m/>
    <m/>
  </r>
  <r>
    <x v="2"/>
    <x v="1"/>
    <x v="0"/>
    <x v="8"/>
    <n v="99.15"/>
    <n v="57.244279190151389"/>
    <n v="33.049999999999997"/>
    <n v="8376191.9999999991"/>
    <n v="4835996.7059839899"/>
    <n v="2792064"/>
  </r>
  <r>
    <x v="2"/>
    <x v="1"/>
    <x v="1"/>
    <x v="8"/>
    <n v="0"/>
    <m/>
    <m/>
    <n v="0"/>
    <m/>
    <m/>
  </r>
  <r>
    <x v="2"/>
    <x v="1"/>
    <x v="2"/>
    <x v="8"/>
    <n v="0"/>
    <m/>
    <m/>
    <n v="0"/>
    <m/>
    <m/>
  </r>
  <r>
    <x v="3"/>
    <x v="1"/>
    <x v="0"/>
    <x v="8"/>
    <n v="297.45"/>
    <n v="151.4541267182905"/>
    <n v="87.442080830684716"/>
    <n v="25128576"/>
    <n v="12794844.625161182"/>
    <n v="7387106.9885762455"/>
  </r>
  <r>
    <x v="3"/>
    <x v="1"/>
    <x v="1"/>
    <x v="8"/>
    <n v="0"/>
    <m/>
    <m/>
    <n v="0"/>
    <m/>
    <m/>
  </r>
  <r>
    <x v="3"/>
    <x v="1"/>
    <x v="2"/>
    <x v="8"/>
    <n v="99.15"/>
    <m/>
    <m/>
    <n v="8376191.9999999991"/>
    <m/>
    <m/>
  </r>
  <r>
    <x v="4"/>
    <x v="1"/>
    <x v="0"/>
    <x v="8"/>
    <n v="99.15"/>
    <n v="57.244279190151389"/>
    <n v="33.049999999999997"/>
    <n v="8376191.9999999991"/>
    <n v="4835996.7059839899"/>
    <n v="2792064"/>
  </r>
  <r>
    <x v="4"/>
    <x v="1"/>
    <x v="1"/>
    <x v="8"/>
    <n v="0"/>
    <m/>
    <m/>
    <n v="0"/>
    <m/>
    <m/>
  </r>
  <r>
    <x v="4"/>
    <x v="1"/>
    <x v="2"/>
    <x v="8"/>
    <n v="0"/>
    <m/>
    <m/>
    <n v="0"/>
    <m/>
    <m/>
  </r>
  <r>
    <x v="5"/>
    <x v="1"/>
    <x v="0"/>
    <x v="8"/>
    <n v="99.15"/>
    <n v="57.244279190151389"/>
    <n v="33.049999999999997"/>
    <n v="8376191.9999999991"/>
    <n v="4835996.7059839899"/>
    <n v="2792064"/>
  </r>
  <r>
    <x v="5"/>
    <x v="1"/>
    <x v="1"/>
    <x v="8"/>
    <n v="0"/>
    <m/>
    <m/>
    <n v="0"/>
    <m/>
    <m/>
  </r>
  <r>
    <x v="5"/>
    <x v="1"/>
    <x v="2"/>
    <x v="8"/>
    <n v="0"/>
    <m/>
    <m/>
    <n v="0"/>
    <m/>
    <m/>
  </r>
  <r>
    <x v="6"/>
    <x v="1"/>
    <x v="0"/>
    <x v="8"/>
    <n v="0"/>
    <n v="45.985948940953683"/>
    <n v="26.55"/>
    <n v="0"/>
    <n v="3884892.9665317675"/>
    <n v="2242944"/>
  </r>
  <r>
    <x v="6"/>
    <x v="1"/>
    <x v="1"/>
    <x v="8"/>
    <n v="0"/>
    <m/>
    <m/>
    <n v="0"/>
    <m/>
    <m/>
  </r>
  <r>
    <x v="6"/>
    <x v="1"/>
    <x v="2"/>
    <x v="8"/>
    <n v="79.650000000000006"/>
    <m/>
    <m/>
    <n v="6728831.9999999991"/>
    <m/>
    <m/>
  </r>
  <r>
    <x v="7"/>
    <x v="1"/>
    <x v="0"/>
    <x v="8"/>
    <n v="238.95"/>
    <n v="79.650000000000006"/>
    <n v="45.985948940953691"/>
    <n v="20186496"/>
    <n v="6728831.9999999907"/>
    <n v="3884892.9665317629"/>
  </r>
  <r>
    <x v="7"/>
    <x v="1"/>
    <x v="1"/>
    <x v="8"/>
    <n v="318.60000000000002"/>
    <m/>
    <m/>
    <n v="26915327.999999996"/>
    <m/>
    <m/>
  </r>
  <r>
    <x v="7"/>
    <x v="1"/>
    <x v="2"/>
    <x v="8"/>
    <n v="159.30000000000001"/>
    <m/>
    <m/>
    <n v="13457663.999999998"/>
    <m/>
    <m/>
  </r>
  <r>
    <x v="8"/>
    <x v="1"/>
    <x v="0"/>
    <x v="8"/>
    <n v="159.30000000000001"/>
    <n v="0"/>
    <n v="0"/>
    <n v="7224254.9999999991"/>
    <n v="0"/>
    <n v="0"/>
  </r>
  <r>
    <x v="8"/>
    <x v="1"/>
    <x v="1"/>
    <x v="8"/>
    <n v="159.30000000000001"/>
    <m/>
    <m/>
    <n v="7224254.9999999991"/>
    <m/>
    <m/>
  </r>
  <r>
    <x v="8"/>
    <x v="1"/>
    <x v="2"/>
    <x v="8"/>
    <n v="159.30000000000001"/>
    <m/>
    <m/>
    <n v="7224254.9999999991"/>
    <m/>
    <m/>
  </r>
  <r>
    <x v="13"/>
    <x v="1"/>
    <x v="0"/>
    <x v="8"/>
    <n v="0"/>
    <n v="114.48855838030278"/>
    <n v="66.099999999999994"/>
    <n v="0"/>
    <n v="5192056.1225467315"/>
    <n v="2997635"/>
  </r>
  <r>
    <x v="13"/>
    <x v="1"/>
    <x v="1"/>
    <x v="8"/>
    <n v="198.3"/>
    <m/>
    <m/>
    <n v="8992905"/>
    <m/>
    <m/>
  </r>
  <r>
    <x v="13"/>
    <x v="1"/>
    <x v="2"/>
    <x v="8"/>
    <n v="0"/>
    <m/>
    <m/>
    <n v="0"/>
    <m/>
    <m/>
  </r>
  <r>
    <x v="10"/>
    <x v="1"/>
    <x v="0"/>
    <x v="8"/>
    <n v="0"/>
    <n v="57.244279190151389"/>
    <n v="33.049999999999997"/>
    <n v="0"/>
    <n v="2596142.5498317461"/>
    <n v="1498883.6"/>
  </r>
  <r>
    <x v="10"/>
    <x v="1"/>
    <x v="1"/>
    <x v="8"/>
    <n v="99.15"/>
    <m/>
    <m/>
    <n v="4496650.8"/>
    <m/>
    <m/>
  </r>
  <r>
    <x v="10"/>
    <x v="1"/>
    <x v="2"/>
    <x v="8"/>
    <n v="0"/>
    <m/>
    <m/>
    <n v="0"/>
    <m/>
    <m/>
  </r>
  <r>
    <x v="11"/>
    <x v="1"/>
    <x v="0"/>
    <x v="8"/>
    <n v="159.30000000000001"/>
    <n v="91.971897881907367"/>
    <n v="53.1"/>
    <n v="7224573.5999999996"/>
    <n v="4171109.5127402637"/>
    <n v="2408191.2000000002"/>
  </r>
  <r>
    <x v="11"/>
    <x v="1"/>
    <x v="1"/>
    <x v="8"/>
    <n v="0"/>
    <m/>
    <m/>
    <n v="0"/>
    <m/>
    <m/>
  </r>
  <r>
    <x v="11"/>
    <x v="1"/>
    <x v="2"/>
    <x v="8"/>
    <n v="0"/>
    <m/>
    <m/>
    <n v="0"/>
    <m/>
    <m/>
  </r>
  <r>
    <x v="12"/>
    <x v="1"/>
    <x v="0"/>
    <x v="8"/>
    <n v="198.3"/>
    <n v="57.244279190151396"/>
    <n v="33.049999999999997"/>
    <n v="8993301.5999999996"/>
    <n v="2596142.5498317466"/>
    <n v="1498883.6"/>
  </r>
  <r>
    <x v="12"/>
    <x v="1"/>
    <x v="1"/>
    <x v="8"/>
    <n v="297.45"/>
    <m/>
    <m/>
    <n v="13489952.4"/>
    <m/>
    <m/>
  </r>
  <r>
    <x v="12"/>
    <x v="1"/>
    <x v="2"/>
    <x v="8"/>
    <n v="297.45"/>
    <m/>
    <m/>
    <n v="13489952.4"/>
    <m/>
    <m/>
  </r>
  <r>
    <x v="0"/>
    <x v="1"/>
    <x v="0"/>
    <x v="9"/>
    <n v="198.3"/>
    <n v="151.4541267182905"/>
    <n v="87.442080830684716"/>
    <n v="330566.09999999998"/>
    <n v="252474.02923939028"/>
    <n v="145765.94874475143"/>
  </r>
  <r>
    <x v="0"/>
    <x v="1"/>
    <x v="1"/>
    <x v="9"/>
    <n v="396.6"/>
    <m/>
    <m/>
    <n v="661132.19999999995"/>
    <m/>
    <m/>
  </r>
  <r>
    <x v="0"/>
    <x v="1"/>
    <x v="2"/>
    <x v="9"/>
    <n v="99.15"/>
    <m/>
    <m/>
    <n v="165283.04999999999"/>
    <m/>
    <m/>
  </r>
  <r>
    <x v="1"/>
    <x v="1"/>
    <x v="0"/>
    <x v="9"/>
    <n v="594.9"/>
    <n v="151.45412671829052"/>
    <n v="87.442080830684731"/>
    <n v="991698.3"/>
    <n v="252474.02923939028"/>
    <n v="145765.94874475143"/>
  </r>
  <r>
    <x v="1"/>
    <x v="1"/>
    <x v="1"/>
    <x v="9"/>
    <n v="495.75"/>
    <m/>
    <m/>
    <n v="826415.25"/>
    <m/>
    <m/>
  </r>
  <r>
    <x v="1"/>
    <x v="1"/>
    <x v="2"/>
    <x v="9"/>
    <n v="297.45"/>
    <m/>
    <m/>
    <n v="495849.15"/>
    <m/>
    <m/>
  </r>
  <r>
    <x v="2"/>
    <x v="1"/>
    <x v="0"/>
    <x v="9"/>
    <n v="1189.8"/>
    <n v="198.3"/>
    <n v="114.48855838030265"/>
    <n v="1983396.6"/>
    <n v="330566.09999999998"/>
    <n v="190852.42681996475"/>
  </r>
  <r>
    <x v="2"/>
    <x v="1"/>
    <x v="1"/>
    <x v="9"/>
    <n v="793.2"/>
    <m/>
    <m/>
    <n v="1322264.3999999999"/>
    <m/>
    <m/>
  </r>
  <r>
    <x v="2"/>
    <x v="1"/>
    <x v="2"/>
    <x v="9"/>
    <n v="991.5"/>
    <m/>
    <m/>
    <n v="1652830.5"/>
    <m/>
    <m/>
  </r>
  <r>
    <x v="3"/>
    <x v="1"/>
    <x v="0"/>
    <x v="9"/>
    <n v="3073.65"/>
    <n v="703.42947940785052"/>
    <n v="406.12519929204086"/>
    <n v="5123774.55"/>
    <n v="1172616.9421728868"/>
    <n v="677010.70721983211"/>
  </r>
  <r>
    <x v="3"/>
    <x v="1"/>
    <x v="1"/>
    <x v="9"/>
    <n v="4461.75"/>
    <m/>
    <m/>
    <n v="7437737.25"/>
    <m/>
    <m/>
  </r>
  <r>
    <x v="3"/>
    <x v="1"/>
    <x v="2"/>
    <x v="9"/>
    <n v="3966"/>
    <m/>
    <m/>
    <n v="6611322"/>
    <m/>
    <m/>
  </r>
  <r>
    <x v="4"/>
    <x v="1"/>
    <x v="0"/>
    <x v="9"/>
    <n v="396.6"/>
    <n v="286.22139595075703"/>
    <n v="165.25"/>
    <n v="661132.19999999995"/>
    <n v="477131.06704991189"/>
    <n v="275471.75"/>
  </r>
  <r>
    <x v="4"/>
    <x v="1"/>
    <x v="1"/>
    <x v="9"/>
    <n v="892.35"/>
    <m/>
    <m/>
    <n v="1487547.45"/>
    <m/>
    <m/>
  </r>
  <r>
    <x v="4"/>
    <x v="1"/>
    <x v="2"/>
    <x v="9"/>
    <n v="396.6"/>
    <m/>
    <m/>
    <n v="661132.19999999995"/>
    <m/>
    <m/>
  </r>
  <r>
    <x v="5"/>
    <x v="1"/>
    <x v="0"/>
    <x v="9"/>
    <n v="5750.7"/>
    <n v="650.17002968454324"/>
    <n v="375.37584165739804"/>
    <n v="9586416.8999999985"/>
    <n v="1083833.4394841339"/>
    <n v="625751.52804288268"/>
  </r>
  <r>
    <x v="5"/>
    <x v="1"/>
    <x v="1"/>
    <x v="9"/>
    <n v="6246.45"/>
    <m/>
    <m/>
    <n v="10412832.15"/>
    <m/>
    <m/>
  </r>
  <r>
    <x v="5"/>
    <x v="1"/>
    <x v="2"/>
    <x v="9"/>
    <n v="4957.5"/>
    <m/>
    <m/>
    <n v="8264152.5"/>
    <m/>
    <m/>
  </r>
  <r>
    <x v="6"/>
    <x v="1"/>
    <x v="0"/>
    <x v="9"/>
    <n v="4938.3"/>
    <n v="1490.8244640131179"/>
    <n v="860.72790561245324"/>
    <n v="8232146.1000000006"/>
    <n v="2485204.381509868"/>
    <n v="1434833.4186559597"/>
  </r>
  <r>
    <x v="6"/>
    <x v="1"/>
    <x v="1"/>
    <x v="9"/>
    <n v="2628.45"/>
    <m/>
    <m/>
    <n v="4381626.1500000004"/>
    <m/>
    <m/>
  </r>
  <r>
    <x v="6"/>
    <x v="1"/>
    <x v="2"/>
    <x v="9"/>
    <n v="2150.5500000000002"/>
    <m/>
    <m/>
    <n v="3584966.85"/>
    <m/>
    <m/>
  </r>
  <r>
    <x v="7"/>
    <x v="1"/>
    <x v="0"/>
    <x v="9"/>
    <n v="3982.5"/>
    <n v="398.25"/>
    <n v="229.92974470476847"/>
    <n v="6638827.5"/>
    <n v="663882.75"/>
    <n v="383292.88442284905"/>
  </r>
  <r>
    <x v="7"/>
    <x v="1"/>
    <x v="1"/>
    <x v="9"/>
    <n v="3584.25"/>
    <m/>
    <m/>
    <n v="5974944.75"/>
    <m/>
    <m/>
  </r>
  <r>
    <x v="7"/>
    <x v="1"/>
    <x v="2"/>
    <x v="9"/>
    <n v="4380.75"/>
    <m/>
    <m/>
    <n v="7302710.25"/>
    <m/>
    <m/>
  </r>
  <r>
    <x v="8"/>
    <x v="1"/>
    <x v="0"/>
    <x v="9"/>
    <n v="2309.85"/>
    <n v="512.07785540872578"/>
    <n v="295.64828766627409"/>
    <n v="3850519.95"/>
    <n v="853633.78496634576"/>
    <n v="492845.69553967885"/>
  </r>
  <r>
    <x v="8"/>
    <x v="1"/>
    <x v="1"/>
    <x v="9"/>
    <n v="1354.05"/>
    <m/>
    <m/>
    <n v="2257201.35"/>
    <m/>
    <m/>
  </r>
  <r>
    <x v="8"/>
    <x v="1"/>
    <x v="2"/>
    <x v="9"/>
    <n v="2150.5500000000002"/>
    <m/>
    <m/>
    <n v="3584966.85"/>
    <m/>
    <m/>
  </r>
  <r>
    <x v="13"/>
    <x v="1"/>
    <x v="0"/>
    <x v="9"/>
    <n v="396.6"/>
    <n v="171.73283757045419"/>
    <n v="99.15"/>
    <n v="661132.19999999995"/>
    <n v="286278.64022994711"/>
    <n v="165283.04999999999"/>
  </r>
  <r>
    <x v="13"/>
    <x v="1"/>
    <x v="1"/>
    <x v="9"/>
    <n v="99.15"/>
    <m/>
    <m/>
    <n v="165283.04999999999"/>
    <m/>
    <m/>
  </r>
  <r>
    <x v="13"/>
    <x v="1"/>
    <x v="2"/>
    <x v="9"/>
    <n v="396.6"/>
    <m/>
    <m/>
    <n v="661132.19999999995"/>
    <m/>
    <m/>
  </r>
  <r>
    <x v="10"/>
    <x v="1"/>
    <x v="0"/>
    <x v="9"/>
    <n v="99.15"/>
    <n v="57.244279190151389"/>
    <n v="33.049999999999997"/>
    <n v="165283.04999999999"/>
    <n v="95426.21340998236"/>
    <n v="55094.35"/>
  </r>
  <r>
    <x v="10"/>
    <x v="1"/>
    <x v="1"/>
    <x v="9"/>
    <n v="0"/>
    <m/>
    <m/>
    <n v="0"/>
    <m/>
    <m/>
  </r>
  <r>
    <x v="10"/>
    <x v="1"/>
    <x v="2"/>
    <x v="9"/>
    <n v="99.15"/>
    <m/>
    <m/>
    <n v="165283.04999999999"/>
    <m/>
    <m/>
  </r>
  <r>
    <x v="11"/>
    <x v="1"/>
    <x v="0"/>
    <x v="9"/>
    <n v="79.650000000000006"/>
    <n v="45.985948940953683"/>
    <n v="26.55"/>
    <n v="132776.54999999999"/>
    <n v="76658.576884569804"/>
    <n v="44258.85"/>
  </r>
  <r>
    <x v="11"/>
    <x v="1"/>
    <x v="1"/>
    <x v="9"/>
    <n v="0"/>
    <m/>
    <m/>
    <n v="0"/>
    <m/>
    <m/>
  </r>
  <r>
    <x v="11"/>
    <x v="1"/>
    <x v="2"/>
    <x v="9"/>
    <n v="0"/>
    <m/>
    <m/>
    <n v="0"/>
    <m/>
    <m/>
  </r>
  <r>
    <x v="12"/>
    <x v="1"/>
    <x v="0"/>
    <x v="9"/>
    <n v="99.15"/>
    <n v="114.48855838030278"/>
    <n v="66.099999999999994"/>
    <n v="165283.04999999999"/>
    <n v="190852.42681996472"/>
    <n v="110188.7"/>
  </r>
  <r>
    <x v="12"/>
    <x v="1"/>
    <x v="1"/>
    <x v="9"/>
    <n v="297.45"/>
    <m/>
    <m/>
    <n v="495849.15"/>
    <m/>
    <m/>
  </r>
  <r>
    <x v="12"/>
    <x v="1"/>
    <x v="2"/>
    <x v="9"/>
    <n v="297.45"/>
    <m/>
    <m/>
    <n v="495849.15"/>
    <m/>
    <m/>
  </r>
  <r>
    <x v="0"/>
    <x v="1"/>
    <x v="0"/>
    <x v="10"/>
    <n v="0"/>
    <n v="0"/>
    <n v="0"/>
    <n v="0"/>
    <n v="0"/>
    <n v="0"/>
  </r>
  <r>
    <x v="0"/>
    <x v="1"/>
    <x v="1"/>
    <x v="10"/>
    <n v="0"/>
    <m/>
    <m/>
    <n v="0"/>
    <m/>
    <m/>
  </r>
  <r>
    <x v="0"/>
    <x v="1"/>
    <x v="2"/>
    <x v="10"/>
    <n v="0"/>
    <m/>
    <m/>
    <n v="0"/>
    <m/>
    <m/>
  </r>
  <r>
    <x v="1"/>
    <x v="1"/>
    <x v="0"/>
    <x v="10"/>
    <n v="0"/>
    <n v="57.244279190151389"/>
    <n v="33.049999999999997"/>
    <n v="0"/>
    <n v="13965886.794021234"/>
    <n v="8063208.4999999991"/>
  </r>
  <r>
    <x v="1"/>
    <x v="1"/>
    <x v="1"/>
    <x v="10"/>
    <n v="99.15"/>
    <m/>
    <m/>
    <n v="24189625.499999996"/>
    <m/>
    <m/>
  </r>
  <r>
    <x v="1"/>
    <x v="1"/>
    <x v="2"/>
    <x v="10"/>
    <n v="0"/>
    <m/>
    <m/>
    <n v="0"/>
    <m/>
    <m/>
  </r>
  <r>
    <x v="2"/>
    <x v="1"/>
    <x v="0"/>
    <x v="10"/>
    <n v="0"/>
    <n v="0"/>
    <n v="0"/>
    <n v="0"/>
    <n v="0"/>
    <n v="0"/>
  </r>
  <r>
    <x v="2"/>
    <x v="1"/>
    <x v="1"/>
    <x v="10"/>
    <n v="0"/>
    <m/>
    <m/>
    <n v="0"/>
    <m/>
    <m/>
  </r>
  <r>
    <x v="2"/>
    <x v="1"/>
    <x v="2"/>
    <x v="10"/>
    <n v="0"/>
    <m/>
    <m/>
    <n v="0"/>
    <m/>
    <m/>
  </r>
  <r>
    <x v="3"/>
    <x v="1"/>
    <x v="0"/>
    <x v="10"/>
    <n v="99.15"/>
    <n v="57.244279190151389"/>
    <n v="33.049999999999997"/>
    <n v="24189625.499999996"/>
    <n v="13965886.794021234"/>
    <n v="8063208.4999999991"/>
  </r>
  <r>
    <x v="3"/>
    <x v="1"/>
    <x v="1"/>
    <x v="10"/>
    <n v="0"/>
    <m/>
    <m/>
    <n v="0"/>
    <m/>
    <m/>
  </r>
  <r>
    <x v="3"/>
    <x v="1"/>
    <x v="2"/>
    <x v="10"/>
    <n v="99.15"/>
    <m/>
    <m/>
    <n v="24189625.499999996"/>
    <m/>
    <m/>
  </r>
  <r>
    <x v="4"/>
    <x v="1"/>
    <x v="0"/>
    <x v="10"/>
    <n v="99.15"/>
    <n v="318.72265765081715"/>
    <n v="184.01461219153222"/>
    <n v="24189625.499999996"/>
    <n v="77758766.787069887"/>
    <n v="44894044.93636813"/>
  </r>
  <r>
    <x v="4"/>
    <x v="1"/>
    <x v="1"/>
    <x v="10"/>
    <n v="694.05"/>
    <m/>
    <m/>
    <n v="169327378.50000003"/>
    <m/>
    <m/>
  </r>
  <r>
    <x v="4"/>
    <x v="1"/>
    <x v="2"/>
    <x v="10"/>
    <n v="198.3"/>
    <m/>
    <m/>
    <n v="48379250.999999993"/>
    <m/>
    <m/>
  </r>
  <r>
    <x v="5"/>
    <x v="1"/>
    <x v="0"/>
    <x v="10"/>
    <n v="198.3"/>
    <n v="228.97711676060558"/>
    <n v="132.19999999999999"/>
    <n v="48379250.999999993"/>
    <n v="55863547.176084943"/>
    <n v="32252834.000000004"/>
  </r>
  <r>
    <x v="5"/>
    <x v="1"/>
    <x v="1"/>
    <x v="10"/>
    <n v="594.9"/>
    <m/>
    <m/>
    <n v="145137753"/>
    <m/>
    <m/>
  </r>
  <r>
    <x v="5"/>
    <x v="1"/>
    <x v="2"/>
    <x v="10"/>
    <n v="198.3"/>
    <m/>
    <m/>
    <n v="48379250.999999993"/>
    <m/>
    <m/>
  </r>
  <r>
    <x v="6"/>
    <x v="1"/>
    <x v="0"/>
    <x v="10"/>
    <n v="318.60000000000002"/>
    <n v="279.72160713824019"/>
    <n v="161.49734517941772"/>
    <n v="48011426.999999993"/>
    <n v="42152647.587697104"/>
    <n v="24336842.431812353"/>
  </r>
  <r>
    <x v="6"/>
    <x v="1"/>
    <x v="1"/>
    <x v="10"/>
    <n v="637.20000000000005"/>
    <m/>
    <m/>
    <n v="96022853.999999985"/>
    <m/>
    <m/>
  </r>
  <r>
    <x v="6"/>
    <x v="1"/>
    <x v="2"/>
    <x v="10"/>
    <n v="79.650000000000006"/>
    <m/>
    <m/>
    <n v="12002856.749999998"/>
    <m/>
    <m/>
  </r>
  <r>
    <x v="7"/>
    <x v="1"/>
    <x v="0"/>
    <x v="10"/>
    <n v="1752.3"/>
    <n v="376.41121463102007"/>
    <n v="217.32111609321345"/>
    <n v="264062848.5"/>
    <n v="56723287.988821596"/>
    <n v="32749205.589666817"/>
  </r>
  <r>
    <x v="7"/>
    <x v="1"/>
    <x v="1"/>
    <x v="10"/>
    <n v="1593"/>
    <m/>
    <m/>
    <n v="240057135"/>
    <m/>
    <m/>
  </r>
  <r>
    <x v="7"/>
    <x v="1"/>
    <x v="2"/>
    <x v="10"/>
    <n v="1035.45"/>
    <m/>
    <m/>
    <n v="156037137.75"/>
    <m/>
    <m/>
  </r>
  <r>
    <x v="8"/>
    <x v="1"/>
    <x v="0"/>
    <x v="10"/>
    <n v="398.25"/>
    <n v="318.60000000000002"/>
    <n v="183.94379576381479"/>
    <n v="63997580.25"/>
    <n v="51198064.200000003"/>
    <n v="29559216.147857744"/>
  </r>
  <r>
    <x v="8"/>
    <x v="1"/>
    <x v="1"/>
    <x v="10"/>
    <n v="1035.45"/>
    <m/>
    <m/>
    <n v="166393708.65000001"/>
    <m/>
    <m/>
  </r>
  <r>
    <x v="8"/>
    <x v="1"/>
    <x v="2"/>
    <x v="10"/>
    <n v="716.85"/>
    <m/>
    <m/>
    <n v="115195644.45"/>
    <m/>
    <m/>
  </r>
  <r>
    <x v="13"/>
    <x v="1"/>
    <x v="0"/>
    <x v="10"/>
    <n v="198.3"/>
    <n v="249.52202808569831"/>
    <n v="144.06161008401929"/>
    <n v="31866215.099999998"/>
    <n v="40097441.347287461"/>
    <n v="23150268.555671647"/>
  </r>
  <r>
    <x v="13"/>
    <x v="1"/>
    <x v="1"/>
    <x v="10"/>
    <n v="495.75"/>
    <m/>
    <m/>
    <n v="79665537.75"/>
    <m/>
    <m/>
  </r>
  <r>
    <x v="13"/>
    <x v="1"/>
    <x v="2"/>
    <x v="10"/>
    <n v="694.05"/>
    <m/>
    <m/>
    <n v="111531752.85000001"/>
    <m/>
    <m/>
  </r>
  <r>
    <x v="10"/>
    <x v="1"/>
    <x v="0"/>
    <x v="10"/>
    <n v="495.75"/>
    <n v="400.70995433105963"/>
    <n v="231.35"/>
    <n v="65679438.75"/>
    <n v="53088058.299550436"/>
    <n v="30650404.749999993"/>
  </r>
  <r>
    <x v="10"/>
    <x v="1"/>
    <x v="1"/>
    <x v="10"/>
    <n v="991.5"/>
    <m/>
    <m/>
    <n v="131358877.5"/>
    <m/>
    <m/>
  </r>
  <r>
    <x v="10"/>
    <x v="1"/>
    <x v="2"/>
    <x v="10"/>
    <n v="1288.95"/>
    <m/>
    <m/>
    <n v="170766540.74999997"/>
    <m/>
    <m/>
  </r>
  <r>
    <x v="11"/>
    <x v="1"/>
    <x v="0"/>
    <x v="10"/>
    <n v="557.54999999999995"/>
    <n v="137.95784682286114"/>
    <n v="79.650000000000006"/>
    <n v="73867011.750000015"/>
    <n v="18277345.336326763"/>
    <n v="10552430.250000007"/>
  </r>
  <r>
    <x v="11"/>
    <x v="1"/>
    <x v="1"/>
    <x v="10"/>
    <n v="318.60000000000002"/>
    <m/>
    <m/>
    <n v="42209720.999999993"/>
    <m/>
    <m/>
  </r>
  <r>
    <x v="11"/>
    <x v="1"/>
    <x v="2"/>
    <x v="10"/>
    <n v="557.54999999999995"/>
    <m/>
    <m/>
    <n v="73867011.750000015"/>
    <m/>
    <m/>
  </r>
  <r>
    <x v="12"/>
    <x v="1"/>
    <x v="0"/>
    <x v="10"/>
    <n v="1288.95"/>
    <n v="151.4541267182891"/>
    <n v="87.442080830683906"/>
    <n v="170766540.74999997"/>
    <n v="20065399.978272706"/>
    <n v="11584764.078853259"/>
  </r>
  <r>
    <x v="12"/>
    <x v="1"/>
    <x v="1"/>
    <x v="10"/>
    <n v="1189.8"/>
    <m/>
    <m/>
    <n v="157630653"/>
    <m/>
    <m/>
  </r>
  <r>
    <x v="12"/>
    <x v="1"/>
    <x v="2"/>
    <x v="10"/>
    <n v="991.5"/>
    <m/>
    <m/>
    <n v="131358877.5"/>
    <m/>
    <m/>
  </r>
  <r>
    <x v="0"/>
    <x v="1"/>
    <x v="0"/>
    <x v="11"/>
    <n v="396.6"/>
    <n v="206.39718384706703"/>
    <n v="119.16346965408484"/>
    <n v="0"/>
    <n v="0"/>
    <n v="0"/>
  </r>
  <r>
    <x v="0"/>
    <x v="1"/>
    <x v="1"/>
    <x v="11"/>
    <n v="0"/>
    <m/>
    <m/>
    <n v="0"/>
    <m/>
    <m/>
  </r>
  <r>
    <x v="0"/>
    <x v="1"/>
    <x v="2"/>
    <x v="11"/>
    <n v="99.15"/>
    <m/>
    <m/>
    <n v="0"/>
    <m/>
    <m/>
  </r>
  <r>
    <x v="1"/>
    <x v="1"/>
    <x v="0"/>
    <x v="11"/>
    <n v="396.6"/>
    <n v="171.73283757045419"/>
    <n v="99.15"/>
    <n v="0"/>
    <n v="0"/>
    <n v="0"/>
  </r>
  <r>
    <x v="1"/>
    <x v="1"/>
    <x v="1"/>
    <x v="11"/>
    <n v="396.6"/>
    <m/>
    <m/>
    <n v="0"/>
    <m/>
    <m/>
  </r>
  <r>
    <x v="1"/>
    <x v="1"/>
    <x v="2"/>
    <x v="11"/>
    <n v="99.15"/>
    <m/>
    <m/>
    <n v="0"/>
    <m/>
    <m/>
  </r>
  <r>
    <x v="2"/>
    <x v="1"/>
    <x v="0"/>
    <x v="11"/>
    <n v="396.6"/>
    <n v="99.149999999999579"/>
    <n v="57.244279190151154"/>
    <n v="0"/>
    <n v="0"/>
    <n v="0"/>
  </r>
  <r>
    <x v="2"/>
    <x v="1"/>
    <x v="1"/>
    <x v="11"/>
    <n v="495.75"/>
    <m/>
    <m/>
    <n v="0"/>
    <m/>
    <m/>
  </r>
  <r>
    <x v="2"/>
    <x v="1"/>
    <x v="2"/>
    <x v="11"/>
    <n v="594.9"/>
    <m/>
    <m/>
    <n v="0"/>
    <m/>
    <m/>
  </r>
  <r>
    <x v="3"/>
    <x v="1"/>
    <x v="0"/>
    <x v="11"/>
    <n v="495.75"/>
    <n v="151.45412671829055"/>
    <n v="87.442080830684745"/>
    <n v="0"/>
    <n v="0"/>
    <n v="0"/>
  </r>
  <r>
    <x v="3"/>
    <x v="1"/>
    <x v="1"/>
    <x v="11"/>
    <n v="198.3"/>
    <m/>
    <m/>
    <n v="0"/>
    <m/>
    <m/>
  </r>
  <r>
    <x v="3"/>
    <x v="1"/>
    <x v="2"/>
    <x v="11"/>
    <n v="297.45"/>
    <m/>
    <m/>
    <n v="0"/>
    <m/>
    <m/>
  </r>
  <r>
    <x v="4"/>
    <x v="1"/>
    <x v="0"/>
    <x v="11"/>
    <n v="793.2"/>
    <n v="151.45412671829047"/>
    <n v="87.442080830684702"/>
    <n v="0"/>
    <n v="0"/>
    <n v="0"/>
  </r>
  <r>
    <x v="4"/>
    <x v="1"/>
    <x v="1"/>
    <x v="11"/>
    <n v="495.75"/>
    <m/>
    <m/>
    <n v="0"/>
    <m/>
    <m/>
  </r>
  <r>
    <x v="4"/>
    <x v="1"/>
    <x v="2"/>
    <x v="11"/>
    <n v="594.9"/>
    <m/>
    <m/>
    <n v="0"/>
    <m/>
    <m/>
  </r>
  <r>
    <x v="5"/>
    <x v="1"/>
    <x v="0"/>
    <x v="11"/>
    <n v="495.75"/>
    <n v="151.45412671829055"/>
    <n v="87.442080830684745"/>
    <n v="0"/>
    <n v="0"/>
    <n v="0"/>
  </r>
  <r>
    <x v="5"/>
    <x v="1"/>
    <x v="1"/>
    <x v="11"/>
    <n v="396.6"/>
    <m/>
    <m/>
    <n v="0"/>
    <m/>
    <m/>
  </r>
  <r>
    <x v="5"/>
    <x v="1"/>
    <x v="2"/>
    <x v="11"/>
    <n v="694.05"/>
    <m/>
    <m/>
    <n v="0"/>
    <m/>
    <m/>
  </r>
  <r>
    <x v="6"/>
    <x v="1"/>
    <x v="0"/>
    <x v="11"/>
    <n v="557.54999999999995"/>
    <n v="321.90164258667591"/>
    <n v="185.85"/>
    <n v="0"/>
    <n v="0"/>
    <n v="0"/>
  </r>
  <r>
    <x v="6"/>
    <x v="1"/>
    <x v="1"/>
    <x v="11"/>
    <n v="955.8"/>
    <m/>
    <m/>
    <n v="0"/>
    <m/>
    <m/>
  </r>
  <r>
    <x v="6"/>
    <x v="1"/>
    <x v="2"/>
    <x v="11"/>
    <n v="318.60000000000002"/>
    <m/>
    <m/>
    <n v="0"/>
    <m/>
    <m/>
  </r>
  <r>
    <x v="7"/>
    <x v="1"/>
    <x v="0"/>
    <x v="11"/>
    <n v="477.9"/>
    <n v="165.8046968574775"/>
    <n v="95.727386363568939"/>
    <n v="0"/>
    <n v="0"/>
    <n v="0"/>
  </r>
  <r>
    <x v="7"/>
    <x v="1"/>
    <x v="1"/>
    <x v="11"/>
    <n v="557.54999999999995"/>
    <m/>
    <m/>
    <n v="0"/>
    <m/>
    <m/>
  </r>
  <r>
    <x v="7"/>
    <x v="1"/>
    <x v="2"/>
    <x v="11"/>
    <n v="238.95"/>
    <m/>
    <m/>
    <n v="0"/>
    <m/>
    <m/>
  </r>
  <r>
    <x v="8"/>
    <x v="1"/>
    <x v="0"/>
    <x v="11"/>
    <n v="318.60000000000002"/>
    <n v="79.650000000000006"/>
    <n v="45.985948940953691"/>
    <n v="0"/>
    <n v="0"/>
    <n v="0"/>
  </r>
  <r>
    <x v="8"/>
    <x v="1"/>
    <x v="1"/>
    <x v="11"/>
    <n v="159.30000000000001"/>
    <m/>
    <m/>
    <n v="0"/>
    <m/>
    <m/>
  </r>
  <r>
    <x v="8"/>
    <x v="1"/>
    <x v="2"/>
    <x v="11"/>
    <n v="238.95"/>
    <m/>
    <m/>
    <n v="0"/>
    <m/>
    <m/>
  </r>
  <r>
    <x v="13"/>
    <x v="1"/>
    <x v="0"/>
    <x v="11"/>
    <n v="694.05"/>
    <n v="114.48855838030282"/>
    <n v="66.099999999999994"/>
    <n v="0"/>
    <n v="0"/>
    <n v="0"/>
  </r>
  <r>
    <x v="13"/>
    <x v="1"/>
    <x v="1"/>
    <x v="11"/>
    <n v="495.75"/>
    <m/>
    <m/>
    <n v="0"/>
    <m/>
    <m/>
  </r>
  <r>
    <x v="13"/>
    <x v="1"/>
    <x v="2"/>
    <x v="11"/>
    <n v="495.75"/>
    <m/>
    <m/>
    <n v="0"/>
    <m/>
    <m/>
  </r>
  <r>
    <x v="10"/>
    <x v="1"/>
    <x v="0"/>
    <x v="11"/>
    <n v="198.3"/>
    <n v="99.15"/>
    <n v="57.244279190151396"/>
    <n v="0"/>
    <n v="0"/>
    <n v="0"/>
  </r>
  <r>
    <x v="10"/>
    <x v="1"/>
    <x v="1"/>
    <x v="11"/>
    <n v="0"/>
    <m/>
    <m/>
    <n v="0"/>
    <m/>
    <m/>
  </r>
  <r>
    <x v="10"/>
    <x v="1"/>
    <x v="2"/>
    <x v="11"/>
    <n v="99.15"/>
    <m/>
    <m/>
    <n v="0"/>
    <m/>
    <m/>
  </r>
  <r>
    <x v="11"/>
    <x v="1"/>
    <x v="0"/>
    <x v="11"/>
    <n v="79.650000000000006"/>
    <n v="165.80469685747747"/>
    <n v="95.727386363568911"/>
    <n v="0"/>
    <n v="0"/>
    <n v="0"/>
  </r>
  <r>
    <x v="11"/>
    <x v="1"/>
    <x v="1"/>
    <x v="11"/>
    <n v="0"/>
    <m/>
    <m/>
    <n v="0"/>
    <m/>
    <m/>
  </r>
  <r>
    <x v="11"/>
    <x v="1"/>
    <x v="2"/>
    <x v="11"/>
    <n v="318.60000000000002"/>
    <m/>
    <m/>
    <n v="0"/>
    <m/>
    <m/>
  </r>
  <r>
    <x v="12"/>
    <x v="1"/>
    <x v="0"/>
    <x v="11"/>
    <n v="99.15"/>
    <n v="0"/>
    <n v="0"/>
    <n v="0"/>
    <n v="0"/>
    <n v="0"/>
  </r>
  <r>
    <x v="12"/>
    <x v="1"/>
    <x v="1"/>
    <x v="11"/>
    <n v="99.15"/>
    <m/>
    <m/>
    <n v="0"/>
    <m/>
    <m/>
  </r>
  <r>
    <x v="12"/>
    <x v="1"/>
    <x v="2"/>
    <x v="11"/>
    <n v="99.15"/>
    <m/>
    <m/>
    <n v="0"/>
    <m/>
    <m/>
  </r>
  <r>
    <x v="0"/>
    <x v="1"/>
    <x v="0"/>
    <x v="12"/>
    <n v="99.15"/>
    <n v="57.244279190151389"/>
    <n v="33.049999999999997"/>
    <n v="0"/>
    <n v="0"/>
    <n v="0"/>
  </r>
  <r>
    <x v="0"/>
    <x v="1"/>
    <x v="1"/>
    <x v="12"/>
    <n v="99.15"/>
    <m/>
    <m/>
    <n v="0"/>
    <m/>
    <m/>
  </r>
  <r>
    <x v="0"/>
    <x v="1"/>
    <x v="2"/>
    <x v="12"/>
    <n v="198.3"/>
    <m/>
    <m/>
    <n v="0"/>
    <m/>
    <m/>
  </r>
  <r>
    <x v="1"/>
    <x v="1"/>
    <x v="0"/>
    <x v="12"/>
    <n v="793.2"/>
    <n v="151.45412671829047"/>
    <n v="87.442080830684702"/>
    <n v="0"/>
    <n v="0"/>
    <n v="0"/>
  </r>
  <r>
    <x v="1"/>
    <x v="1"/>
    <x v="1"/>
    <x v="12"/>
    <n v="495.75"/>
    <m/>
    <m/>
    <n v="0"/>
    <m/>
    <m/>
  </r>
  <r>
    <x v="1"/>
    <x v="1"/>
    <x v="2"/>
    <x v="12"/>
    <n v="594.9"/>
    <m/>
    <m/>
    <n v="0"/>
    <m/>
    <m/>
  </r>
  <r>
    <x v="2"/>
    <x v="1"/>
    <x v="0"/>
    <x v="12"/>
    <n v="99.15"/>
    <n v="99.15"/>
    <n v="57.244279190151396"/>
    <n v="0"/>
    <n v="0"/>
    <n v="0"/>
  </r>
  <r>
    <x v="2"/>
    <x v="1"/>
    <x v="1"/>
    <x v="12"/>
    <n v="0"/>
    <m/>
    <m/>
    <n v="0"/>
    <m/>
    <m/>
  </r>
  <r>
    <x v="2"/>
    <x v="1"/>
    <x v="2"/>
    <x v="12"/>
    <n v="198.3"/>
    <m/>
    <m/>
    <n v="0"/>
    <m/>
    <m/>
  </r>
  <r>
    <x v="3"/>
    <x v="1"/>
    <x v="0"/>
    <x v="12"/>
    <n v="99.15"/>
    <n v="57.244279190151389"/>
    <n v="33.049999999999997"/>
    <n v="0"/>
    <n v="0"/>
    <n v="0"/>
  </r>
  <r>
    <x v="3"/>
    <x v="1"/>
    <x v="1"/>
    <x v="12"/>
    <n v="99.15"/>
    <m/>
    <m/>
    <n v="0"/>
    <m/>
    <m/>
  </r>
  <r>
    <x v="3"/>
    <x v="1"/>
    <x v="2"/>
    <x v="12"/>
    <n v="198.3"/>
    <m/>
    <m/>
    <n v="0"/>
    <m/>
    <m/>
  </r>
  <r>
    <x v="4"/>
    <x v="1"/>
    <x v="0"/>
    <x v="12"/>
    <n v="892.35"/>
    <n v="546.07561976341708"/>
    <n v="315.2769060683006"/>
    <n v="0"/>
    <n v="0"/>
    <n v="0"/>
  </r>
  <r>
    <x v="4"/>
    <x v="1"/>
    <x v="1"/>
    <x v="12"/>
    <n v="396.6"/>
    <m/>
    <m/>
    <n v="0"/>
    <m/>
    <m/>
  </r>
  <r>
    <x v="4"/>
    <x v="1"/>
    <x v="2"/>
    <x v="12"/>
    <n v="1487.25"/>
    <m/>
    <m/>
    <n v="0"/>
    <m/>
    <m/>
  </r>
  <r>
    <x v="5"/>
    <x v="1"/>
    <x v="0"/>
    <x v="12"/>
    <n v="99.15"/>
    <n v="357.49040896225449"/>
    <n v="206.39718384706705"/>
    <n v="0"/>
    <n v="0"/>
    <n v="0"/>
  </r>
  <r>
    <x v="5"/>
    <x v="1"/>
    <x v="1"/>
    <x v="12"/>
    <n v="793.2"/>
    <m/>
    <m/>
    <n v="0"/>
    <m/>
    <m/>
  </r>
  <r>
    <x v="5"/>
    <x v="1"/>
    <x v="2"/>
    <x v="12"/>
    <n v="297.45"/>
    <m/>
    <m/>
    <n v="0"/>
    <m/>
    <m/>
  </r>
  <r>
    <x v="6"/>
    <x v="1"/>
    <x v="0"/>
    <x v="12"/>
    <n v="238.95"/>
    <n v="79.650000000000006"/>
    <n v="45.985948940953705"/>
    <n v="0"/>
    <n v="0"/>
    <n v="0"/>
  </r>
  <r>
    <x v="6"/>
    <x v="1"/>
    <x v="1"/>
    <x v="12"/>
    <n v="159.30000000000001"/>
    <m/>
    <m/>
    <n v="0"/>
    <m/>
    <m/>
  </r>
  <r>
    <x v="6"/>
    <x v="1"/>
    <x v="2"/>
    <x v="12"/>
    <n v="79.650000000000006"/>
    <m/>
    <m/>
    <n v="0"/>
    <m/>
    <m/>
  </r>
  <r>
    <x v="7"/>
    <x v="1"/>
    <x v="0"/>
    <x v="12"/>
    <n v="79.650000000000006"/>
    <n v="45.985948940953683"/>
    <n v="26.55"/>
    <n v="0"/>
    <n v="0"/>
    <n v="0"/>
  </r>
  <r>
    <x v="7"/>
    <x v="1"/>
    <x v="1"/>
    <x v="12"/>
    <n v="0"/>
    <m/>
    <m/>
    <n v="0"/>
    <m/>
    <m/>
  </r>
  <r>
    <x v="7"/>
    <x v="1"/>
    <x v="2"/>
    <x v="12"/>
    <n v="79.650000000000006"/>
    <m/>
    <m/>
    <n v="0"/>
    <m/>
    <m/>
  </r>
  <r>
    <x v="8"/>
    <x v="1"/>
    <x v="0"/>
    <x v="12"/>
    <n v="0"/>
    <n v="0"/>
    <n v="0"/>
    <n v="0"/>
    <n v="0"/>
    <n v="0"/>
  </r>
  <r>
    <x v="8"/>
    <x v="1"/>
    <x v="1"/>
    <x v="12"/>
    <n v="0"/>
    <m/>
    <m/>
    <n v="0"/>
    <m/>
    <m/>
  </r>
  <r>
    <x v="8"/>
    <x v="1"/>
    <x v="2"/>
    <x v="12"/>
    <n v="0"/>
    <m/>
    <m/>
    <n v="0"/>
    <m/>
    <m/>
  </r>
  <r>
    <x v="13"/>
    <x v="1"/>
    <x v="0"/>
    <x v="12"/>
    <n v="0"/>
    <n v="151.4541267182905"/>
    <n v="87.442080830684716"/>
    <n v="0"/>
    <n v="0"/>
    <n v="0"/>
  </r>
  <r>
    <x v="13"/>
    <x v="1"/>
    <x v="1"/>
    <x v="12"/>
    <n v="99.15"/>
    <m/>
    <m/>
    <n v="0"/>
    <m/>
    <m/>
  </r>
  <r>
    <x v="13"/>
    <x v="1"/>
    <x v="2"/>
    <x v="12"/>
    <n v="297.45"/>
    <m/>
    <m/>
    <n v="0"/>
    <m/>
    <m/>
  </r>
  <r>
    <x v="10"/>
    <x v="1"/>
    <x v="0"/>
    <x v="12"/>
    <n v="99.15"/>
    <n v="375.3758416573981"/>
    <n v="216.72334322818114"/>
    <n v="0"/>
    <n v="0"/>
    <n v="0"/>
  </r>
  <r>
    <x v="10"/>
    <x v="1"/>
    <x v="1"/>
    <x v="12"/>
    <n v="0"/>
    <m/>
    <m/>
    <n v="0"/>
    <m/>
    <m/>
  </r>
  <r>
    <x v="10"/>
    <x v="1"/>
    <x v="2"/>
    <x v="12"/>
    <n v="694.05"/>
    <m/>
    <m/>
    <n v="0"/>
    <m/>
    <m/>
  </r>
  <r>
    <x v="11"/>
    <x v="1"/>
    <x v="0"/>
    <x v="12"/>
    <n v="79.650000000000006"/>
    <n v="79.650000000000006"/>
    <n v="45.985948940953691"/>
    <n v="0"/>
    <n v="0"/>
    <n v="0"/>
  </r>
  <r>
    <x v="11"/>
    <x v="1"/>
    <x v="1"/>
    <x v="12"/>
    <n v="159.30000000000001"/>
    <m/>
    <m/>
    <n v="0"/>
    <m/>
    <m/>
  </r>
  <r>
    <x v="11"/>
    <x v="1"/>
    <x v="2"/>
    <x v="12"/>
    <n v="0"/>
    <m/>
    <m/>
    <n v="0"/>
    <m/>
    <m/>
  </r>
  <r>
    <x v="12"/>
    <x v="1"/>
    <x v="0"/>
    <x v="12"/>
    <n v="0"/>
    <n v="57.244279190151389"/>
    <n v="33.049999999999997"/>
    <n v="0"/>
    <n v="0"/>
    <n v="0"/>
  </r>
  <r>
    <x v="12"/>
    <x v="1"/>
    <x v="1"/>
    <x v="12"/>
    <n v="99.15"/>
    <m/>
    <m/>
    <n v="0"/>
    <m/>
    <m/>
  </r>
  <r>
    <x v="12"/>
    <x v="1"/>
    <x v="2"/>
    <x v="12"/>
    <n v="99.15"/>
    <m/>
    <m/>
    <n v="0"/>
    <m/>
    <m/>
  </r>
  <r>
    <x v="0"/>
    <x v="1"/>
    <x v="0"/>
    <x v="13"/>
    <n v="198.3"/>
    <n v="99.15"/>
    <n v="57.244279190151403"/>
    <n v="0"/>
    <n v="0"/>
    <n v="0"/>
  </r>
  <r>
    <x v="0"/>
    <x v="1"/>
    <x v="1"/>
    <x v="13"/>
    <n v="396.6"/>
    <m/>
    <m/>
    <n v="0"/>
    <m/>
    <m/>
  </r>
  <r>
    <x v="0"/>
    <x v="1"/>
    <x v="2"/>
    <x v="13"/>
    <n v="297.45"/>
    <m/>
    <m/>
    <n v="0"/>
    <m/>
    <m/>
  </r>
  <r>
    <x v="1"/>
    <x v="1"/>
    <x v="0"/>
    <x v="13"/>
    <n v="297.45"/>
    <n v="249.52202808569825"/>
    <n v="144.06161008401926"/>
    <n v="0"/>
    <n v="0"/>
    <n v="0"/>
  </r>
  <r>
    <x v="1"/>
    <x v="1"/>
    <x v="1"/>
    <x v="13"/>
    <n v="793.2"/>
    <m/>
    <m/>
    <n v="0"/>
    <m/>
    <m/>
  </r>
  <r>
    <x v="1"/>
    <x v="1"/>
    <x v="2"/>
    <x v="13"/>
    <n v="594.9"/>
    <m/>
    <m/>
    <n v="0"/>
    <m/>
    <m/>
  </r>
  <r>
    <x v="2"/>
    <x v="1"/>
    <x v="0"/>
    <x v="13"/>
    <n v="0"/>
    <n v="114.48855838030278"/>
    <n v="66.099999999999994"/>
    <n v="0"/>
    <n v="0"/>
    <n v="0"/>
  </r>
  <r>
    <x v="2"/>
    <x v="1"/>
    <x v="1"/>
    <x v="13"/>
    <n v="0"/>
    <m/>
    <m/>
    <n v="0"/>
    <m/>
    <m/>
  </r>
  <r>
    <x v="2"/>
    <x v="1"/>
    <x v="2"/>
    <x v="13"/>
    <n v="198.3"/>
    <m/>
    <m/>
    <n v="0"/>
    <m/>
    <m/>
  </r>
  <r>
    <x v="3"/>
    <x v="1"/>
    <x v="0"/>
    <x v="13"/>
    <n v="99.15"/>
    <n v="57.244279190151389"/>
    <n v="33.049999999999997"/>
    <n v="0"/>
    <n v="0"/>
    <n v="0"/>
  </r>
  <r>
    <x v="3"/>
    <x v="1"/>
    <x v="1"/>
    <x v="13"/>
    <n v="99.15"/>
    <m/>
    <m/>
    <n v="0"/>
    <m/>
    <m/>
  </r>
  <r>
    <x v="3"/>
    <x v="1"/>
    <x v="2"/>
    <x v="13"/>
    <n v="0"/>
    <m/>
    <m/>
    <n v="0"/>
    <m/>
    <m/>
  </r>
  <r>
    <x v="4"/>
    <x v="1"/>
    <x v="0"/>
    <x v="13"/>
    <n v="99.15"/>
    <n v="57.244279190151389"/>
    <n v="33.049999999999997"/>
    <n v="0"/>
    <n v="0"/>
    <n v="0"/>
  </r>
  <r>
    <x v="4"/>
    <x v="1"/>
    <x v="1"/>
    <x v="13"/>
    <n v="99.15"/>
    <m/>
    <m/>
    <n v="0"/>
    <m/>
    <m/>
  </r>
  <r>
    <x v="4"/>
    <x v="1"/>
    <x v="2"/>
    <x v="13"/>
    <n v="0"/>
    <m/>
    <m/>
    <n v="0"/>
    <m/>
    <m/>
  </r>
  <r>
    <x v="5"/>
    <x v="1"/>
    <x v="0"/>
    <x v="13"/>
    <n v="694.05"/>
    <n v="318.72265765081727"/>
    <n v="184.01461219153231"/>
    <n v="0"/>
    <n v="0"/>
    <n v="0"/>
  </r>
  <r>
    <x v="5"/>
    <x v="1"/>
    <x v="1"/>
    <x v="13"/>
    <n v="198.3"/>
    <m/>
    <m/>
    <n v="0"/>
    <m/>
    <m/>
  </r>
  <r>
    <x v="5"/>
    <x v="1"/>
    <x v="2"/>
    <x v="13"/>
    <n v="99.15"/>
    <m/>
    <m/>
    <n v="0"/>
    <m/>
    <m/>
  </r>
  <r>
    <x v="6"/>
    <x v="1"/>
    <x v="0"/>
    <x v="13"/>
    <n v="1115.0999999999999"/>
    <n v="576.20228869729419"/>
    <n v="332.6705464870613"/>
    <n v="0"/>
    <n v="0"/>
    <n v="0"/>
  </r>
  <r>
    <x v="6"/>
    <x v="1"/>
    <x v="1"/>
    <x v="13"/>
    <n v="159.30000000000001"/>
    <m/>
    <m/>
    <n v="0"/>
    <m/>
    <m/>
  </r>
  <r>
    <x v="6"/>
    <x v="1"/>
    <x v="2"/>
    <x v="13"/>
    <n v="79.650000000000006"/>
    <m/>
    <m/>
    <n v="0"/>
    <m/>
    <m/>
  </r>
  <r>
    <x v="7"/>
    <x v="1"/>
    <x v="0"/>
    <x v="13"/>
    <n v="79.650000000000006"/>
    <n v="121.66738470107755"/>
    <n v="70.244697308764884"/>
    <n v="0"/>
    <n v="0"/>
    <n v="0"/>
  </r>
  <r>
    <x v="7"/>
    <x v="1"/>
    <x v="1"/>
    <x v="13"/>
    <n v="318.60000000000002"/>
    <m/>
    <m/>
    <n v="0"/>
    <m/>
    <m/>
  </r>
  <r>
    <x v="7"/>
    <x v="1"/>
    <x v="2"/>
    <x v="13"/>
    <n v="238.95"/>
    <m/>
    <m/>
    <n v="0"/>
    <m/>
    <m/>
  </r>
  <r>
    <x v="8"/>
    <x v="1"/>
    <x v="0"/>
    <x v="13"/>
    <n v="79.650000000000006"/>
    <n v="121.66738470107755"/>
    <n v="70.244697308764884"/>
    <n v="0"/>
    <n v="0"/>
    <n v="0"/>
  </r>
  <r>
    <x v="8"/>
    <x v="1"/>
    <x v="1"/>
    <x v="13"/>
    <n v="0"/>
    <m/>
    <m/>
    <n v="0"/>
    <m/>
    <m/>
  </r>
  <r>
    <x v="8"/>
    <x v="1"/>
    <x v="2"/>
    <x v="13"/>
    <n v="238.95"/>
    <m/>
    <m/>
    <n v="0"/>
    <m/>
    <m/>
  </r>
  <r>
    <x v="13"/>
    <x v="1"/>
    <x v="0"/>
    <x v="13"/>
    <n v="495.75"/>
    <n v="249.52202808569825"/>
    <n v="144.06161008401926"/>
    <n v="0"/>
    <n v="0"/>
    <n v="0"/>
  </r>
  <r>
    <x v="13"/>
    <x v="1"/>
    <x v="1"/>
    <x v="13"/>
    <n v="0"/>
    <m/>
    <m/>
    <n v="0"/>
    <m/>
    <m/>
  </r>
  <r>
    <x v="13"/>
    <x v="1"/>
    <x v="2"/>
    <x v="13"/>
    <n v="198.3"/>
    <m/>
    <m/>
    <n v="0"/>
    <m/>
    <m/>
  </r>
  <r>
    <x v="10"/>
    <x v="1"/>
    <x v="0"/>
    <x v="13"/>
    <n v="0"/>
    <n v="57.244279190151389"/>
    <n v="33.049999999999997"/>
    <n v="0"/>
    <n v="0"/>
    <n v="0"/>
  </r>
  <r>
    <x v="10"/>
    <x v="1"/>
    <x v="1"/>
    <x v="13"/>
    <n v="0"/>
    <m/>
    <m/>
    <n v="0"/>
    <m/>
    <m/>
  </r>
  <r>
    <x v="10"/>
    <x v="1"/>
    <x v="2"/>
    <x v="13"/>
    <n v="99.15"/>
    <m/>
    <m/>
    <n v="0"/>
    <m/>
    <m/>
  </r>
  <r>
    <x v="11"/>
    <x v="1"/>
    <x v="0"/>
    <x v="13"/>
    <n v="0"/>
    <n v="45.985948940953683"/>
    <n v="26.55"/>
    <n v="0"/>
    <n v="0"/>
    <n v="0"/>
  </r>
  <r>
    <x v="11"/>
    <x v="1"/>
    <x v="1"/>
    <x v="13"/>
    <n v="0"/>
    <m/>
    <m/>
    <n v="0"/>
    <m/>
    <m/>
  </r>
  <r>
    <x v="11"/>
    <x v="1"/>
    <x v="2"/>
    <x v="13"/>
    <n v="79.650000000000006"/>
    <m/>
    <m/>
    <n v="0"/>
    <m/>
    <m/>
  </r>
  <r>
    <x v="12"/>
    <x v="1"/>
    <x v="0"/>
    <x v="13"/>
    <n v="297.45"/>
    <n v="206.39718384706705"/>
    <n v="119.16346965408485"/>
    <n v="0"/>
    <n v="0"/>
    <n v="0"/>
  </r>
  <r>
    <x v="12"/>
    <x v="1"/>
    <x v="1"/>
    <x v="13"/>
    <n v="396.6"/>
    <m/>
    <m/>
    <n v="0"/>
    <m/>
    <m/>
  </r>
  <r>
    <x v="12"/>
    <x v="1"/>
    <x v="2"/>
    <x v="13"/>
    <n v="0"/>
    <m/>
    <m/>
    <n v="0"/>
    <m/>
    <m/>
  </r>
  <r>
    <x v="0"/>
    <x v="1"/>
    <x v="0"/>
    <x v="14"/>
    <n v="0"/>
    <n v="0"/>
    <n v="0"/>
    <n v="0"/>
    <n v="0"/>
    <n v="0"/>
  </r>
  <r>
    <x v="0"/>
    <x v="1"/>
    <x v="1"/>
    <x v="14"/>
    <n v="0"/>
    <m/>
    <m/>
    <n v="0"/>
    <m/>
    <m/>
  </r>
  <r>
    <x v="0"/>
    <x v="1"/>
    <x v="2"/>
    <x v="14"/>
    <n v="0"/>
    <m/>
    <m/>
    <n v="0"/>
    <m/>
    <m/>
  </r>
  <r>
    <x v="1"/>
    <x v="1"/>
    <x v="0"/>
    <x v="14"/>
    <n v="99.15"/>
    <n v="57.244279190151389"/>
    <n v="33.049999999999997"/>
    <n v="10470735.75"/>
    <n v="6045282.1038759379"/>
    <n v="3490245.25"/>
  </r>
  <r>
    <x v="1"/>
    <x v="1"/>
    <x v="1"/>
    <x v="14"/>
    <n v="0"/>
    <m/>
    <m/>
    <n v="0"/>
    <m/>
    <m/>
  </r>
  <r>
    <x v="1"/>
    <x v="1"/>
    <x v="2"/>
    <x v="14"/>
    <n v="0"/>
    <m/>
    <m/>
    <n v="0"/>
    <m/>
    <m/>
  </r>
  <r>
    <x v="2"/>
    <x v="1"/>
    <x v="0"/>
    <x v="14"/>
    <n v="99.15"/>
    <n v="57.244279190151389"/>
    <n v="33.049999999999997"/>
    <n v="10470735.75"/>
    <n v="6045282.1038759379"/>
    <n v="3490245.25"/>
  </r>
  <r>
    <x v="2"/>
    <x v="1"/>
    <x v="1"/>
    <x v="14"/>
    <n v="0"/>
    <m/>
    <m/>
    <n v="0"/>
    <m/>
    <m/>
  </r>
  <r>
    <x v="2"/>
    <x v="1"/>
    <x v="2"/>
    <x v="14"/>
    <n v="0"/>
    <m/>
    <m/>
    <n v="0"/>
    <m/>
    <m/>
  </r>
  <r>
    <x v="3"/>
    <x v="1"/>
    <x v="0"/>
    <x v="14"/>
    <n v="0"/>
    <n v="0"/>
    <n v="0"/>
    <n v="0"/>
    <n v="0"/>
    <n v="0"/>
  </r>
  <r>
    <x v="3"/>
    <x v="1"/>
    <x v="1"/>
    <x v="14"/>
    <n v="0"/>
    <m/>
    <m/>
    <n v="0"/>
    <m/>
    <m/>
  </r>
  <r>
    <x v="3"/>
    <x v="1"/>
    <x v="2"/>
    <x v="14"/>
    <n v="0"/>
    <m/>
    <m/>
    <n v="0"/>
    <m/>
    <m/>
  </r>
  <r>
    <x v="4"/>
    <x v="1"/>
    <x v="0"/>
    <x v="14"/>
    <n v="99.15"/>
    <n v="57.244279190151389"/>
    <n v="33.049999999999997"/>
    <n v="10470735.75"/>
    <n v="6045282.1038759379"/>
    <n v="3490245.25"/>
  </r>
  <r>
    <x v="4"/>
    <x v="1"/>
    <x v="1"/>
    <x v="14"/>
    <n v="0"/>
    <m/>
    <m/>
    <n v="0"/>
    <m/>
    <m/>
  </r>
  <r>
    <x v="4"/>
    <x v="1"/>
    <x v="2"/>
    <x v="14"/>
    <n v="0"/>
    <m/>
    <m/>
    <n v="0"/>
    <m/>
    <m/>
  </r>
  <r>
    <x v="5"/>
    <x v="1"/>
    <x v="0"/>
    <x v="14"/>
    <n v="0"/>
    <n v="0"/>
    <n v="0"/>
    <n v="0"/>
    <n v="0"/>
    <n v="0"/>
  </r>
  <r>
    <x v="5"/>
    <x v="1"/>
    <x v="1"/>
    <x v="14"/>
    <n v="0"/>
    <m/>
    <m/>
    <n v="0"/>
    <m/>
    <m/>
  </r>
  <r>
    <x v="5"/>
    <x v="1"/>
    <x v="2"/>
    <x v="14"/>
    <n v="0"/>
    <m/>
    <m/>
    <n v="0"/>
    <m/>
    <m/>
  </r>
  <r>
    <x v="6"/>
    <x v="1"/>
    <x v="0"/>
    <x v="14"/>
    <n v="79.650000000000006"/>
    <n v="45.985948940953683"/>
    <n v="26.55"/>
    <n v="8411438.25"/>
    <n v="4856346.1379094142"/>
    <n v="2803812.75"/>
  </r>
  <r>
    <x v="6"/>
    <x v="1"/>
    <x v="1"/>
    <x v="14"/>
    <n v="0"/>
    <m/>
    <m/>
    <n v="0"/>
    <m/>
    <m/>
  </r>
  <r>
    <x v="6"/>
    <x v="1"/>
    <x v="2"/>
    <x v="14"/>
    <n v="0"/>
    <m/>
    <m/>
    <n v="0"/>
    <m/>
    <m/>
  </r>
  <r>
    <x v="7"/>
    <x v="1"/>
    <x v="0"/>
    <x v="14"/>
    <n v="398.25"/>
    <n v="183.94379576381476"/>
    <n v="106.2"/>
    <n v="42057191.25"/>
    <n v="19425384.551637657"/>
    <n v="11215251"/>
  </r>
  <r>
    <x v="7"/>
    <x v="1"/>
    <x v="1"/>
    <x v="14"/>
    <n v="79.650000000000006"/>
    <m/>
    <m/>
    <n v="8411438.25"/>
    <m/>
    <m/>
  </r>
  <r>
    <x v="7"/>
    <x v="1"/>
    <x v="2"/>
    <x v="14"/>
    <n v="79.650000000000006"/>
    <m/>
    <m/>
    <n v="8411438.25"/>
    <m/>
    <m/>
  </r>
  <r>
    <x v="8"/>
    <x v="1"/>
    <x v="0"/>
    <x v="14"/>
    <n v="398.25"/>
    <n v="137.95784682286103"/>
    <n v="79.650000000000006"/>
    <n v="42057191.25"/>
    <n v="14569038.413728245"/>
    <n v="8411438.25"/>
  </r>
  <r>
    <x v="8"/>
    <x v="1"/>
    <x v="1"/>
    <x v="14"/>
    <n v="398.25"/>
    <m/>
    <m/>
    <n v="42057191.25"/>
    <m/>
    <m/>
  </r>
  <r>
    <x v="8"/>
    <x v="1"/>
    <x v="2"/>
    <x v="14"/>
    <n v="637.20000000000005"/>
    <m/>
    <m/>
    <n v="67291506"/>
    <m/>
    <m/>
  </r>
  <r>
    <x v="13"/>
    <x v="1"/>
    <x v="0"/>
    <x v="14"/>
    <n v="2577.9"/>
    <n v="396.6"/>
    <n v="228.97711676060567"/>
    <n v="272239129.49999994"/>
    <n v="41882943.000000015"/>
    <n v="24181128.415503763"/>
  </r>
  <r>
    <x v="13"/>
    <x v="1"/>
    <x v="1"/>
    <x v="14"/>
    <n v="2974.5"/>
    <m/>
    <m/>
    <n v="314122072.5"/>
    <m/>
    <m/>
  </r>
  <r>
    <x v="13"/>
    <x v="1"/>
    <x v="2"/>
    <x v="14"/>
    <n v="2181.3000000000002"/>
    <m/>
    <m/>
    <n v="230356186.49999997"/>
    <m/>
    <m/>
  </r>
  <r>
    <x v="10"/>
    <x v="1"/>
    <x v="0"/>
    <x v="14"/>
    <n v="2379.6"/>
    <n v="1012.7546827835461"/>
    <n v="584.71418872813445"/>
    <n v="251297658"/>
    <n v="106951958.27535637"/>
    <n v="61748741.900634624"/>
  </r>
  <r>
    <x v="10"/>
    <x v="1"/>
    <x v="1"/>
    <x v="14"/>
    <n v="2677.05"/>
    <m/>
    <m/>
    <n v="282709865.25"/>
    <m/>
    <m/>
  </r>
  <r>
    <x v="10"/>
    <x v="1"/>
    <x v="2"/>
    <x v="14"/>
    <n v="4263.45"/>
    <m/>
    <m/>
    <n v="450241637.25000006"/>
    <m/>
    <m/>
  </r>
  <r>
    <x v="11"/>
    <x v="1"/>
    <x v="0"/>
    <x v="14"/>
    <n v="955.8"/>
    <n v="165.80469685747747"/>
    <n v="95.727386363568911"/>
    <n v="113797548.00000001"/>
    <n v="19740707.207851265"/>
    <n v="11397302.620446514"/>
  </r>
  <r>
    <x v="11"/>
    <x v="1"/>
    <x v="1"/>
    <x v="14"/>
    <n v="1194.75"/>
    <m/>
    <m/>
    <n v="142246935"/>
    <m/>
    <m/>
  </r>
  <r>
    <x v="11"/>
    <x v="1"/>
    <x v="2"/>
    <x v="14"/>
    <n v="876.15"/>
    <m/>
    <m/>
    <n v="104314419"/>
    <m/>
    <m/>
  </r>
  <r>
    <x v="12"/>
    <x v="1"/>
    <x v="0"/>
    <x v="14"/>
    <n v="694.05"/>
    <n v="114.48855838030332"/>
    <n v="66.100000000000307"/>
    <n v="82633593.000000015"/>
    <n v="13631007.760758841"/>
    <n v="7869865.9999999953"/>
  </r>
  <r>
    <x v="12"/>
    <x v="1"/>
    <x v="1"/>
    <x v="14"/>
    <n v="892.35"/>
    <m/>
    <m/>
    <n v="106243191"/>
    <m/>
    <m/>
  </r>
  <r>
    <x v="12"/>
    <x v="1"/>
    <x v="2"/>
    <x v="14"/>
    <n v="892.35"/>
    <m/>
    <m/>
    <n v="106243191"/>
    <m/>
    <m/>
  </r>
  <r>
    <x v="0"/>
    <x v="2"/>
    <x v="0"/>
    <x v="15"/>
    <n v="42337.05"/>
    <n v="17573.061369394345"/>
    <n v="10145.811712105638"/>
    <n v="184589538"/>
    <n v="76618547.570559338"/>
    <n v="44235739.064780585"/>
  </r>
  <r>
    <x v="0"/>
    <x v="2"/>
    <x v="1"/>
    <x v="15"/>
    <n v="66430.5"/>
    <m/>
    <m/>
    <n v="289636980"/>
    <m/>
    <m/>
  </r>
  <r>
    <x v="0"/>
    <x v="2"/>
    <x v="2"/>
    <x v="15"/>
    <n v="76543.8"/>
    <m/>
    <m/>
    <n v="333730967.99999994"/>
    <m/>
    <m/>
  </r>
  <r>
    <x v="1"/>
    <x v="2"/>
    <x v="0"/>
    <x v="15"/>
    <n v="30904.2"/>
    <n v="10521.942869427678"/>
    <n v="6074.8465480619334"/>
    <n v="134742312"/>
    <n v="45875670.910704665"/>
    <n v="26486330.949550025"/>
  </r>
  <r>
    <x v="1"/>
    <x v="2"/>
    <x v="1"/>
    <x v="15"/>
    <n v="51931.8"/>
    <m/>
    <m/>
    <n v="226422647.99999997"/>
    <m/>
    <m/>
  </r>
  <r>
    <x v="1"/>
    <x v="2"/>
    <x v="2"/>
    <x v="15"/>
    <n v="40701.15"/>
    <m/>
    <m/>
    <n v="177457014"/>
    <m/>
    <m/>
  </r>
  <r>
    <x v="2"/>
    <x v="2"/>
    <x v="0"/>
    <x v="15"/>
    <n v="2230.1999999999998"/>
    <n v="677.41532865739032"/>
    <n v="391.10592235352311"/>
    <n v="9723672.0000000019"/>
    <n v="2953530.8329462223"/>
    <n v="1705221.8214613611"/>
  </r>
  <r>
    <x v="2"/>
    <x v="2"/>
    <x v="1"/>
    <x v="15"/>
    <n v="1513.35"/>
    <m/>
    <m/>
    <n v="6598206.0000000009"/>
    <m/>
    <m/>
  </r>
  <r>
    <x v="2"/>
    <x v="2"/>
    <x v="2"/>
    <x v="15"/>
    <n v="876.15"/>
    <m/>
    <m/>
    <n v="3820014"/>
    <m/>
    <m/>
  </r>
  <r>
    <x v="3"/>
    <x v="2"/>
    <x v="0"/>
    <x v="15"/>
    <n v="3569.4"/>
    <n v="962.99783099444096"/>
    <n v="555.9870569536663"/>
    <n v="15562584"/>
    <n v="4198670.5431357659"/>
    <n v="2424103.568317987"/>
  </r>
  <r>
    <x v="3"/>
    <x v="2"/>
    <x v="1"/>
    <x v="15"/>
    <n v="4858.3500000000004"/>
    <m/>
    <m/>
    <n v="21182405.999999996"/>
    <m/>
    <m/>
  </r>
  <r>
    <x v="3"/>
    <x v="2"/>
    <x v="2"/>
    <x v="15"/>
    <n v="2974.5"/>
    <m/>
    <m/>
    <n v="12968820"/>
    <m/>
    <m/>
  </r>
  <r>
    <x v="4"/>
    <x v="2"/>
    <x v="0"/>
    <x v="15"/>
    <n v="79.650000000000006"/>
    <n v="243.33476940215516"/>
    <n v="140.4893946175298"/>
    <n v="347274"/>
    <n v="1060939.5945933966"/>
    <n v="612533.76053243002"/>
  </r>
  <r>
    <x v="4"/>
    <x v="2"/>
    <x v="1"/>
    <x v="15"/>
    <n v="398.25"/>
    <m/>
    <m/>
    <n v="1736370"/>
    <m/>
    <m/>
  </r>
  <r>
    <x v="4"/>
    <x v="2"/>
    <x v="2"/>
    <x v="15"/>
    <n v="557.54999999999995"/>
    <m/>
    <m/>
    <n v="2430918"/>
    <m/>
    <m/>
  </r>
  <r>
    <x v="5"/>
    <x v="2"/>
    <x v="0"/>
    <x v="15"/>
    <n v="0"/>
    <n v="91.971897881907367"/>
    <n v="53.1"/>
    <n v="0"/>
    <n v="400997.47476511612"/>
    <n v="231516"/>
  </r>
  <r>
    <x v="5"/>
    <x v="2"/>
    <x v="1"/>
    <x v="15"/>
    <n v="0"/>
    <m/>
    <m/>
    <n v="0"/>
    <m/>
    <m/>
  </r>
  <r>
    <x v="5"/>
    <x v="2"/>
    <x v="2"/>
    <x v="15"/>
    <n v="159.30000000000001"/>
    <m/>
    <m/>
    <n v="694548"/>
    <m/>
    <m/>
  </r>
  <r>
    <x v="6"/>
    <x v="2"/>
    <x v="0"/>
    <x v="15"/>
    <n v="79.650000000000006"/>
    <n v="45.985948940953683"/>
    <n v="26.55"/>
    <n v="347274"/>
    <n v="200498.73738255806"/>
    <n v="115758"/>
  </r>
  <r>
    <x v="6"/>
    <x v="2"/>
    <x v="1"/>
    <x v="15"/>
    <n v="0"/>
    <m/>
    <m/>
    <n v="0"/>
    <m/>
    <m/>
  </r>
  <r>
    <x v="6"/>
    <x v="2"/>
    <x v="2"/>
    <x v="15"/>
    <n v="0"/>
    <m/>
    <m/>
    <n v="0"/>
    <m/>
    <m/>
  </r>
  <r>
    <x v="7"/>
    <x v="2"/>
    <x v="0"/>
    <x v="15"/>
    <n v="0"/>
    <n v="0"/>
    <n v="0"/>
    <n v="0"/>
    <n v="0"/>
    <n v="0"/>
  </r>
  <r>
    <x v="7"/>
    <x v="2"/>
    <x v="1"/>
    <x v="15"/>
    <n v="0"/>
    <m/>
    <m/>
    <n v="0"/>
    <m/>
    <m/>
  </r>
  <r>
    <x v="7"/>
    <x v="2"/>
    <x v="2"/>
    <x v="15"/>
    <n v="0"/>
    <m/>
    <m/>
    <n v="0"/>
    <m/>
    <m/>
  </r>
  <r>
    <x v="8"/>
    <x v="2"/>
    <x v="0"/>
    <x v="15"/>
    <n v="0"/>
    <n v="0"/>
    <n v="0"/>
    <n v="0"/>
    <n v="0"/>
    <n v="0"/>
  </r>
  <r>
    <x v="8"/>
    <x v="2"/>
    <x v="1"/>
    <x v="15"/>
    <n v="0"/>
    <m/>
    <m/>
    <n v="0"/>
    <m/>
    <m/>
  </r>
  <r>
    <x v="8"/>
    <x v="2"/>
    <x v="2"/>
    <x v="15"/>
    <n v="0"/>
    <m/>
    <m/>
    <n v="0"/>
    <m/>
    <m/>
  </r>
  <r>
    <x v="9"/>
    <x v="2"/>
    <x v="0"/>
    <x v="15"/>
    <n v="0"/>
    <n v="0"/>
    <n v="0"/>
    <n v="0"/>
    <n v="0"/>
    <n v="0"/>
  </r>
  <r>
    <x v="9"/>
    <x v="2"/>
    <x v="1"/>
    <x v="15"/>
    <n v="0"/>
    <m/>
    <m/>
    <n v="0"/>
    <m/>
    <m/>
  </r>
  <r>
    <x v="9"/>
    <x v="2"/>
    <x v="2"/>
    <x v="15"/>
    <n v="0"/>
    <m/>
    <m/>
    <n v="0"/>
    <m/>
    <m/>
  </r>
  <r>
    <x v="10"/>
    <x v="2"/>
    <x v="0"/>
    <x v="15"/>
    <n v="0"/>
    <n v="0"/>
    <n v="0"/>
    <n v="0"/>
    <n v="0"/>
    <n v="0"/>
  </r>
  <r>
    <x v="10"/>
    <x v="2"/>
    <x v="1"/>
    <x v="15"/>
    <n v="0"/>
    <m/>
    <m/>
    <n v="0"/>
    <m/>
    <m/>
  </r>
  <r>
    <x v="10"/>
    <x v="2"/>
    <x v="2"/>
    <x v="15"/>
    <n v="0"/>
    <m/>
    <m/>
    <n v="0"/>
    <m/>
    <m/>
  </r>
  <r>
    <x v="11"/>
    <x v="2"/>
    <x v="0"/>
    <x v="15"/>
    <n v="0"/>
    <n v="0"/>
    <n v="0"/>
    <n v="0"/>
    <n v="0"/>
    <n v="0"/>
  </r>
  <r>
    <x v="11"/>
    <x v="2"/>
    <x v="1"/>
    <x v="15"/>
    <n v="0"/>
    <m/>
    <m/>
    <n v="0"/>
    <m/>
    <m/>
  </r>
  <r>
    <x v="11"/>
    <x v="2"/>
    <x v="2"/>
    <x v="15"/>
    <n v="0"/>
    <m/>
    <m/>
    <n v="0"/>
    <m/>
    <m/>
  </r>
  <r>
    <x v="12"/>
    <x v="2"/>
    <x v="0"/>
    <x v="15"/>
    <n v="0"/>
    <n v="0"/>
    <n v="0"/>
    <n v="0"/>
    <n v="0"/>
    <n v="0"/>
  </r>
  <r>
    <x v="12"/>
    <x v="2"/>
    <x v="1"/>
    <x v="15"/>
    <n v="0"/>
    <m/>
    <m/>
    <n v="0"/>
    <m/>
    <m/>
  </r>
  <r>
    <x v="12"/>
    <x v="2"/>
    <x v="2"/>
    <x v="15"/>
    <n v="0"/>
    <m/>
    <m/>
    <n v="0"/>
    <m/>
    <m/>
  </r>
  <r>
    <x v="0"/>
    <x v="2"/>
    <x v="0"/>
    <x v="0"/>
    <n v="3569.4"/>
    <n v="1986.3022504140699"/>
    <n v="1146.7921389685227"/>
    <n v="4115518.2"/>
    <n v="2290206.4947274225"/>
    <n v="1322251.3362307067"/>
  </r>
  <r>
    <x v="0"/>
    <x v="2"/>
    <x v="1"/>
    <x v="0"/>
    <n v="5354.1"/>
    <m/>
    <m/>
    <n v="6173277.2999999998"/>
    <m/>
    <m/>
  </r>
  <r>
    <x v="0"/>
    <x v="2"/>
    <x v="2"/>
    <x v="0"/>
    <n v="7535.4"/>
    <m/>
    <m/>
    <n v="8688316.1999999993"/>
    <m/>
    <m/>
  </r>
  <r>
    <x v="1"/>
    <x v="2"/>
    <x v="0"/>
    <x v="0"/>
    <n v="1593"/>
    <n v="597.81733623239813"/>
    <n v="345.15"/>
    <n v="1836729"/>
    <n v="689283.38867595489"/>
    <n v="397957.95"/>
  </r>
  <r>
    <x v="1"/>
    <x v="2"/>
    <x v="1"/>
    <x v="0"/>
    <n v="1035.45"/>
    <m/>
    <m/>
    <n v="1193873.8500000001"/>
    <m/>
    <m/>
  </r>
  <r>
    <x v="1"/>
    <x v="2"/>
    <x v="2"/>
    <x v="0"/>
    <n v="2230.1999999999998"/>
    <m/>
    <m/>
    <n v="2571420.6"/>
    <m/>
    <m/>
  </r>
  <r>
    <x v="2"/>
    <x v="2"/>
    <x v="0"/>
    <x v="0"/>
    <n v="6610.95"/>
    <n v="695.89368261250956"/>
    <n v="401.77440498369242"/>
    <n v="7622425.3499999996"/>
    <n v="802365.41605222353"/>
    <n v="463245.88894619734"/>
  </r>
  <r>
    <x v="2"/>
    <x v="2"/>
    <x v="1"/>
    <x v="0"/>
    <n v="7566.75"/>
    <m/>
    <m/>
    <n v="8724462.75"/>
    <m/>
    <m/>
  </r>
  <r>
    <x v="2"/>
    <x v="2"/>
    <x v="2"/>
    <x v="0"/>
    <n v="6212.7"/>
    <m/>
    <m/>
    <n v="7163243.0999999996"/>
    <m/>
    <m/>
  </r>
  <r>
    <x v="3"/>
    <x v="2"/>
    <x v="0"/>
    <x v="0"/>
    <n v="3470.25"/>
    <n v="1114.427181335775"/>
    <n v="643.41483313644562"/>
    <n v="4001198.25"/>
    <n v="1284934.5400801485"/>
    <n v="741857.30260632175"/>
  </r>
  <r>
    <x v="3"/>
    <x v="2"/>
    <x v="1"/>
    <x v="0"/>
    <n v="4164.3"/>
    <m/>
    <m/>
    <n v="4801437.9000000004"/>
    <m/>
    <m/>
  </r>
  <r>
    <x v="3"/>
    <x v="2"/>
    <x v="2"/>
    <x v="0"/>
    <n v="5651.55"/>
    <m/>
    <m/>
    <n v="6516237.1500000004"/>
    <m/>
    <m/>
  </r>
  <r>
    <x v="4"/>
    <x v="2"/>
    <x v="0"/>
    <x v="0"/>
    <n v="4221.45"/>
    <n v="565.08480115819771"/>
    <n v="326.25186206365163"/>
    <n v="4867331.8499999996"/>
    <n v="651542.77573540201"/>
    <n v="376168.39695939032"/>
  </r>
  <r>
    <x v="4"/>
    <x v="2"/>
    <x v="1"/>
    <x v="0"/>
    <n v="3106.35"/>
    <m/>
    <m/>
    <n v="3581621.55"/>
    <m/>
    <m/>
  </r>
  <r>
    <x v="4"/>
    <x v="2"/>
    <x v="2"/>
    <x v="0"/>
    <n v="3504.6"/>
    <m/>
    <m/>
    <n v="4040803.8"/>
    <m/>
    <m/>
  </r>
  <r>
    <x v="5"/>
    <x v="2"/>
    <x v="0"/>
    <x v="0"/>
    <n v="1194.75"/>
    <n v="365.00215410323267"/>
    <n v="210.73409192629467"/>
    <n v="1377546.75"/>
    <n v="420847.48368102725"/>
    <n v="242976.40799101774"/>
  </r>
  <r>
    <x v="5"/>
    <x v="2"/>
    <x v="1"/>
    <x v="0"/>
    <n v="716.85"/>
    <m/>
    <m/>
    <n v="826528.05"/>
    <m/>
    <m/>
  </r>
  <r>
    <x v="5"/>
    <x v="2"/>
    <x v="2"/>
    <x v="0"/>
    <n v="1433.7"/>
    <m/>
    <m/>
    <n v="1653056.1"/>
    <m/>
    <m/>
  </r>
  <r>
    <x v="6"/>
    <x v="2"/>
    <x v="0"/>
    <x v="0"/>
    <n v="4540.05"/>
    <n v="695.89368261250809"/>
    <n v="401.77440498369157"/>
    <n v="6537672"/>
    <n v="1002086.9029620136"/>
    <n v="578555.14317651698"/>
  </r>
  <r>
    <x v="6"/>
    <x v="2"/>
    <x v="1"/>
    <x v="0"/>
    <n v="5894.1"/>
    <m/>
    <m/>
    <n v="8487504"/>
    <m/>
    <m/>
  </r>
  <r>
    <x v="6"/>
    <x v="2"/>
    <x v="2"/>
    <x v="0"/>
    <n v="5495.85"/>
    <m/>
    <m/>
    <n v="7914023.9999999991"/>
    <m/>
    <m/>
  </r>
  <r>
    <x v="7"/>
    <x v="2"/>
    <x v="0"/>
    <x v="0"/>
    <n v="6531.3"/>
    <n v="1270.2447884167839"/>
    <n v="733.37617052914948"/>
    <n v="9405072"/>
    <n v="1829152.4953201688"/>
    <n v="1056061.6855619752"/>
  </r>
  <r>
    <x v="7"/>
    <x v="2"/>
    <x v="1"/>
    <x v="0"/>
    <n v="6292.35"/>
    <m/>
    <m/>
    <n v="9060984"/>
    <m/>
    <m/>
  </r>
  <r>
    <x v="7"/>
    <x v="2"/>
    <x v="2"/>
    <x v="0"/>
    <n v="4221.45"/>
    <m/>
    <m/>
    <n v="6078888"/>
    <m/>
    <m/>
  </r>
  <r>
    <x v="8"/>
    <x v="2"/>
    <x v="0"/>
    <x v="0"/>
    <n v="7407.45"/>
    <n v="6076.5868427514497"/>
    <n v="3508.3190494166879"/>
    <n v="10666728"/>
    <n v="8750285.0535620917"/>
    <n v="5051979.4311600327"/>
  </r>
  <r>
    <x v="8"/>
    <x v="2"/>
    <x v="1"/>
    <x v="0"/>
    <n v="9000.4500000000007"/>
    <m/>
    <m/>
    <n v="12960647.999999998"/>
    <m/>
    <m/>
  </r>
  <r>
    <x v="8"/>
    <x v="2"/>
    <x v="2"/>
    <x v="0"/>
    <n v="18638.099999999999"/>
    <m/>
    <m/>
    <n v="26838864.000000004"/>
    <m/>
    <m/>
  </r>
  <r>
    <x v="9"/>
    <x v="2"/>
    <x v="0"/>
    <x v="0"/>
    <n v="7248.15"/>
    <n v="1636.8672525589852"/>
    <n v="945.04574889261335"/>
    <n v="8371613.2500000009"/>
    <n v="1890581.6767056277"/>
    <n v="1091527.8399709682"/>
  </r>
  <r>
    <x v="9"/>
    <x v="2"/>
    <x v="1"/>
    <x v="0"/>
    <n v="9080.1"/>
    <m/>
    <m/>
    <n v="10487515.5"/>
    <m/>
    <m/>
  </r>
  <r>
    <x v="9"/>
    <x v="2"/>
    <x v="2"/>
    <x v="0"/>
    <n v="5814.45"/>
    <m/>
    <m/>
    <n v="6715689.75"/>
    <m/>
    <m/>
  </r>
  <r>
    <x v="10"/>
    <x v="2"/>
    <x v="0"/>
    <x v="0"/>
    <n v="15213.15"/>
    <n v="2230.6740567595257"/>
    <n v="1287.8802671444269"/>
    <n v="21937362.300000001"/>
    <n v="3216631.9898472363"/>
    <n v="1857123.3452222636"/>
  </r>
  <r>
    <x v="10"/>
    <x v="2"/>
    <x v="1"/>
    <x v="0"/>
    <n v="10752.75"/>
    <m/>
    <m/>
    <n v="15505465.5"/>
    <m/>
    <m/>
  </r>
  <r>
    <x v="10"/>
    <x v="2"/>
    <x v="2"/>
    <x v="0"/>
    <n v="12903.3"/>
    <m/>
    <m/>
    <n v="18606558.600000001"/>
    <m/>
    <m/>
  </r>
  <r>
    <x v="11"/>
    <x v="2"/>
    <x v="0"/>
    <x v="0"/>
    <n v="6531.3"/>
    <n v="518.23532540729059"/>
    <n v="299.20330462747256"/>
    <n v="9418134.5999999996"/>
    <n v="747295.33923731267"/>
    <n v="431451.16527281521"/>
  </r>
  <r>
    <x v="11"/>
    <x v="2"/>
    <x v="1"/>
    <x v="0"/>
    <n v="5495.85"/>
    <m/>
    <m/>
    <n v="7925015.6999999993"/>
    <m/>
    <m/>
  </r>
  <r>
    <x v="11"/>
    <x v="2"/>
    <x v="2"/>
    <x v="0"/>
    <n v="5973.75"/>
    <m/>
    <m/>
    <n v="8614147.5"/>
    <m/>
    <m/>
  </r>
  <r>
    <x v="12"/>
    <x v="2"/>
    <x v="0"/>
    <x v="0"/>
    <n v="12393.75"/>
    <n v="2677.6619670899463"/>
    <n v="1545.9488574982033"/>
    <n v="17871787.5"/>
    <n v="3861188.5565437018"/>
    <n v="2229258.2525124089"/>
  </r>
  <r>
    <x v="12"/>
    <x v="2"/>
    <x v="1"/>
    <x v="0"/>
    <n v="14971.65"/>
    <m/>
    <m/>
    <n v="21589119.300000001"/>
    <m/>
    <m/>
  </r>
  <r>
    <x v="12"/>
    <x v="2"/>
    <x v="2"/>
    <x v="0"/>
    <n v="9617.5499999999993"/>
    <m/>
    <m/>
    <n v="13868507.100000001"/>
    <m/>
    <m/>
  </r>
  <r>
    <x v="0"/>
    <x v="2"/>
    <x v="0"/>
    <x v="1"/>
    <n v="0"/>
    <n v="0"/>
    <n v="0"/>
    <n v="0"/>
    <n v="0"/>
    <n v="0"/>
  </r>
  <r>
    <x v="0"/>
    <x v="2"/>
    <x v="1"/>
    <x v="1"/>
    <n v="0"/>
    <m/>
    <m/>
    <n v="0"/>
    <m/>
    <m/>
  </r>
  <r>
    <x v="0"/>
    <x v="2"/>
    <x v="2"/>
    <x v="1"/>
    <n v="0"/>
    <m/>
    <m/>
    <n v="0"/>
    <m/>
    <m/>
  </r>
  <r>
    <x v="1"/>
    <x v="2"/>
    <x v="0"/>
    <x v="1"/>
    <n v="0"/>
    <n v="367.88759152762947"/>
    <n v="212.4"/>
    <n v="0"/>
    <n v="0"/>
    <n v="0"/>
  </r>
  <r>
    <x v="1"/>
    <x v="2"/>
    <x v="1"/>
    <x v="1"/>
    <n v="0"/>
    <m/>
    <m/>
    <n v="0"/>
    <m/>
    <m/>
  </r>
  <r>
    <x v="1"/>
    <x v="2"/>
    <x v="2"/>
    <x v="1"/>
    <n v="637.20000000000005"/>
    <m/>
    <m/>
    <n v="0"/>
    <m/>
    <m/>
  </r>
  <r>
    <x v="2"/>
    <x v="2"/>
    <x v="0"/>
    <x v="1"/>
    <n v="2309.85"/>
    <n v="637.20000000000005"/>
    <n v="367.88759152762952"/>
    <n v="0"/>
    <n v="0"/>
    <n v="0"/>
  </r>
  <r>
    <x v="2"/>
    <x v="2"/>
    <x v="1"/>
    <x v="1"/>
    <n v="1035.45"/>
    <m/>
    <m/>
    <n v="0"/>
    <m/>
    <m/>
  </r>
  <r>
    <x v="2"/>
    <x v="2"/>
    <x v="2"/>
    <x v="1"/>
    <n v="1672.65"/>
    <m/>
    <m/>
    <n v="0"/>
    <m/>
    <m/>
  </r>
  <r>
    <x v="3"/>
    <x v="2"/>
    <x v="0"/>
    <x v="1"/>
    <n v="10609.05"/>
    <n v="1375.0547725454428"/>
    <n v="793.88824307959112"/>
    <n v="0"/>
    <n v="0"/>
    <n v="0"/>
  </r>
  <r>
    <x v="3"/>
    <x v="2"/>
    <x v="1"/>
    <x v="1"/>
    <n v="12492.9"/>
    <m/>
    <m/>
    <n v="0"/>
    <m/>
    <m/>
  </r>
  <r>
    <x v="3"/>
    <x v="2"/>
    <x v="2"/>
    <x v="1"/>
    <n v="9815.85"/>
    <m/>
    <m/>
    <n v="0"/>
    <m/>
    <m/>
  </r>
  <r>
    <x v="4"/>
    <x v="2"/>
    <x v="0"/>
    <x v="1"/>
    <n v="34169.85"/>
    <n v="27489.752558180659"/>
    <n v="15871.216039421808"/>
    <n v="0"/>
    <n v="0"/>
    <n v="0"/>
  </r>
  <r>
    <x v="4"/>
    <x v="2"/>
    <x v="1"/>
    <x v="1"/>
    <n v="50737.05"/>
    <m/>
    <m/>
    <n v="0"/>
    <m/>
    <m/>
  </r>
  <r>
    <x v="4"/>
    <x v="2"/>
    <x v="2"/>
    <x v="1"/>
    <n v="87853.95"/>
    <m/>
    <m/>
    <n v="0"/>
    <m/>
    <m/>
  </r>
  <r>
    <x v="5"/>
    <x v="2"/>
    <x v="0"/>
    <x v="1"/>
    <n v="90482.4"/>
    <n v="12133.059515122319"/>
    <n v="7005.0251771496214"/>
    <n v="0"/>
    <n v="0"/>
    <n v="0"/>
  </r>
  <r>
    <x v="5"/>
    <x v="2"/>
    <x v="1"/>
    <x v="1"/>
    <n v="100359"/>
    <m/>
    <m/>
    <n v="0"/>
    <m/>
    <m/>
  </r>
  <r>
    <x v="5"/>
    <x v="2"/>
    <x v="2"/>
    <x v="1"/>
    <n v="114616.35"/>
    <m/>
    <m/>
    <n v="0"/>
    <m/>
    <m/>
  </r>
  <r>
    <x v="6"/>
    <x v="2"/>
    <x v="0"/>
    <x v="1"/>
    <n v="130307.4"/>
    <n v="40295.579720578542"/>
    <n v="23264.663798828049"/>
    <n v="0"/>
    <n v="0"/>
    <n v="0"/>
  </r>
  <r>
    <x v="6"/>
    <x v="2"/>
    <x v="1"/>
    <x v="1"/>
    <n v="145281.60000000001"/>
    <m/>
    <m/>
    <n v="0"/>
    <m/>
    <m/>
  </r>
  <r>
    <x v="6"/>
    <x v="2"/>
    <x v="2"/>
    <x v="1"/>
    <n v="69215.850000000006"/>
    <m/>
    <m/>
    <n v="0"/>
    <m/>
    <m/>
  </r>
  <r>
    <x v="7"/>
    <x v="2"/>
    <x v="0"/>
    <x v="1"/>
    <n v="42453.45"/>
    <n v="1403.1367297950715"/>
    <n v="810.10136865703578"/>
    <n v="0"/>
    <n v="0"/>
    <n v="0"/>
  </r>
  <r>
    <x v="7"/>
    <x v="2"/>
    <x v="1"/>
    <x v="1"/>
    <n v="40063.949999999997"/>
    <m/>
    <m/>
    <n v="0"/>
    <m/>
    <m/>
  </r>
  <r>
    <x v="7"/>
    <x v="2"/>
    <x v="2"/>
    <x v="1"/>
    <n v="39984.300000000003"/>
    <m/>
    <m/>
    <n v="0"/>
    <m/>
    <m/>
  </r>
  <r>
    <x v="8"/>
    <x v="2"/>
    <x v="0"/>
    <x v="1"/>
    <n v="5655.15"/>
    <n v="773.60340129810686"/>
    <n v="446.64013198547212"/>
    <n v="0"/>
    <n v="0"/>
    <n v="0"/>
  </r>
  <r>
    <x v="8"/>
    <x v="2"/>
    <x v="1"/>
    <x v="1"/>
    <n v="6133.05"/>
    <m/>
    <m/>
    <n v="0"/>
    <m/>
    <m/>
  </r>
  <r>
    <x v="8"/>
    <x v="2"/>
    <x v="2"/>
    <x v="1"/>
    <n v="7168.5"/>
    <m/>
    <m/>
    <n v="0"/>
    <m/>
    <m/>
  </r>
  <r>
    <x v="9"/>
    <x v="2"/>
    <x v="0"/>
    <x v="1"/>
    <n v="2628.45"/>
    <n v="229.92974470476847"/>
    <n v="132.75"/>
    <n v="0"/>
    <n v="0"/>
    <n v="0"/>
  </r>
  <r>
    <x v="9"/>
    <x v="2"/>
    <x v="1"/>
    <x v="1"/>
    <n v="3026.7"/>
    <m/>
    <m/>
    <n v="0"/>
    <m/>
    <m/>
  </r>
  <r>
    <x v="9"/>
    <x v="2"/>
    <x v="2"/>
    <x v="1"/>
    <n v="2628.45"/>
    <m/>
    <m/>
    <n v="0"/>
    <m/>
    <m/>
  </r>
  <r>
    <x v="10"/>
    <x v="2"/>
    <x v="0"/>
    <x v="1"/>
    <n v="4380.75"/>
    <n v="1774.4856909820378"/>
    <n v="1024.4997913616187"/>
    <n v="0"/>
    <n v="0"/>
    <n v="0"/>
  </r>
  <r>
    <x v="10"/>
    <x v="2"/>
    <x v="1"/>
    <x v="1"/>
    <n v="1194.75"/>
    <m/>
    <m/>
    <n v="0"/>
    <m/>
    <m/>
  </r>
  <r>
    <x v="10"/>
    <x v="2"/>
    <x v="2"/>
    <x v="1"/>
    <n v="4141.8"/>
    <m/>
    <m/>
    <n v="0"/>
    <m/>
    <m/>
  </r>
  <r>
    <x v="11"/>
    <x v="2"/>
    <x v="0"/>
    <x v="1"/>
    <n v="1194.75"/>
    <n v="359.1617428123435"/>
    <n v="207.36212889532166"/>
    <n v="0"/>
    <n v="0"/>
    <n v="0"/>
  </r>
  <r>
    <x v="11"/>
    <x v="2"/>
    <x v="1"/>
    <x v="1"/>
    <n v="1593"/>
    <m/>
    <m/>
    <n v="0"/>
    <m/>
    <m/>
  </r>
  <r>
    <x v="11"/>
    <x v="2"/>
    <x v="2"/>
    <x v="1"/>
    <n v="876.15"/>
    <m/>
    <m/>
    <n v="0"/>
    <m/>
    <m/>
  </r>
  <r>
    <x v="12"/>
    <x v="2"/>
    <x v="0"/>
    <x v="1"/>
    <n v="2875.35"/>
    <n v="5.5694948577710827E-13"/>
    <n v="3.215549355384371E-13"/>
    <n v="0"/>
    <n v="0"/>
    <n v="0"/>
  </r>
  <r>
    <x v="12"/>
    <x v="2"/>
    <x v="1"/>
    <x v="1"/>
    <n v="2875.35"/>
    <m/>
    <m/>
    <n v="0"/>
    <m/>
    <m/>
  </r>
  <r>
    <x v="12"/>
    <x v="2"/>
    <x v="2"/>
    <x v="1"/>
    <n v="2875.35"/>
    <m/>
    <m/>
    <n v="0"/>
    <m/>
    <m/>
  </r>
  <r>
    <x v="0"/>
    <x v="2"/>
    <x v="0"/>
    <x v="2"/>
    <n v="9815.85"/>
    <n v="6015.0092026114135"/>
    <n v="3472.7671823057758"/>
    <n v="5441907.2400000002"/>
    <n v="3334721.101927768"/>
    <n v="1925302.1258703223"/>
  </r>
  <r>
    <x v="0"/>
    <x v="2"/>
    <x v="1"/>
    <x v="2"/>
    <n v="18838.5"/>
    <m/>
    <m/>
    <n v="10444064.400000002"/>
    <m/>
    <m/>
  </r>
  <r>
    <x v="0"/>
    <x v="2"/>
    <x v="2"/>
    <x v="2"/>
    <n v="21218.1"/>
    <m/>
    <m/>
    <n v="11763314.639999999"/>
    <m/>
    <m/>
  </r>
  <r>
    <x v="1"/>
    <x v="2"/>
    <x v="0"/>
    <x v="2"/>
    <n v="27957.15"/>
    <n v="5084.5156295855777"/>
    <n v="2935.5464674400928"/>
    <n v="10098122.579999998"/>
    <n v="1836527.0454063108"/>
    <n v="1060319.3840393617"/>
  </r>
  <r>
    <x v="1"/>
    <x v="2"/>
    <x v="1"/>
    <x v="2"/>
    <n v="37913.4"/>
    <m/>
    <m/>
    <n v="13694320.08"/>
    <m/>
    <m/>
  </r>
  <r>
    <x v="1"/>
    <x v="2"/>
    <x v="2"/>
    <x v="2"/>
    <n v="31143.15"/>
    <m/>
    <m/>
    <n v="11248905.779999999"/>
    <m/>
    <m/>
  </r>
  <r>
    <x v="2"/>
    <x v="2"/>
    <x v="0"/>
    <x v="2"/>
    <n v="6849.9"/>
    <n v="1702.7225207003053"/>
    <n v="983.06730568155945"/>
    <n v="1783713.96"/>
    <n v="443388.94439035957"/>
    <n v="255990.72639947812"/>
  </r>
  <r>
    <x v="2"/>
    <x v="2"/>
    <x v="1"/>
    <x v="2"/>
    <n v="3584.25"/>
    <m/>
    <m/>
    <n v="933338.7"/>
    <m/>
    <m/>
  </r>
  <r>
    <x v="2"/>
    <x v="2"/>
    <x v="2"/>
    <x v="2"/>
    <n v="4380.75"/>
    <m/>
    <m/>
    <n v="1140747.3"/>
    <m/>
    <m/>
  </r>
  <r>
    <x v="3"/>
    <x v="2"/>
    <x v="0"/>
    <x v="2"/>
    <n v="495.75"/>
    <n v="262.32624249205412"/>
    <n v="151.4541267182905"/>
    <n v="204050.7"/>
    <n v="107973.4814097295"/>
    <n v="62338.518557248382"/>
  </r>
  <r>
    <x v="3"/>
    <x v="2"/>
    <x v="1"/>
    <x v="2"/>
    <n v="991.5"/>
    <m/>
    <m/>
    <n v="408101.4"/>
    <m/>
    <m/>
  </r>
  <r>
    <x v="3"/>
    <x v="2"/>
    <x v="2"/>
    <x v="2"/>
    <n v="594.9"/>
    <m/>
    <m/>
    <n v="244860.84"/>
    <m/>
    <m/>
  </r>
  <r>
    <x v="4"/>
    <x v="2"/>
    <x v="0"/>
    <x v="2"/>
    <n v="1035.45"/>
    <n v="376.4112146310203"/>
    <n v="217.32111609321359"/>
    <n v="347911.2"/>
    <n v="126474.16811602282"/>
    <n v="73019.895007319763"/>
  </r>
  <r>
    <x v="4"/>
    <x v="2"/>
    <x v="1"/>
    <x v="2"/>
    <n v="318.60000000000002"/>
    <m/>
    <m/>
    <n v="107049.60000000001"/>
    <m/>
    <m/>
  </r>
  <r>
    <x v="4"/>
    <x v="2"/>
    <x v="2"/>
    <x v="2"/>
    <n v="477.9"/>
    <m/>
    <m/>
    <n v="160574.39999999999"/>
    <m/>
    <m/>
  </r>
  <r>
    <x v="5"/>
    <x v="2"/>
    <x v="0"/>
    <x v="2"/>
    <n v="318.60000000000002"/>
    <n v="210.73409192629467"/>
    <n v="121.66738470107758"/>
    <n v="96344.639999999999"/>
    <n v="63725.989398511512"/>
    <n v="36792.21713360586"/>
  </r>
  <r>
    <x v="5"/>
    <x v="2"/>
    <x v="1"/>
    <x v="2"/>
    <n v="716.85"/>
    <m/>
    <m/>
    <n v="216775.44"/>
    <m/>
    <m/>
  </r>
  <r>
    <x v="5"/>
    <x v="2"/>
    <x v="2"/>
    <x v="2"/>
    <n v="637.20000000000005"/>
    <m/>
    <m/>
    <n v="192689.28"/>
    <m/>
    <m/>
  </r>
  <r>
    <x v="6"/>
    <x v="2"/>
    <x v="0"/>
    <x v="2"/>
    <n v="477.9"/>
    <n v="200.44810425643843"/>
    <n v="115.7287669510049"/>
    <n v="281005.2"/>
    <n v="117863.48530278579"/>
    <n v="68048.514967190873"/>
  </r>
  <r>
    <x v="6"/>
    <x v="2"/>
    <x v="1"/>
    <x v="2"/>
    <n v="716.85"/>
    <m/>
    <m/>
    <n v="421507.8"/>
    <m/>
    <m/>
  </r>
  <r>
    <x v="6"/>
    <x v="2"/>
    <x v="2"/>
    <x v="2"/>
    <n v="318.60000000000002"/>
    <m/>
    <m/>
    <n v="187336.8"/>
    <m/>
    <m/>
  </r>
  <r>
    <x v="7"/>
    <x v="2"/>
    <x v="0"/>
    <x v="2"/>
    <n v="0"/>
    <n v="165.80469685747747"/>
    <n v="95.727386363568911"/>
    <n v="0"/>
    <n v="215877.71530843564"/>
    <n v="124637.05704536672"/>
  </r>
  <r>
    <x v="7"/>
    <x v="2"/>
    <x v="1"/>
    <x v="2"/>
    <n v="318.60000000000002"/>
    <m/>
    <m/>
    <n v="414817.2"/>
    <m/>
    <m/>
  </r>
  <r>
    <x v="7"/>
    <x v="2"/>
    <x v="2"/>
    <x v="2"/>
    <n v="79.650000000000006"/>
    <m/>
    <m/>
    <n v="103704.3"/>
    <m/>
    <m/>
  </r>
  <r>
    <x v="8"/>
    <x v="2"/>
    <x v="0"/>
    <x v="2"/>
    <n v="0"/>
    <n v="45.985948940953683"/>
    <n v="26.55"/>
    <n v="0"/>
    <n v="35537.941341569007"/>
    <n v="20517.84"/>
  </r>
  <r>
    <x v="8"/>
    <x v="2"/>
    <x v="1"/>
    <x v="2"/>
    <n v="0"/>
    <m/>
    <m/>
    <n v="0"/>
    <m/>
    <m/>
  </r>
  <r>
    <x v="8"/>
    <x v="2"/>
    <x v="2"/>
    <x v="2"/>
    <n v="79.650000000000006"/>
    <m/>
    <m/>
    <n v="61553.52"/>
    <m/>
    <m/>
  </r>
  <r>
    <x v="9"/>
    <x v="2"/>
    <x v="0"/>
    <x v="2"/>
    <n v="0"/>
    <n v="0"/>
    <n v="0"/>
    <n v="0"/>
    <n v="0"/>
    <n v="0"/>
  </r>
  <r>
    <x v="9"/>
    <x v="2"/>
    <x v="1"/>
    <x v="2"/>
    <n v="0"/>
    <m/>
    <m/>
    <n v="0"/>
    <m/>
    <m/>
  </r>
  <r>
    <x v="9"/>
    <x v="2"/>
    <x v="2"/>
    <x v="2"/>
    <n v="0"/>
    <m/>
    <m/>
    <n v="0"/>
    <m/>
    <m/>
  </r>
  <r>
    <x v="10"/>
    <x v="2"/>
    <x v="0"/>
    <x v="2"/>
    <n v="0"/>
    <n v="45.985948940953683"/>
    <n v="26.55"/>
    <n v="0"/>
    <n v="34765.377399360987"/>
    <n v="20071.8"/>
  </r>
  <r>
    <x v="10"/>
    <x v="2"/>
    <x v="1"/>
    <x v="2"/>
    <n v="79.650000000000006"/>
    <m/>
    <m/>
    <n v="60215.4"/>
    <m/>
    <m/>
  </r>
  <r>
    <x v="10"/>
    <x v="2"/>
    <x v="2"/>
    <x v="2"/>
    <n v="0"/>
    <m/>
    <m/>
    <n v="0"/>
    <m/>
    <m/>
  </r>
  <r>
    <x v="11"/>
    <x v="2"/>
    <x v="0"/>
    <x v="2"/>
    <n v="79.650000000000006"/>
    <n v="137.95784682286106"/>
    <n v="79.650000000000006"/>
    <n v="40143.599999999999"/>
    <n v="69530.754798721973"/>
    <n v="40143.599999999999"/>
  </r>
  <r>
    <x v="11"/>
    <x v="2"/>
    <x v="1"/>
    <x v="2"/>
    <n v="79.650000000000006"/>
    <m/>
    <m/>
    <n v="40143.599999999999"/>
    <m/>
    <m/>
  </r>
  <r>
    <x v="11"/>
    <x v="2"/>
    <x v="2"/>
    <x v="2"/>
    <n v="318.60000000000002"/>
    <m/>
    <m/>
    <n v="160574.39999999999"/>
    <m/>
    <m/>
  </r>
  <r>
    <x v="12"/>
    <x v="2"/>
    <x v="0"/>
    <x v="2"/>
    <n v="2280.4499999999998"/>
    <n v="499.04405617139673"/>
    <n v="288.12322016803864"/>
    <n v="842854.32"/>
    <n v="184446.68316094825"/>
    <n v="106490.34217410709"/>
  </r>
  <r>
    <x v="12"/>
    <x v="2"/>
    <x v="1"/>
    <x v="2"/>
    <n v="1685.55"/>
    <m/>
    <m/>
    <n v="622979.28"/>
    <m/>
    <m/>
  </r>
  <r>
    <x v="12"/>
    <x v="2"/>
    <x v="2"/>
    <x v="2"/>
    <n v="1288.95"/>
    <m/>
    <m/>
    <n v="476395.92"/>
    <m/>
    <m/>
  </r>
  <r>
    <x v="0"/>
    <x v="2"/>
    <x v="0"/>
    <x v="4"/>
    <n v="1090.6500000000001"/>
    <n v="151.45412671829064"/>
    <n v="87.442080830684802"/>
    <n v="26805995.699999996"/>
    <n v="3722439.526482149"/>
    <n v="2149151.462656572"/>
  </r>
  <r>
    <x v="0"/>
    <x v="2"/>
    <x v="1"/>
    <x v="4"/>
    <n v="1388.1"/>
    <m/>
    <m/>
    <n v="34116721.800000004"/>
    <m/>
    <m/>
  </r>
  <r>
    <x v="0"/>
    <x v="2"/>
    <x v="2"/>
    <x v="4"/>
    <n v="1189.8"/>
    <m/>
    <m/>
    <n v="29242904.399999999"/>
    <m/>
    <m/>
  </r>
  <r>
    <x v="1"/>
    <x v="2"/>
    <x v="0"/>
    <x v="4"/>
    <n v="2230.1999999999998"/>
    <n v="530.33583463688387"/>
    <n v="306.18953688850979"/>
    <n v="54813855.600000009"/>
    <n v="13034594.143705333"/>
    <n v="7525526.4376457939"/>
  </r>
  <r>
    <x v="1"/>
    <x v="2"/>
    <x v="1"/>
    <x v="4"/>
    <n v="1354.05"/>
    <m/>
    <m/>
    <n v="33279840.899999999"/>
    <m/>
    <m/>
  </r>
  <r>
    <x v="1"/>
    <x v="2"/>
    <x v="2"/>
    <x v="4"/>
    <n v="1274.4000000000001"/>
    <m/>
    <m/>
    <n v="31322203.199999996"/>
    <m/>
    <m/>
  </r>
  <r>
    <x v="2"/>
    <x v="2"/>
    <x v="0"/>
    <x v="4"/>
    <n v="637.20000000000005"/>
    <n v="200.44810425643846"/>
    <n v="115.72876695100491"/>
    <n v="15661101.599999998"/>
    <n v="4926613.506414745"/>
    <n v="2844381.6341217994"/>
  </r>
  <r>
    <x v="2"/>
    <x v="2"/>
    <x v="1"/>
    <x v="4"/>
    <n v="876.15"/>
    <m/>
    <m/>
    <n v="21534014.699999999"/>
    <m/>
    <m/>
  </r>
  <r>
    <x v="2"/>
    <x v="2"/>
    <x v="2"/>
    <x v="4"/>
    <n v="1035.45"/>
    <m/>
    <m/>
    <n v="25449290.100000001"/>
    <m/>
    <m/>
  </r>
  <r>
    <x v="3"/>
    <x v="2"/>
    <x v="0"/>
    <x v="4"/>
    <n v="1487.25"/>
    <n v="858.66418785227097"/>
    <n v="495.75"/>
    <n v="36553630.5"/>
    <n v="21104248.409033116"/>
    <n v="12184543.500000002"/>
  </r>
  <r>
    <x v="3"/>
    <x v="2"/>
    <x v="1"/>
    <x v="4"/>
    <n v="1487.25"/>
    <m/>
    <m/>
    <n v="36553630.5"/>
    <m/>
    <m/>
  </r>
  <r>
    <x v="3"/>
    <x v="2"/>
    <x v="2"/>
    <x v="4"/>
    <n v="2974.5"/>
    <m/>
    <m/>
    <n v="73107261"/>
    <m/>
    <m/>
  </r>
  <r>
    <x v="4"/>
    <x v="2"/>
    <x v="0"/>
    <x v="4"/>
    <n v="2708.1"/>
    <n v="243.33476940215539"/>
    <n v="140.48939461752994"/>
    <n v="66559681.799999997"/>
    <n v="5980681.9623661768"/>
    <n v="3452948.3409096515"/>
  </r>
  <r>
    <x v="4"/>
    <x v="2"/>
    <x v="1"/>
    <x v="4"/>
    <n v="2548.8000000000002"/>
    <m/>
    <m/>
    <n v="62644406.399999991"/>
    <m/>
    <m/>
  </r>
  <r>
    <x v="4"/>
    <x v="2"/>
    <x v="2"/>
    <x v="4"/>
    <n v="3026.7"/>
    <m/>
    <m/>
    <n v="74390232.600000009"/>
    <m/>
    <m/>
  </r>
  <r>
    <x v="5"/>
    <x v="2"/>
    <x v="0"/>
    <x v="4"/>
    <n v="3265.65"/>
    <n v="551.83138729144332"/>
    <n v="318.59999999999945"/>
    <n v="80263145.700000003"/>
    <n v="13562911.836849114"/>
    <n v="7830550.799999998"/>
  </r>
  <r>
    <x v="5"/>
    <x v="2"/>
    <x v="1"/>
    <x v="4"/>
    <n v="4221.45"/>
    <m/>
    <m/>
    <n v="103754798.09999999"/>
    <m/>
    <m/>
  </r>
  <r>
    <x v="5"/>
    <x v="2"/>
    <x v="2"/>
    <x v="4"/>
    <n v="3265.65"/>
    <m/>
    <m/>
    <n v="80263145.700000003"/>
    <m/>
    <m/>
  </r>
  <r>
    <x v="6"/>
    <x v="2"/>
    <x v="0"/>
    <x v="4"/>
    <n v="14575.95"/>
    <n v="3284.3755810656003"/>
    <n v="1896.235125848058"/>
    <n v="358247699.09999996"/>
    <n v="80723383.031430319"/>
    <n v="46605666.923093565"/>
  </r>
  <r>
    <x v="6"/>
    <x v="2"/>
    <x v="1"/>
    <x v="4"/>
    <n v="20868.3"/>
    <m/>
    <m/>
    <n v="512901077.39999998"/>
    <m/>
    <m/>
  </r>
  <r>
    <x v="6"/>
    <x v="2"/>
    <x v="2"/>
    <x v="4"/>
    <n v="16089.3"/>
    <m/>
    <m/>
    <n v="395442815.40000004"/>
    <m/>
    <m/>
  </r>
  <r>
    <x v="7"/>
    <x v="2"/>
    <x v="0"/>
    <x v="4"/>
    <n v="18478.8"/>
    <n v="1398.6080356912003"/>
    <n v="807.48672589708826"/>
    <n v="454171946.39999998"/>
    <n v="34374988.301218316"/>
    <n v="19846408.749098632"/>
  </r>
  <r>
    <x v="7"/>
    <x v="2"/>
    <x v="1"/>
    <x v="4"/>
    <n v="15691.05"/>
    <m/>
    <m/>
    <n v="385654626.90000004"/>
    <m/>
    <m/>
  </r>
  <r>
    <x v="7"/>
    <x v="2"/>
    <x v="2"/>
    <x v="4"/>
    <n v="16885.8"/>
    <m/>
    <m/>
    <n v="415019192.39999998"/>
    <m/>
    <m/>
  </r>
  <r>
    <x v="8"/>
    <x v="2"/>
    <x v="0"/>
    <x v="4"/>
    <n v="15292.8"/>
    <n v="9076.9553765290675"/>
    <n v="5240.582630061278"/>
    <n v="504968256.00000006"/>
    <n v="299721066.53298974"/>
    <n v="173044038.44462338"/>
  </r>
  <r>
    <x v="8"/>
    <x v="2"/>
    <x v="1"/>
    <x v="4"/>
    <n v="21744.45"/>
    <m/>
    <m/>
    <n v="718001739"/>
    <m/>
    <m/>
  </r>
  <r>
    <x v="8"/>
    <x v="2"/>
    <x v="2"/>
    <x v="4"/>
    <n v="33214.050000000003"/>
    <m/>
    <m/>
    <n v="1096727930.9999998"/>
    <m/>
    <m/>
  </r>
  <r>
    <x v="9"/>
    <x v="2"/>
    <x v="0"/>
    <x v="4"/>
    <n v="1433.7"/>
    <n v="210.73409192629447"/>
    <n v="121.66738470107747"/>
    <n v="47340774"/>
    <n v="6958439.7154062483"/>
    <n v="4017457.0428295806"/>
  </r>
  <r>
    <x v="9"/>
    <x v="2"/>
    <x v="1"/>
    <x v="4"/>
    <n v="1115.0999999999999"/>
    <m/>
    <m/>
    <n v="36820602.000000007"/>
    <m/>
    <m/>
  </r>
  <r>
    <x v="9"/>
    <x v="2"/>
    <x v="2"/>
    <x v="4"/>
    <n v="1035.45"/>
    <m/>
    <m/>
    <n v="34190559"/>
    <m/>
    <m/>
  </r>
  <r>
    <x v="10"/>
    <x v="2"/>
    <x v="0"/>
    <x v="4"/>
    <n v="9478.35"/>
    <n v="438.67799409132988"/>
    <n v="253.27085797619438"/>
    <n v="348746409.90000004"/>
    <n v="16140718.114596734"/>
    <n v="9318847.9483762942"/>
  </r>
  <r>
    <x v="10"/>
    <x v="2"/>
    <x v="1"/>
    <x v="4"/>
    <n v="8602.2000000000007"/>
    <m/>
    <m/>
    <n v="316509346.79999995"/>
    <m/>
    <m/>
  </r>
  <r>
    <x v="10"/>
    <x v="2"/>
    <x v="2"/>
    <x v="4"/>
    <n v="9000.4500000000007"/>
    <m/>
    <m/>
    <n v="331162557.29999995"/>
    <m/>
    <m/>
  </r>
  <r>
    <x v="11"/>
    <x v="2"/>
    <x v="0"/>
    <x v="4"/>
    <n v="3982.5"/>
    <n v="392.90411998348912"/>
    <n v="226.84329943818048"/>
    <n v="146532105"/>
    <n v="14456514.190672498"/>
    <n v="8346472.3595284121"/>
  </r>
  <r>
    <x v="11"/>
    <x v="2"/>
    <x v="1"/>
    <x v="4"/>
    <n v="3345.3"/>
    <m/>
    <m/>
    <n v="123086968.19999999"/>
    <m/>
    <m/>
  </r>
  <r>
    <x v="11"/>
    <x v="2"/>
    <x v="2"/>
    <x v="4"/>
    <n v="3265.65"/>
    <m/>
    <m/>
    <n v="120156326.10000001"/>
    <m/>
    <m/>
  </r>
  <r>
    <x v="12"/>
    <x v="2"/>
    <x v="0"/>
    <x v="4"/>
    <n v="33314.400000000001"/>
    <n v="8153.8442631374764"/>
    <n v="4707.6241802527084"/>
    <n v="1225770033.6000001"/>
    <n v="300012545.81788021"/>
    <n v="173212324.08821809"/>
  </r>
  <r>
    <x v="12"/>
    <x v="2"/>
    <x v="1"/>
    <x v="4"/>
    <n v="44518.35"/>
    <m/>
    <m/>
    <n v="1638008169.8999996"/>
    <m/>
    <m/>
  </r>
  <r>
    <x v="12"/>
    <x v="2"/>
    <x v="2"/>
    <x v="4"/>
    <n v="28654.35"/>
    <m/>
    <m/>
    <n v="1054308153.9"/>
    <m/>
    <m/>
  </r>
  <r>
    <x v="0"/>
    <x v="2"/>
    <x v="0"/>
    <x v="5"/>
    <n v="0"/>
    <n v="228.97711676060555"/>
    <n v="132.19999999999999"/>
    <n v="0"/>
    <n v="1099090.1604509067"/>
    <n v="634560"/>
  </r>
  <r>
    <x v="0"/>
    <x v="2"/>
    <x v="1"/>
    <x v="5"/>
    <n v="396.6"/>
    <m/>
    <m/>
    <n v="1903680"/>
    <m/>
    <m/>
  </r>
  <r>
    <x v="0"/>
    <x v="2"/>
    <x v="2"/>
    <x v="5"/>
    <n v="0"/>
    <m/>
    <m/>
    <n v="0"/>
    <m/>
    <m/>
  </r>
  <r>
    <x v="1"/>
    <x v="2"/>
    <x v="0"/>
    <x v="5"/>
    <n v="0"/>
    <n v="79.650000000000006"/>
    <n v="45.985948940953691"/>
    <n v="0"/>
    <n v="382320"/>
    <n v="220732.5549165777"/>
  </r>
  <r>
    <x v="1"/>
    <x v="2"/>
    <x v="1"/>
    <x v="5"/>
    <n v="79.650000000000006"/>
    <m/>
    <m/>
    <n v="382320"/>
    <m/>
    <m/>
  </r>
  <r>
    <x v="1"/>
    <x v="2"/>
    <x v="2"/>
    <x v="5"/>
    <n v="159.30000000000001"/>
    <m/>
    <m/>
    <n v="764640"/>
    <m/>
    <m/>
  </r>
  <r>
    <x v="2"/>
    <x v="2"/>
    <x v="0"/>
    <x v="5"/>
    <n v="1593"/>
    <n v="287.18215909070659"/>
    <n v="165.80469685747738"/>
    <n v="7646400"/>
    <n v="1378474.3636353868"/>
    <n v="795862.54491588869"/>
  </r>
  <r>
    <x v="2"/>
    <x v="2"/>
    <x v="1"/>
    <x v="5"/>
    <n v="1752.3"/>
    <m/>
    <m/>
    <n v="8411040"/>
    <m/>
    <m/>
  </r>
  <r>
    <x v="2"/>
    <x v="2"/>
    <x v="2"/>
    <x v="5"/>
    <n v="2150.5500000000002"/>
    <m/>
    <m/>
    <n v="10322639.999999998"/>
    <m/>
    <m/>
  </r>
  <r>
    <x v="3"/>
    <x v="2"/>
    <x v="0"/>
    <x v="5"/>
    <n v="4858.3500000000004"/>
    <n v="1737.2483436457796"/>
    <n v="1003.0007988531224"/>
    <n v="23320079.999999996"/>
    <n v="8338792.0494997352"/>
    <n v="4814403.8344949838"/>
  </r>
  <r>
    <x v="3"/>
    <x v="2"/>
    <x v="1"/>
    <x v="5"/>
    <n v="3271.95"/>
    <m/>
    <m/>
    <n v="15705360.000000002"/>
    <m/>
    <m/>
  </r>
  <r>
    <x v="3"/>
    <x v="2"/>
    <x v="2"/>
    <x v="5"/>
    <n v="6742.2"/>
    <m/>
    <m/>
    <n v="32362560.000000004"/>
    <m/>
    <m/>
  </r>
  <r>
    <x v="4"/>
    <x v="2"/>
    <x v="0"/>
    <x v="5"/>
    <n v="7487.1"/>
    <n v="183.94379576381499"/>
    <n v="106.2"/>
    <n v="35938080"/>
    <n v="882930.21966631094"/>
    <n v="509760"/>
  </r>
  <r>
    <x v="4"/>
    <x v="2"/>
    <x v="1"/>
    <x v="5"/>
    <n v="7805.7"/>
    <m/>
    <m/>
    <n v="37467360"/>
    <m/>
    <m/>
  </r>
  <r>
    <x v="4"/>
    <x v="2"/>
    <x v="2"/>
    <x v="5"/>
    <n v="7487.1"/>
    <m/>
    <m/>
    <n v="35938080"/>
    <m/>
    <m/>
  </r>
  <r>
    <x v="5"/>
    <x v="2"/>
    <x v="0"/>
    <x v="5"/>
    <n v="12266.1"/>
    <n v="4286.3246213976836"/>
    <n v="2474.7106739980736"/>
    <n v="58877280"/>
    <n v="20574358.182708886"/>
    <n v="11878611.235190755"/>
  </r>
  <r>
    <x v="5"/>
    <x v="2"/>
    <x v="1"/>
    <x v="5"/>
    <n v="14496.3"/>
    <m/>
    <m/>
    <n v="69582240"/>
    <m/>
    <m/>
  </r>
  <r>
    <x v="5"/>
    <x v="2"/>
    <x v="2"/>
    <x v="5"/>
    <n v="20549.7"/>
    <m/>
    <m/>
    <n v="98638560"/>
    <m/>
    <m/>
  </r>
  <r>
    <x v="6"/>
    <x v="2"/>
    <x v="0"/>
    <x v="5"/>
    <n v="557.54999999999995"/>
    <n v="400.89620851287685"/>
    <n v="231.4575339020098"/>
    <n v="1934698.5"/>
    <n v="1391109.8435396824"/>
    <n v="803157.6426399739"/>
  </r>
  <r>
    <x v="6"/>
    <x v="2"/>
    <x v="1"/>
    <x v="5"/>
    <n v="1035.45"/>
    <m/>
    <m/>
    <n v="3593011.5"/>
    <m/>
    <m/>
  </r>
  <r>
    <x v="6"/>
    <x v="2"/>
    <x v="2"/>
    <x v="5"/>
    <n v="238.95"/>
    <m/>
    <m/>
    <n v="829156.5"/>
    <m/>
    <m/>
  </r>
  <r>
    <x v="7"/>
    <x v="2"/>
    <x v="0"/>
    <x v="5"/>
    <n v="3982.5"/>
    <n v="713.89390493265876"/>
    <n v="412.16683818570368"/>
    <n v="13819275"/>
    <n v="2477211.850116326"/>
    <n v="1430218.9285043918"/>
  </r>
  <r>
    <x v="7"/>
    <x v="2"/>
    <x v="1"/>
    <x v="5"/>
    <n v="2708.1"/>
    <m/>
    <m/>
    <n v="9397107"/>
    <m/>
    <m/>
  </r>
  <r>
    <x v="7"/>
    <x v="2"/>
    <x v="2"/>
    <x v="5"/>
    <n v="2787.75"/>
    <m/>
    <m/>
    <n v="9673492.5"/>
    <m/>
    <m/>
  </r>
  <r>
    <x v="8"/>
    <x v="2"/>
    <x v="0"/>
    <x v="5"/>
    <n v="2150.5500000000002"/>
    <n v="842.93636770517787"/>
    <n v="486.66953880430987"/>
    <n v="2991415.05"/>
    <n v="1172524.4874779033"/>
    <n v="676957.32847679546"/>
  </r>
  <r>
    <x v="8"/>
    <x v="2"/>
    <x v="1"/>
    <x v="5"/>
    <n v="2469.15"/>
    <m/>
    <m/>
    <n v="3434587.65"/>
    <m/>
    <m/>
  </r>
  <r>
    <x v="8"/>
    <x v="2"/>
    <x v="2"/>
    <x v="5"/>
    <n v="3743.55"/>
    <m/>
    <m/>
    <n v="5207278.05"/>
    <m/>
    <m/>
  </r>
  <r>
    <x v="9"/>
    <x v="2"/>
    <x v="0"/>
    <x v="5"/>
    <n v="1831.95"/>
    <n v="91.971897881907353"/>
    <n v="53.1"/>
    <n v="2548242.4500000002"/>
    <n v="127932.90995373308"/>
    <n v="73862.099999999948"/>
  </r>
  <r>
    <x v="9"/>
    <x v="2"/>
    <x v="1"/>
    <x v="5"/>
    <n v="1991.25"/>
    <m/>
    <m/>
    <n v="2769828.75"/>
    <m/>
    <m/>
  </r>
  <r>
    <x v="9"/>
    <x v="2"/>
    <x v="2"/>
    <x v="5"/>
    <n v="1991.25"/>
    <m/>
    <m/>
    <n v="2769828.75"/>
    <m/>
    <m/>
  </r>
  <r>
    <x v="10"/>
    <x v="2"/>
    <x v="0"/>
    <x v="5"/>
    <n v="5894.1"/>
    <n v="1208.8270688977805"/>
    <n v="697.91663363183989"/>
    <n v="23841634.499999996"/>
    <n v="4889705.4936915208"/>
    <n v="2823072.7830407917"/>
  </r>
  <r>
    <x v="10"/>
    <x v="2"/>
    <x v="1"/>
    <x v="5"/>
    <n v="3504.6"/>
    <m/>
    <m/>
    <n v="14176107"/>
    <m/>
    <m/>
  </r>
  <r>
    <x v="10"/>
    <x v="2"/>
    <x v="2"/>
    <x v="5"/>
    <n v="4380.75"/>
    <m/>
    <m/>
    <n v="17720133.75"/>
    <m/>
    <m/>
  </r>
  <r>
    <x v="11"/>
    <x v="2"/>
    <x v="0"/>
    <x v="5"/>
    <n v="2787.75"/>
    <n v="505.84543835049055"/>
    <n v="292.05"/>
    <n v="11276448.75"/>
    <n v="2046144.7981277339"/>
    <n v="1181342.25"/>
  </r>
  <r>
    <x v="11"/>
    <x v="2"/>
    <x v="1"/>
    <x v="5"/>
    <n v="2787.75"/>
    <m/>
    <m/>
    <n v="11276448.75"/>
    <m/>
    <m/>
  </r>
  <r>
    <x v="11"/>
    <x v="2"/>
    <x v="2"/>
    <x v="5"/>
    <n v="1911.6"/>
    <m/>
    <m/>
    <n v="7732422.0000000009"/>
    <m/>
    <m/>
  </r>
  <r>
    <x v="12"/>
    <x v="2"/>
    <x v="0"/>
    <x v="5"/>
    <n v="6940.5"/>
    <n v="1373.8627005636326"/>
    <n v="793.2"/>
    <n v="28074322.5"/>
    <n v="5557274.6237798929"/>
    <n v="3208494"/>
  </r>
  <r>
    <x v="12"/>
    <x v="2"/>
    <x v="1"/>
    <x v="5"/>
    <n v="9320.1"/>
    <m/>
    <m/>
    <n v="37699804.499999993"/>
    <m/>
    <m/>
  </r>
  <r>
    <x v="12"/>
    <x v="2"/>
    <x v="2"/>
    <x v="5"/>
    <n v="9320.1"/>
    <m/>
    <m/>
    <n v="37699804.499999993"/>
    <m/>
    <m/>
  </r>
  <r>
    <x v="0"/>
    <x v="2"/>
    <x v="0"/>
    <x v="6"/>
    <n v="0"/>
    <n v="0"/>
    <n v="0"/>
    <n v="0"/>
    <n v="0"/>
    <n v="0"/>
  </r>
  <r>
    <x v="0"/>
    <x v="2"/>
    <x v="1"/>
    <x v="6"/>
    <n v="0"/>
    <m/>
    <m/>
    <n v="0"/>
    <m/>
    <m/>
  </r>
  <r>
    <x v="0"/>
    <x v="2"/>
    <x v="2"/>
    <x v="6"/>
    <n v="0"/>
    <m/>
    <m/>
    <n v="0"/>
    <m/>
    <m/>
  </r>
  <r>
    <x v="1"/>
    <x v="2"/>
    <x v="0"/>
    <x v="6"/>
    <n v="0"/>
    <n v="279.72160713824024"/>
    <n v="161.49734517941775"/>
    <n v="0"/>
    <n v="375106.67517238011"/>
    <n v="216567.93988559919"/>
  </r>
  <r>
    <x v="1"/>
    <x v="2"/>
    <x v="1"/>
    <x v="6"/>
    <n v="238.95"/>
    <m/>
    <m/>
    <n v="320431.95"/>
    <m/>
    <m/>
  </r>
  <r>
    <x v="1"/>
    <x v="2"/>
    <x v="2"/>
    <x v="6"/>
    <n v="557.54999999999995"/>
    <m/>
    <m/>
    <n v="747674.55"/>
    <m/>
    <m/>
  </r>
  <r>
    <x v="2"/>
    <x v="2"/>
    <x v="0"/>
    <x v="6"/>
    <n v="2309.85"/>
    <n v="1290.0677511278236"/>
    <n v="744.8209633865041"/>
    <n v="3097508.85"/>
    <n v="1729980.8542624114"/>
    <n v="998804.91190130205"/>
  </r>
  <r>
    <x v="2"/>
    <x v="2"/>
    <x v="1"/>
    <x v="6"/>
    <n v="159.30000000000001"/>
    <m/>
    <m/>
    <n v="213621.3"/>
    <m/>
    <m/>
  </r>
  <r>
    <x v="2"/>
    <x v="2"/>
    <x v="2"/>
    <x v="6"/>
    <n v="2469.15"/>
    <m/>
    <m/>
    <n v="3311130.15"/>
    <m/>
    <m/>
  </r>
  <r>
    <x v="3"/>
    <x v="2"/>
    <x v="0"/>
    <x v="6"/>
    <n v="7237.95"/>
    <n v="228.97711676060527"/>
    <n v="132.19999999999999"/>
    <n v="9706090.9499999993"/>
    <n v="307058.31357597187"/>
    <n v="177280.2"/>
  </r>
  <r>
    <x v="3"/>
    <x v="2"/>
    <x v="1"/>
    <x v="6"/>
    <n v="7237.95"/>
    <m/>
    <m/>
    <n v="9706090.9499999993"/>
    <m/>
    <m/>
  </r>
  <r>
    <x v="3"/>
    <x v="2"/>
    <x v="2"/>
    <x v="6"/>
    <n v="6841.35"/>
    <m/>
    <m/>
    <n v="9174250.3499999996"/>
    <m/>
    <m/>
  </r>
  <r>
    <x v="4"/>
    <x v="2"/>
    <x v="0"/>
    <x v="6"/>
    <n v="16248.6"/>
    <n v="2017.1011947842426"/>
    <n v="1164.5739177913983"/>
    <n v="21789372.600000001"/>
    <n v="2704932.7022056626"/>
    <n v="1561693.6237582613"/>
  </r>
  <r>
    <x v="4"/>
    <x v="2"/>
    <x v="1"/>
    <x v="6"/>
    <n v="17045.099999999999"/>
    <m/>
    <m/>
    <n v="22857479.100000001"/>
    <m/>
    <m/>
  </r>
  <r>
    <x v="4"/>
    <x v="2"/>
    <x v="2"/>
    <x v="6"/>
    <n v="20071.8"/>
    <m/>
    <m/>
    <n v="26916283.800000001"/>
    <m/>
    <m/>
  </r>
  <r>
    <x v="5"/>
    <x v="2"/>
    <x v="0"/>
    <x v="6"/>
    <n v="21505.5"/>
    <n v="759.81257392862233"/>
    <n v="438.67799409135256"/>
    <n v="28838875.5"/>
    <n v="1018908.6616382474"/>
    <n v="588267.19007648353"/>
  </r>
  <r>
    <x v="5"/>
    <x v="2"/>
    <x v="1"/>
    <x v="6"/>
    <n v="22779.9"/>
    <m/>
    <m/>
    <n v="30547845.899999999"/>
    <m/>
    <m/>
  </r>
  <r>
    <x v="5"/>
    <x v="2"/>
    <x v="2"/>
    <x v="6"/>
    <n v="21425.85"/>
    <m/>
    <m/>
    <n v="28732064.850000001"/>
    <m/>
    <m/>
  </r>
  <r>
    <x v="6"/>
    <x v="2"/>
    <x v="0"/>
    <x v="6"/>
    <n v="8681.85"/>
    <n v="1728.60686609188"/>
    <n v="998.01163946118231"/>
    <n v="10348765.200000001"/>
    <n v="2060499.3843815243"/>
    <n v="1189629.8742377313"/>
  </r>
  <r>
    <x v="6"/>
    <x v="2"/>
    <x v="1"/>
    <x v="6"/>
    <n v="8442.9"/>
    <m/>
    <m/>
    <n v="10063936.799999999"/>
    <m/>
    <m/>
  </r>
  <r>
    <x v="6"/>
    <x v="2"/>
    <x v="2"/>
    <x v="6"/>
    <n v="5575.5"/>
    <m/>
    <m/>
    <n v="6645996"/>
    <m/>
    <m/>
  </r>
  <r>
    <x v="7"/>
    <x v="2"/>
    <x v="0"/>
    <x v="6"/>
    <n v="3106.35"/>
    <n v="919.71897881907364"/>
    <n v="531"/>
    <n v="3702769.2"/>
    <n v="1096305.0227523358"/>
    <n v="632952"/>
  </r>
  <r>
    <x v="7"/>
    <x v="2"/>
    <x v="1"/>
    <x v="6"/>
    <n v="4699.3500000000004"/>
    <m/>
    <m/>
    <n v="5601625.1999999993"/>
    <m/>
    <m/>
  </r>
  <r>
    <x v="7"/>
    <x v="2"/>
    <x v="2"/>
    <x v="6"/>
    <n v="4699.3500000000004"/>
    <m/>
    <m/>
    <n v="5601625.1999999993"/>
    <m/>
    <m/>
  </r>
  <r>
    <x v="8"/>
    <x v="2"/>
    <x v="0"/>
    <x v="6"/>
    <n v="1115.0999999999999"/>
    <n v="965.70492776002743"/>
    <n v="557.54999999999995"/>
    <n v="1158588.8999999999"/>
    <n v="1003367.4199426686"/>
    <n v="579294.44999999995"/>
  </r>
  <r>
    <x v="8"/>
    <x v="2"/>
    <x v="1"/>
    <x v="6"/>
    <n v="398.25"/>
    <m/>
    <m/>
    <n v="413781.75"/>
    <m/>
    <m/>
  </r>
  <r>
    <x v="8"/>
    <x v="2"/>
    <x v="2"/>
    <x v="6"/>
    <n v="2309.85"/>
    <m/>
    <m/>
    <n v="2399934.15"/>
    <m/>
    <m/>
  </r>
  <r>
    <x v="9"/>
    <x v="2"/>
    <x v="0"/>
    <x v="6"/>
    <n v="1593"/>
    <n v="574.36431818141341"/>
    <n v="331.60939371495493"/>
    <n v="1655127"/>
    <n v="596764.5265904885"/>
    <n v="344542.16006983817"/>
  </r>
  <r>
    <x v="9"/>
    <x v="2"/>
    <x v="1"/>
    <x v="6"/>
    <n v="1274.4000000000001"/>
    <m/>
    <m/>
    <n v="1324101.6000000001"/>
    <m/>
    <m/>
  </r>
  <r>
    <x v="9"/>
    <x v="2"/>
    <x v="2"/>
    <x v="6"/>
    <n v="477.9"/>
    <m/>
    <m/>
    <n v="496538.1"/>
    <m/>
    <m/>
  </r>
  <r>
    <x v="10"/>
    <x v="2"/>
    <x v="0"/>
    <x v="6"/>
    <n v="637.20000000000005"/>
    <n v="238.95"/>
    <n v="137.95784682286106"/>
    <n v="759542.4"/>
    <n v="284828.40000000002"/>
    <n v="164445.75341285035"/>
  </r>
  <r>
    <x v="10"/>
    <x v="2"/>
    <x v="1"/>
    <x v="6"/>
    <n v="398.25"/>
    <m/>
    <m/>
    <n v="474714"/>
    <m/>
    <m/>
  </r>
  <r>
    <x v="10"/>
    <x v="2"/>
    <x v="2"/>
    <x v="6"/>
    <n v="159.30000000000001"/>
    <m/>
    <m/>
    <n v="189885.6"/>
    <m/>
    <m/>
  </r>
  <r>
    <x v="11"/>
    <x v="2"/>
    <x v="0"/>
    <x v="6"/>
    <n v="477.9"/>
    <n v="275.91569364572217"/>
    <n v="159.30000000000001"/>
    <n v="569656.80000000005"/>
    <n v="328891.50682570081"/>
    <n v="189885.6"/>
  </r>
  <r>
    <x v="11"/>
    <x v="2"/>
    <x v="1"/>
    <x v="6"/>
    <n v="477.9"/>
    <m/>
    <m/>
    <n v="569656.80000000005"/>
    <m/>
    <m/>
  </r>
  <r>
    <x v="11"/>
    <x v="2"/>
    <x v="2"/>
    <x v="6"/>
    <n v="955.8"/>
    <m/>
    <m/>
    <n v="1139313.6000000001"/>
    <m/>
    <m/>
  </r>
  <r>
    <x v="12"/>
    <x v="2"/>
    <x v="0"/>
    <x v="6"/>
    <n v="1090.6500000000001"/>
    <n v="249.52202808569834"/>
    <n v="144.06161008401929"/>
    <n v="1300054.8"/>
    <n v="297430.25747815246"/>
    <n v="171721.43922015102"/>
  </r>
  <r>
    <x v="12"/>
    <x v="2"/>
    <x v="1"/>
    <x v="6"/>
    <n v="1388.1"/>
    <m/>
    <m/>
    <n v="1654615.2"/>
    <m/>
    <m/>
  </r>
  <r>
    <x v="12"/>
    <x v="2"/>
    <x v="2"/>
    <x v="6"/>
    <n v="892.35"/>
    <m/>
    <m/>
    <n v="1063681.2"/>
    <m/>
    <m/>
  </r>
  <r>
    <x v="0"/>
    <x v="2"/>
    <x v="0"/>
    <x v="11"/>
    <n v="297.45"/>
    <n v="99.15"/>
    <n v="57.244279190151403"/>
    <n v="0"/>
    <n v="0"/>
    <n v="0"/>
  </r>
  <r>
    <x v="0"/>
    <x v="2"/>
    <x v="1"/>
    <x v="11"/>
    <n v="198.3"/>
    <m/>
    <m/>
    <n v="0"/>
    <m/>
    <m/>
  </r>
  <r>
    <x v="0"/>
    <x v="2"/>
    <x v="2"/>
    <x v="11"/>
    <n v="396.6"/>
    <m/>
    <m/>
    <n v="0"/>
    <m/>
    <m/>
  </r>
  <r>
    <x v="1"/>
    <x v="2"/>
    <x v="0"/>
    <x v="11"/>
    <n v="159.30000000000001"/>
    <n v="121.66738470107755"/>
    <n v="70.244697308764884"/>
    <n v="0"/>
    <n v="0"/>
    <n v="0"/>
  </r>
  <r>
    <x v="1"/>
    <x v="2"/>
    <x v="1"/>
    <x v="11"/>
    <n v="398.25"/>
    <m/>
    <m/>
    <n v="0"/>
    <m/>
    <m/>
  </r>
  <r>
    <x v="1"/>
    <x v="2"/>
    <x v="2"/>
    <x v="11"/>
    <n v="238.95"/>
    <m/>
    <m/>
    <n v="0"/>
    <m/>
    <m/>
  </r>
  <r>
    <x v="2"/>
    <x v="2"/>
    <x v="0"/>
    <x v="11"/>
    <n v="238.95"/>
    <n v="121.66738470107755"/>
    <n v="70.244697308764884"/>
    <n v="0"/>
    <n v="0"/>
    <n v="0"/>
  </r>
  <r>
    <x v="2"/>
    <x v="2"/>
    <x v="1"/>
    <x v="11"/>
    <n v="398.25"/>
    <m/>
    <m/>
    <n v="0"/>
    <m/>
    <m/>
  </r>
  <r>
    <x v="2"/>
    <x v="2"/>
    <x v="2"/>
    <x v="11"/>
    <n v="159.30000000000001"/>
    <m/>
    <m/>
    <n v="0"/>
    <m/>
    <m/>
  </r>
  <r>
    <x v="3"/>
    <x v="2"/>
    <x v="0"/>
    <x v="11"/>
    <n v="297.45"/>
    <n v="57.244279190151396"/>
    <n v="33.049999999999997"/>
    <n v="0"/>
    <n v="0"/>
    <n v="0"/>
  </r>
  <r>
    <x v="3"/>
    <x v="2"/>
    <x v="1"/>
    <x v="11"/>
    <n v="297.45"/>
    <m/>
    <m/>
    <n v="0"/>
    <m/>
    <m/>
  </r>
  <r>
    <x v="3"/>
    <x v="2"/>
    <x v="2"/>
    <x v="11"/>
    <n v="198.3"/>
    <m/>
    <m/>
    <n v="0"/>
    <m/>
    <m/>
  </r>
  <r>
    <x v="4"/>
    <x v="2"/>
    <x v="0"/>
    <x v="11"/>
    <n v="79.650000000000006"/>
    <n v="121.66738470107755"/>
    <n v="70.244697308764884"/>
    <n v="0"/>
    <n v="0"/>
    <n v="0"/>
  </r>
  <r>
    <x v="4"/>
    <x v="2"/>
    <x v="1"/>
    <x v="11"/>
    <n v="318.60000000000002"/>
    <m/>
    <m/>
    <n v="0"/>
    <m/>
    <m/>
  </r>
  <r>
    <x v="4"/>
    <x v="2"/>
    <x v="2"/>
    <x v="11"/>
    <n v="238.95"/>
    <m/>
    <m/>
    <n v="0"/>
    <m/>
    <m/>
  </r>
  <r>
    <x v="5"/>
    <x v="2"/>
    <x v="0"/>
    <x v="11"/>
    <n v="318.60000000000002"/>
    <n v="91.971897881907239"/>
    <n v="53.099999999999916"/>
    <n v="0"/>
    <n v="0"/>
    <n v="0"/>
  </r>
  <r>
    <x v="5"/>
    <x v="2"/>
    <x v="1"/>
    <x v="11"/>
    <n v="159.30000000000001"/>
    <m/>
    <m/>
    <n v="0"/>
    <m/>
    <m/>
  </r>
  <r>
    <x v="5"/>
    <x v="2"/>
    <x v="2"/>
    <x v="11"/>
    <n v="318.60000000000002"/>
    <m/>
    <m/>
    <n v="0"/>
    <m/>
    <m/>
  </r>
  <r>
    <x v="6"/>
    <x v="2"/>
    <x v="0"/>
    <x v="11"/>
    <n v="0"/>
    <n v="121.66738470107755"/>
    <n v="70.244697308764884"/>
    <n v="0"/>
    <n v="0"/>
    <n v="0"/>
  </r>
  <r>
    <x v="6"/>
    <x v="2"/>
    <x v="1"/>
    <x v="11"/>
    <n v="159.30000000000001"/>
    <m/>
    <m/>
    <n v="0"/>
    <m/>
    <m/>
  </r>
  <r>
    <x v="6"/>
    <x v="2"/>
    <x v="2"/>
    <x v="11"/>
    <n v="238.95"/>
    <m/>
    <m/>
    <n v="0"/>
    <m/>
    <m/>
  </r>
  <r>
    <x v="7"/>
    <x v="2"/>
    <x v="0"/>
    <x v="11"/>
    <n v="637.20000000000005"/>
    <n v="256.03892770436295"/>
    <n v="147.8241438331371"/>
    <n v="0"/>
    <n v="0"/>
    <n v="0"/>
  </r>
  <r>
    <x v="7"/>
    <x v="2"/>
    <x v="1"/>
    <x v="11"/>
    <n v="159.30000000000001"/>
    <m/>
    <m/>
    <n v="0"/>
    <m/>
    <m/>
  </r>
  <r>
    <x v="7"/>
    <x v="2"/>
    <x v="2"/>
    <x v="11"/>
    <n v="557.54999999999995"/>
    <m/>
    <m/>
    <n v="0"/>
    <m/>
    <m/>
  </r>
  <r>
    <x v="8"/>
    <x v="2"/>
    <x v="0"/>
    <x v="11"/>
    <n v="0"/>
    <n v="79.650000000000006"/>
    <n v="45.985948940953691"/>
    <n v="0"/>
    <n v="0"/>
    <n v="0"/>
  </r>
  <r>
    <x v="8"/>
    <x v="2"/>
    <x v="1"/>
    <x v="11"/>
    <n v="159.30000000000001"/>
    <m/>
    <m/>
    <n v="0"/>
    <m/>
    <m/>
  </r>
  <r>
    <x v="8"/>
    <x v="2"/>
    <x v="2"/>
    <x v="11"/>
    <n v="79.650000000000006"/>
    <m/>
    <m/>
    <n v="0"/>
    <m/>
    <m/>
  </r>
  <r>
    <x v="9"/>
    <x v="2"/>
    <x v="0"/>
    <x v="11"/>
    <n v="159.30000000000001"/>
    <n v="91.971897881907367"/>
    <n v="53.1"/>
    <n v="0"/>
    <n v="0"/>
    <n v="0"/>
  </r>
  <r>
    <x v="9"/>
    <x v="2"/>
    <x v="1"/>
    <x v="11"/>
    <n v="0"/>
    <m/>
    <m/>
    <n v="0"/>
    <m/>
    <m/>
  </r>
  <r>
    <x v="9"/>
    <x v="2"/>
    <x v="2"/>
    <x v="11"/>
    <n v="0"/>
    <m/>
    <m/>
    <n v="0"/>
    <m/>
    <m/>
  </r>
  <r>
    <x v="10"/>
    <x v="2"/>
    <x v="0"/>
    <x v="11"/>
    <n v="0"/>
    <n v="45.985948940953683"/>
    <n v="26.55"/>
    <n v="0"/>
    <n v="0"/>
    <n v="0"/>
  </r>
  <r>
    <x v="10"/>
    <x v="2"/>
    <x v="1"/>
    <x v="11"/>
    <n v="79.650000000000006"/>
    <m/>
    <m/>
    <n v="0"/>
    <m/>
    <m/>
  </r>
  <r>
    <x v="10"/>
    <x v="2"/>
    <x v="2"/>
    <x v="11"/>
    <n v="0"/>
    <m/>
    <m/>
    <n v="0"/>
    <m/>
    <m/>
  </r>
  <r>
    <x v="11"/>
    <x v="2"/>
    <x v="0"/>
    <x v="11"/>
    <n v="79.650000000000006"/>
    <n v="0"/>
    <n v="0"/>
    <n v="0"/>
    <n v="0"/>
    <n v="0"/>
  </r>
  <r>
    <x v="11"/>
    <x v="2"/>
    <x v="1"/>
    <x v="11"/>
    <n v="79.650000000000006"/>
    <m/>
    <m/>
    <n v="0"/>
    <m/>
    <m/>
  </r>
  <r>
    <x v="11"/>
    <x v="2"/>
    <x v="2"/>
    <x v="11"/>
    <n v="79.650000000000006"/>
    <m/>
    <m/>
    <n v="0"/>
    <m/>
    <m/>
  </r>
  <r>
    <x v="12"/>
    <x v="2"/>
    <x v="0"/>
    <x v="11"/>
    <n v="0"/>
    <n v="0"/>
    <n v="0"/>
    <n v="0"/>
    <n v="0"/>
    <n v="0"/>
  </r>
  <r>
    <x v="12"/>
    <x v="2"/>
    <x v="1"/>
    <x v="11"/>
    <n v="0"/>
    <m/>
    <m/>
    <n v="0"/>
    <m/>
    <m/>
  </r>
  <r>
    <x v="12"/>
    <x v="2"/>
    <x v="2"/>
    <x v="11"/>
    <n v="0"/>
    <m/>
    <m/>
    <n v="0"/>
    <m/>
    <m/>
  </r>
  <r>
    <x v="0"/>
    <x v="2"/>
    <x v="0"/>
    <x v="12"/>
    <n v="99.15"/>
    <n v="57.244279190151389"/>
    <n v="33.049999999999997"/>
    <n v="0"/>
    <n v="0"/>
    <n v="0"/>
  </r>
  <r>
    <x v="0"/>
    <x v="2"/>
    <x v="1"/>
    <x v="12"/>
    <n v="99.15"/>
    <m/>
    <m/>
    <n v="0"/>
    <m/>
    <m/>
  </r>
  <r>
    <x v="0"/>
    <x v="2"/>
    <x v="2"/>
    <x v="12"/>
    <n v="0"/>
    <m/>
    <m/>
    <n v="0"/>
    <m/>
    <m/>
  </r>
  <r>
    <x v="1"/>
    <x v="2"/>
    <x v="0"/>
    <x v="12"/>
    <n v="159.30000000000001"/>
    <n v="45.985948940953683"/>
    <n v="26.55"/>
    <n v="0"/>
    <n v="0"/>
    <n v="0"/>
  </r>
  <r>
    <x v="1"/>
    <x v="2"/>
    <x v="1"/>
    <x v="12"/>
    <n v="159.30000000000001"/>
    <m/>
    <m/>
    <n v="0"/>
    <m/>
    <m/>
  </r>
  <r>
    <x v="1"/>
    <x v="2"/>
    <x v="2"/>
    <x v="12"/>
    <n v="79.650000000000006"/>
    <m/>
    <m/>
    <n v="0"/>
    <m/>
    <m/>
  </r>
  <r>
    <x v="2"/>
    <x v="2"/>
    <x v="0"/>
    <x v="12"/>
    <n v="398.25"/>
    <n v="91.971897881907367"/>
    <n v="53.1"/>
    <n v="0"/>
    <n v="0"/>
    <n v="0"/>
  </r>
  <r>
    <x v="2"/>
    <x v="2"/>
    <x v="1"/>
    <x v="12"/>
    <n v="238.95"/>
    <m/>
    <m/>
    <n v="0"/>
    <m/>
    <m/>
  </r>
  <r>
    <x v="2"/>
    <x v="2"/>
    <x v="2"/>
    <x v="12"/>
    <n v="238.95"/>
    <m/>
    <m/>
    <n v="0"/>
    <m/>
    <m/>
  </r>
  <r>
    <x v="3"/>
    <x v="2"/>
    <x v="0"/>
    <x v="12"/>
    <n v="297.45"/>
    <n v="262.32624249205395"/>
    <n v="151.45412671829041"/>
    <n v="0"/>
    <n v="0"/>
    <n v="0"/>
  </r>
  <r>
    <x v="3"/>
    <x v="2"/>
    <x v="1"/>
    <x v="12"/>
    <n v="396.6"/>
    <m/>
    <m/>
    <n v="0"/>
    <m/>
    <m/>
  </r>
  <r>
    <x v="3"/>
    <x v="2"/>
    <x v="2"/>
    <x v="12"/>
    <n v="793.2"/>
    <m/>
    <m/>
    <n v="0"/>
    <m/>
    <m/>
  </r>
  <r>
    <x v="4"/>
    <x v="2"/>
    <x v="0"/>
    <x v="12"/>
    <n v="0"/>
    <n v="200.4481042564384"/>
    <n v="115.72876695100489"/>
    <n v="0"/>
    <n v="0"/>
    <n v="0"/>
  </r>
  <r>
    <x v="4"/>
    <x v="2"/>
    <x v="1"/>
    <x v="12"/>
    <n v="398.25"/>
    <m/>
    <m/>
    <n v="0"/>
    <m/>
    <m/>
  </r>
  <r>
    <x v="4"/>
    <x v="2"/>
    <x v="2"/>
    <x v="12"/>
    <n v="238.95"/>
    <m/>
    <m/>
    <n v="0"/>
    <m/>
    <m/>
  </r>
  <r>
    <x v="5"/>
    <x v="2"/>
    <x v="0"/>
    <x v="12"/>
    <n v="0"/>
    <n v="79.650000000000006"/>
    <n v="45.985948940953691"/>
    <n v="0"/>
    <n v="0"/>
    <n v="0"/>
  </r>
  <r>
    <x v="5"/>
    <x v="2"/>
    <x v="1"/>
    <x v="12"/>
    <n v="79.650000000000006"/>
    <m/>
    <m/>
    <n v="0"/>
    <m/>
    <m/>
  </r>
  <r>
    <x v="5"/>
    <x v="2"/>
    <x v="2"/>
    <x v="12"/>
    <n v="159.30000000000001"/>
    <m/>
    <m/>
    <n v="0"/>
    <m/>
    <m/>
  </r>
  <r>
    <x v="6"/>
    <x v="2"/>
    <x v="0"/>
    <x v="12"/>
    <n v="0"/>
    <n v="159.30000000000001"/>
    <n v="91.971897881907381"/>
    <n v="0"/>
    <n v="0"/>
    <n v="0"/>
  </r>
  <r>
    <x v="6"/>
    <x v="2"/>
    <x v="1"/>
    <x v="12"/>
    <n v="159.30000000000001"/>
    <m/>
    <m/>
    <n v="0"/>
    <m/>
    <m/>
  </r>
  <r>
    <x v="6"/>
    <x v="2"/>
    <x v="2"/>
    <x v="12"/>
    <n v="318.60000000000002"/>
    <m/>
    <m/>
    <n v="0"/>
    <m/>
    <m/>
  </r>
  <r>
    <x v="7"/>
    <x v="2"/>
    <x v="0"/>
    <x v="12"/>
    <n v="159.30000000000001"/>
    <n v="165.80469685747747"/>
    <n v="95.727386363568911"/>
    <n v="0"/>
    <n v="0"/>
    <n v="0"/>
  </r>
  <r>
    <x v="7"/>
    <x v="2"/>
    <x v="1"/>
    <x v="12"/>
    <n v="79.650000000000006"/>
    <m/>
    <m/>
    <n v="0"/>
    <m/>
    <m/>
  </r>
  <r>
    <x v="7"/>
    <x v="2"/>
    <x v="2"/>
    <x v="12"/>
    <n v="398.25"/>
    <m/>
    <m/>
    <n v="0"/>
    <m/>
    <m/>
  </r>
  <r>
    <x v="8"/>
    <x v="2"/>
    <x v="0"/>
    <x v="12"/>
    <n v="398.25"/>
    <n v="210.73409192629467"/>
    <n v="121.66738470107758"/>
    <n v="0"/>
    <n v="0"/>
    <n v="0"/>
  </r>
  <r>
    <x v="8"/>
    <x v="2"/>
    <x v="1"/>
    <x v="12"/>
    <n v="79.650000000000006"/>
    <m/>
    <m/>
    <n v="0"/>
    <m/>
    <m/>
  </r>
  <r>
    <x v="8"/>
    <x v="2"/>
    <x v="2"/>
    <x v="12"/>
    <n v="477.9"/>
    <m/>
    <m/>
    <n v="0"/>
    <m/>
    <m/>
  </r>
  <r>
    <x v="9"/>
    <x v="2"/>
    <x v="0"/>
    <x v="12"/>
    <n v="79.650000000000006"/>
    <n v="45.985948940953683"/>
    <n v="26.55"/>
    <n v="0"/>
    <n v="0"/>
    <n v="0"/>
  </r>
  <r>
    <x v="9"/>
    <x v="2"/>
    <x v="1"/>
    <x v="12"/>
    <n v="0"/>
    <m/>
    <m/>
    <n v="0"/>
    <m/>
    <m/>
  </r>
  <r>
    <x v="9"/>
    <x v="2"/>
    <x v="2"/>
    <x v="12"/>
    <n v="0"/>
    <m/>
    <m/>
    <n v="0"/>
    <m/>
    <m/>
  </r>
  <r>
    <x v="10"/>
    <x v="2"/>
    <x v="0"/>
    <x v="12"/>
    <n v="79.650000000000006"/>
    <n v="45.985948940953683"/>
    <n v="26.55"/>
    <n v="0"/>
    <n v="0"/>
    <n v="0"/>
  </r>
  <r>
    <x v="10"/>
    <x v="2"/>
    <x v="1"/>
    <x v="12"/>
    <n v="0"/>
    <m/>
    <m/>
    <n v="0"/>
    <m/>
    <m/>
  </r>
  <r>
    <x v="10"/>
    <x v="2"/>
    <x v="2"/>
    <x v="12"/>
    <n v="0"/>
    <m/>
    <m/>
    <n v="0"/>
    <m/>
    <m/>
  </r>
  <r>
    <x v="11"/>
    <x v="2"/>
    <x v="0"/>
    <x v="12"/>
    <n v="0"/>
    <n v="0"/>
    <n v="0"/>
    <n v="0"/>
    <n v="0"/>
    <n v="0"/>
  </r>
  <r>
    <x v="11"/>
    <x v="2"/>
    <x v="1"/>
    <x v="12"/>
    <n v="0"/>
    <m/>
    <m/>
    <n v="0"/>
    <m/>
    <m/>
  </r>
  <r>
    <x v="11"/>
    <x v="2"/>
    <x v="2"/>
    <x v="12"/>
    <n v="0"/>
    <m/>
    <m/>
    <n v="0"/>
    <m/>
    <m/>
  </r>
  <r>
    <x v="12"/>
    <x v="2"/>
    <x v="0"/>
    <x v="12"/>
    <n v="0"/>
    <n v="0"/>
    <n v="0"/>
    <n v="0"/>
    <n v="0"/>
    <n v="0"/>
  </r>
  <r>
    <x v="12"/>
    <x v="2"/>
    <x v="1"/>
    <x v="12"/>
    <n v="0"/>
    <m/>
    <m/>
    <n v="0"/>
    <m/>
    <m/>
  </r>
  <r>
    <x v="12"/>
    <x v="2"/>
    <x v="2"/>
    <x v="12"/>
    <n v="0"/>
    <m/>
    <m/>
    <n v="0"/>
    <m/>
    <m/>
  </r>
  <r>
    <x v="0"/>
    <x v="2"/>
    <x v="0"/>
    <x v="13"/>
    <n v="99.15"/>
    <n v="57.244279190151389"/>
    <n v="33.049999999999997"/>
    <n v="0"/>
    <n v="0"/>
    <n v="0"/>
  </r>
  <r>
    <x v="0"/>
    <x v="2"/>
    <x v="1"/>
    <x v="13"/>
    <n v="0"/>
    <m/>
    <m/>
    <n v="0"/>
    <m/>
    <m/>
  </r>
  <r>
    <x v="0"/>
    <x v="2"/>
    <x v="2"/>
    <x v="13"/>
    <n v="0"/>
    <m/>
    <m/>
    <n v="0"/>
    <m/>
    <m/>
  </r>
  <r>
    <x v="1"/>
    <x v="2"/>
    <x v="0"/>
    <x v="13"/>
    <n v="0"/>
    <n v="0"/>
    <n v="0"/>
    <n v="0"/>
    <n v="0"/>
    <n v="0"/>
  </r>
  <r>
    <x v="1"/>
    <x v="2"/>
    <x v="1"/>
    <x v="13"/>
    <n v="0"/>
    <m/>
    <m/>
    <n v="0"/>
    <m/>
    <m/>
  </r>
  <r>
    <x v="1"/>
    <x v="2"/>
    <x v="2"/>
    <x v="13"/>
    <n v="0"/>
    <m/>
    <m/>
    <n v="0"/>
    <m/>
    <m/>
  </r>
  <r>
    <x v="2"/>
    <x v="2"/>
    <x v="0"/>
    <x v="13"/>
    <n v="0"/>
    <n v="0"/>
    <n v="0"/>
    <n v="0"/>
    <n v="0"/>
    <n v="0"/>
  </r>
  <r>
    <x v="2"/>
    <x v="2"/>
    <x v="1"/>
    <x v="13"/>
    <n v="0"/>
    <m/>
    <m/>
    <n v="0"/>
    <m/>
    <m/>
  </r>
  <r>
    <x v="2"/>
    <x v="2"/>
    <x v="2"/>
    <x v="13"/>
    <n v="0"/>
    <m/>
    <m/>
    <n v="0"/>
    <m/>
    <m/>
  </r>
  <r>
    <x v="3"/>
    <x v="2"/>
    <x v="0"/>
    <x v="13"/>
    <n v="99.15"/>
    <n v="114.48855838030275"/>
    <n v="66.099999999999994"/>
    <n v="0"/>
    <n v="0"/>
    <n v="0"/>
  </r>
  <r>
    <x v="3"/>
    <x v="2"/>
    <x v="1"/>
    <x v="13"/>
    <n v="99.15"/>
    <m/>
    <m/>
    <n v="0"/>
    <m/>
    <m/>
  </r>
  <r>
    <x v="3"/>
    <x v="2"/>
    <x v="2"/>
    <x v="13"/>
    <n v="297.45"/>
    <m/>
    <m/>
    <n v="0"/>
    <m/>
    <m/>
  </r>
  <r>
    <x v="4"/>
    <x v="2"/>
    <x v="0"/>
    <x v="13"/>
    <n v="0"/>
    <n v="0"/>
    <n v="0"/>
    <n v="0"/>
    <n v="0"/>
    <n v="0"/>
  </r>
  <r>
    <x v="4"/>
    <x v="2"/>
    <x v="1"/>
    <x v="13"/>
    <n v="0"/>
    <m/>
    <m/>
    <n v="0"/>
    <m/>
    <m/>
  </r>
  <r>
    <x v="4"/>
    <x v="2"/>
    <x v="2"/>
    <x v="13"/>
    <n v="0"/>
    <m/>
    <m/>
    <n v="0"/>
    <m/>
    <m/>
  </r>
  <r>
    <x v="5"/>
    <x v="2"/>
    <x v="0"/>
    <x v="13"/>
    <n v="0"/>
    <n v="45.985948940953683"/>
    <n v="26.55"/>
    <n v="0"/>
    <n v="0"/>
    <n v="0"/>
  </r>
  <r>
    <x v="5"/>
    <x v="2"/>
    <x v="1"/>
    <x v="13"/>
    <n v="79.650000000000006"/>
    <m/>
    <m/>
    <n v="0"/>
    <m/>
    <m/>
  </r>
  <r>
    <x v="5"/>
    <x v="2"/>
    <x v="2"/>
    <x v="13"/>
    <n v="0"/>
    <m/>
    <m/>
    <n v="0"/>
    <m/>
    <m/>
  </r>
  <r>
    <x v="6"/>
    <x v="2"/>
    <x v="0"/>
    <x v="13"/>
    <n v="0"/>
    <n v="0"/>
    <n v="0"/>
    <n v="0"/>
    <n v="0"/>
    <n v="0"/>
  </r>
  <r>
    <x v="6"/>
    <x v="2"/>
    <x v="1"/>
    <x v="13"/>
    <n v="0"/>
    <m/>
    <m/>
    <n v="0"/>
    <m/>
    <m/>
  </r>
  <r>
    <x v="6"/>
    <x v="2"/>
    <x v="2"/>
    <x v="13"/>
    <n v="0"/>
    <m/>
    <m/>
    <n v="0"/>
    <m/>
    <m/>
  </r>
  <r>
    <x v="7"/>
    <x v="2"/>
    <x v="0"/>
    <x v="13"/>
    <n v="159.30000000000001"/>
    <n v="91.971897881907367"/>
    <n v="53.1"/>
    <n v="0"/>
    <n v="0"/>
    <n v="0"/>
  </r>
  <r>
    <x v="7"/>
    <x v="2"/>
    <x v="1"/>
    <x v="13"/>
    <n v="0"/>
    <m/>
    <m/>
    <n v="0"/>
    <m/>
    <m/>
  </r>
  <r>
    <x v="7"/>
    <x v="2"/>
    <x v="2"/>
    <x v="13"/>
    <n v="0"/>
    <m/>
    <m/>
    <n v="0"/>
    <m/>
    <m/>
  </r>
  <r>
    <x v="8"/>
    <x v="2"/>
    <x v="0"/>
    <x v="13"/>
    <n v="79.650000000000006"/>
    <n v="45.985948940953683"/>
    <n v="26.55"/>
    <n v="0"/>
    <n v="0"/>
    <n v="0"/>
  </r>
  <r>
    <x v="8"/>
    <x v="2"/>
    <x v="1"/>
    <x v="13"/>
    <n v="0"/>
    <m/>
    <m/>
    <n v="0"/>
    <m/>
    <m/>
  </r>
  <r>
    <x v="8"/>
    <x v="2"/>
    <x v="2"/>
    <x v="13"/>
    <n v="79.650000000000006"/>
    <m/>
    <m/>
    <n v="0"/>
    <m/>
    <m/>
  </r>
  <r>
    <x v="9"/>
    <x v="2"/>
    <x v="0"/>
    <x v="13"/>
    <n v="0"/>
    <n v="0"/>
    <n v="0"/>
    <n v="0"/>
    <n v="0"/>
    <n v="0"/>
  </r>
  <r>
    <x v="9"/>
    <x v="2"/>
    <x v="1"/>
    <x v="13"/>
    <n v="0"/>
    <m/>
    <m/>
    <n v="0"/>
    <m/>
    <m/>
  </r>
  <r>
    <x v="9"/>
    <x v="2"/>
    <x v="2"/>
    <x v="13"/>
    <n v="0"/>
    <m/>
    <m/>
    <n v="0"/>
    <m/>
    <m/>
  </r>
  <r>
    <x v="10"/>
    <x v="2"/>
    <x v="0"/>
    <x v="13"/>
    <n v="79.650000000000006"/>
    <n v="45.985948940953683"/>
    <n v="26.55"/>
    <n v="0"/>
    <n v="0"/>
    <n v="0"/>
  </r>
  <r>
    <x v="10"/>
    <x v="2"/>
    <x v="1"/>
    <x v="13"/>
    <n v="0"/>
    <m/>
    <m/>
    <n v="0"/>
    <m/>
    <m/>
  </r>
  <r>
    <x v="10"/>
    <x v="2"/>
    <x v="2"/>
    <x v="13"/>
    <n v="79.650000000000006"/>
    <m/>
    <m/>
    <n v="0"/>
    <m/>
    <m/>
  </r>
  <r>
    <x v="11"/>
    <x v="2"/>
    <x v="0"/>
    <x v="13"/>
    <n v="238.95"/>
    <n v="121.66738470107755"/>
    <n v="70.244697308764884"/>
    <n v="0"/>
    <n v="0"/>
    <n v="0"/>
  </r>
  <r>
    <x v="11"/>
    <x v="2"/>
    <x v="1"/>
    <x v="13"/>
    <n v="159.30000000000001"/>
    <m/>
    <m/>
    <n v="0"/>
    <m/>
    <m/>
  </r>
  <r>
    <x v="11"/>
    <x v="2"/>
    <x v="2"/>
    <x v="13"/>
    <n v="0"/>
    <m/>
    <m/>
    <n v="0"/>
    <m/>
    <m/>
  </r>
  <r>
    <x v="12"/>
    <x v="2"/>
    <x v="0"/>
    <x v="13"/>
    <n v="0"/>
    <n v="302.90825343658099"/>
    <n v="174.88416166136943"/>
    <n v="0"/>
    <n v="0"/>
    <n v="0"/>
  </r>
  <r>
    <x v="12"/>
    <x v="2"/>
    <x v="1"/>
    <x v="13"/>
    <n v="594.9"/>
    <m/>
    <m/>
    <n v="0"/>
    <m/>
    <m/>
  </r>
  <r>
    <x v="12"/>
    <x v="2"/>
    <x v="2"/>
    <x v="13"/>
    <n v="396.6"/>
    <m/>
    <m/>
    <n v="0"/>
    <m/>
    <m/>
  </r>
  <r>
    <x v="0"/>
    <x v="2"/>
    <x v="0"/>
    <x v="14"/>
    <n v="0"/>
    <n v="0"/>
    <n v="0"/>
    <n v="0"/>
    <n v="0"/>
    <n v="0"/>
  </r>
  <r>
    <x v="0"/>
    <x v="2"/>
    <x v="1"/>
    <x v="14"/>
    <n v="0"/>
    <m/>
    <m/>
    <n v="0"/>
    <m/>
    <m/>
  </r>
  <r>
    <x v="0"/>
    <x v="2"/>
    <x v="2"/>
    <x v="14"/>
    <n v="0"/>
    <m/>
    <m/>
    <n v="0"/>
    <m/>
    <m/>
  </r>
  <r>
    <x v="1"/>
    <x v="2"/>
    <x v="0"/>
    <x v="14"/>
    <n v="0"/>
    <n v="0"/>
    <n v="0"/>
    <n v="0"/>
    <n v="0"/>
    <n v="0"/>
  </r>
  <r>
    <x v="1"/>
    <x v="2"/>
    <x v="1"/>
    <x v="14"/>
    <n v="0"/>
    <m/>
    <m/>
    <n v="0"/>
    <m/>
    <m/>
  </r>
  <r>
    <x v="1"/>
    <x v="2"/>
    <x v="2"/>
    <x v="14"/>
    <n v="0"/>
    <m/>
    <m/>
    <n v="0"/>
    <m/>
    <m/>
  </r>
  <r>
    <x v="2"/>
    <x v="2"/>
    <x v="0"/>
    <x v="14"/>
    <n v="0"/>
    <n v="0"/>
    <n v="0"/>
    <n v="0"/>
    <n v="0"/>
    <n v="0"/>
  </r>
  <r>
    <x v="2"/>
    <x v="2"/>
    <x v="1"/>
    <x v="14"/>
    <n v="0"/>
    <m/>
    <m/>
    <n v="0"/>
    <m/>
    <m/>
  </r>
  <r>
    <x v="2"/>
    <x v="2"/>
    <x v="2"/>
    <x v="14"/>
    <n v="0"/>
    <m/>
    <m/>
    <n v="0"/>
    <m/>
    <m/>
  </r>
  <r>
    <x v="3"/>
    <x v="2"/>
    <x v="0"/>
    <x v="14"/>
    <n v="0"/>
    <n v="0"/>
    <n v="0"/>
    <n v="0"/>
    <n v="0"/>
    <n v="0"/>
  </r>
  <r>
    <x v="3"/>
    <x v="2"/>
    <x v="1"/>
    <x v="14"/>
    <n v="0"/>
    <m/>
    <m/>
    <n v="0"/>
    <m/>
    <m/>
  </r>
  <r>
    <x v="3"/>
    <x v="2"/>
    <x v="2"/>
    <x v="14"/>
    <n v="0"/>
    <m/>
    <m/>
    <n v="0"/>
    <m/>
    <m/>
  </r>
  <r>
    <x v="4"/>
    <x v="2"/>
    <x v="0"/>
    <x v="14"/>
    <n v="0"/>
    <n v="0"/>
    <n v="0"/>
    <n v="0"/>
    <n v="0"/>
    <n v="0"/>
  </r>
  <r>
    <x v="4"/>
    <x v="2"/>
    <x v="1"/>
    <x v="14"/>
    <n v="0"/>
    <m/>
    <m/>
    <n v="0"/>
    <m/>
    <m/>
  </r>
  <r>
    <x v="4"/>
    <x v="2"/>
    <x v="2"/>
    <x v="14"/>
    <n v="0"/>
    <m/>
    <m/>
    <n v="0"/>
    <m/>
    <m/>
  </r>
  <r>
    <x v="5"/>
    <x v="2"/>
    <x v="0"/>
    <x v="14"/>
    <n v="0"/>
    <n v="0"/>
    <n v="0"/>
    <n v="0"/>
    <n v="0"/>
    <n v="0"/>
  </r>
  <r>
    <x v="5"/>
    <x v="2"/>
    <x v="1"/>
    <x v="14"/>
    <n v="0"/>
    <m/>
    <m/>
    <n v="0"/>
    <m/>
    <m/>
  </r>
  <r>
    <x v="5"/>
    <x v="2"/>
    <x v="2"/>
    <x v="14"/>
    <n v="0"/>
    <m/>
    <m/>
    <n v="0"/>
    <m/>
    <m/>
  </r>
  <r>
    <x v="6"/>
    <x v="2"/>
    <x v="0"/>
    <x v="14"/>
    <n v="0"/>
    <n v="0"/>
    <n v="0"/>
    <n v="0"/>
    <n v="0"/>
    <n v="0"/>
  </r>
  <r>
    <x v="6"/>
    <x v="2"/>
    <x v="1"/>
    <x v="14"/>
    <n v="0"/>
    <m/>
    <m/>
    <n v="0"/>
    <m/>
    <m/>
  </r>
  <r>
    <x v="6"/>
    <x v="2"/>
    <x v="2"/>
    <x v="14"/>
    <n v="0"/>
    <m/>
    <m/>
    <n v="0"/>
    <m/>
    <m/>
  </r>
  <r>
    <x v="7"/>
    <x v="2"/>
    <x v="0"/>
    <x v="14"/>
    <n v="0"/>
    <n v="0"/>
    <n v="0"/>
    <n v="0"/>
    <n v="0"/>
    <n v="0"/>
  </r>
  <r>
    <x v="7"/>
    <x v="2"/>
    <x v="1"/>
    <x v="14"/>
    <n v="0"/>
    <m/>
    <m/>
    <n v="0"/>
    <m/>
    <m/>
  </r>
  <r>
    <x v="7"/>
    <x v="2"/>
    <x v="2"/>
    <x v="14"/>
    <n v="0"/>
    <m/>
    <m/>
    <n v="0"/>
    <m/>
    <m/>
  </r>
  <r>
    <x v="8"/>
    <x v="2"/>
    <x v="0"/>
    <x v="14"/>
    <n v="0"/>
    <n v="0"/>
    <n v="0"/>
    <n v="0"/>
    <n v="0"/>
    <n v="0"/>
  </r>
  <r>
    <x v="8"/>
    <x v="2"/>
    <x v="1"/>
    <x v="14"/>
    <n v="0"/>
    <m/>
    <m/>
    <n v="0"/>
    <m/>
    <m/>
  </r>
  <r>
    <x v="8"/>
    <x v="2"/>
    <x v="2"/>
    <x v="14"/>
    <n v="0"/>
    <m/>
    <m/>
    <n v="0"/>
    <m/>
    <m/>
  </r>
  <r>
    <x v="9"/>
    <x v="2"/>
    <x v="0"/>
    <x v="14"/>
    <n v="0"/>
    <n v="0"/>
    <n v="0"/>
    <n v="0"/>
    <n v="0"/>
    <n v="0"/>
  </r>
  <r>
    <x v="9"/>
    <x v="2"/>
    <x v="1"/>
    <x v="14"/>
    <n v="0"/>
    <m/>
    <m/>
    <n v="0"/>
    <m/>
    <m/>
  </r>
  <r>
    <x v="9"/>
    <x v="2"/>
    <x v="2"/>
    <x v="14"/>
    <n v="0"/>
    <m/>
    <m/>
    <n v="0"/>
    <m/>
    <m/>
  </r>
  <r>
    <x v="10"/>
    <x v="2"/>
    <x v="0"/>
    <x v="14"/>
    <n v="0"/>
    <n v="0"/>
    <n v="0"/>
    <n v="0"/>
    <n v="0"/>
    <n v="0"/>
  </r>
  <r>
    <x v="10"/>
    <x v="2"/>
    <x v="1"/>
    <x v="14"/>
    <n v="0"/>
    <m/>
    <m/>
    <n v="0"/>
    <m/>
    <m/>
  </r>
  <r>
    <x v="10"/>
    <x v="2"/>
    <x v="2"/>
    <x v="14"/>
    <n v="0"/>
    <m/>
    <m/>
    <n v="0"/>
    <m/>
    <m/>
  </r>
  <r>
    <x v="11"/>
    <x v="2"/>
    <x v="0"/>
    <x v="14"/>
    <n v="0"/>
    <n v="0"/>
    <n v="0"/>
    <n v="0"/>
    <n v="0"/>
    <n v="0"/>
  </r>
  <r>
    <x v="11"/>
    <x v="2"/>
    <x v="1"/>
    <x v="14"/>
    <n v="0"/>
    <m/>
    <m/>
    <n v="0"/>
    <m/>
    <m/>
  </r>
  <r>
    <x v="11"/>
    <x v="2"/>
    <x v="2"/>
    <x v="14"/>
    <n v="0"/>
    <m/>
    <m/>
    <n v="0"/>
    <m/>
    <m/>
  </r>
  <r>
    <x v="12"/>
    <x v="2"/>
    <x v="0"/>
    <x v="14"/>
    <n v="0"/>
    <n v="0"/>
    <n v="0"/>
    <n v="0"/>
    <n v="0"/>
    <n v="0"/>
  </r>
  <r>
    <x v="12"/>
    <x v="2"/>
    <x v="1"/>
    <x v="14"/>
    <n v="0"/>
    <m/>
    <m/>
    <n v="0"/>
    <m/>
    <m/>
  </r>
  <r>
    <x v="12"/>
    <x v="2"/>
    <x v="2"/>
    <x v="14"/>
    <n v="0"/>
    <m/>
    <m/>
    <n v="0"/>
    <m/>
    <m/>
  </r>
  <r>
    <x v="0"/>
    <x v="2"/>
    <x v="0"/>
    <x v="16"/>
    <n v="0"/>
    <n v="0"/>
    <n v="0"/>
    <n v="0"/>
    <n v="0"/>
    <n v="0"/>
  </r>
  <r>
    <x v="0"/>
    <x v="2"/>
    <x v="1"/>
    <x v="16"/>
    <n v="0"/>
    <m/>
    <m/>
    <n v="0"/>
    <m/>
    <m/>
  </r>
  <r>
    <x v="0"/>
    <x v="2"/>
    <x v="2"/>
    <x v="16"/>
    <n v="0"/>
    <m/>
    <m/>
    <n v="0"/>
    <m/>
    <m/>
  </r>
  <r>
    <x v="1"/>
    <x v="2"/>
    <x v="0"/>
    <x v="16"/>
    <n v="0"/>
    <n v="0"/>
    <n v="0"/>
    <n v="0"/>
    <n v="0"/>
    <n v="0"/>
  </r>
  <r>
    <x v="1"/>
    <x v="2"/>
    <x v="1"/>
    <x v="16"/>
    <n v="0"/>
    <m/>
    <m/>
    <n v="0"/>
    <m/>
    <m/>
  </r>
  <r>
    <x v="1"/>
    <x v="2"/>
    <x v="2"/>
    <x v="16"/>
    <n v="0"/>
    <m/>
    <m/>
    <n v="0"/>
    <m/>
    <m/>
  </r>
  <r>
    <x v="2"/>
    <x v="2"/>
    <x v="0"/>
    <x v="16"/>
    <n v="0"/>
    <n v="45.985948940953683"/>
    <n v="26.55"/>
    <n v="0"/>
    <n v="0"/>
    <n v="0"/>
  </r>
  <r>
    <x v="2"/>
    <x v="2"/>
    <x v="1"/>
    <x v="16"/>
    <n v="79.650000000000006"/>
    <m/>
    <m/>
    <n v="0"/>
    <m/>
    <m/>
  </r>
  <r>
    <x v="2"/>
    <x v="2"/>
    <x v="2"/>
    <x v="16"/>
    <n v="79.650000000000006"/>
    <m/>
    <m/>
    <n v="0"/>
    <m/>
    <m/>
  </r>
  <r>
    <x v="3"/>
    <x v="2"/>
    <x v="0"/>
    <x v="16"/>
    <n v="1288.95"/>
    <n v="400.70995433105952"/>
    <n v="231.35"/>
    <n v="0"/>
    <n v="0"/>
    <n v="0"/>
  </r>
  <r>
    <x v="3"/>
    <x v="2"/>
    <x v="1"/>
    <x v="16"/>
    <n v="594.9"/>
    <m/>
    <m/>
    <n v="0"/>
    <m/>
    <m/>
  </r>
  <r>
    <x v="3"/>
    <x v="2"/>
    <x v="2"/>
    <x v="16"/>
    <n v="594.9"/>
    <m/>
    <m/>
    <n v="0"/>
    <m/>
    <m/>
  </r>
  <r>
    <x v="4"/>
    <x v="2"/>
    <x v="0"/>
    <x v="16"/>
    <n v="0"/>
    <n v="477.9"/>
    <n v="275.91569364572217"/>
    <n v="0"/>
    <n v="0"/>
    <n v="0"/>
  </r>
  <r>
    <x v="4"/>
    <x v="2"/>
    <x v="1"/>
    <x v="16"/>
    <n v="477.9"/>
    <m/>
    <m/>
    <n v="0"/>
    <m/>
    <m/>
  </r>
  <r>
    <x v="4"/>
    <x v="2"/>
    <x v="2"/>
    <x v="16"/>
    <n v="955.8"/>
    <m/>
    <m/>
    <n v="0"/>
    <m/>
    <m/>
  </r>
  <r>
    <x v="5"/>
    <x v="2"/>
    <x v="0"/>
    <x v="16"/>
    <n v="8602.2000000000007"/>
    <n v="2197.7242615942523"/>
    <n v="1268.8566940360131"/>
    <n v="0"/>
    <n v="0"/>
    <n v="0"/>
  </r>
  <r>
    <x v="5"/>
    <x v="2"/>
    <x v="1"/>
    <x v="16"/>
    <n v="12744"/>
    <m/>
    <m/>
    <n v="0"/>
    <m/>
    <m/>
  </r>
  <r>
    <x v="5"/>
    <x v="2"/>
    <x v="2"/>
    <x v="16"/>
    <n v="9398.7000000000007"/>
    <m/>
    <m/>
    <n v="0"/>
    <m/>
    <m/>
  </r>
  <r>
    <x v="6"/>
    <x v="2"/>
    <x v="0"/>
    <x v="16"/>
    <n v="5575.5"/>
    <n v="2066.2996981319047"/>
    <n v="1192.9786869428976"/>
    <n v="0"/>
    <n v="0"/>
    <n v="0"/>
  </r>
  <r>
    <x v="6"/>
    <x v="2"/>
    <x v="1"/>
    <x v="16"/>
    <n v="4540.05"/>
    <m/>
    <m/>
    <n v="0"/>
    <m/>
    <m/>
  </r>
  <r>
    <x v="6"/>
    <x v="2"/>
    <x v="2"/>
    <x v="16"/>
    <n v="1593"/>
    <m/>
    <m/>
    <n v="0"/>
    <m/>
    <m/>
  </r>
  <r>
    <x v="7"/>
    <x v="2"/>
    <x v="0"/>
    <x v="16"/>
    <n v="318.60000000000002"/>
    <n v="331.60939371495499"/>
    <n v="191.45477272713788"/>
    <n v="0"/>
    <n v="0"/>
    <n v="0"/>
  </r>
  <r>
    <x v="7"/>
    <x v="2"/>
    <x v="1"/>
    <x v="16"/>
    <n v="796.5"/>
    <m/>
    <m/>
    <n v="0"/>
    <m/>
    <m/>
  </r>
  <r>
    <x v="7"/>
    <x v="2"/>
    <x v="2"/>
    <x v="16"/>
    <n v="159.30000000000001"/>
    <m/>
    <m/>
    <n v="0"/>
    <m/>
    <m/>
  </r>
  <r>
    <x v="8"/>
    <x v="2"/>
    <x v="0"/>
    <x v="16"/>
    <n v="159.30000000000001"/>
    <n v="486.66953880431032"/>
    <n v="280.97878923505959"/>
    <n v="0"/>
    <n v="0"/>
    <n v="0"/>
  </r>
  <r>
    <x v="8"/>
    <x v="2"/>
    <x v="1"/>
    <x v="16"/>
    <n v="477.9"/>
    <m/>
    <m/>
    <n v="0"/>
    <m/>
    <m/>
  </r>
  <r>
    <x v="8"/>
    <x v="2"/>
    <x v="2"/>
    <x v="16"/>
    <n v="1115.0999999999999"/>
    <m/>
    <m/>
    <n v="0"/>
    <m/>
    <m/>
  </r>
  <r>
    <x v="9"/>
    <x v="2"/>
    <x v="0"/>
    <x v="16"/>
    <n v="159.30000000000001"/>
    <n v="79.650000000000006"/>
    <n v="45.985948940953691"/>
    <n v="0"/>
    <n v="0"/>
    <n v="0"/>
  </r>
  <r>
    <x v="9"/>
    <x v="2"/>
    <x v="1"/>
    <x v="16"/>
    <n v="79.650000000000006"/>
    <m/>
    <m/>
    <n v="0"/>
    <m/>
    <m/>
  </r>
  <r>
    <x v="9"/>
    <x v="2"/>
    <x v="2"/>
    <x v="16"/>
    <n v="0"/>
    <m/>
    <m/>
    <n v="0"/>
    <m/>
    <m/>
  </r>
  <r>
    <x v="10"/>
    <x v="2"/>
    <x v="0"/>
    <x v="16"/>
    <n v="0"/>
    <n v="0"/>
    <n v="0"/>
    <n v="0"/>
    <n v="0"/>
    <n v="0"/>
  </r>
  <r>
    <x v="10"/>
    <x v="2"/>
    <x v="1"/>
    <x v="16"/>
    <n v="0"/>
    <m/>
    <m/>
    <n v="0"/>
    <m/>
    <m/>
  </r>
  <r>
    <x v="10"/>
    <x v="2"/>
    <x v="2"/>
    <x v="16"/>
    <n v="0"/>
    <m/>
    <m/>
    <n v="0"/>
    <m/>
    <m/>
  </r>
  <r>
    <x v="11"/>
    <x v="2"/>
    <x v="0"/>
    <x v="16"/>
    <n v="0"/>
    <n v="0"/>
    <n v="0"/>
    <n v="0"/>
    <n v="0"/>
    <n v="0"/>
  </r>
  <r>
    <x v="11"/>
    <x v="2"/>
    <x v="1"/>
    <x v="16"/>
    <n v="0"/>
    <m/>
    <m/>
    <n v="0"/>
    <m/>
    <m/>
  </r>
  <r>
    <x v="11"/>
    <x v="2"/>
    <x v="2"/>
    <x v="16"/>
    <n v="0"/>
    <m/>
    <m/>
    <n v="0"/>
    <m/>
    <m/>
  </r>
  <r>
    <x v="12"/>
    <x v="2"/>
    <x v="0"/>
    <x v="16"/>
    <n v="0"/>
    <n v="0"/>
    <n v="0"/>
    <n v="0"/>
    <n v="0"/>
    <n v="0"/>
  </r>
  <r>
    <x v="12"/>
    <x v="2"/>
    <x v="1"/>
    <x v="16"/>
    <n v="0"/>
    <m/>
    <m/>
    <n v="0"/>
    <m/>
    <m/>
  </r>
  <r>
    <x v="12"/>
    <x v="2"/>
    <x v="2"/>
    <x v="16"/>
    <n v="0"/>
    <m/>
    <m/>
    <n v="0"/>
    <m/>
    <m/>
  </r>
  <r>
    <x v="14"/>
    <x v="3"/>
    <x v="0"/>
    <x v="0"/>
    <n v="15133.5"/>
    <n v="7492.1823175894478"/>
    <n v="4325.6134778780224"/>
    <n v="17448925.5"/>
    <n v="8638486.2121806331"/>
    <n v="4987432.3399933595"/>
  </r>
  <r>
    <x v="14"/>
    <x v="3"/>
    <x v="1"/>
    <x v="0"/>
    <n v="27240.3"/>
    <m/>
    <m/>
    <n v="31408065.899999999"/>
    <m/>
    <m/>
  </r>
  <r>
    <x v="14"/>
    <x v="3"/>
    <x v="2"/>
    <x v="0"/>
    <n v="28833.3"/>
    <m/>
    <m/>
    <n v="33244794.899999999"/>
    <m/>
    <m/>
  </r>
  <r>
    <x v="15"/>
    <x v="3"/>
    <x v="0"/>
    <x v="0"/>
    <n v="12425.4"/>
    <n v="3281.1970498584787"/>
    <n v="1894.4"/>
    <n v="14326486.199999999"/>
    <n v="3783220.1984868282"/>
    <n v="2184243.2000000002"/>
  </r>
  <r>
    <x v="15"/>
    <x v="3"/>
    <x v="1"/>
    <x v="0"/>
    <n v="6742.2"/>
    <m/>
    <m/>
    <n v="7773756.6000000006"/>
    <m/>
    <m/>
  </r>
  <r>
    <x v="15"/>
    <x v="3"/>
    <x v="2"/>
    <x v="0"/>
    <n v="12425.4"/>
    <m/>
    <m/>
    <n v="14326486.199999999"/>
    <m/>
    <m/>
  </r>
  <r>
    <x v="16"/>
    <x v="3"/>
    <x v="0"/>
    <x v="0"/>
    <n v="14814.9"/>
    <n v="1385.2723820606543"/>
    <n v="799.78738268367294"/>
    <n v="17081579.699999999"/>
    <n v="1597219.0565159344"/>
    <n v="922154.85223427485"/>
  </r>
  <r>
    <x v="16"/>
    <x v="3"/>
    <x v="1"/>
    <x v="0"/>
    <n v="17549.55"/>
    <m/>
    <m/>
    <n v="20234631.149999999"/>
    <m/>
    <m/>
  </r>
  <r>
    <x v="16"/>
    <x v="3"/>
    <x v="2"/>
    <x v="0"/>
    <n v="16567.2"/>
    <m/>
    <m/>
    <n v="19101981.600000001"/>
    <m/>
    <m/>
  </r>
  <r>
    <x v="17"/>
    <x v="3"/>
    <x v="0"/>
    <x v="0"/>
    <n v="16558.05"/>
    <n v="4015.6770048772587"/>
    <n v="2318.4521997444754"/>
    <n v="19091431.649999999"/>
    <n v="4630075.5866234787"/>
    <n v="2673175.3863053801"/>
  </r>
  <r>
    <x v="17"/>
    <x v="3"/>
    <x v="1"/>
    <x v="0"/>
    <n v="8526.9"/>
    <m/>
    <m/>
    <n v="9831515.7000000011"/>
    <m/>
    <m/>
  </r>
  <r>
    <x v="17"/>
    <x v="3"/>
    <x v="2"/>
    <x v="0"/>
    <n v="12492.9"/>
    <m/>
    <m/>
    <n v="14404313.699999999"/>
    <m/>
    <m/>
  </r>
  <r>
    <x v="18"/>
    <x v="3"/>
    <x v="0"/>
    <x v="0"/>
    <n v="6531.3"/>
    <n v="680.52989831454147"/>
    <n v="392.90411998348918"/>
    <n v="7530588.9000000004"/>
    <n v="784650.97275666636"/>
    <n v="453018.45034096309"/>
  </r>
  <r>
    <x v="18"/>
    <x v="3"/>
    <x v="1"/>
    <x v="0"/>
    <n v="5734.8"/>
    <m/>
    <m/>
    <n v="6612224.4000000004"/>
    <m/>
    <m/>
  </r>
  <r>
    <x v="18"/>
    <x v="3"/>
    <x v="2"/>
    <x v="0"/>
    <n v="5177.25"/>
    <m/>
    <m/>
    <n v="5969369.25"/>
    <m/>
    <m/>
  </r>
  <r>
    <x v="19"/>
    <x v="3"/>
    <x v="0"/>
    <x v="0"/>
    <n v="3569.4"/>
    <n v="993.15112520703519"/>
    <n v="573.39606948426149"/>
    <n v="4115518.2"/>
    <n v="1145103.2473637117"/>
    <n v="661125.66811535356"/>
  </r>
  <r>
    <x v="19"/>
    <x v="3"/>
    <x v="1"/>
    <x v="0"/>
    <n v="2478.75"/>
    <m/>
    <m/>
    <n v="2857998.75"/>
    <m/>
    <m/>
  </r>
  <r>
    <x v="19"/>
    <x v="3"/>
    <x v="2"/>
    <x v="0"/>
    <n v="1586.4"/>
    <m/>
    <m/>
    <n v="1829119.2"/>
    <m/>
    <m/>
  </r>
  <r>
    <x v="20"/>
    <x v="3"/>
    <x v="0"/>
    <x v="0"/>
    <n v="2628.45"/>
    <n v="497.41409057243226"/>
    <n v="287.18215909070665"/>
    <n v="3784968"/>
    <n v="716276.29042430269"/>
    <n v="413542.30909061775"/>
  </r>
  <r>
    <x v="20"/>
    <x v="3"/>
    <x v="1"/>
    <x v="0"/>
    <n v="3345.3"/>
    <m/>
    <m/>
    <n v="4817232"/>
    <m/>
    <m/>
  </r>
  <r>
    <x v="20"/>
    <x v="3"/>
    <x v="2"/>
    <x v="0"/>
    <n v="3584.25"/>
    <m/>
    <m/>
    <n v="5161320"/>
    <m/>
    <m/>
  </r>
  <r>
    <x v="21"/>
    <x v="3"/>
    <x v="0"/>
    <x v="0"/>
    <n v="3172.8"/>
    <n v="864.36966050411581"/>
    <n v="499.04405617139673"/>
    <n v="4568832"/>
    <n v="1244692.3111259295"/>
    <n v="718623.44088681287"/>
  </r>
  <r>
    <x v="21"/>
    <x v="3"/>
    <x v="1"/>
    <x v="0"/>
    <n v="4560.8999999999996"/>
    <m/>
    <m/>
    <n v="6567696.0000000009"/>
    <m/>
    <m/>
  </r>
  <r>
    <x v="21"/>
    <x v="3"/>
    <x v="2"/>
    <x v="0"/>
    <n v="4759.2"/>
    <m/>
    <m/>
    <n v="6853248"/>
    <m/>
    <m/>
  </r>
  <r>
    <x v="22"/>
    <x v="3"/>
    <x v="0"/>
    <x v="0"/>
    <n v="4699.3500000000004"/>
    <n v="1022.1484322249881"/>
    <n v="590.13767249685088"/>
    <n v="6767063.9999999991"/>
    <n v="1471893.7424039769"/>
    <n v="849798.24839546182"/>
  </r>
  <r>
    <x v="22"/>
    <x v="3"/>
    <x v="1"/>
    <x v="0"/>
    <n v="4858.3500000000004"/>
    <m/>
    <m/>
    <n v="6996023.9999999991"/>
    <m/>
    <m/>
  </r>
  <r>
    <x v="22"/>
    <x v="3"/>
    <x v="2"/>
    <x v="0"/>
    <n v="6543.9"/>
    <m/>
    <m/>
    <n v="9423216"/>
    <m/>
    <m/>
  </r>
  <r>
    <x v="23"/>
    <x v="3"/>
    <x v="0"/>
    <x v="0"/>
    <n v="4221.45"/>
    <n v="486.63683584373268"/>
    <n v="280.95990817196679"/>
    <n v="4875774.75"/>
    <n v="562065.54539951112"/>
    <n v="324508.69393862161"/>
  </r>
  <r>
    <x v="23"/>
    <x v="3"/>
    <x v="1"/>
    <x v="0"/>
    <n v="4858.3500000000004"/>
    <m/>
    <m/>
    <n v="5611394.2499999991"/>
    <m/>
    <m/>
  </r>
  <r>
    <x v="23"/>
    <x v="3"/>
    <x v="2"/>
    <x v="0"/>
    <n v="5177.25"/>
    <m/>
    <m/>
    <n v="5979723.75"/>
    <m/>
    <m/>
  </r>
  <r>
    <x v="24"/>
    <x v="3"/>
    <x v="0"/>
    <x v="0"/>
    <n v="4221.45"/>
    <n v="1611.4778341634114"/>
    <n v="930.3871613473608"/>
    <n v="6087330.8999999994"/>
    <n v="2323751.0368636395"/>
    <n v="1341618.2866628943"/>
  </r>
  <r>
    <x v="24"/>
    <x v="3"/>
    <x v="1"/>
    <x v="0"/>
    <n v="7088.85"/>
    <m/>
    <m/>
    <n v="10222121.699999999"/>
    <m/>
    <m/>
  </r>
  <r>
    <x v="24"/>
    <x v="3"/>
    <x v="2"/>
    <x v="0"/>
    <n v="4380.75"/>
    <m/>
    <m/>
    <n v="6317041.5"/>
    <m/>
    <m/>
  </r>
  <r>
    <x v="25"/>
    <x v="3"/>
    <x v="0"/>
    <x v="0"/>
    <n v="3743.55"/>
    <n v="1507.7501658099727"/>
    <n v="870.49996410109065"/>
    <n v="5398199.0999999996"/>
    <n v="2174175.7390979803"/>
    <n v="1255260.9482337725"/>
  </r>
  <r>
    <x v="25"/>
    <x v="3"/>
    <x v="1"/>
    <x v="0"/>
    <n v="6531.3"/>
    <m/>
    <m/>
    <n v="9418134.5999999996"/>
    <m/>
    <m/>
  </r>
  <r>
    <x v="25"/>
    <x v="3"/>
    <x v="2"/>
    <x v="0"/>
    <n v="4141.8"/>
    <m/>
    <m/>
    <n v="5972475.6000000006"/>
    <m/>
    <m/>
  </r>
  <r>
    <x v="26"/>
    <x v="3"/>
    <x v="0"/>
    <x v="0"/>
    <n v="5416.2"/>
    <n v="1479.8303221991359"/>
    <n v="854.38043487664186"/>
    <n v="7810160.3999999994"/>
    <n v="2133915.3246111549"/>
    <n v="1232016.5870921179"/>
  </r>
  <r>
    <x v="26"/>
    <x v="3"/>
    <x v="1"/>
    <x v="0"/>
    <n v="3371.1"/>
    <m/>
    <m/>
    <n v="4861126.2"/>
    <m/>
    <m/>
  </r>
  <r>
    <x v="26"/>
    <x v="3"/>
    <x v="2"/>
    <x v="0"/>
    <n v="6246.45"/>
    <m/>
    <m/>
    <n v="9007380.9000000004"/>
    <m/>
    <m/>
  </r>
  <r>
    <x v="14"/>
    <x v="3"/>
    <x v="0"/>
    <x v="2"/>
    <n v="26364.15"/>
    <n v="10100.277447055603"/>
    <n v="5831.3979029474585"/>
    <n v="2214588.6"/>
    <n v="848423.30555267073"/>
    <n v="489837.42384758662"/>
  </r>
  <r>
    <x v="14"/>
    <x v="3"/>
    <x v="1"/>
    <x v="2"/>
    <n v="43488.9"/>
    <m/>
    <m/>
    <n v="3653067.6"/>
    <m/>
    <m/>
  </r>
  <r>
    <x v="14"/>
    <x v="3"/>
    <x v="2"/>
    <x v="2"/>
    <n v="44205.75"/>
    <m/>
    <m/>
    <n v="3713283"/>
    <m/>
    <m/>
  </r>
  <r>
    <x v="15"/>
    <x v="3"/>
    <x v="0"/>
    <x v="2"/>
    <n v="43409.25"/>
    <n v="17706.220244097836"/>
    <n v="10222.691024260688"/>
    <n v="3646377"/>
    <n v="1487322.5005042183"/>
    <n v="858706.04603789782"/>
  </r>
  <r>
    <x v="15"/>
    <x v="3"/>
    <x v="1"/>
    <x v="2"/>
    <n v="17847"/>
    <m/>
    <m/>
    <n v="1499148"/>
    <m/>
    <m/>
  </r>
  <r>
    <x v="15"/>
    <x v="3"/>
    <x v="2"/>
    <x v="2"/>
    <n v="51852.15"/>
    <m/>
    <m/>
    <n v="4355580.5999999996"/>
    <m/>
    <m/>
  </r>
  <r>
    <x v="16"/>
    <x v="3"/>
    <x v="0"/>
    <x v="2"/>
    <n v="50657.4"/>
    <n v="10218.666425713289"/>
    <n v="5899.7498116445586"/>
    <n v="4255221.5999999996"/>
    <n v="858367.97975991666"/>
    <n v="495578.98417814315"/>
  </r>
  <r>
    <x v="16"/>
    <x v="3"/>
    <x v="1"/>
    <x v="2"/>
    <n v="39263.4"/>
    <m/>
    <m/>
    <n v="3298125.6"/>
    <m/>
    <m/>
  </r>
  <r>
    <x v="16"/>
    <x v="3"/>
    <x v="2"/>
    <x v="2"/>
    <n v="30267"/>
    <m/>
    <m/>
    <n v="2542428"/>
    <m/>
    <m/>
  </r>
  <r>
    <x v="17"/>
    <x v="3"/>
    <x v="0"/>
    <x v="2"/>
    <n v="92011.199999999997"/>
    <n v="10448.139525652412"/>
    <n v="6032.2361676661894"/>
    <n v="7728940.7999999989"/>
    <n v="877643.72015480301"/>
    <n v="506707.83808396012"/>
  </r>
  <r>
    <x v="17"/>
    <x v="3"/>
    <x v="1"/>
    <x v="2"/>
    <n v="112733.55"/>
    <m/>
    <m/>
    <n v="9469618.2000000011"/>
    <m/>
    <m/>
  </r>
  <r>
    <x v="17"/>
    <x v="3"/>
    <x v="2"/>
    <x v="2"/>
    <n v="100042.35"/>
    <m/>
    <m/>
    <n v="8403557.3999999985"/>
    <m/>
    <m/>
  </r>
  <r>
    <x v="18"/>
    <x v="3"/>
    <x v="0"/>
    <x v="2"/>
    <n v="230427.45"/>
    <n v="43654.909657649041"/>
    <n v="25204.173842292468"/>
    <n v="19355905.799999997"/>
    <n v="3667012.4112425181"/>
    <n v="2117150.6027525668"/>
  </r>
  <r>
    <x v="18"/>
    <x v="3"/>
    <x v="1"/>
    <x v="2"/>
    <n v="168300.45"/>
    <m/>
    <m/>
    <n v="14137237.799999999"/>
    <m/>
    <m/>
  </r>
  <r>
    <x v="18"/>
    <x v="3"/>
    <x v="2"/>
    <x v="2"/>
    <n v="146237.4"/>
    <m/>
    <m/>
    <n v="12283941.6"/>
    <m/>
    <m/>
  </r>
  <r>
    <x v="19"/>
    <x v="3"/>
    <x v="0"/>
    <x v="2"/>
    <n v="892.35"/>
    <n v="171.73283757045414"/>
    <n v="99.15"/>
    <n v="74957.399999999994"/>
    <n v="14425.558355918145"/>
    <n v="8328.6"/>
  </r>
  <r>
    <x v="19"/>
    <x v="3"/>
    <x v="1"/>
    <x v="2"/>
    <n v="1189.8"/>
    <m/>
    <m/>
    <n v="99943.2"/>
    <m/>
    <m/>
  </r>
  <r>
    <x v="19"/>
    <x v="3"/>
    <x v="2"/>
    <x v="2"/>
    <n v="1189.8"/>
    <m/>
    <m/>
    <n v="99943.2"/>
    <m/>
    <m/>
  </r>
  <r>
    <x v="20"/>
    <x v="3"/>
    <x v="0"/>
    <x v="2"/>
    <n v="0"/>
    <n v="0"/>
    <n v="0"/>
    <n v="0"/>
    <n v="0"/>
    <n v="0"/>
  </r>
  <r>
    <x v="20"/>
    <x v="3"/>
    <x v="1"/>
    <x v="2"/>
    <n v="0"/>
    <m/>
    <m/>
    <n v="0"/>
    <m/>
    <m/>
  </r>
  <r>
    <x v="20"/>
    <x v="3"/>
    <x v="2"/>
    <x v="2"/>
    <n v="0"/>
    <m/>
    <m/>
    <n v="0"/>
    <m/>
    <m/>
  </r>
  <r>
    <x v="21"/>
    <x v="3"/>
    <x v="0"/>
    <x v="2"/>
    <n v="9716.7000000000007"/>
    <n v="6875.7504683125317"/>
    <n v="3969.716383760936"/>
    <n v="816202.8"/>
    <n v="577563.03933825262"/>
    <n v="333456.1762359186"/>
  </r>
  <r>
    <x v="21"/>
    <x v="3"/>
    <x v="1"/>
    <x v="2"/>
    <n v="15368.25"/>
    <m/>
    <m/>
    <n v="1290933"/>
    <m/>
    <m/>
  </r>
  <r>
    <x v="21"/>
    <x v="3"/>
    <x v="2"/>
    <x v="2"/>
    <n v="1685.55"/>
    <m/>
    <m/>
    <n v="141586.20000000001"/>
    <m/>
    <m/>
  </r>
  <r>
    <x v="22"/>
    <x v="3"/>
    <x v="0"/>
    <x v="2"/>
    <n v="13460.85"/>
    <n v="11779.904177772416"/>
    <n v="6801.1308480649022"/>
    <n v="1130711.3999999999"/>
    <n v="989511.95093288284"/>
    <n v="571294.99123745167"/>
  </r>
  <r>
    <x v="22"/>
    <x v="3"/>
    <x v="1"/>
    <x v="2"/>
    <n v="34107.599999999999"/>
    <m/>
    <m/>
    <n v="2865038.4"/>
    <m/>
    <m/>
  </r>
  <r>
    <x v="22"/>
    <x v="3"/>
    <x v="2"/>
    <x v="2"/>
    <n v="33611.85"/>
    <m/>
    <m/>
    <n v="2823395.4"/>
    <m/>
    <m/>
  </r>
  <r>
    <x v="23"/>
    <x v="3"/>
    <x v="0"/>
    <x v="2"/>
    <n v="0"/>
    <n v="0"/>
    <n v="0"/>
    <n v="0"/>
    <n v="0"/>
    <n v="0"/>
  </r>
  <r>
    <x v="23"/>
    <x v="3"/>
    <x v="1"/>
    <x v="2"/>
    <n v="0"/>
    <m/>
    <m/>
    <n v="0"/>
    <m/>
    <m/>
  </r>
  <r>
    <x v="23"/>
    <x v="3"/>
    <x v="2"/>
    <x v="2"/>
    <n v="0"/>
    <m/>
    <m/>
    <n v="0"/>
    <m/>
    <m/>
  </r>
  <r>
    <x v="24"/>
    <x v="3"/>
    <x v="0"/>
    <x v="2"/>
    <n v="0"/>
    <n v="827.7470809371664"/>
    <n v="477.9"/>
    <n v="0"/>
    <n v="69530.754798721988"/>
    <n v="40143.599999999999"/>
  </r>
  <r>
    <x v="24"/>
    <x v="3"/>
    <x v="1"/>
    <x v="2"/>
    <n v="0"/>
    <m/>
    <m/>
    <n v="0"/>
    <m/>
    <m/>
  </r>
  <r>
    <x v="24"/>
    <x v="3"/>
    <x v="2"/>
    <x v="2"/>
    <n v="1433.7"/>
    <m/>
    <m/>
    <n v="120430.8"/>
    <m/>
    <m/>
  </r>
  <r>
    <x v="25"/>
    <x v="3"/>
    <x v="0"/>
    <x v="2"/>
    <n v="11230.65"/>
    <n v="2517.4944642441615"/>
    <n v="1453.4761066147594"/>
    <n v="943374.6"/>
    <n v="211469.53499650952"/>
    <n v="122091.99295563977"/>
  </r>
  <r>
    <x v="25"/>
    <x v="3"/>
    <x v="1"/>
    <x v="2"/>
    <n v="13381.2"/>
    <m/>
    <m/>
    <n v="1124020.8"/>
    <m/>
    <m/>
  </r>
  <r>
    <x v="25"/>
    <x v="3"/>
    <x v="2"/>
    <x v="2"/>
    <n v="8363.25"/>
    <m/>
    <m/>
    <n v="702513"/>
    <m/>
    <m/>
  </r>
  <r>
    <x v="26"/>
    <x v="3"/>
    <x v="0"/>
    <x v="2"/>
    <n v="159.30000000000001"/>
    <n v="127.24987229856067"/>
    <n v="73.467748025919519"/>
    <n v="13381.2"/>
    <n v="10688.989273079094"/>
    <n v="6171.2908341772381"/>
  </r>
  <r>
    <x v="26"/>
    <x v="3"/>
    <x v="1"/>
    <x v="2"/>
    <n v="198.3"/>
    <m/>
    <m/>
    <n v="16657.2"/>
    <m/>
    <m/>
  </r>
  <r>
    <x v="26"/>
    <x v="3"/>
    <x v="2"/>
    <x v="2"/>
    <n v="396.6"/>
    <m/>
    <m/>
    <n v="33314.400000000001"/>
    <m/>
    <m/>
  </r>
  <r>
    <x v="14"/>
    <x v="3"/>
    <x v="0"/>
    <x v="4"/>
    <n v="79.650000000000006"/>
    <n v="165.8046968574775"/>
    <n v="95.727386363568939"/>
    <n v="1957637.7"/>
    <n v="4075147.8393630814"/>
    <n v="2352787.7020437969"/>
  </r>
  <r>
    <x v="14"/>
    <x v="3"/>
    <x v="1"/>
    <x v="4"/>
    <n v="398.25"/>
    <m/>
    <m/>
    <n v="9788188.5"/>
    <m/>
    <m/>
  </r>
  <r>
    <x v="14"/>
    <x v="3"/>
    <x v="2"/>
    <x v="4"/>
    <n v="159.30000000000001"/>
    <m/>
    <m/>
    <n v="3915275.4"/>
    <m/>
    <m/>
  </r>
  <r>
    <x v="15"/>
    <x v="3"/>
    <x v="0"/>
    <x v="4"/>
    <n v="557.54999999999995"/>
    <n v="168.95336634704859"/>
    <n v="97.545271540961963"/>
    <n v="13703463.900000002"/>
    <n v="4152535.8380777598"/>
    <n v="2397467.6839337628"/>
  </r>
  <r>
    <x v="15"/>
    <x v="3"/>
    <x v="1"/>
    <x v="4"/>
    <n v="495.75"/>
    <m/>
    <m/>
    <n v="12184543.5"/>
    <m/>
    <m/>
  </r>
  <r>
    <x v="15"/>
    <x v="3"/>
    <x v="2"/>
    <x v="4"/>
    <n v="238.95"/>
    <m/>
    <m/>
    <n v="5872913.1000000006"/>
    <m/>
    <m/>
  </r>
  <r>
    <x v="16"/>
    <x v="3"/>
    <x v="0"/>
    <x v="4"/>
    <n v="1274.4000000000001"/>
    <n v="380.68652458420428"/>
    <n v="219.78946744555344"/>
    <n v="31322203.199999996"/>
    <n v="9356513.4012305718"/>
    <n v="5401985.5308768116"/>
  </r>
  <r>
    <x v="16"/>
    <x v="3"/>
    <x v="1"/>
    <x v="4"/>
    <n v="594.9"/>
    <m/>
    <m/>
    <n v="14621452.199999999"/>
    <m/>
    <m/>
  </r>
  <r>
    <x v="16"/>
    <x v="3"/>
    <x v="2"/>
    <x v="4"/>
    <n v="637.20000000000005"/>
    <m/>
    <m/>
    <n v="15661101.599999998"/>
    <m/>
    <m/>
  </r>
  <r>
    <x v="17"/>
    <x v="3"/>
    <x v="0"/>
    <x v="4"/>
    <n v="1685.55"/>
    <n v="151.4541267182905"/>
    <n v="87.442080830684716"/>
    <n v="41427447.900000006"/>
    <n v="3722439.5264821439"/>
    <n v="2149151.4626565692"/>
  </r>
  <r>
    <x v="17"/>
    <x v="3"/>
    <x v="1"/>
    <x v="4"/>
    <n v="1388.1"/>
    <m/>
    <m/>
    <n v="34116721.800000004"/>
    <m/>
    <m/>
  </r>
  <r>
    <x v="17"/>
    <x v="3"/>
    <x v="2"/>
    <x v="4"/>
    <n v="1586.4"/>
    <m/>
    <m/>
    <n v="38990539.199999996"/>
    <m/>
    <m/>
  </r>
  <r>
    <x v="18"/>
    <x v="3"/>
    <x v="0"/>
    <x v="4"/>
    <n v="3265.65"/>
    <n v="1447.6446844788952"/>
    <n v="835.7980482748211"/>
    <n v="80263145.700000003"/>
    <n v="35580211.055122294"/>
    <n v="20542244.430498555"/>
  </r>
  <r>
    <x v="18"/>
    <x v="3"/>
    <x v="1"/>
    <x v="4"/>
    <n v="2548.8000000000002"/>
    <m/>
    <m/>
    <n v="62644406.399999991"/>
    <m/>
    <m/>
  </r>
  <r>
    <x v="18"/>
    <x v="3"/>
    <x v="2"/>
    <x v="4"/>
    <n v="5336.55"/>
    <m/>
    <m/>
    <n v="131161725.90000001"/>
    <m/>
    <m/>
  </r>
  <r>
    <x v="19"/>
    <x v="3"/>
    <x v="0"/>
    <x v="4"/>
    <n v="2776.2"/>
    <n v="899.664466620751"/>
    <n v="519.42152198383167"/>
    <n v="68233443.600000009"/>
    <n v="22111953.260604817"/>
    <n v="12766342.167318616"/>
  </r>
  <r>
    <x v="19"/>
    <x v="3"/>
    <x v="1"/>
    <x v="4"/>
    <n v="1388.1"/>
    <m/>
    <m/>
    <n v="34116721.800000004"/>
    <m/>
    <m/>
  </r>
  <r>
    <x v="19"/>
    <x v="3"/>
    <x v="2"/>
    <x v="4"/>
    <n v="1090.6500000000001"/>
    <m/>
    <m/>
    <n v="26805995.699999996"/>
    <m/>
    <m/>
  </r>
  <r>
    <x v="20"/>
    <x v="3"/>
    <x v="0"/>
    <x v="4"/>
    <n v="1831.95"/>
    <n v="618.67766849951852"/>
    <n v="357.19371844980708"/>
    <n v="45025667.100000001"/>
    <n v="15205859.736381166"/>
    <n v="8779107.2120593581"/>
  </r>
  <r>
    <x v="20"/>
    <x v="3"/>
    <x v="1"/>
    <x v="4"/>
    <n v="1513.35"/>
    <m/>
    <m/>
    <n v="37195116.300000004"/>
    <m/>
    <m/>
  </r>
  <r>
    <x v="20"/>
    <x v="3"/>
    <x v="2"/>
    <x v="4"/>
    <n v="637.20000000000005"/>
    <m/>
    <m/>
    <n v="15661101.599999998"/>
    <m/>
    <m/>
  </r>
  <r>
    <x v="21"/>
    <x v="3"/>
    <x v="0"/>
    <x v="4"/>
    <n v="694.05"/>
    <n v="297.45"/>
    <n v="171.73283757045417"/>
    <n v="17058360.900000002"/>
    <n v="7310726.0999999959"/>
    <n v="4220849.6818066211"/>
  </r>
  <r>
    <x v="21"/>
    <x v="3"/>
    <x v="1"/>
    <x v="4"/>
    <n v="991.5"/>
    <m/>
    <m/>
    <n v="24369087"/>
    <m/>
    <m/>
  </r>
  <r>
    <x v="21"/>
    <x v="3"/>
    <x v="2"/>
    <x v="4"/>
    <n v="1288.95"/>
    <m/>
    <m/>
    <n v="31679813.099999994"/>
    <m/>
    <m/>
  </r>
  <r>
    <x v="22"/>
    <x v="3"/>
    <x v="0"/>
    <x v="4"/>
    <n v="238.95"/>
    <n v="178.36143781658635"/>
    <n v="102.97702413645483"/>
    <n v="7890129.0000000009"/>
    <n v="5889494.6767036803"/>
    <n v="3400301.336985738"/>
  </r>
  <r>
    <x v="22"/>
    <x v="3"/>
    <x v="1"/>
    <x v="4"/>
    <n v="594.9"/>
    <m/>
    <m/>
    <n v="19643598"/>
    <m/>
    <m/>
  </r>
  <r>
    <x v="22"/>
    <x v="3"/>
    <x v="2"/>
    <x v="4"/>
    <n v="396.6"/>
    <m/>
    <m/>
    <n v="13095731.999999998"/>
    <m/>
    <m/>
  </r>
  <r>
    <x v="23"/>
    <x v="3"/>
    <x v="0"/>
    <x v="4"/>
    <n v="796.5"/>
    <n v="282.21936946283472"/>
    <n v="162.93942892989409"/>
    <n v="26300430"/>
    <n v="9318883.5796628036"/>
    <n v="5380259.9432651037"/>
  </r>
  <r>
    <x v="23"/>
    <x v="3"/>
    <x v="1"/>
    <x v="4"/>
    <n v="297.45"/>
    <m/>
    <m/>
    <n v="9821799"/>
    <m/>
    <m/>
  </r>
  <r>
    <x v="23"/>
    <x v="3"/>
    <x v="2"/>
    <x v="4"/>
    <n v="318.60000000000002"/>
    <m/>
    <m/>
    <n v="10520171.999999998"/>
    <m/>
    <m/>
  </r>
  <r>
    <x v="24"/>
    <x v="3"/>
    <x v="0"/>
    <x v="4"/>
    <n v="159.30000000000001"/>
    <n v="121.66738470107755"/>
    <n v="70.244697308764884"/>
    <n v="5861284.1999999993"/>
    <n v="4476629.7526914477"/>
    <n v="2584583.3927786951"/>
  </r>
  <r>
    <x v="24"/>
    <x v="3"/>
    <x v="1"/>
    <x v="4"/>
    <n v="398.25"/>
    <m/>
    <m/>
    <n v="14653210.5"/>
    <m/>
    <m/>
  </r>
  <r>
    <x v="24"/>
    <x v="3"/>
    <x v="2"/>
    <x v="4"/>
    <n v="318.60000000000002"/>
    <m/>
    <m/>
    <n v="11722568.399999999"/>
    <m/>
    <m/>
  </r>
  <r>
    <x v="25"/>
    <x v="3"/>
    <x v="0"/>
    <x v="4"/>
    <n v="159.30000000000001"/>
    <n v="159.30000000000001"/>
    <n v="91.971897881907381"/>
    <n v="5861284.1999999993"/>
    <n v="5861284.1999999993"/>
    <n v="3384014.0106668998"/>
  </r>
  <r>
    <x v="25"/>
    <x v="3"/>
    <x v="1"/>
    <x v="4"/>
    <n v="318.60000000000002"/>
    <m/>
    <m/>
    <n v="11722568.399999999"/>
    <m/>
    <m/>
  </r>
  <r>
    <x v="25"/>
    <x v="3"/>
    <x v="2"/>
    <x v="4"/>
    <n v="0"/>
    <m/>
    <m/>
    <n v="0"/>
    <m/>
    <m/>
  </r>
  <r>
    <x v="26"/>
    <x v="3"/>
    <x v="0"/>
    <x v="4"/>
    <n v="796.5"/>
    <n v="264.19741198581033"/>
    <n v="152.53444692921008"/>
    <n v="29306421"/>
    <n v="9720879.5766059048"/>
    <n v="5612352.4403133551"/>
  </r>
  <r>
    <x v="26"/>
    <x v="3"/>
    <x v="1"/>
    <x v="4"/>
    <n v="396.6"/>
    <m/>
    <m/>
    <n v="14592500.399999999"/>
    <m/>
    <m/>
  </r>
  <r>
    <x v="26"/>
    <x v="3"/>
    <x v="2"/>
    <x v="4"/>
    <n v="297.45"/>
    <m/>
    <m/>
    <n v="10944375.299999999"/>
    <m/>
    <m/>
  </r>
  <r>
    <x v="14"/>
    <x v="3"/>
    <x v="0"/>
    <x v="5"/>
    <n v="238.95"/>
    <n v="183.94379576381482"/>
    <n v="106.2"/>
    <n v="1146960"/>
    <n v="882930.21966631198"/>
    <n v="509760.00000000064"/>
  </r>
  <r>
    <x v="14"/>
    <x v="3"/>
    <x v="1"/>
    <x v="5"/>
    <n v="238.95"/>
    <m/>
    <m/>
    <n v="1146960"/>
    <m/>
    <m/>
  </r>
  <r>
    <x v="14"/>
    <x v="3"/>
    <x v="2"/>
    <x v="5"/>
    <n v="557.54999999999995"/>
    <m/>
    <m/>
    <n v="2676240"/>
    <m/>
    <m/>
  </r>
  <r>
    <x v="15"/>
    <x v="3"/>
    <x v="0"/>
    <x v="5"/>
    <n v="876.15"/>
    <n v="300.11873900174913"/>
    <n v="173.27363475151091"/>
    <n v="4205520"/>
    <n v="1440569.9472083957"/>
    <n v="831713.44680725224"/>
  </r>
  <r>
    <x v="15"/>
    <x v="3"/>
    <x v="1"/>
    <x v="5"/>
    <n v="594.9"/>
    <m/>
    <m/>
    <n v="2855520"/>
    <m/>
    <m/>
  </r>
  <r>
    <x v="15"/>
    <x v="3"/>
    <x v="2"/>
    <x v="5"/>
    <n v="1194.75"/>
    <m/>
    <m/>
    <n v="5734800"/>
    <m/>
    <m/>
  </r>
  <r>
    <x v="16"/>
    <x v="3"/>
    <x v="0"/>
    <x v="5"/>
    <n v="3982.5"/>
    <n v="439.67889703737188"/>
    <n v="253.84872956152441"/>
    <n v="19116000"/>
    <n v="2110458.7057793858"/>
    <n v="1218473.9018953177"/>
  </r>
  <r>
    <x v="16"/>
    <x v="3"/>
    <x v="1"/>
    <x v="5"/>
    <n v="4065.15"/>
    <m/>
    <m/>
    <n v="19512720"/>
    <m/>
    <m/>
  </r>
  <r>
    <x v="16"/>
    <x v="3"/>
    <x v="2"/>
    <x v="5"/>
    <n v="3265.65"/>
    <m/>
    <m/>
    <n v="15675120"/>
    <m/>
    <m/>
  </r>
  <r>
    <x v="17"/>
    <x v="3"/>
    <x v="0"/>
    <x v="5"/>
    <n v="4858.3500000000004"/>
    <n v="899.66446662075055"/>
    <n v="519.42152198383144"/>
    <n v="23320079.999999996"/>
    <n v="4318389.439779589"/>
    <n v="2493223.3055223832"/>
  </r>
  <r>
    <x v="17"/>
    <x v="3"/>
    <x v="1"/>
    <x v="5"/>
    <n v="3470.25"/>
    <m/>
    <m/>
    <n v="16657200"/>
    <m/>
    <m/>
  </r>
  <r>
    <x v="17"/>
    <x v="3"/>
    <x v="2"/>
    <x v="5"/>
    <n v="3172.8"/>
    <m/>
    <m/>
    <n v="15229439.999999998"/>
    <m/>
    <m/>
  </r>
  <r>
    <x v="18"/>
    <x v="3"/>
    <x v="0"/>
    <x v="5"/>
    <n v="1115.0999999999999"/>
    <n v="200.44810425643848"/>
    <n v="115.72876695100493"/>
    <n v="5352480"/>
    <n v="962150.90043090843"/>
    <n v="555498.08136482583"/>
  </r>
  <r>
    <x v="18"/>
    <x v="3"/>
    <x v="1"/>
    <x v="5"/>
    <n v="716.85"/>
    <m/>
    <m/>
    <n v="3440880"/>
    <m/>
    <m/>
  </r>
  <r>
    <x v="18"/>
    <x v="3"/>
    <x v="2"/>
    <x v="5"/>
    <n v="876.15"/>
    <m/>
    <m/>
    <n v="4205520"/>
    <m/>
    <m/>
  </r>
  <r>
    <x v="19"/>
    <x v="3"/>
    <x v="0"/>
    <x v="5"/>
    <n v="297.45"/>
    <n v="114.48855838030279"/>
    <n v="66.099999999999994"/>
    <n v="1427760"/>
    <n v="549545.08022545336"/>
    <n v="317280"/>
  </r>
  <r>
    <x v="19"/>
    <x v="3"/>
    <x v="1"/>
    <x v="5"/>
    <n v="495.75"/>
    <m/>
    <m/>
    <n v="2379600"/>
    <m/>
    <m/>
  </r>
  <r>
    <x v="19"/>
    <x v="3"/>
    <x v="2"/>
    <x v="5"/>
    <n v="297.45"/>
    <m/>
    <m/>
    <n v="1427760"/>
    <m/>
    <m/>
  </r>
  <r>
    <x v="20"/>
    <x v="3"/>
    <x v="0"/>
    <x v="5"/>
    <n v="0"/>
    <n v="137.95784682286109"/>
    <n v="79.650000000000006"/>
    <n v="0"/>
    <n v="478713.72847532795"/>
    <n v="276385.5"/>
  </r>
  <r>
    <x v="20"/>
    <x v="3"/>
    <x v="1"/>
    <x v="5"/>
    <n v="0"/>
    <m/>
    <m/>
    <n v="0"/>
    <m/>
    <m/>
  </r>
  <r>
    <x v="20"/>
    <x v="3"/>
    <x v="2"/>
    <x v="5"/>
    <n v="238.95"/>
    <m/>
    <m/>
    <n v="829156.5"/>
    <m/>
    <m/>
  </r>
  <r>
    <x v="21"/>
    <x v="3"/>
    <x v="0"/>
    <x v="5"/>
    <n v="0"/>
    <n v="0"/>
    <n v="0"/>
    <n v="0"/>
    <n v="0"/>
    <n v="0"/>
  </r>
  <r>
    <x v="21"/>
    <x v="3"/>
    <x v="1"/>
    <x v="5"/>
    <n v="0"/>
    <m/>
    <m/>
    <n v="0"/>
    <m/>
    <m/>
  </r>
  <r>
    <x v="21"/>
    <x v="3"/>
    <x v="2"/>
    <x v="5"/>
    <n v="0"/>
    <m/>
    <m/>
    <n v="0"/>
    <m/>
    <m/>
  </r>
  <r>
    <x v="22"/>
    <x v="3"/>
    <x v="0"/>
    <x v="5"/>
    <n v="0"/>
    <n v="151.4541267182905"/>
    <n v="87.442080830684716"/>
    <n v="0"/>
    <n v="210672.69026514213"/>
    <n v="121631.93443548247"/>
  </r>
  <r>
    <x v="22"/>
    <x v="3"/>
    <x v="1"/>
    <x v="5"/>
    <n v="99.15"/>
    <m/>
    <m/>
    <n v="137917.65"/>
    <m/>
    <m/>
  </r>
  <r>
    <x v="22"/>
    <x v="3"/>
    <x v="2"/>
    <x v="5"/>
    <n v="297.45"/>
    <m/>
    <m/>
    <n v="413752.95"/>
    <m/>
    <m/>
  </r>
  <r>
    <x v="23"/>
    <x v="3"/>
    <x v="0"/>
    <x v="5"/>
    <n v="1593"/>
    <n v="317.48364918527699"/>
    <n v="183.2992703204244"/>
    <n v="2215863"/>
    <n v="441619.7560167202"/>
    <n v="254969.28501571028"/>
  </r>
  <r>
    <x v="23"/>
    <x v="3"/>
    <x v="1"/>
    <x v="5"/>
    <n v="1983"/>
    <m/>
    <m/>
    <n v="2758353"/>
    <m/>
    <m/>
  </r>
  <r>
    <x v="23"/>
    <x v="3"/>
    <x v="2"/>
    <x v="5"/>
    <n v="1354.05"/>
    <m/>
    <m/>
    <n v="1883483.55"/>
    <m/>
    <m/>
  </r>
  <r>
    <x v="24"/>
    <x v="3"/>
    <x v="0"/>
    <x v="5"/>
    <n v="2947.05"/>
    <n v="331.60939371495482"/>
    <n v="191.45477272713777"/>
    <n v="11920817.249999998"/>
    <n v="1341359.9975769925"/>
    <n v="774434.55568127241"/>
  </r>
  <r>
    <x v="24"/>
    <x v="3"/>
    <x v="1"/>
    <x v="5"/>
    <n v="3106.35"/>
    <m/>
    <m/>
    <n v="12565185.75"/>
    <m/>
    <m/>
  </r>
  <r>
    <x v="24"/>
    <x v="3"/>
    <x v="2"/>
    <x v="5"/>
    <n v="2469.15"/>
    <m/>
    <m/>
    <n v="9987711.75"/>
    <m/>
    <m/>
  </r>
  <r>
    <x v="25"/>
    <x v="3"/>
    <x v="0"/>
    <x v="5"/>
    <n v="5575.5"/>
    <n v="1774.4856909820382"/>
    <n v="1024.4997913616189"/>
    <n v="22552897.5"/>
    <n v="7177794.6200223472"/>
    <n v="4144101.6560577499"/>
  </r>
  <r>
    <x v="25"/>
    <x v="3"/>
    <x v="1"/>
    <x v="5"/>
    <n v="8522.5499999999993"/>
    <m/>
    <m/>
    <n v="34473714.750000007"/>
    <m/>
    <m/>
  </r>
  <r>
    <x v="25"/>
    <x v="3"/>
    <x v="2"/>
    <x v="5"/>
    <n v="5336.55"/>
    <m/>
    <m/>
    <n v="21586344.75"/>
    <m/>
    <m/>
  </r>
  <r>
    <x v="26"/>
    <x v="3"/>
    <x v="0"/>
    <x v="5"/>
    <n v="7805.7"/>
    <n v="659.05926137184429"/>
    <n v="380.50804196495022"/>
    <n v="31574056.5"/>
    <n v="2665894.7122491109"/>
    <n v="1539155.0297482242"/>
  </r>
  <r>
    <x v="26"/>
    <x v="3"/>
    <x v="1"/>
    <x v="5"/>
    <n v="8526.9"/>
    <m/>
    <m/>
    <n v="34491310.500000007"/>
    <m/>
    <m/>
  </r>
  <r>
    <x v="26"/>
    <x v="3"/>
    <x v="2"/>
    <x v="5"/>
    <n v="9121.7999999999993"/>
    <m/>
    <m/>
    <n v="36897681.000000007"/>
    <m/>
    <m/>
  </r>
  <r>
    <x v="14"/>
    <x v="3"/>
    <x v="0"/>
    <x v="6"/>
    <n v="398.25"/>
    <n v="79.650000000000006"/>
    <n v="45.985948940953691"/>
    <n v="534053.25"/>
    <n v="106810.65"/>
    <n v="61667.157529818898"/>
  </r>
  <r>
    <x v="14"/>
    <x v="3"/>
    <x v="1"/>
    <x v="6"/>
    <n v="238.95"/>
    <m/>
    <m/>
    <n v="320431.95"/>
    <m/>
    <m/>
  </r>
  <r>
    <x v="14"/>
    <x v="3"/>
    <x v="2"/>
    <x v="6"/>
    <n v="318.60000000000002"/>
    <m/>
    <m/>
    <n v="427242.6"/>
    <m/>
    <m/>
  </r>
  <r>
    <x v="15"/>
    <x v="3"/>
    <x v="0"/>
    <x v="6"/>
    <n v="79.650000000000006"/>
    <n v="68.502609439349087"/>
    <n v="39.549999999999997"/>
    <n v="106810.65"/>
    <n v="91861.999258167125"/>
    <n v="53036.55"/>
  </r>
  <r>
    <x v="15"/>
    <x v="3"/>
    <x v="1"/>
    <x v="6"/>
    <n v="198.3"/>
    <m/>
    <m/>
    <n v="265920.3"/>
    <m/>
    <m/>
  </r>
  <r>
    <x v="15"/>
    <x v="3"/>
    <x v="2"/>
    <x v="6"/>
    <n v="79.650000000000006"/>
    <m/>
    <m/>
    <n v="106810.65"/>
    <m/>
    <m/>
  </r>
  <r>
    <x v="16"/>
    <x v="3"/>
    <x v="0"/>
    <x v="6"/>
    <n v="0"/>
    <n v="0"/>
    <n v="0"/>
    <n v="0"/>
    <n v="0"/>
    <n v="0"/>
  </r>
  <r>
    <x v="16"/>
    <x v="3"/>
    <x v="1"/>
    <x v="6"/>
    <n v="0"/>
    <m/>
    <m/>
    <n v="0"/>
    <m/>
    <m/>
  </r>
  <r>
    <x v="16"/>
    <x v="3"/>
    <x v="2"/>
    <x v="6"/>
    <n v="0"/>
    <m/>
    <m/>
    <n v="0"/>
    <m/>
    <m/>
  </r>
  <r>
    <x v="17"/>
    <x v="3"/>
    <x v="0"/>
    <x v="6"/>
    <n v="892.35"/>
    <n v="597.64782062683025"/>
    <n v="345.05213011949365"/>
    <n v="1196641.3500000001"/>
    <n v="801445.72746057948"/>
    <n v="462714.90649024106"/>
  </r>
  <r>
    <x v="17"/>
    <x v="3"/>
    <x v="1"/>
    <x v="6"/>
    <n v="396.6"/>
    <m/>
    <m/>
    <n v="531840.6"/>
    <m/>
    <m/>
  </r>
  <r>
    <x v="17"/>
    <x v="3"/>
    <x v="2"/>
    <x v="6"/>
    <n v="1586.4"/>
    <m/>
    <m/>
    <n v="2127362.4"/>
    <m/>
    <m/>
  </r>
  <r>
    <x v="18"/>
    <x v="3"/>
    <x v="0"/>
    <x v="6"/>
    <n v="3743.55"/>
    <n v="321.90164258667579"/>
    <n v="185.85"/>
    <n v="5020100.55"/>
    <n v="431670.10270873219"/>
    <n v="249224.85"/>
  </r>
  <r>
    <x v="18"/>
    <x v="3"/>
    <x v="1"/>
    <x v="6"/>
    <n v="3345.3"/>
    <m/>
    <m/>
    <n v="4486047.3"/>
    <m/>
    <m/>
  </r>
  <r>
    <x v="18"/>
    <x v="3"/>
    <x v="2"/>
    <x v="6"/>
    <n v="3106.35"/>
    <m/>
    <m/>
    <n v="4165615.35"/>
    <m/>
    <m/>
  </r>
  <r>
    <x v="19"/>
    <x v="3"/>
    <x v="0"/>
    <x v="6"/>
    <n v="4461.75"/>
    <n v="1294.0246259248702"/>
    <n v="747.10546611572863"/>
    <n v="5983206.75"/>
    <n v="1735287.023365251"/>
    <n v="1001868.4300611921"/>
  </r>
  <r>
    <x v="19"/>
    <x v="3"/>
    <x v="1"/>
    <x v="6"/>
    <n v="1983"/>
    <m/>
    <m/>
    <n v="2659203"/>
    <m/>
    <m/>
  </r>
  <r>
    <x v="19"/>
    <x v="3"/>
    <x v="2"/>
    <x v="6"/>
    <n v="2577.9"/>
    <m/>
    <m/>
    <n v="3456963.9"/>
    <m/>
    <m/>
  </r>
  <r>
    <x v="20"/>
    <x v="3"/>
    <x v="0"/>
    <x v="6"/>
    <n v="3106.35"/>
    <n v="601.34431276931514"/>
    <n v="347.18630085301464"/>
    <n v="3702769.2"/>
    <n v="716802.42082102352"/>
    <n v="413846.07061679335"/>
  </r>
  <r>
    <x v="20"/>
    <x v="3"/>
    <x v="1"/>
    <x v="6"/>
    <n v="2628.45"/>
    <m/>
    <m/>
    <n v="3133112.4"/>
    <m/>
    <m/>
  </r>
  <r>
    <x v="20"/>
    <x v="3"/>
    <x v="2"/>
    <x v="6"/>
    <n v="1911.6"/>
    <m/>
    <m/>
    <n v="2278627.2000000002"/>
    <m/>
    <m/>
  </r>
  <r>
    <x v="21"/>
    <x v="3"/>
    <x v="0"/>
    <x v="6"/>
    <n v="4560.8999999999996"/>
    <n v="2060.7940508454476"/>
    <n v="1189.8"/>
    <n v="5436592.8000000007"/>
    <n v="2456466.508607775"/>
    <n v="1418241.6"/>
  </r>
  <r>
    <x v="21"/>
    <x v="3"/>
    <x v="1"/>
    <x v="6"/>
    <n v="8130.3"/>
    <m/>
    <m/>
    <n v="9691317.5999999996"/>
    <m/>
    <m/>
  </r>
  <r>
    <x v="21"/>
    <x v="3"/>
    <x v="2"/>
    <x v="6"/>
    <n v="8130.3"/>
    <m/>
    <m/>
    <n v="9691317.5999999996"/>
    <m/>
    <m/>
  </r>
  <r>
    <x v="22"/>
    <x v="3"/>
    <x v="0"/>
    <x v="6"/>
    <n v="4141.8"/>
    <n v="642.67745214843228"/>
    <n v="371.05"/>
    <n v="4303330.2"/>
    <n v="667741.87278222106"/>
    <n v="385520.95"/>
  </r>
  <r>
    <x v="22"/>
    <x v="3"/>
    <x v="1"/>
    <x v="6"/>
    <n v="5254.95"/>
    <m/>
    <m/>
    <n v="5459893.0500000007"/>
    <m/>
    <m/>
  </r>
  <r>
    <x v="22"/>
    <x v="3"/>
    <x v="2"/>
    <x v="6"/>
    <n v="5254.95"/>
    <m/>
    <m/>
    <n v="5459893.0500000007"/>
    <m/>
    <m/>
  </r>
  <r>
    <x v="23"/>
    <x v="3"/>
    <x v="0"/>
    <x v="6"/>
    <n v="4301.1000000000004"/>
    <n v="537.84752253775423"/>
    <n v="310.52641192014573"/>
    <n v="4468842.9000000004"/>
    <n v="558823.57591672661"/>
    <n v="322636.94198503142"/>
  </r>
  <r>
    <x v="23"/>
    <x v="3"/>
    <x v="1"/>
    <x v="6"/>
    <n v="5354.1"/>
    <m/>
    <m/>
    <n v="5562909.8999999994"/>
    <m/>
    <m/>
  </r>
  <r>
    <x v="23"/>
    <x v="3"/>
    <x v="2"/>
    <x v="6"/>
    <n v="5017.95"/>
    <m/>
    <m/>
    <n v="5213650.05"/>
    <m/>
    <m/>
  </r>
  <r>
    <x v="24"/>
    <x v="3"/>
    <x v="0"/>
    <x v="6"/>
    <n v="477.9"/>
    <n v="331.60939371495499"/>
    <n v="191.45477272713788"/>
    <n v="569656.80000000005"/>
    <n v="395278.39730822633"/>
    <n v="228214.08909074834"/>
  </r>
  <r>
    <x v="24"/>
    <x v="3"/>
    <x v="1"/>
    <x v="6"/>
    <n v="1115.0999999999999"/>
    <m/>
    <m/>
    <n v="1329199.2"/>
    <m/>
    <m/>
  </r>
  <r>
    <x v="24"/>
    <x v="3"/>
    <x v="2"/>
    <x v="6"/>
    <n v="955.8"/>
    <m/>
    <m/>
    <n v="1139313.6000000001"/>
    <m/>
    <m/>
  </r>
  <r>
    <x v="25"/>
    <x v="3"/>
    <x v="0"/>
    <x v="6"/>
    <n v="1752.3"/>
    <n v="200.44810425643843"/>
    <n v="115.7287669510049"/>
    <n v="2088741.6"/>
    <n v="238934.14027367459"/>
    <n v="137948.69020559784"/>
  </r>
  <r>
    <x v="25"/>
    <x v="3"/>
    <x v="1"/>
    <x v="6"/>
    <n v="1593"/>
    <m/>
    <m/>
    <n v="1898856"/>
    <m/>
    <m/>
  </r>
  <r>
    <x v="25"/>
    <x v="3"/>
    <x v="2"/>
    <x v="6"/>
    <n v="1991.25"/>
    <m/>
    <m/>
    <n v="2373570"/>
    <m/>
    <m/>
  </r>
  <r>
    <x v="26"/>
    <x v="3"/>
    <x v="0"/>
    <x v="6"/>
    <n v="1354.05"/>
    <n v="362.71465024175683"/>
    <n v="209.41340095609928"/>
    <n v="1614027.6"/>
    <n v="432355.86308817408"/>
    <n v="249620.7739396703"/>
  </r>
  <r>
    <x v="26"/>
    <x v="3"/>
    <x v="1"/>
    <x v="6"/>
    <n v="1883.85"/>
    <m/>
    <m/>
    <n v="2245549.2000000002"/>
    <m/>
    <m/>
  </r>
  <r>
    <x v="26"/>
    <x v="3"/>
    <x v="2"/>
    <x v="6"/>
    <n v="1189.8"/>
    <m/>
    <m/>
    <n v="1418241.6"/>
    <m/>
    <m/>
  </r>
  <r>
    <x v="14"/>
    <x v="3"/>
    <x v="0"/>
    <x v="7"/>
    <n v="6451.65"/>
    <n v="3016.5520669300577"/>
    <n v="1741.6071478665908"/>
    <n v="61477772.850000001"/>
    <n v="28744724.645776518"/>
    <n v="16595774.512020744"/>
  </r>
  <r>
    <x v="14"/>
    <x v="3"/>
    <x v="1"/>
    <x v="7"/>
    <n v="12266.1"/>
    <m/>
    <m/>
    <n v="116883666.90000001"/>
    <m/>
    <m/>
  </r>
  <r>
    <x v="14"/>
    <x v="3"/>
    <x v="2"/>
    <x v="7"/>
    <n v="7965"/>
    <m/>
    <m/>
    <n v="75898485"/>
    <m/>
    <m/>
  </r>
  <r>
    <x v="15"/>
    <x v="3"/>
    <x v="0"/>
    <x v="7"/>
    <n v="11230.65"/>
    <n v="3088.2585420427486"/>
    <n v="1783.0069005755422"/>
    <n v="107016863.84999999"/>
    <n v="29428015.647125348"/>
    <n v="16990272.755584341"/>
  </r>
  <r>
    <x v="15"/>
    <x v="3"/>
    <x v="1"/>
    <x v="7"/>
    <n v="5155.8"/>
    <m/>
    <m/>
    <n v="49129618.199999996"/>
    <m/>
    <m/>
  </r>
  <r>
    <x v="15"/>
    <x v="3"/>
    <x v="2"/>
    <x v="7"/>
    <n v="9159.75"/>
    <m/>
    <m/>
    <n v="87283257.75"/>
    <m/>
    <m/>
  </r>
  <r>
    <x v="16"/>
    <x v="3"/>
    <x v="0"/>
    <x v="7"/>
    <n v="14257.35"/>
    <n v="1039.879988267877"/>
    <n v="600.3749911513637"/>
    <n v="135858288.15000001"/>
    <n v="9909016.4082046021"/>
    <n v="5720973.2906813463"/>
  </r>
  <r>
    <x v="16"/>
    <x v="3"/>
    <x v="1"/>
    <x v="7"/>
    <n v="12592.05"/>
    <m/>
    <m/>
    <n v="119989644.45"/>
    <m/>
    <m/>
  </r>
  <r>
    <x v="16"/>
    <x v="3"/>
    <x v="2"/>
    <x v="7"/>
    <n v="12345.75"/>
    <m/>
    <m/>
    <n v="117642651.75"/>
    <m/>
    <m/>
  </r>
  <r>
    <x v="17"/>
    <x v="3"/>
    <x v="0"/>
    <x v="7"/>
    <n v="16260.6"/>
    <n v="3517.1473970392558"/>
    <n v="2030.6259964602061"/>
    <n v="154947257.39999998"/>
    <n v="33514897.546387058"/>
    <n v="19349835.120269299"/>
  </r>
  <r>
    <x v="17"/>
    <x v="3"/>
    <x v="1"/>
    <x v="7"/>
    <n v="11798.85"/>
    <m/>
    <m/>
    <n v="112431241.64999999"/>
    <m/>
    <m/>
  </r>
  <r>
    <x v="17"/>
    <x v="3"/>
    <x v="2"/>
    <x v="7"/>
    <n v="18739.349999999999"/>
    <m/>
    <m/>
    <n v="178567266.15000001"/>
    <m/>
    <m/>
  </r>
  <r>
    <x v="18"/>
    <x v="3"/>
    <x v="0"/>
    <x v="7"/>
    <n v="6212.7"/>
    <n v="1294.9760798949146"/>
    <n v="747.65478832145527"/>
    <n v="59200818.299999997"/>
    <n v="12339827.06531864"/>
    <n v="7124402.4779151473"/>
  </r>
  <r>
    <x v="18"/>
    <x v="3"/>
    <x v="1"/>
    <x v="7"/>
    <n v="3743.55"/>
    <m/>
    <m/>
    <n v="35672287.949999996"/>
    <m/>
    <m/>
  </r>
  <r>
    <x v="18"/>
    <x v="3"/>
    <x v="2"/>
    <x v="7"/>
    <n v="5655.15"/>
    <m/>
    <m/>
    <n v="53887924.350000001"/>
    <m/>
    <m/>
  </r>
  <r>
    <x v="19"/>
    <x v="3"/>
    <x v="0"/>
    <x v="7"/>
    <n v="2280.4499999999998"/>
    <n v="447.09211299239092"/>
    <n v="258.12875178871548"/>
    <n v="21730408.050000001"/>
    <n v="4260340.744704484"/>
    <n v="2459708.8757946645"/>
  </r>
  <r>
    <x v="19"/>
    <x v="3"/>
    <x v="1"/>
    <x v="7"/>
    <n v="1388.1"/>
    <m/>
    <m/>
    <n v="13227204.9"/>
    <m/>
    <m/>
  </r>
  <r>
    <x v="19"/>
    <x v="3"/>
    <x v="2"/>
    <x v="7"/>
    <n v="1784.7"/>
    <m/>
    <m/>
    <n v="17006406.300000001"/>
    <m/>
    <m/>
  </r>
  <r>
    <x v="20"/>
    <x v="3"/>
    <x v="0"/>
    <x v="7"/>
    <n v="159.30000000000001"/>
    <n v="45.985948940953712"/>
    <n v="26.55"/>
    <n v="1517969.7"/>
    <n v="438200.10745834786"/>
    <n v="252994.95"/>
  </r>
  <r>
    <x v="20"/>
    <x v="3"/>
    <x v="1"/>
    <x v="7"/>
    <n v="238.95"/>
    <m/>
    <m/>
    <n v="2276954.5499999998"/>
    <m/>
    <m/>
  </r>
  <r>
    <x v="20"/>
    <x v="3"/>
    <x v="2"/>
    <x v="7"/>
    <n v="159.30000000000001"/>
    <m/>
    <m/>
    <n v="1517969.7"/>
    <m/>
    <m/>
  </r>
  <r>
    <x v="21"/>
    <x v="3"/>
    <x v="0"/>
    <x v="7"/>
    <n v="694.05"/>
    <n v="297.45"/>
    <n v="171.73283757045419"/>
    <n v="6613602.4500000002"/>
    <n v="2834401.05"/>
    <n v="1636442.2092088582"/>
  </r>
  <r>
    <x v="21"/>
    <x v="3"/>
    <x v="1"/>
    <x v="7"/>
    <n v="396.6"/>
    <m/>
    <m/>
    <n v="3779201.4"/>
    <m/>
    <m/>
  </r>
  <r>
    <x v="21"/>
    <x v="3"/>
    <x v="2"/>
    <x v="7"/>
    <n v="991.5"/>
    <m/>
    <m/>
    <n v="9448003.5"/>
    <m/>
    <m/>
  </r>
  <r>
    <x v="22"/>
    <x v="3"/>
    <x v="0"/>
    <x v="7"/>
    <n v="1354.05"/>
    <n v="547.45812853587256"/>
    <n v="316.07509788023481"/>
    <n v="12902742.449999999"/>
    <n v="5216728.5068183299"/>
    <n v="3011879.6077007572"/>
  </r>
  <r>
    <x v="22"/>
    <x v="3"/>
    <x v="1"/>
    <x v="7"/>
    <n v="892.35"/>
    <m/>
    <m/>
    <n v="8503203.1500000004"/>
    <m/>
    <m/>
  </r>
  <r>
    <x v="22"/>
    <x v="3"/>
    <x v="2"/>
    <x v="7"/>
    <n v="1983"/>
    <m/>
    <m/>
    <n v="18896007"/>
    <m/>
    <m/>
  </r>
  <r>
    <x v="23"/>
    <x v="3"/>
    <x v="0"/>
    <x v="7"/>
    <n v="557.54999999999995"/>
    <n v="196.73118080263743"/>
    <n v="113.58280019439566"/>
    <n v="5312893.95"/>
    <n v="1874651.4218683317"/>
    <n v="1082330.503052396"/>
  </r>
  <r>
    <x v="23"/>
    <x v="3"/>
    <x v="1"/>
    <x v="7"/>
    <n v="198.3"/>
    <m/>
    <m/>
    <n v="1889600.7"/>
    <m/>
    <m/>
  </r>
  <r>
    <x v="23"/>
    <x v="3"/>
    <x v="2"/>
    <x v="7"/>
    <n v="238.95"/>
    <m/>
    <m/>
    <n v="2276954.5499999998"/>
    <m/>
    <m/>
  </r>
  <r>
    <x v="24"/>
    <x v="3"/>
    <x v="0"/>
    <x v="7"/>
    <n v="716.85"/>
    <n v="165.8046968574775"/>
    <n v="95.727386363568939"/>
    <n v="6830863.6500000004"/>
    <n v="1579952.9563549033"/>
    <n v="912186.26465844852"/>
  </r>
  <r>
    <x v="24"/>
    <x v="3"/>
    <x v="1"/>
    <x v="7"/>
    <n v="796.5"/>
    <m/>
    <m/>
    <n v="7589848.5"/>
    <m/>
    <m/>
  </r>
  <r>
    <x v="24"/>
    <x v="3"/>
    <x v="2"/>
    <x v="7"/>
    <n v="1035.45"/>
    <m/>
    <m/>
    <n v="9866803.0500000007"/>
    <m/>
    <m/>
  </r>
  <r>
    <x v="25"/>
    <x v="3"/>
    <x v="0"/>
    <x v="7"/>
    <n v="2150.5500000000002"/>
    <n v="400.89620851287697"/>
    <n v="231.45753390200986"/>
    <n v="20492590.949999999"/>
    <n v="3820139.970919203"/>
    <n v="2205558.8405522513"/>
  </r>
  <r>
    <x v="25"/>
    <x v="3"/>
    <x v="1"/>
    <x v="7"/>
    <n v="2628.45"/>
    <m/>
    <m/>
    <n v="25046500.050000001"/>
    <m/>
    <m/>
  </r>
  <r>
    <x v="25"/>
    <x v="3"/>
    <x v="2"/>
    <x v="7"/>
    <n v="1831.95"/>
    <m/>
    <m/>
    <n v="17456651.550000001"/>
    <m/>
    <m/>
  </r>
  <r>
    <x v="26"/>
    <x v="3"/>
    <x v="0"/>
    <x v="7"/>
    <n v="2548.8000000000002"/>
    <n v="505.81256656987108"/>
    <n v="292.03102146861056"/>
    <n v="24287515.199999999"/>
    <n v="4819887.9468443003"/>
    <n v="2782763.6035743896"/>
  </r>
  <r>
    <x v="26"/>
    <x v="3"/>
    <x v="1"/>
    <x v="7"/>
    <n v="3371.1"/>
    <m/>
    <m/>
    <n v="32123211.900000002"/>
    <m/>
    <m/>
  </r>
  <r>
    <x v="26"/>
    <x v="3"/>
    <x v="2"/>
    <x v="7"/>
    <n v="3470.25"/>
    <m/>
    <m/>
    <n v="33068012.25"/>
    <m/>
    <m/>
  </r>
  <r>
    <x v="14"/>
    <x v="3"/>
    <x v="0"/>
    <x v="8"/>
    <n v="0"/>
    <n v="0"/>
    <n v="0"/>
    <n v="0"/>
    <n v="0"/>
    <n v="0"/>
  </r>
  <r>
    <x v="14"/>
    <x v="3"/>
    <x v="1"/>
    <x v="8"/>
    <n v="0"/>
    <m/>
    <m/>
    <n v="0"/>
    <m/>
    <m/>
  </r>
  <r>
    <x v="14"/>
    <x v="3"/>
    <x v="2"/>
    <x v="8"/>
    <n v="0"/>
    <m/>
    <m/>
    <n v="0"/>
    <m/>
    <m/>
  </r>
  <r>
    <x v="15"/>
    <x v="3"/>
    <x v="0"/>
    <x v="8"/>
    <n v="0"/>
    <n v="0"/>
    <n v="0"/>
    <n v="0"/>
    <n v="0"/>
    <n v="0"/>
  </r>
  <r>
    <x v="15"/>
    <x v="3"/>
    <x v="1"/>
    <x v="8"/>
    <n v="0"/>
    <m/>
    <m/>
    <n v="0"/>
    <m/>
    <m/>
  </r>
  <r>
    <x v="15"/>
    <x v="3"/>
    <x v="2"/>
    <x v="8"/>
    <n v="0"/>
    <m/>
    <m/>
    <n v="0"/>
    <m/>
    <m/>
  </r>
  <r>
    <x v="16"/>
    <x v="3"/>
    <x v="0"/>
    <x v="8"/>
    <n v="0"/>
    <n v="0"/>
    <n v="0"/>
    <n v="0"/>
    <n v="0"/>
    <n v="0"/>
  </r>
  <r>
    <x v="16"/>
    <x v="3"/>
    <x v="1"/>
    <x v="8"/>
    <n v="0"/>
    <m/>
    <m/>
    <n v="0"/>
    <m/>
    <m/>
  </r>
  <r>
    <x v="16"/>
    <x v="3"/>
    <x v="2"/>
    <x v="8"/>
    <n v="0"/>
    <m/>
    <m/>
    <n v="0"/>
    <m/>
    <m/>
  </r>
  <r>
    <x v="17"/>
    <x v="3"/>
    <x v="0"/>
    <x v="8"/>
    <n v="0"/>
    <n v="0"/>
    <n v="0"/>
    <n v="0"/>
    <n v="0"/>
    <n v="0"/>
  </r>
  <r>
    <x v="17"/>
    <x v="3"/>
    <x v="1"/>
    <x v="8"/>
    <n v="0"/>
    <m/>
    <m/>
    <n v="0"/>
    <m/>
    <m/>
  </r>
  <r>
    <x v="17"/>
    <x v="3"/>
    <x v="2"/>
    <x v="8"/>
    <n v="0"/>
    <m/>
    <m/>
    <n v="0"/>
    <m/>
    <m/>
  </r>
  <r>
    <x v="18"/>
    <x v="3"/>
    <x v="0"/>
    <x v="8"/>
    <n v="79.650000000000006"/>
    <n v="45.985948940953683"/>
    <n v="26.55"/>
    <n v="6728831.9999999991"/>
    <n v="3884892.9665317675"/>
    <n v="2242944"/>
  </r>
  <r>
    <x v="18"/>
    <x v="3"/>
    <x v="1"/>
    <x v="8"/>
    <n v="0"/>
    <m/>
    <m/>
    <n v="0"/>
    <m/>
    <m/>
  </r>
  <r>
    <x v="18"/>
    <x v="3"/>
    <x v="2"/>
    <x v="8"/>
    <n v="79.650000000000006"/>
    <m/>
    <m/>
    <n v="6728831.9999999991"/>
    <m/>
    <m/>
  </r>
  <r>
    <x v="19"/>
    <x v="3"/>
    <x v="0"/>
    <x v="8"/>
    <n v="297.45"/>
    <n v="206.39718384706705"/>
    <n v="119.16346965408485"/>
    <n v="25128576"/>
    <n v="17436434.091400221"/>
    <n v="10066929.916377086"/>
  </r>
  <r>
    <x v="19"/>
    <x v="3"/>
    <x v="1"/>
    <x v="8"/>
    <n v="396.6"/>
    <m/>
    <m/>
    <n v="33504767.999999996"/>
    <m/>
    <m/>
  </r>
  <r>
    <x v="19"/>
    <x v="3"/>
    <x v="2"/>
    <x v="8"/>
    <n v="0"/>
    <m/>
    <m/>
    <n v="0"/>
    <m/>
    <m/>
  </r>
  <r>
    <x v="20"/>
    <x v="3"/>
    <x v="0"/>
    <x v="8"/>
    <n v="557.54999999999995"/>
    <n v="91.971897881907424"/>
    <n v="53.1"/>
    <n v="47101824.000000007"/>
    <n v="7769785.9330636002"/>
    <n v="4485888.0000000373"/>
  </r>
  <r>
    <x v="20"/>
    <x v="3"/>
    <x v="1"/>
    <x v="8"/>
    <n v="398.25"/>
    <m/>
    <m/>
    <n v="33644160"/>
    <m/>
    <m/>
  </r>
  <r>
    <x v="20"/>
    <x v="3"/>
    <x v="2"/>
    <x v="8"/>
    <n v="557.54999999999995"/>
    <m/>
    <m/>
    <n v="47101824.000000007"/>
    <m/>
    <m/>
  </r>
  <r>
    <x v="21"/>
    <x v="3"/>
    <x v="0"/>
    <x v="8"/>
    <n v="495.75"/>
    <n v="375.37584165739804"/>
    <n v="216.72334322818111"/>
    <n v="41880960"/>
    <n v="31711751.103216957"/>
    <n v="18308788.035916723"/>
  </r>
  <r>
    <x v="21"/>
    <x v="3"/>
    <x v="1"/>
    <x v="8"/>
    <n v="1090.6500000000001"/>
    <m/>
    <m/>
    <n v="92138111.999999985"/>
    <m/>
    <m/>
  </r>
  <r>
    <x v="21"/>
    <x v="3"/>
    <x v="2"/>
    <x v="8"/>
    <n v="1189.8"/>
    <m/>
    <m/>
    <n v="100514304"/>
    <m/>
    <m/>
  </r>
  <r>
    <x v="22"/>
    <x v="3"/>
    <x v="0"/>
    <x v="8"/>
    <n v="159.30000000000001"/>
    <n v="565.09183545685732"/>
    <n v="326.2559233178763"/>
    <n v="7224254.9999999991"/>
    <n v="25626914.737968478"/>
    <n v="14795706.122465689"/>
  </r>
  <r>
    <x v="22"/>
    <x v="3"/>
    <x v="1"/>
    <x v="8"/>
    <n v="694.05"/>
    <m/>
    <m/>
    <n v="31475167.500000004"/>
    <m/>
    <m/>
  </r>
  <r>
    <x v="22"/>
    <x v="3"/>
    <x v="2"/>
    <x v="8"/>
    <n v="1288.95"/>
    <m/>
    <m/>
    <n v="58453882.499999993"/>
    <m/>
    <m/>
  </r>
  <r>
    <x v="23"/>
    <x v="3"/>
    <x v="0"/>
    <x v="8"/>
    <n v="398.25"/>
    <n v="263.88589863802878"/>
    <n v="152.35459461401223"/>
    <n v="18060637.5"/>
    <n v="11967225.503234604"/>
    <n v="6909280.8657454541"/>
  </r>
  <r>
    <x v="23"/>
    <x v="3"/>
    <x v="1"/>
    <x v="8"/>
    <n v="297.45"/>
    <m/>
    <m/>
    <n v="13489357.5"/>
    <m/>
    <m/>
  </r>
  <r>
    <x v="23"/>
    <x v="3"/>
    <x v="2"/>
    <x v="8"/>
    <n v="796.5"/>
    <m/>
    <m/>
    <n v="36121275"/>
    <m/>
    <m/>
  </r>
  <r>
    <x v="24"/>
    <x v="3"/>
    <x v="0"/>
    <x v="8"/>
    <n v="1354.05"/>
    <n v="331.60939371495499"/>
    <n v="191.45477272713788"/>
    <n v="61408875.600000001"/>
    <n v="15039149.223760637"/>
    <n v="8682856.8527211547"/>
  </r>
  <r>
    <x v="24"/>
    <x v="3"/>
    <x v="1"/>
    <x v="8"/>
    <n v="1991.25"/>
    <m/>
    <m/>
    <n v="90307170"/>
    <m/>
    <m/>
  </r>
  <r>
    <x v="24"/>
    <x v="3"/>
    <x v="2"/>
    <x v="8"/>
    <n v="1831.95"/>
    <m/>
    <m/>
    <n v="83082596.400000006"/>
    <m/>
    <m/>
  </r>
  <r>
    <x v="25"/>
    <x v="3"/>
    <x v="0"/>
    <x v="8"/>
    <n v="477.9"/>
    <n v="365.00215410323267"/>
    <n v="210.73409192629467"/>
    <n v="21673720.800000001"/>
    <n v="16553577.692889808"/>
    <n v="9557212.5370413158"/>
  </r>
  <r>
    <x v="25"/>
    <x v="3"/>
    <x v="1"/>
    <x v="8"/>
    <n v="1194.75"/>
    <m/>
    <m/>
    <n v="54184302"/>
    <m/>
    <m/>
  </r>
  <r>
    <x v="25"/>
    <x v="3"/>
    <x v="2"/>
    <x v="8"/>
    <n v="716.85"/>
    <m/>
    <m/>
    <n v="32510581.199999999"/>
    <m/>
    <m/>
  </r>
  <r>
    <x v="26"/>
    <x v="3"/>
    <x v="0"/>
    <x v="8"/>
    <n v="876.15"/>
    <n v="297.59701359388669"/>
    <n v="171.81771590845921"/>
    <n v="39735154.799999997"/>
    <n v="13496619.760509951"/>
    <n v="7792277.0518804435"/>
  </r>
  <r>
    <x v="26"/>
    <x v="3"/>
    <x v="1"/>
    <x v="8"/>
    <n v="594.9"/>
    <m/>
    <m/>
    <n v="26979904.800000001"/>
    <m/>
    <m/>
  </r>
  <r>
    <x v="26"/>
    <x v="3"/>
    <x v="2"/>
    <x v="8"/>
    <n v="1189.8"/>
    <m/>
    <m/>
    <n v="53959809.600000001"/>
    <m/>
    <m/>
  </r>
  <r>
    <x v="14"/>
    <x v="3"/>
    <x v="0"/>
    <x v="9"/>
    <n v="79.650000000000006"/>
    <n v="45.985948940953683"/>
    <n v="26.55"/>
    <n v="132776.54999999999"/>
    <n v="76658.576884569804"/>
    <n v="44258.85"/>
  </r>
  <r>
    <x v="14"/>
    <x v="3"/>
    <x v="1"/>
    <x v="9"/>
    <n v="0"/>
    <m/>
    <m/>
    <n v="0"/>
    <m/>
    <m/>
  </r>
  <r>
    <x v="14"/>
    <x v="3"/>
    <x v="2"/>
    <x v="9"/>
    <n v="0"/>
    <m/>
    <m/>
    <n v="0"/>
    <m/>
    <m/>
  </r>
  <r>
    <x v="15"/>
    <x v="3"/>
    <x v="0"/>
    <x v="9"/>
    <n v="0"/>
    <n v="0"/>
    <n v="0"/>
    <n v="0"/>
    <n v="0"/>
    <n v="0"/>
  </r>
  <r>
    <x v="15"/>
    <x v="3"/>
    <x v="1"/>
    <x v="9"/>
    <n v="0"/>
    <m/>
    <m/>
    <n v="0"/>
    <m/>
    <m/>
  </r>
  <r>
    <x v="15"/>
    <x v="3"/>
    <x v="2"/>
    <x v="9"/>
    <n v="0"/>
    <m/>
    <m/>
    <n v="0"/>
    <m/>
    <m/>
  </r>
  <r>
    <x v="16"/>
    <x v="3"/>
    <x v="0"/>
    <x v="9"/>
    <n v="0"/>
    <n v="0"/>
    <n v="0"/>
    <n v="0"/>
    <n v="0"/>
    <n v="0"/>
  </r>
  <r>
    <x v="16"/>
    <x v="3"/>
    <x v="1"/>
    <x v="9"/>
    <n v="0"/>
    <m/>
    <m/>
    <n v="0"/>
    <m/>
    <m/>
  </r>
  <r>
    <x v="16"/>
    <x v="3"/>
    <x v="2"/>
    <x v="9"/>
    <n v="0"/>
    <m/>
    <m/>
    <n v="0"/>
    <m/>
    <m/>
  </r>
  <r>
    <x v="17"/>
    <x v="3"/>
    <x v="0"/>
    <x v="9"/>
    <n v="0"/>
    <n v="0"/>
    <n v="0"/>
    <n v="0"/>
    <n v="0"/>
    <n v="0"/>
  </r>
  <r>
    <x v="17"/>
    <x v="3"/>
    <x v="1"/>
    <x v="9"/>
    <n v="0"/>
    <m/>
    <m/>
    <n v="0"/>
    <m/>
    <m/>
  </r>
  <r>
    <x v="17"/>
    <x v="3"/>
    <x v="2"/>
    <x v="9"/>
    <n v="0"/>
    <m/>
    <m/>
    <n v="0"/>
    <m/>
    <m/>
  </r>
  <r>
    <x v="18"/>
    <x v="3"/>
    <x v="0"/>
    <x v="9"/>
    <n v="159.30000000000001"/>
    <n v="79.650000000000006"/>
    <n v="45.985948940953705"/>
    <n v="265553.09999999998"/>
    <n v="132776.54999999999"/>
    <n v="76658.576884569819"/>
  </r>
  <r>
    <x v="18"/>
    <x v="3"/>
    <x v="1"/>
    <x v="9"/>
    <n v="79.650000000000006"/>
    <m/>
    <m/>
    <n v="132776.54999999999"/>
    <m/>
    <m/>
  </r>
  <r>
    <x v="18"/>
    <x v="3"/>
    <x v="2"/>
    <x v="9"/>
    <n v="238.95"/>
    <m/>
    <m/>
    <n v="398329.65"/>
    <m/>
    <m/>
  </r>
  <r>
    <x v="19"/>
    <x v="3"/>
    <x v="0"/>
    <x v="9"/>
    <n v="0"/>
    <n v="0"/>
    <n v="0"/>
    <n v="0"/>
    <n v="0"/>
    <n v="0"/>
  </r>
  <r>
    <x v="19"/>
    <x v="3"/>
    <x v="1"/>
    <x v="9"/>
    <n v="0"/>
    <m/>
    <m/>
    <n v="0"/>
    <m/>
    <m/>
  </r>
  <r>
    <x v="19"/>
    <x v="3"/>
    <x v="2"/>
    <x v="9"/>
    <n v="0"/>
    <m/>
    <m/>
    <n v="0"/>
    <m/>
    <m/>
  </r>
  <r>
    <x v="20"/>
    <x v="3"/>
    <x v="0"/>
    <x v="9"/>
    <n v="0"/>
    <n v="0"/>
    <n v="0"/>
    <n v="0"/>
    <n v="0"/>
    <n v="0"/>
  </r>
  <r>
    <x v="20"/>
    <x v="3"/>
    <x v="1"/>
    <x v="9"/>
    <n v="0"/>
    <m/>
    <m/>
    <n v="0"/>
    <m/>
    <m/>
  </r>
  <r>
    <x v="20"/>
    <x v="3"/>
    <x v="2"/>
    <x v="9"/>
    <n v="0"/>
    <m/>
    <m/>
    <n v="0"/>
    <m/>
    <m/>
  </r>
  <r>
    <x v="21"/>
    <x v="3"/>
    <x v="0"/>
    <x v="9"/>
    <n v="0"/>
    <n v="114.48855838030278"/>
    <n v="66.099999999999994"/>
    <n v="0"/>
    <n v="190852.42681996472"/>
    <n v="110188.7"/>
  </r>
  <r>
    <x v="21"/>
    <x v="3"/>
    <x v="1"/>
    <x v="9"/>
    <n v="0"/>
    <m/>
    <m/>
    <n v="0"/>
    <m/>
    <m/>
  </r>
  <r>
    <x v="21"/>
    <x v="3"/>
    <x v="2"/>
    <x v="9"/>
    <n v="198.3"/>
    <m/>
    <m/>
    <n v="330566.09999999998"/>
    <m/>
    <m/>
  </r>
  <r>
    <x v="22"/>
    <x v="3"/>
    <x v="0"/>
    <x v="9"/>
    <n v="79.650000000000006"/>
    <n v="45.985948940953683"/>
    <n v="26.55"/>
    <n v="132776.54999999999"/>
    <n v="76658.576884569804"/>
    <n v="44258.85"/>
  </r>
  <r>
    <x v="22"/>
    <x v="3"/>
    <x v="1"/>
    <x v="9"/>
    <n v="0"/>
    <m/>
    <m/>
    <n v="0"/>
    <m/>
    <m/>
  </r>
  <r>
    <x v="22"/>
    <x v="3"/>
    <x v="2"/>
    <x v="9"/>
    <n v="0"/>
    <m/>
    <m/>
    <n v="0"/>
    <m/>
    <m/>
  </r>
  <r>
    <x v="23"/>
    <x v="3"/>
    <x v="0"/>
    <x v="9"/>
    <n v="0"/>
    <n v="91.971897881907367"/>
    <n v="53.1"/>
    <n v="0"/>
    <n v="153317.15376913961"/>
    <n v="88517.7"/>
  </r>
  <r>
    <x v="23"/>
    <x v="3"/>
    <x v="1"/>
    <x v="9"/>
    <n v="0"/>
    <m/>
    <m/>
    <n v="0"/>
    <m/>
    <m/>
  </r>
  <r>
    <x v="23"/>
    <x v="3"/>
    <x v="2"/>
    <x v="9"/>
    <n v="159.30000000000001"/>
    <m/>
    <m/>
    <n v="265553.09999999998"/>
    <m/>
    <m/>
  </r>
  <r>
    <x v="24"/>
    <x v="3"/>
    <x v="0"/>
    <x v="9"/>
    <n v="0"/>
    <n v="79.650000000000006"/>
    <n v="45.985948940953691"/>
    <n v="0"/>
    <n v="132776.54999999999"/>
    <n v="76658.576884569804"/>
  </r>
  <r>
    <x v="24"/>
    <x v="3"/>
    <x v="1"/>
    <x v="9"/>
    <n v="159.30000000000001"/>
    <m/>
    <m/>
    <n v="265553.09999999998"/>
    <m/>
    <m/>
  </r>
  <r>
    <x v="24"/>
    <x v="3"/>
    <x v="2"/>
    <x v="9"/>
    <n v="79.650000000000006"/>
    <m/>
    <m/>
    <n v="132776.54999999999"/>
    <m/>
    <m/>
  </r>
  <r>
    <x v="25"/>
    <x v="3"/>
    <x v="0"/>
    <x v="9"/>
    <n v="79.650000000000006"/>
    <n v="200.44810425643843"/>
    <n v="115.7287669510049"/>
    <n v="132776.54999999999"/>
    <n v="334146.98979548283"/>
    <n v="192919.85450732516"/>
  </r>
  <r>
    <x v="25"/>
    <x v="3"/>
    <x v="1"/>
    <x v="9"/>
    <n v="318.60000000000002"/>
    <m/>
    <m/>
    <n v="531106.19999999995"/>
    <m/>
    <m/>
  </r>
  <r>
    <x v="25"/>
    <x v="3"/>
    <x v="2"/>
    <x v="9"/>
    <n v="477.9"/>
    <m/>
    <m/>
    <n v="796659.3"/>
    <m/>
    <m/>
  </r>
  <r>
    <x v="26"/>
    <x v="3"/>
    <x v="0"/>
    <x v="9"/>
    <n v="716.85"/>
    <n v="261.65405118209048"/>
    <n v="151.06603688453606"/>
    <n v="1194988.95"/>
    <n v="436177.30332054471"/>
    <n v="251827.08348652156"/>
  </r>
  <r>
    <x v="26"/>
    <x v="3"/>
    <x v="1"/>
    <x v="9"/>
    <n v="396.6"/>
    <m/>
    <m/>
    <n v="661132.19999999995"/>
    <m/>
    <m/>
  </r>
  <r>
    <x v="26"/>
    <x v="3"/>
    <x v="2"/>
    <x v="9"/>
    <n v="198.3"/>
    <m/>
    <m/>
    <n v="330566.09999999998"/>
    <m/>
    <m/>
  </r>
  <r>
    <x v="14"/>
    <x v="3"/>
    <x v="0"/>
    <x v="10"/>
    <n v="79.650000000000006"/>
    <n v="45.985948940953683"/>
    <n v="26.55"/>
    <n v="19432210.499999996"/>
    <n v="11219191.963124469"/>
    <n v="6477403.4999999981"/>
  </r>
  <r>
    <x v="14"/>
    <x v="3"/>
    <x v="1"/>
    <x v="10"/>
    <n v="0"/>
    <m/>
    <m/>
    <n v="0"/>
    <m/>
    <m/>
  </r>
  <r>
    <x v="14"/>
    <x v="3"/>
    <x v="2"/>
    <x v="10"/>
    <n v="0"/>
    <m/>
    <m/>
    <n v="0"/>
    <m/>
    <m/>
  </r>
  <r>
    <x v="15"/>
    <x v="3"/>
    <x v="0"/>
    <x v="10"/>
    <n v="0"/>
    <n v="45.985948940953683"/>
    <n v="26.55"/>
    <n v="0"/>
    <n v="11219191.963124469"/>
    <n v="6477403.4999999981"/>
  </r>
  <r>
    <x v="15"/>
    <x v="3"/>
    <x v="1"/>
    <x v="10"/>
    <n v="0"/>
    <m/>
    <m/>
    <n v="0"/>
    <m/>
    <m/>
  </r>
  <r>
    <x v="15"/>
    <x v="3"/>
    <x v="2"/>
    <x v="10"/>
    <n v="79.650000000000006"/>
    <m/>
    <m/>
    <n v="19432210.499999996"/>
    <m/>
    <m/>
  </r>
  <r>
    <x v="16"/>
    <x v="3"/>
    <x v="0"/>
    <x v="10"/>
    <n v="0"/>
    <n v="0"/>
    <n v="0"/>
    <n v="0"/>
    <n v="0"/>
    <n v="0"/>
  </r>
  <r>
    <x v="16"/>
    <x v="3"/>
    <x v="1"/>
    <x v="10"/>
    <n v="0"/>
    <m/>
    <m/>
    <n v="0"/>
    <m/>
    <m/>
  </r>
  <r>
    <x v="16"/>
    <x v="3"/>
    <x v="2"/>
    <x v="10"/>
    <n v="0"/>
    <m/>
    <m/>
    <n v="0"/>
    <m/>
    <m/>
  </r>
  <r>
    <x v="17"/>
    <x v="3"/>
    <x v="0"/>
    <x v="10"/>
    <n v="297.45"/>
    <n v="151.4541267182905"/>
    <n v="87.442080830684716"/>
    <n v="72568876.5"/>
    <n v="36950263.295461334"/>
    <n v="21333244.46026215"/>
  </r>
  <r>
    <x v="17"/>
    <x v="3"/>
    <x v="1"/>
    <x v="10"/>
    <n v="0"/>
    <m/>
    <m/>
    <n v="0"/>
    <m/>
    <m/>
  </r>
  <r>
    <x v="17"/>
    <x v="3"/>
    <x v="2"/>
    <x v="10"/>
    <n v="99.15"/>
    <m/>
    <m/>
    <n v="24189625.499999996"/>
    <m/>
    <m/>
  </r>
  <r>
    <x v="18"/>
    <x v="3"/>
    <x v="0"/>
    <x v="10"/>
    <n v="159.30000000000001"/>
    <n v="243.3347694021551"/>
    <n v="140.48939461752977"/>
    <n v="38864420.999999993"/>
    <n v="59366383.691043787"/>
    <n v="34275197.604838744"/>
  </r>
  <r>
    <x v="18"/>
    <x v="3"/>
    <x v="1"/>
    <x v="10"/>
    <n v="0"/>
    <m/>
    <m/>
    <n v="0"/>
    <m/>
    <m/>
  </r>
  <r>
    <x v="18"/>
    <x v="3"/>
    <x v="2"/>
    <x v="10"/>
    <n v="477.9"/>
    <m/>
    <m/>
    <n v="116593263.00000001"/>
    <m/>
    <m/>
  </r>
  <r>
    <x v="19"/>
    <x v="3"/>
    <x v="0"/>
    <x v="10"/>
    <n v="594.9"/>
    <n v="198.3"/>
    <n v="114.48855838030281"/>
    <n v="145137753"/>
    <n v="48379250.999999993"/>
    <n v="27931773.588042468"/>
  </r>
  <r>
    <x v="19"/>
    <x v="3"/>
    <x v="1"/>
    <x v="10"/>
    <n v="396.6"/>
    <m/>
    <m/>
    <n v="96758501.999999985"/>
    <m/>
    <m/>
  </r>
  <r>
    <x v="19"/>
    <x v="3"/>
    <x v="2"/>
    <x v="10"/>
    <n v="793.2"/>
    <m/>
    <m/>
    <n v="193517003.99999997"/>
    <m/>
    <m/>
  </r>
  <r>
    <x v="20"/>
    <x v="3"/>
    <x v="0"/>
    <x v="10"/>
    <n v="716.85"/>
    <n v="279.72160713824013"/>
    <n v="161.49734517941769"/>
    <n v="108025710.75"/>
    <n v="42152647.587697089"/>
    <n v="24336842.431812346"/>
  </r>
  <r>
    <x v="20"/>
    <x v="3"/>
    <x v="1"/>
    <x v="10"/>
    <n v="1274.4000000000001"/>
    <m/>
    <m/>
    <n v="192045707.99999997"/>
    <m/>
    <m/>
  </r>
  <r>
    <x v="20"/>
    <x v="3"/>
    <x v="2"/>
    <x v="10"/>
    <n v="1035.45"/>
    <m/>
    <m/>
    <n v="156037137.75"/>
    <m/>
    <m/>
  </r>
  <r>
    <x v="21"/>
    <x v="3"/>
    <x v="0"/>
    <x v="10"/>
    <n v="694.05"/>
    <n v="432.18483025205774"/>
    <n v="249.52202808569825"/>
    <n v="104589864.75000001"/>
    <n v="65128092.994833849"/>
    <n v="37601722.022374302"/>
  </r>
  <r>
    <x v="21"/>
    <x v="3"/>
    <x v="1"/>
    <x v="10"/>
    <n v="1388.1"/>
    <m/>
    <m/>
    <n v="209179729.50000003"/>
    <m/>
    <m/>
  </r>
  <r>
    <x v="21"/>
    <x v="3"/>
    <x v="2"/>
    <x v="10"/>
    <n v="1487.25"/>
    <m/>
    <m/>
    <n v="224121138.75"/>
    <m/>
    <m/>
  </r>
  <r>
    <x v="22"/>
    <x v="3"/>
    <x v="0"/>
    <x v="10"/>
    <n v="398.25"/>
    <n v="205.47257116218708"/>
    <n v="118.62964427157326"/>
    <n v="63997580.25"/>
    <n v="33018825.768049963"/>
    <n v="19063427.945508998"/>
  </r>
  <r>
    <x v="22"/>
    <x v="3"/>
    <x v="1"/>
    <x v="10"/>
    <n v="793.2"/>
    <m/>
    <m/>
    <n v="127464860.39999999"/>
    <m/>
    <m/>
  </r>
  <r>
    <x v="22"/>
    <x v="3"/>
    <x v="2"/>
    <x v="10"/>
    <n v="694.05"/>
    <m/>
    <m/>
    <n v="111531752.85000001"/>
    <m/>
    <m/>
  </r>
  <r>
    <x v="23"/>
    <x v="3"/>
    <x v="0"/>
    <x v="10"/>
    <n v="477.9"/>
    <n v="475.681361312381"/>
    <n v="274.63476200219083"/>
    <n v="76797096.300000012"/>
    <n v="76440567.718815684"/>
    <n v="44132982.349466056"/>
  </r>
  <r>
    <x v="23"/>
    <x v="3"/>
    <x v="1"/>
    <x v="10"/>
    <n v="594.9"/>
    <m/>
    <m/>
    <n v="95598645.299999997"/>
    <m/>
    <m/>
  </r>
  <r>
    <x v="23"/>
    <x v="3"/>
    <x v="2"/>
    <x v="10"/>
    <n v="1354.05"/>
    <m/>
    <m/>
    <n v="217591772.84999999"/>
    <m/>
    <m/>
  </r>
  <r>
    <x v="24"/>
    <x v="3"/>
    <x v="0"/>
    <x v="10"/>
    <n v="1194.75"/>
    <n v="438.67799409133806"/>
    <n v="253.2708579761991"/>
    <n v="158286453.75"/>
    <n v="58118254.04719092"/>
    <n v="33554589.618976735"/>
  </r>
  <r>
    <x v="24"/>
    <x v="3"/>
    <x v="1"/>
    <x v="10"/>
    <n v="1593"/>
    <m/>
    <m/>
    <n v="211048605"/>
    <m/>
    <m/>
  </r>
  <r>
    <x v="24"/>
    <x v="3"/>
    <x v="2"/>
    <x v="10"/>
    <n v="2070.9"/>
    <m/>
    <m/>
    <n v="274363186.5"/>
    <m/>
    <m/>
  </r>
  <r>
    <x v="25"/>
    <x v="3"/>
    <x v="0"/>
    <x v="10"/>
    <n v="955.8"/>
    <n v="121.66738470107757"/>
    <n v="70.244697308764898"/>
    <n v="126629163.00000001"/>
    <n v="16119103.462122265"/>
    <n v="9306368.7229517195"/>
  </r>
  <r>
    <x v="25"/>
    <x v="3"/>
    <x v="1"/>
    <x v="10"/>
    <n v="876.15"/>
    <m/>
    <m/>
    <n v="116076732.75"/>
    <m/>
    <m/>
  </r>
  <r>
    <x v="25"/>
    <x v="3"/>
    <x v="2"/>
    <x v="10"/>
    <n v="716.85"/>
    <m/>
    <m/>
    <n v="94971872.25"/>
    <m/>
    <m/>
  </r>
  <r>
    <x v="26"/>
    <x v="3"/>
    <x v="0"/>
    <x v="10"/>
    <n v="1274.4000000000001"/>
    <n v="541.27580538945199"/>
    <n v="312.50573194743163"/>
    <n v="168838883.99999997"/>
    <n v="71710925.077021554"/>
    <n v="41402321.897055484"/>
  </r>
  <r>
    <x v="26"/>
    <x v="3"/>
    <x v="1"/>
    <x v="10"/>
    <n v="1189.8"/>
    <m/>
    <m/>
    <n v="157630653"/>
    <m/>
    <m/>
  </r>
  <r>
    <x v="26"/>
    <x v="3"/>
    <x v="2"/>
    <x v="10"/>
    <n v="297.45"/>
    <m/>
    <m/>
    <n v="39407663.25"/>
    <m/>
    <m/>
  </r>
  <r>
    <x v="14"/>
    <x v="3"/>
    <x v="0"/>
    <x v="17"/>
    <n v="398.25"/>
    <n v="91.971897881907367"/>
    <n v="53.1"/>
    <n v="4555980"/>
    <n v="1052158.5117690205"/>
    <n v="607464"/>
  </r>
  <r>
    <x v="14"/>
    <x v="3"/>
    <x v="1"/>
    <x v="17"/>
    <n v="238.95"/>
    <m/>
    <m/>
    <n v="2733588"/>
    <m/>
    <m/>
  </r>
  <r>
    <x v="14"/>
    <x v="3"/>
    <x v="2"/>
    <x v="17"/>
    <n v="398.25"/>
    <m/>
    <m/>
    <n v="4555980"/>
    <m/>
    <m/>
  </r>
  <r>
    <x v="15"/>
    <x v="3"/>
    <x v="0"/>
    <x v="17"/>
    <n v="0"/>
    <n v="80.441733571573394"/>
    <n v="46.443056531628059"/>
    <n v="0"/>
    <n v="920253.43205879955"/>
    <n v="531308.56672182493"/>
  </r>
  <r>
    <x v="15"/>
    <x v="3"/>
    <x v="1"/>
    <x v="17"/>
    <n v="99.15"/>
    <m/>
    <m/>
    <n v="1134276"/>
    <m/>
    <m/>
  </r>
  <r>
    <x v="15"/>
    <x v="3"/>
    <x v="2"/>
    <x v="17"/>
    <n v="159.30000000000001"/>
    <m/>
    <m/>
    <n v="1822392"/>
    <m/>
    <m/>
  </r>
  <r>
    <x v="16"/>
    <x v="3"/>
    <x v="0"/>
    <x v="17"/>
    <n v="0"/>
    <n v="0"/>
    <n v="0"/>
    <n v="0"/>
    <n v="0"/>
    <n v="0"/>
  </r>
  <r>
    <x v="16"/>
    <x v="3"/>
    <x v="1"/>
    <x v="17"/>
    <n v="0"/>
    <m/>
    <m/>
    <n v="0"/>
    <m/>
    <m/>
  </r>
  <r>
    <x v="16"/>
    <x v="3"/>
    <x v="2"/>
    <x v="17"/>
    <n v="0"/>
    <m/>
    <m/>
    <n v="0"/>
    <m/>
    <m/>
  </r>
  <r>
    <x v="17"/>
    <x v="3"/>
    <x v="0"/>
    <x v="17"/>
    <n v="0"/>
    <n v="0"/>
    <n v="0"/>
    <n v="0"/>
    <n v="0"/>
    <n v="0"/>
  </r>
  <r>
    <x v="17"/>
    <x v="3"/>
    <x v="1"/>
    <x v="17"/>
    <n v="0"/>
    <m/>
    <m/>
    <n v="0"/>
    <m/>
    <m/>
  </r>
  <r>
    <x v="17"/>
    <x v="3"/>
    <x v="2"/>
    <x v="17"/>
    <n v="0"/>
    <m/>
    <m/>
    <n v="0"/>
    <m/>
    <m/>
  </r>
  <r>
    <x v="18"/>
    <x v="3"/>
    <x v="0"/>
    <x v="17"/>
    <n v="0"/>
    <n v="0"/>
    <n v="0"/>
    <n v="0"/>
    <n v="0"/>
    <n v="0"/>
  </r>
  <r>
    <x v="18"/>
    <x v="3"/>
    <x v="1"/>
    <x v="17"/>
    <n v="0"/>
    <m/>
    <m/>
    <n v="0"/>
    <m/>
    <m/>
  </r>
  <r>
    <x v="18"/>
    <x v="3"/>
    <x v="2"/>
    <x v="17"/>
    <n v="0"/>
    <m/>
    <m/>
    <n v="0"/>
    <m/>
    <m/>
  </r>
  <r>
    <x v="19"/>
    <x v="3"/>
    <x v="0"/>
    <x v="17"/>
    <n v="0"/>
    <n v="0"/>
    <n v="0"/>
    <n v="0"/>
    <n v="0"/>
    <n v="0"/>
  </r>
  <r>
    <x v="19"/>
    <x v="3"/>
    <x v="1"/>
    <x v="17"/>
    <n v="0"/>
    <m/>
    <m/>
    <n v="0"/>
    <m/>
    <m/>
  </r>
  <r>
    <x v="19"/>
    <x v="3"/>
    <x v="2"/>
    <x v="17"/>
    <n v="0"/>
    <m/>
    <m/>
    <n v="0"/>
    <m/>
    <m/>
  </r>
  <r>
    <x v="20"/>
    <x v="3"/>
    <x v="0"/>
    <x v="17"/>
    <n v="0"/>
    <n v="0"/>
    <n v="0"/>
    <n v="0"/>
    <n v="0"/>
    <n v="0"/>
  </r>
  <r>
    <x v="20"/>
    <x v="3"/>
    <x v="1"/>
    <x v="17"/>
    <n v="0"/>
    <m/>
    <m/>
    <n v="0"/>
    <m/>
    <m/>
  </r>
  <r>
    <x v="20"/>
    <x v="3"/>
    <x v="2"/>
    <x v="17"/>
    <n v="0"/>
    <m/>
    <m/>
    <n v="0"/>
    <m/>
    <m/>
  </r>
  <r>
    <x v="21"/>
    <x v="3"/>
    <x v="0"/>
    <x v="17"/>
    <n v="0"/>
    <n v="0"/>
    <n v="0"/>
    <n v="0"/>
    <n v="0"/>
    <n v="0"/>
  </r>
  <r>
    <x v="21"/>
    <x v="3"/>
    <x v="1"/>
    <x v="17"/>
    <n v="0"/>
    <m/>
    <m/>
    <n v="0"/>
    <m/>
    <m/>
  </r>
  <r>
    <x v="21"/>
    <x v="3"/>
    <x v="2"/>
    <x v="17"/>
    <n v="0"/>
    <m/>
    <m/>
    <n v="0"/>
    <m/>
    <m/>
  </r>
  <r>
    <x v="22"/>
    <x v="3"/>
    <x v="0"/>
    <x v="17"/>
    <n v="0"/>
    <n v="0"/>
    <n v="0"/>
    <n v="0"/>
    <n v="0"/>
    <n v="0"/>
  </r>
  <r>
    <x v="22"/>
    <x v="3"/>
    <x v="1"/>
    <x v="17"/>
    <n v="0"/>
    <m/>
    <m/>
    <n v="0"/>
    <m/>
    <m/>
  </r>
  <r>
    <x v="22"/>
    <x v="3"/>
    <x v="2"/>
    <x v="17"/>
    <n v="0"/>
    <m/>
    <m/>
    <n v="0"/>
    <m/>
    <m/>
  </r>
  <r>
    <x v="23"/>
    <x v="3"/>
    <x v="0"/>
    <x v="17"/>
    <n v="0"/>
    <n v="0"/>
    <n v="0"/>
    <n v="0"/>
    <n v="0"/>
    <n v="0"/>
  </r>
  <r>
    <x v="23"/>
    <x v="3"/>
    <x v="1"/>
    <x v="17"/>
    <n v="0"/>
    <m/>
    <m/>
    <n v="0"/>
    <m/>
    <m/>
  </r>
  <r>
    <x v="23"/>
    <x v="3"/>
    <x v="2"/>
    <x v="17"/>
    <n v="0"/>
    <m/>
    <m/>
    <n v="0"/>
    <m/>
    <m/>
  </r>
  <r>
    <x v="24"/>
    <x v="3"/>
    <x v="0"/>
    <x v="17"/>
    <n v="0"/>
    <n v="0"/>
    <n v="0"/>
    <n v="0"/>
    <n v="0"/>
    <n v="0"/>
  </r>
  <r>
    <x v="24"/>
    <x v="3"/>
    <x v="1"/>
    <x v="17"/>
    <n v="0"/>
    <m/>
    <m/>
    <n v="0"/>
    <m/>
    <m/>
  </r>
  <r>
    <x v="24"/>
    <x v="3"/>
    <x v="2"/>
    <x v="17"/>
    <n v="0"/>
    <m/>
    <m/>
    <n v="0"/>
    <m/>
    <m/>
  </r>
  <r>
    <x v="25"/>
    <x v="3"/>
    <x v="0"/>
    <x v="17"/>
    <n v="0"/>
    <n v="0"/>
    <n v="0"/>
    <n v="0"/>
    <n v="0"/>
    <n v="0"/>
  </r>
  <r>
    <x v="25"/>
    <x v="3"/>
    <x v="1"/>
    <x v="17"/>
    <n v="0"/>
    <m/>
    <m/>
    <n v="0"/>
    <m/>
    <m/>
  </r>
  <r>
    <x v="25"/>
    <x v="3"/>
    <x v="2"/>
    <x v="17"/>
    <n v="0"/>
    <m/>
    <m/>
    <n v="0"/>
    <m/>
    <m/>
  </r>
  <r>
    <x v="26"/>
    <x v="3"/>
    <x v="0"/>
    <x v="17"/>
    <n v="0"/>
    <n v="0"/>
    <n v="0"/>
    <n v="0"/>
    <n v="0"/>
    <n v="0"/>
  </r>
  <r>
    <x v="26"/>
    <x v="3"/>
    <x v="1"/>
    <x v="17"/>
    <n v="0"/>
    <m/>
    <m/>
    <n v="0"/>
    <m/>
    <m/>
  </r>
  <r>
    <x v="26"/>
    <x v="3"/>
    <x v="2"/>
    <x v="17"/>
    <n v="0"/>
    <m/>
    <m/>
    <n v="0"/>
    <m/>
    <m/>
  </r>
  <r>
    <x v="14"/>
    <x v="3"/>
    <x v="0"/>
    <x v="11"/>
    <n v="0"/>
    <n v="0"/>
    <n v="0"/>
    <n v="0"/>
    <n v="0"/>
    <n v="0"/>
  </r>
  <r>
    <x v="14"/>
    <x v="3"/>
    <x v="1"/>
    <x v="11"/>
    <n v="0"/>
    <m/>
    <m/>
    <n v="0"/>
    <m/>
    <m/>
  </r>
  <r>
    <x v="14"/>
    <x v="3"/>
    <x v="2"/>
    <x v="11"/>
    <n v="0"/>
    <m/>
    <m/>
    <n v="0"/>
    <m/>
    <m/>
  </r>
  <r>
    <x v="15"/>
    <x v="3"/>
    <x v="0"/>
    <x v="11"/>
    <n v="0"/>
    <n v="45.985948940953683"/>
    <n v="26.55"/>
    <n v="0"/>
    <n v="0"/>
    <n v="0"/>
  </r>
  <r>
    <x v="15"/>
    <x v="3"/>
    <x v="1"/>
    <x v="11"/>
    <n v="0"/>
    <m/>
    <m/>
    <n v="0"/>
    <m/>
    <m/>
  </r>
  <r>
    <x v="15"/>
    <x v="3"/>
    <x v="2"/>
    <x v="11"/>
    <n v="79.650000000000006"/>
    <m/>
    <m/>
    <n v="0"/>
    <m/>
    <m/>
  </r>
  <r>
    <x v="16"/>
    <x v="3"/>
    <x v="0"/>
    <x v="11"/>
    <n v="238.95"/>
    <n v="120.76763846329031"/>
    <n v="69.725228576176065"/>
    <n v="0"/>
    <n v="0"/>
    <n v="0"/>
  </r>
  <r>
    <x v="16"/>
    <x v="3"/>
    <x v="1"/>
    <x v="11"/>
    <n v="396.6"/>
    <m/>
    <m/>
    <n v="0"/>
    <m/>
    <m/>
  </r>
  <r>
    <x v="16"/>
    <x v="3"/>
    <x v="2"/>
    <x v="11"/>
    <n v="159.30000000000001"/>
    <m/>
    <m/>
    <n v="0"/>
    <m/>
    <m/>
  </r>
  <r>
    <x v="17"/>
    <x v="3"/>
    <x v="0"/>
    <x v="11"/>
    <n v="0"/>
    <n v="206.39718384706703"/>
    <n v="119.16346965408484"/>
    <n v="0"/>
    <n v="0"/>
    <n v="0"/>
  </r>
  <r>
    <x v="17"/>
    <x v="3"/>
    <x v="1"/>
    <x v="11"/>
    <n v="99.15"/>
    <m/>
    <m/>
    <n v="0"/>
    <m/>
    <m/>
  </r>
  <r>
    <x v="17"/>
    <x v="3"/>
    <x v="2"/>
    <x v="11"/>
    <n v="396.6"/>
    <m/>
    <m/>
    <n v="0"/>
    <m/>
    <m/>
  </r>
  <r>
    <x v="18"/>
    <x v="3"/>
    <x v="0"/>
    <x v="11"/>
    <n v="557.54999999999995"/>
    <n v="0"/>
    <n v="0"/>
    <n v="0"/>
    <n v="0"/>
    <n v="0"/>
  </r>
  <r>
    <x v="18"/>
    <x v="3"/>
    <x v="1"/>
    <x v="11"/>
    <n v="557.54999999999995"/>
    <m/>
    <m/>
    <n v="0"/>
    <m/>
    <m/>
  </r>
  <r>
    <x v="18"/>
    <x v="3"/>
    <x v="2"/>
    <x v="11"/>
    <n v="557.54999999999995"/>
    <m/>
    <m/>
    <n v="0"/>
    <m/>
    <m/>
  </r>
  <r>
    <x v="19"/>
    <x v="3"/>
    <x v="0"/>
    <x v="11"/>
    <n v="297.45"/>
    <n v="286.22139595075691"/>
    <n v="165.25"/>
    <n v="0"/>
    <n v="0"/>
    <n v="0"/>
  </r>
  <r>
    <x v="19"/>
    <x v="3"/>
    <x v="1"/>
    <x v="11"/>
    <n v="297.45"/>
    <m/>
    <m/>
    <n v="0"/>
    <m/>
    <m/>
  </r>
  <r>
    <x v="19"/>
    <x v="3"/>
    <x v="2"/>
    <x v="11"/>
    <n v="793.2"/>
    <m/>
    <m/>
    <n v="0"/>
    <m/>
    <m/>
  </r>
  <r>
    <x v="20"/>
    <x v="3"/>
    <x v="0"/>
    <x v="11"/>
    <n v="398.25"/>
    <n v="91.971897881907367"/>
    <n v="53.1"/>
    <n v="0"/>
    <n v="0"/>
    <n v="0"/>
  </r>
  <r>
    <x v="20"/>
    <x v="3"/>
    <x v="1"/>
    <x v="11"/>
    <n v="238.95"/>
    <m/>
    <m/>
    <n v="0"/>
    <m/>
    <m/>
  </r>
  <r>
    <x v="20"/>
    <x v="3"/>
    <x v="2"/>
    <x v="11"/>
    <n v="398.25"/>
    <m/>
    <m/>
    <n v="0"/>
    <m/>
    <m/>
  </r>
  <r>
    <x v="21"/>
    <x v="3"/>
    <x v="0"/>
    <x v="11"/>
    <n v="99.15"/>
    <n v="114.48855838030278"/>
    <n v="66.099999999999994"/>
    <n v="0"/>
    <n v="0"/>
    <n v="0"/>
  </r>
  <r>
    <x v="21"/>
    <x v="3"/>
    <x v="1"/>
    <x v="11"/>
    <n v="297.45"/>
    <m/>
    <m/>
    <n v="0"/>
    <m/>
    <m/>
  </r>
  <r>
    <x v="21"/>
    <x v="3"/>
    <x v="2"/>
    <x v="11"/>
    <n v="297.45"/>
    <m/>
    <m/>
    <n v="0"/>
    <m/>
    <m/>
  </r>
  <r>
    <x v="22"/>
    <x v="3"/>
    <x v="0"/>
    <x v="11"/>
    <n v="79.650000000000006"/>
    <n v="357.51514303592791"/>
    <n v="206.41146407116054"/>
    <n v="0"/>
    <n v="0"/>
    <n v="0"/>
  </r>
  <r>
    <x v="22"/>
    <x v="3"/>
    <x v="1"/>
    <x v="11"/>
    <n v="396.6"/>
    <m/>
    <m/>
    <n v="0"/>
    <m/>
    <m/>
  </r>
  <r>
    <x v="22"/>
    <x v="3"/>
    <x v="2"/>
    <x v="11"/>
    <n v="793.2"/>
    <m/>
    <m/>
    <n v="0"/>
    <m/>
    <m/>
  </r>
  <r>
    <x v="23"/>
    <x v="3"/>
    <x v="0"/>
    <x v="11"/>
    <n v="159.30000000000001"/>
    <n v="60.47443674810043"/>
    <n v="34.914932335606785"/>
    <n v="0"/>
    <n v="0"/>
    <n v="0"/>
  </r>
  <r>
    <x v="23"/>
    <x v="3"/>
    <x v="1"/>
    <x v="11"/>
    <n v="198.3"/>
    <m/>
    <m/>
    <n v="0"/>
    <m/>
    <m/>
  </r>
  <r>
    <x v="23"/>
    <x v="3"/>
    <x v="2"/>
    <x v="11"/>
    <n v="79.650000000000006"/>
    <m/>
    <m/>
    <n v="0"/>
    <m/>
    <m/>
  </r>
  <r>
    <x v="24"/>
    <x v="3"/>
    <x v="0"/>
    <x v="11"/>
    <n v="79.650000000000006"/>
    <n v="45.985948940953683"/>
    <n v="26.55"/>
    <n v="0"/>
    <n v="0"/>
    <n v="0"/>
  </r>
  <r>
    <x v="24"/>
    <x v="3"/>
    <x v="1"/>
    <x v="11"/>
    <n v="79.650000000000006"/>
    <m/>
    <m/>
    <n v="0"/>
    <m/>
    <m/>
  </r>
  <r>
    <x v="24"/>
    <x v="3"/>
    <x v="2"/>
    <x v="11"/>
    <n v="0"/>
    <m/>
    <m/>
    <n v="0"/>
    <m/>
    <m/>
  </r>
  <r>
    <x v="25"/>
    <x v="3"/>
    <x v="0"/>
    <x v="11"/>
    <n v="0"/>
    <n v="45.985948940953683"/>
    <n v="26.55"/>
    <n v="0"/>
    <n v="0"/>
    <n v="0"/>
  </r>
  <r>
    <x v="25"/>
    <x v="3"/>
    <x v="1"/>
    <x v="11"/>
    <n v="79.650000000000006"/>
    <m/>
    <m/>
    <n v="0"/>
    <m/>
    <m/>
  </r>
  <r>
    <x v="25"/>
    <x v="3"/>
    <x v="2"/>
    <x v="11"/>
    <n v="79.650000000000006"/>
    <m/>
    <m/>
    <n v="0"/>
    <m/>
    <m/>
  </r>
  <r>
    <x v="26"/>
    <x v="3"/>
    <x v="0"/>
    <x v="11"/>
    <n v="79.650000000000006"/>
    <n v="63.624936149280337"/>
    <n v="36.73387401295976"/>
    <n v="0"/>
    <n v="0"/>
    <n v="0"/>
  </r>
  <r>
    <x v="26"/>
    <x v="3"/>
    <x v="1"/>
    <x v="11"/>
    <n v="99.15"/>
    <m/>
    <m/>
    <n v="0"/>
    <m/>
    <m/>
  </r>
  <r>
    <x v="26"/>
    <x v="3"/>
    <x v="2"/>
    <x v="11"/>
    <n v="198.3"/>
    <m/>
    <m/>
    <n v="0"/>
    <m/>
    <m/>
  </r>
  <r>
    <x v="14"/>
    <x v="3"/>
    <x v="0"/>
    <x v="12"/>
    <n v="0"/>
    <n v="79.650000000000006"/>
    <n v="45.985948940953691"/>
    <n v="0"/>
    <n v="0"/>
    <n v="0"/>
  </r>
  <r>
    <x v="14"/>
    <x v="3"/>
    <x v="1"/>
    <x v="12"/>
    <n v="159.30000000000001"/>
    <m/>
    <m/>
    <n v="0"/>
    <m/>
    <m/>
  </r>
  <r>
    <x v="14"/>
    <x v="3"/>
    <x v="2"/>
    <x v="12"/>
    <n v="79.650000000000006"/>
    <m/>
    <m/>
    <n v="0"/>
    <m/>
    <m/>
  </r>
  <r>
    <x v="15"/>
    <x v="3"/>
    <x v="0"/>
    <x v="12"/>
    <n v="238.95"/>
    <n v="80.713567632709697"/>
    <n v="46.6"/>
    <n v="0"/>
    <n v="0"/>
    <n v="0"/>
  </r>
  <r>
    <x v="15"/>
    <x v="3"/>
    <x v="1"/>
    <x v="12"/>
    <n v="99.15"/>
    <m/>
    <m/>
    <n v="0"/>
    <m/>
    <m/>
  </r>
  <r>
    <x v="15"/>
    <x v="3"/>
    <x v="2"/>
    <x v="12"/>
    <n v="238.95"/>
    <m/>
    <m/>
    <n v="0"/>
    <m/>
    <m/>
  </r>
  <r>
    <x v="16"/>
    <x v="3"/>
    <x v="0"/>
    <x v="12"/>
    <n v="159.30000000000001"/>
    <n v="41.517857603686629"/>
    <n v="23.970346263665029"/>
    <n v="0"/>
    <n v="0"/>
    <n v="0"/>
  </r>
  <r>
    <x v="16"/>
    <x v="3"/>
    <x v="1"/>
    <x v="12"/>
    <n v="99.15"/>
    <m/>
    <m/>
    <n v="0"/>
    <m/>
    <m/>
  </r>
  <r>
    <x v="16"/>
    <x v="3"/>
    <x v="2"/>
    <x v="12"/>
    <n v="79.650000000000006"/>
    <m/>
    <m/>
    <n v="0"/>
    <m/>
    <m/>
  </r>
  <r>
    <x v="17"/>
    <x v="3"/>
    <x v="0"/>
    <x v="12"/>
    <n v="0"/>
    <n v="57.244279190151389"/>
    <n v="33.049999999999997"/>
    <n v="0"/>
    <n v="0"/>
    <n v="0"/>
  </r>
  <r>
    <x v="17"/>
    <x v="3"/>
    <x v="1"/>
    <x v="12"/>
    <n v="99.15"/>
    <m/>
    <m/>
    <n v="0"/>
    <m/>
    <m/>
  </r>
  <r>
    <x v="17"/>
    <x v="3"/>
    <x v="2"/>
    <x v="12"/>
    <n v="0"/>
    <m/>
    <m/>
    <n v="0"/>
    <m/>
    <m/>
  </r>
  <r>
    <x v="18"/>
    <x v="3"/>
    <x v="0"/>
    <x v="12"/>
    <n v="398.25"/>
    <n v="229.92974470476847"/>
    <n v="132.75"/>
    <n v="0"/>
    <n v="0"/>
    <n v="0"/>
  </r>
  <r>
    <x v="18"/>
    <x v="3"/>
    <x v="1"/>
    <x v="12"/>
    <n v="0"/>
    <m/>
    <m/>
    <n v="0"/>
    <m/>
    <m/>
  </r>
  <r>
    <x v="18"/>
    <x v="3"/>
    <x v="2"/>
    <x v="12"/>
    <n v="0"/>
    <m/>
    <m/>
    <n v="0"/>
    <m/>
    <m/>
  </r>
  <r>
    <x v="19"/>
    <x v="3"/>
    <x v="0"/>
    <x v="12"/>
    <n v="198.3"/>
    <n v="57.244279190151389"/>
    <n v="33.049999999999997"/>
    <n v="0"/>
    <n v="0"/>
    <n v="0"/>
  </r>
  <r>
    <x v="19"/>
    <x v="3"/>
    <x v="1"/>
    <x v="12"/>
    <n v="198.3"/>
    <m/>
    <m/>
    <n v="0"/>
    <m/>
    <m/>
  </r>
  <r>
    <x v="19"/>
    <x v="3"/>
    <x v="2"/>
    <x v="12"/>
    <n v="99.15"/>
    <m/>
    <m/>
    <n v="0"/>
    <m/>
    <m/>
  </r>
  <r>
    <x v="20"/>
    <x v="3"/>
    <x v="0"/>
    <x v="12"/>
    <n v="79.650000000000006"/>
    <n v="79.650000000000006"/>
    <n v="45.985948940953705"/>
    <n v="0"/>
    <n v="0"/>
    <n v="0"/>
  </r>
  <r>
    <x v="20"/>
    <x v="3"/>
    <x v="1"/>
    <x v="12"/>
    <n v="159.30000000000001"/>
    <m/>
    <m/>
    <n v="0"/>
    <m/>
    <m/>
  </r>
  <r>
    <x v="20"/>
    <x v="3"/>
    <x v="2"/>
    <x v="12"/>
    <n v="238.95"/>
    <m/>
    <m/>
    <n v="0"/>
    <m/>
    <m/>
  </r>
  <r>
    <x v="21"/>
    <x v="3"/>
    <x v="0"/>
    <x v="12"/>
    <n v="0"/>
    <n v="57.244279190151389"/>
    <n v="33.049999999999997"/>
    <n v="0"/>
    <n v="0"/>
    <n v="0"/>
  </r>
  <r>
    <x v="21"/>
    <x v="3"/>
    <x v="1"/>
    <x v="12"/>
    <n v="99.15"/>
    <m/>
    <m/>
    <n v="0"/>
    <m/>
    <m/>
  </r>
  <r>
    <x v="21"/>
    <x v="3"/>
    <x v="2"/>
    <x v="12"/>
    <n v="0"/>
    <m/>
    <m/>
    <n v="0"/>
    <m/>
    <m/>
  </r>
  <r>
    <x v="22"/>
    <x v="3"/>
    <x v="0"/>
    <x v="12"/>
    <n v="0"/>
    <n v="0"/>
    <n v="0"/>
    <n v="0"/>
    <n v="0"/>
    <n v="0"/>
  </r>
  <r>
    <x v="22"/>
    <x v="3"/>
    <x v="1"/>
    <x v="12"/>
    <n v="0"/>
    <m/>
    <m/>
    <n v="0"/>
    <m/>
    <m/>
  </r>
  <r>
    <x v="22"/>
    <x v="3"/>
    <x v="2"/>
    <x v="12"/>
    <n v="0"/>
    <m/>
    <m/>
    <n v="0"/>
    <m/>
    <m/>
  </r>
  <r>
    <x v="23"/>
    <x v="3"/>
    <x v="0"/>
    <x v="12"/>
    <n v="79.650000000000006"/>
    <n v="99.787135944469313"/>
    <n v="57.612129799201142"/>
    <n v="0"/>
    <n v="0"/>
    <n v="0"/>
  </r>
  <r>
    <x v="23"/>
    <x v="3"/>
    <x v="1"/>
    <x v="12"/>
    <n v="198.3"/>
    <m/>
    <m/>
    <n v="0"/>
    <m/>
    <m/>
  </r>
  <r>
    <x v="23"/>
    <x v="3"/>
    <x v="2"/>
    <x v="12"/>
    <n v="0"/>
    <m/>
    <m/>
    <n v="0"/>
    <m/>
    <m/>
  </r>
  <r>
    <x v="24"/>
    <x v="3"/>
    <x v="0"/>
    <x v="12"/>
    <n v="0"/>
    <n v="45.985948940953683"/>
    <n v="26.55"/>
    <n v="0"/>
    <n v="0"/>
    <n v="0"/>
  </r>
  <r>
    <x v="24"/>
    <x v="3"/>
    <x v="1"/>
    <x v="12"/>
    <n v="0"/>
    <m/>
    <m/>
    <n v="0"/>
    <m/>
    <m/>
  </r>
  <r>
    <x v="24"/>
    <x v="3"/>
    <x v="2"/>
    <x v="12"/>
    <n v="79.650000000000006"/>
    <m/>
    <m/>
    <n v="0"/>
    <m/>
    <m/>
  </r>
  <r>
    <x v="25"/>
    <x v="3"/>
    <x v="0"/>
    <x v="12"/>
    <n v="0"/>
    <n v="165.80469685747747"/>
    <n v="95.727386363568911"/>
    <n v="0"/>
    <n v="0"/>
    <n v="0"/>
  </r>
  <r>
    <x v="25"/>
    <x v="3"/>
    <x v="1"/>
    <x v="12"/>
    <n v="79.650000000000006"/>
    <m/>
    <m/>
    <n v="0"/>
    <m/>
    <m/>
  </r>
  <r>
    <x v="25"/>
    <x v="3"/>
    <x v="2"/>
    <x v="12"/>
    <n v="318.60000000000002"/>
    <m/>
    <m/>
    <n v="0"/>
    <m/>
    <m/>
  </r>
  <r>
    <x v="26"/>
    <x v="3"/>
    <x v="0"/>
    <x v="12"/>
    <n v="398.25"/>
    <n v="113.53593043613989"/>
    <n v="65.55"/>
    <n v="0"/>
    <n v="0"/>
    <n v="0"/>
  </r>
  <r>
    <x v="26"/>
    <x v="3"/>
    <x v="1"/>
    <x v="12"/>
    <n v="594.9"/>
    <m/>
    <m/>
    <n v="0"/>
    <m/>
    <m/>
  </r>
  <r>
    <x v="26"/>
    <x v="3"/>
    <x v="2"/>
    <x v="12"/>
    <n v="594.9"/>
    <m/>
    <m/>
    <n v="0"/>
    <m/>
    <m/>
  </r>
  <r>
    <x v="14"/>
    <x v="3"/>
    <x v="0"/>
    <x v="13"/>
    <n v="0"/>
    <n v="0"/>
    <n v="0"/>
    <n v="0"/>
    <n v="0"/>
    <n v="0"/>
  </r>
  <r>
    <x v="14"/>
    <x v="3"/>
    <x v="1"/>
    <x v="13"/>
    <n v="0"/>
    <m/>
    <m/>
    <n v="0"/>
    <m/>
    <m/>
  </r>
  <r>
    <x v="14"/>
    <x v="3"/>
    <x v="2"/>
    <x v="13"/>
    <n v="0"/>
    <m/>
    <m/>
    <n v="0"/>
    <m/>
    <m/>
  </r>
  <r>
    <x v="15"/>
    <x v="3"/>
    <x v="0"/>
    <x v="13"/>
    <n v="0"/>
    <n v="137.95784682286109"/>
    <n v="79.650000000000006"/>
    <n v="0"/>
    <n v="0"/>
    <n v="0"/>
  </r>
  <r>
    <x v="15"/>
    <x v="3"/>
    <x v="1"/>
    <x v="13"/>
    <n v="0"/>
    <m/>
    <m/>
    <n v="0"/>
    <m/>
    <m/>
  </r>
  <r>
    <x v="15"/>
    <x v="3"/>
    <x v="2"/>
    <x v="13"/>
    <n v="238.95"/>
    <m/>
    <m/>
    <n v="0"/>
    <m/>
    <m/>
  </r>
  <r>
    <x v="16"/>
    <x v="3"/>
    <x v="0"/>
    <x v="13"/>
    <n v="637.20000000000005"/>
    <n v="287.45914057479547"/>
    <n v="165.96461219187665"/>
    <n v="0"/>
    <n v="0"/>
    <n v="0"/>
  </r>
  <r>
    <x v="16"/>
    <x v="3"/>
    <x v="1"/>
    <x v="13"/>
    <n v="892.35"/>
    <m/>
    <m/>
    <n v="0"/>
    <m/>
    <m/>
  </r>
  <r>
    <x v="16"/>
    <x v="3"/>
    <x v="2"/>
    <x v="13"/>
    <n v="318.60000000000002"/>
    <m/>
    <m/>
    <n v="0"/>
    <m/>
    <m/>
  </r>
  <r>
    <x v="17"/>
    <x v="3"/>
    <x v="0"/>
    <x v="13"/>
    <n v="0"/>
    <n v="57.244279190151389"/>
    <n v="33.049999999999997"/>
    <n v="0"/>
    <n v="0"/>
    <n v="0"/>
  </r>
  <r>
    <x v="17"/>
    <x v="3"/>
    <x v="1"/>
    <x v="13"/>
    <n v="99.15"/>
    <m/>
    <m/>
    <n v="0"/>
    <m/>
    <m/>
  </r>
  <r>
    <x v="17"/>
    <x v="3"/>
    <x v="2"/>
    <x v="13"/>
    <n v="99.15"/>
    <m/>
    <m/>
    <n v="0"/>
    <m/>
    <m/>
  </r>
  <r>
    <x v="18"/>
    <x v="3"/>
    <x v="0"/>
    <x v="13"/>
    <n v="79.650000000000006"/>
    <n v="200.44810425643843"/>
    <n v="115.7287669510049"/>
    <n v="0"/>
    <n v="0"/>
    <n v="0"/>
  </r>
  <r>
    <x v="18"/>
    <x v="3"/>
    <x v="1"/>
    <x v="13"/>
    <n v="477.9"/>
    <m/>
    <m/>
    <n v="0"/>
    <m/>
    <m/>
  </r>
  <r>
    <x v="18"/>
    <x v="3"/>
    <x v="2"/>
    <x v="13"/>
    <n v="318.60000000000002"/>
    <m/>
    <m/>
    <n v="0"/>
    <m/>
    <m/>
  </r>
  <r>
    <x v="19"/>
    <x v="3"/>
    <x v="0"/>
    <x v="13"/>
    <n v="0"/>
    <n v="99.15"/>
    <n v="57.244279190151396"/>
    <n v="0"/>
    <n v="0"/>
    <n v="0"/>
  </r>
  <r>
    <x v="19"/>
    <x v="3"/>
    <x v="1"/>
    <x v="13"/>
    <n v="198.3"/>
    <m/>
    <m/>
    <n v="0"/>
    <m/>
    <m/>
  </r>
  <r>
    <x v="19"/>
    <x v="3"/>
    <x v="2"/>
    <x v="13"/>
    <n v="99.15"/>
    <m/>
    <m/>
    <n v="0"/>
    <m/>
    <m/>
  </r>
  <r>
    <x v="20"/>
    <x v="3"/>
    <x v="0"/>
    <x v="13"/>
    <n v="0"/>
    <n v="45.985948940953683"/>
    <n v="26.55"/>
    <n v="0"/>
    <n v="0"/>
    <n v="0"/>
  </r>
  <r>
    <x v="20"/>
    <x v="3"/>
    <x v="1"/>
    <x v="13"/>
    <n v="79.650000000000006"/>
    <m/>
    <m/>
    <n v="0"/>
    <m/>
    <m/>
  </r>
  <r>
    <x v="20"/>
    <x v="3"/>
    <x v="2"/>
    <x v="13"/>
    <n v="0"/>
    <m/>
    <m/>
    <n v="0"/>
    <m/>
    <m/>
  </r>
  <r>
    <x v="21"/>
    <x v="3"/>
    <x v="0"/>
    <x v="13"/>
    <n v="0"/>
    <n v="0"/>
    <n v="0"/>
    <n v="0"/>
    <n v="0"/>
    <n v="0"/>
  </r>
  <r>
    <x v="21"/>
    <x v="3"/>
    <x v="1"/>
    <x v="13"/>
    <n v="0"/>
    <m/>
    <m/>
    <n v="0"/>
    <m/>
    <m/>
  </r>
  <r>
    <x v="21"/>
    <x v="3"/>
    <x v="2"/>
    <x v="13"/>
    <n v="0"/>
    <m/>
    <m/>
    <n v="0"/>
    <m/>
    <m/>
  </r>
  <r>
    <x v="22"/>
    <x v="3"/>
    <x v="0"/>
    <x v="13"/>
    <n v="0"/>
    <n v="57.244279190151389"/>
    <n v="33.049999999999997"/>
    <n v="0"/>
    <n v="0"/>
    <n v="0"/>
  </r>
  <r>
    <x v="22"/>
    <x v="3"/>
    <x v="1"/>
    <x v="13"/>
    <n v="99.15"/>
    <m/>
    <m/>
    <n v="0"/>
    <m/>
    <m/>
  </r>
  <r>
    <x v="22"/>
    <x v="3"/>
    <x v="2"/>
    <x v="13"/>
    <n v="0"/>
    <m/>
    <m/>
    <n v="0"/>
    <m/>
    <m/>
  </r>
  <r>
    <x v="23"/>
    <x v="3"/>
    <x v="0"/>
    <x v="13"/>
    <n v="0"/>
    <n v="45.985948940953683"/>
    <n v="26.55"/>
    <n v="0"/>
    <n v="0"/>
    <n v="0"/>
  </r>
  <r>
    <x v="23"/>
    <x v="3"/>
    <x v="1"/>
    <x v="13"/>
    <n v="0"/>
    <m/>
    <m/>
    <n v="0"/>
    <m/>
    <m/>
  </r>
  <r>
    <x v="23"/>
    <x v="3"/>
    <x v="2"/>
    <x v="13"/>
    <n v="79.650000000000006"/>
    <m/>
    <m/>
    <n v="0"/>
    <m/>
    <m/>
  </r>
  <r>
    <x v="24"/>
    <x v="3"/>
    <x v="0"/>
    <x v="13"/>
    <n v="477.9"/>
    <n v="159.30000000000001"/>
    <n v="91.97189788190741"/>
    <n v="0"/>
    <n v="0"/>
    <n v="0"/>
  </r>
  <r>
    <x v="24"/>
    <x v="3"/>
    <x v="1"/>
    <x v="13"/>
    <n v="318.60000000000002"/>
    <m/>
    <m/>
    <n v="0"/>
    <m/>
    <m/>
  </r>
  <r>
    <x v="24"/>
    <x v="3"/>
    <x v="2"/>
    <x v="13"/>
    <n v="159.30000000000001"/>
    <m/>
    <m/>
    <n v="0"/>
    <m/>
    <m/>
  </r>
  <r>
    <x v="25"/>
    <x v="3"/>
    <x v="0"/>
    <x v="13"/>
    <n v="79.650000000000006"/>
    <n v="45.985948940953683"/>
    <n v="26.55"/>
    <n v="0"/>
    <n v="0"/>
    <n v="0"/>
  </r>
  <r>
    <x v="25"/>
    <x v="3"/>
    <x v="1"/>
    <x v="13"/>
    <n v="159.30000000000001"/>
    <m/>
    <m/>
    <n v="0"/>
    <m/>
    <m/>
  </r>
  <r>
    <x v="25"/>
    <x v="3"/>
    <x v="2"/>
    <x v="13"/>
    <n v="79.650000000000006"/>
    <m/>
    <m/>
    <n v="0"/>
    <m/>
    <m/>
  </r>
  <r>
    <x v="26"/>
    <x v="3"/>
    <x v="0"/>
    <x v="13"/>
    <n v="716.85"/>
    <n v="178.67867108303699"/>
    <n v="103.16017884823601"/>
    <n v="0"/>
    <n v="0"/>
    <n v="0"/>
  </r>
  <r>
    <x v="26"/>
    <x v="3"/>
    <x v="1"/>
    <x v="13"/>
    <n v="396.6"/>
    <m/>
    <m/>
    <n v="0"/>
    <m/>
    <m/>
  </r>
  <r>
    <x v="26"/>
    <x v="3"/>
    <x v="2"/>
    <x v="13"/>
    <n v="694.05"/>
    <m/>
    <m/>
    <n v="0"/>
    <m/>
    <m/>
  </r>
  <r>
    <x v="14"/>
    <x v="3"/>
    <x v="0"/>
    <x v="14"/>
    <n v="238.95"/>
    <n v="79.650000000000006"/>
    <n v="45.985948940953705"/>
    <n v="25234314.75"/>
    <n v="8411438.25"/>
    <n v="4856346.1379094152"/>
  </r>
  <r>
    <x v="14"/>
    <x v="3"/>
    <x v="1"/>
    <x v="14"/>
    <n v="159.30000000000001"/>
    <m/>
    <m/>
    <n v="16822876.5"/>
    <m/>
    <m/>
  </r>
  <r>
    <x v="14"/>
    <x v="3"/>
    <x v="2"/>
    <x v="14"/>
    <n v="79.650000000000006"/>
    <m/>
    <m/>
    <n v="8411438.25"/>
    <m/>
    <m/>
  </r>
  <r>
    <x v="15"/>
    <x v="3"/>
    <x v="0"/>
    <x v="14"/>
    <n v="398.25"/>
    <n v="144.04876778369194"/>
    <n v="83.166594856348439"/>
    <n v="42057191.25"/>
    <n v="15212270.121796785"/>
    <n v="8782808.2498046756"/>
  </r>
  <r>
    <x v="15"/>
    <x v="3"/>
    <x v="1"/>
    <x v="14"/>
    <n v="198.3"/>
    <m/>
    <m/>
    <n v="20941471.5"/>
    <m/>
    <m/>
  </r>
  <r>
    <x v="15"/>
    <x v="3"/>
    <x v="2"/>
    <x v="14"/>
    <n v="477.9"/>
    <m/>
    <m/>
    <n v="50468629.5"/>
    <m/>
    <m/>
  </r>
  <r>
    <x v="16"/>
    <x v="3"/>
    <x v="0"/>
    <x v="14"/>
    <n v="955.8"/>
    <n v="580.6074900481392"/>
    <n v="335.21389067280614"/>
    <n v="100937259"/>
    <n v="61315053.986533739"/>
    <n v="35400262.924501695"/>
  </r>
  <r>
    <x v="16"/>
    <x v="3"/>
    <x v="1"/>
    <x v="14"/>
    <n v="2082.15"/>
    <m/>
    <m/>
    <n v="219885450.75"/>
    <m/>
    <m/>
  </r>
  <r>
    <x v="16"/>
    <x v="3"/>
    <x v="2"/>
    <x v="14"/>
    <n v="1274.4000000000001"/>
    <m/>
    <m/>
    <n v="134583012"/>
    <m/>
    <m/>
  </r>
  <r>
    <x v="17"/>
    <x v="3"/>
    <x v="0"/>
    <x v="14"/>
    <n v="2776.2"/>
    <n v="650.17002968454347"/>
    <n v="375.37584165739815"/>
    <n v="293180601"/>
    <n v="68661205.984836191"/>
    <n v="39641565.758229524"/>
  </r>
  <r>
    <x v="17"/>
    <x v="3"/>
    <x v="1"/>
    <x v="14"/>
    <n v="1487.25"/>
    <m/>
    <m/>
    <n v="157061036.25"/>
    <m/>
    <m/>
  </r>
  <r>
    <x v="17"/>
    <x v="3"/>
    <x v="2"/>
    <x v="14"/>
    <n v="1983"/>
    <m/>
    <m/>
    <n v="209414715"/>
    <m/>
    <m/>
  </r>
  <r>
    <x v="18"/>
    <x v="3"/>
    <x v="0"/>
    <x v="14"/>
    <n v="7248.15"/>
    <n v="1130.1696023163961"/>
    <n v="652.5037241273036"/>
    <n v="765440880.75"/>
    <n v="119351560.85262297"/>
    <n v="68907655.786463872"/>
  </r>
  <r>
    <x v="18"/>
    <x v="3"/>
    <x v="1"/>
    <x v="14"/>
    <n v="5814.45"/>
    <m/>
    <m/>
    <n v="614034992.25"/>
    <m/>
    <m/>
  </r>
  <r>
    <x v="18"/>
    <x v="3"/>
    <x v="2"/>
    <x v="14"/>
    <n v="5017.95"/>
    <m/>
    <m/>
    <n v="529920609.75"/>
    <m/>
    <m/>
  </r>
  <r>
    <x v="19"/>
    <x v="3"/>
    <x v="0"/>
    <x v="14"/>
    <n v="16558.05"/>
    <n v="4647.7278577816915"/>
    <n v="2683.3669298103823"/>
    <n v="1748612870.25"/>
    <n v="490823300.42103559"/>
    <n v="283376964.62262547"/>
  </r>
  <r>
    <x v="19"/>
    <x v="3"/>
    <x v="1"/>
    <x v="14"/>
    <n v="9419.25"/>
    <m/>
    <m/>
    <n v="994719896.25000024"/>
    <m/>
    <m/>
  </r>
  <r>
    <x v="19"/>
    <x v="3"/>
    <x v="2"/>
    <x v="14"/>
    <n v="7832.85"/>
    <m/>
    <m/>
    <n v="827188124.25"/>
    <m/>
    <m/>
  </r>
  <r>
    <x v="20"/>
    <x v="3"/>
    <x v="0"/>
    <x v="14"/>
    <n v="4699.3500000000004"/>
    <n v="1081.4033694695056"/>
    <n v="624.34852646578747"/>
    <n v="496274856.74999994"/>
    <n v="114201602.83282715"/>
    <n v="65934326.137419485"/>
  </r>
  <r>
    <x v="20"/>
    <x v="3"/>
    <x v="1"/>
    <x v="14"/>
    <n v="6610.95"/>
    <m/>
    <m/>
    <n v="698149374.75"/>
    <m/>
    <m/>
  </r>
  <r>
    <x v="20"/>
    <x v="3"/>
    <x v="2"/>
    <x v="14"/>
    <n v="4779"/>
    <m/>
    <m/>
    <n v="504686295"/>
    <m/>
    <m/>
  </r>
  <r>
    <x v="21"/>
    <x v="3"/>
    <x v="0"/>
    <x v="14"/>
    <n v="5552.4"/>
    <n v="1353.4368446662018"/>
    <n v="781.40712659918938"/>
    <n v="586361202"/>
    <n v="142929697.98097408"/>
    <n v="82520499.604507297"/>
  </r>
  <r>
    <x v="21"/>
    <x v="3"/>
    <x v="1"/>
    <x v="14"/>
    <n v="8031.15"/>
    <m/>
    <m/>
    <n v="848129595.75"/>
    <m/>
    <m/>
  </r>
  <r>
    <x v="21"/>
    <x v="3"/>
    <x v="2"/>
    <x v="14"/>
    <n v="7733.7"/>
    <m/>
    <m/>
    <n v="816717388.5"/>
    <m/>
    <m/>
  </r>
  <r>
    <x v="22"/>
    <x v="3"/>
    <x v="0"/>
    <x v="14"/>
    <n v="6212.7"/>
    <n v="1081.5153570338243"/>
    <n v="624.41318251619271"/>
    <n v="656092183.5"/>
    <n v="114213429.27955706"/>
    <n v="65941154.139622562"/>
  </r>
  <r>
    <x v="22"/>
    <x v="3"/>
    <x v="1"/>
    <x v="14"/>
    <n v="6543.9"/>
    <m/>
    <m/>
    <n v="691068559.5"/>
    <m/>
    <m/>
  </r>
  <r>
    <x v="22"/>
    <x v="3"/>
    <x v="2"/>
    <x v="14"/>
    <n v="8229.4500000000007"/>
    <m/>
    <m/>
    <n v="869071067.25000012"/>
    <m/>
    <m/>
  </r>
  <r>
    <x v="23"/>
    <x v="3"/>
    <x v="0"/>
    <x v="14"/>
    <n v="2230.1999999999998"/>
    <n v="374.2036845088515"/>
    <n v="216.04659798293522"/>
    <n v="235520271.00000003"/>
    <n v="39517780.102557264"/>
    <n v="22815600.979987875"/>
  </r>
  <r>
    <x v="23"/>
    <x v="3"/>
    <x v="1"/>
    <x v="14"/>
    <n v="1685.55"/>
    <m/>
    <m/>
    <n v="178002507.75000003"/>
    <m/>
    <m/>
  </r>
  <r>
    <x v="23"/>
    <x v="3"/>
    <x v="2"/>
    <x v="14"/>
    <n v="1513.35"/>
    <m/>
    <m/>
    <n v="159817326.75"/>
    <m/>
    <m/>
  </r>
  <r>
    <x v="24"/>
    <x v="3"/>
    <x v="0"/>
    <x v="14"/>
    <n v="2309.85"/>
    <n v="522.29997846065442"/>
    <n v="301.55003316199458"/>
    <n v="243931709.25"/>
    <n v="55157489.225337401"/>
    <n v="31845191.252072431"/>
  </r>
  <r>
    <x v="24"/>
    <x v="3"/>
    <x v="1"/>
    <x v="14"/>
    <n v="2708.1"/>
    <m/>
    <m/>
    <n v="285988900.5"/>
    <m/>
    <m/>
  </r>
  <r>
    <x v="24"/>
    <x v="3"/>
    <x v="2"/>
    <x v="14"/>
    <n v="1672.65"/>
    <m/>
    <m/>
    <n v="176640203.25"/>
    <m/>
    <m/>
  </r>
  <r>
    <x v="25"/>
    <x v="3"/>
    <x v="0"/>
    <x v="14"/>
    <n v="1433.7"/>
    <n v="91.971897881907495"/>
    <n v="53.100000000000065"/>
    <n v="170696322"/>
    <n v="10950174.161819911"/>
    <n v="6322086.0000000102"/>
  </r>
  <r>
    <x v="25"/>
    <x v="3"/>
    <x v="1"/>
    <x v="14"/>
    <n v="1433.7"/>
    <m/>
    <m/>
    <n v="170696322"/>
    <m/>
    <m/>
  </r>
  <r>
    <x v="25"/>
    <x v="3"/>
    <x v="2"/>
    <x v="14"/>
    <n v="1274.4000000000001"/>
    <m/>
    <m/>
    <n v="151730063.99999997"/>
    <m/>
    <m/>
  </r>
  <r>
    <x v="26"/>
    <x v="3"/>
    <x v="0"/>
    <x v="14"/>
    <n v="955.8"/>
    <n v="470.13681253439404"/>
    <n v="271.43361527268502"/>
    <n v="113797548.00000001"/>
    <n v="55974488.900344953"/>
    <n v="32316886.23436588"/>
  </r>
  <r>
    <x v="26"/>
    <x v="3"/>
    <x v="1"/>
    <x v="14"/>
    <n v="1288.95"/>
    <m/>
    <m/>
    <n v="153462386.99999997"/>
    <m/>
    <m/>
  </r>
  <r>
    <x v="26"/>
    <x v="3"/>
    <x v="2"/>
    <x v="14"/>
    <n v="1883.85"/>
    <m/>
    <m/>
    <n v="224291181"/>
    <m/>
    <m/>
  </r>
  <r>
    <x v="14"/>
    <x v="4"/>
    <x v="0"/>
    <x v="0"/>
    <n v="9080.1"/>
    <n v="1581.6760011140075"/>
    <n v="913.18106501394311"/>
    <n v="10469355.300000001"/>
    <n v="1823672.4292844511"/>
    <n v="1052897.7679610767"/>
  </r>
  <r>
    <x v="14"/>
    <x v="4"/>
    <x v="1"/>
    <x v="0"/>
    <n v="8363.25"/>
    <m/>
    <m/>
    <n v="9642827.25"/>
    <m/>
    <m/>
  </r>
  <r>
    <x v="14"/>
    <x v="4"/>
    <x v="2"/>
    <x v="0"/>
    <n v="11389.95"/>
    <m/>
    <m/>
    <n v="13132612.35"/>
    <m/>
    <m/>
  </r>
  <r>
    <x v="15"/>
    <x v="4"/>
    <x v="0"/>
    <x v="0"/>
    <n v="7039.65"/>
    <n v="2581.9859464179899"/>
    <n v="1490.7102812082571"/>
    <n v="8116716.4500000002"/>
    <n v="2977029.7962199422"/>
    <n v="1718788.9542331204"/>
  </r>
  <r>
    <x v="15"/>
    <x v="4"/>
    <x v="1"/>
    <x v="0"/>
    <n v="10212.450000000001"/>
    <m/>
    <m/>
    <n v="11774954.850000001"/>
    <m/>
    <m/>
  </r>
  <r>
    <x v="15"/>
    <x v="4"/>
    <x v="2"/>
    <x v="0"/>
    <n v="5097.6000000000004"/>
    <m/>
    <m/>
    <n v="5877532.7999999998"/>
    <m/>
    <m/>
  </r>
  <r>
    <x v="16"/>
    <x v="4"/>
    <x v="0"/>
    <x v="0"/>
    <n v="9617.5499999999993"/>
    <n v="5109.6315317251601"/>
    <n v="2950.0471403013212"/>
    <n v="11089035.15"/>
    <n v="5891405.1560791098"/>
    <n v="3401404.3527674233"/>
  </r>
  <r>
    <x v="16"/>
    <x v="4"/>
    <x v="1"/>
    <x v="0"/>
    <n v="14971.65"/>
    <m/>
    <m/>
    <n v="17262312.450000003"/>
    <m/>
    <m/>
  </r>
  <r>
    <x v="16"/>
    <x v="4"/>
    <x v="2"/>
    <x v="0"/>
    <n v="19832.849999999999"/>
    <m/>
    <m/>
    <n v="22867276.050000001"/>
    <m/>
    <m/>
  </r>
  <r>
    <x v="17"/>
    <x v="4"/>
    <x v="0"/>
    <x v="0"/>
    <n v="8283.6"/>
    <n v="947.14581374781471"/>
    <n v="546.83489052912796"/>
    <n v="9550990.8000000007"/>
    <n v="1092059.1232512246"/>
    <n v="630500.62878008129"/>
  </r>
  <r>
    <x v="17"/>
    <x v="4"/>
    <x v="1"/>
    <x v="0"/>
    <n v="6841.35"/>
    <m/>
    <m/>
    <n v="7888076.5499999998"/>
    <m/>
    <m/>
  </r>
  <r>
    <x v="17"/>
    <x v="4"/>
    <x v="2"/>
    <x v="0"/>
    <n v="8626.0499999999993"/>
    <m/>
    <m/>
    <n v="9945835.6500000004"/>
    <m/>
    <m/>
  </r>
  <r>
    <x v="18"/>
    <x v="4"/>
    <x v="0"/>
    <x v="0"/>
    <n v="4560.8999999999996"/>
    <n v="660.17323294723121"/>
    <n v="381.15119375386951"/>
    <n v="5258717.7"/>
    <n v="761179.73758815764"/>
    <n v="439467.32639821153"/>
  </r>
  <r>
    <x v="18"/>
    <x v="4"/>
    <x v="1"/>
    <x v="0"/>
    <n v="5750.7"/>
    <m/>
    <m/>
    <n v="6630557.0999999987"/>
    <m/>
    <m/>
  </r>
  <r>
    <x v="18"/>
    <x v="4"/>
    <x v="2"/>
    <x v="0"/>
    <n v="4660.05"/>
    <m/>
    <m/>
    <n v="5373037.6499999994"/>
    <m/>
    <m/>
  </r>
  <r>
    <x v="19"/>
    <x v="4"/>
    <x v="0"/>
    <x v="0"/>
    <n v="4380.75"/>
    <n v="452.9090720001094"/>
    <n v="261.48717463768679"/>
    <n v="5051004.75"/>
    <n v="522204.16001612594"/>
    <n v="301494.71235725272"/>
  </r>
  <r>
    <x v="19"/>
    <x v="4"/>
    <x v="1"/>
    <x v="0"/>
    <n v="5256.9"/>
    <m/>
    <m/>
    <n v="6061205.7000000002"/>
    <m/>
    <m/>
  </r>
  <r>
    <x v="19"/>
    <x v="4"/>
    <x v="2"/>
    <x v="0"/>
    <n v="4619.7"/>
    <m/>
    <m/>
    <n v="5326514.0999999996"/>
    <m/>
    <m/>
  </r>
  <r>
    <x v="20"/>
    <x v="4"/>
    <x v="0"/>
    <x v="0"/>
    <n v="2280.4499999999998"/>
    <n v="202.38220648070788"/>
    <n v="116.84542139082713"/>
    <n v="3283848"/>
    <n v="291430.3773322198"/>
    <n v="168257.40680279132"/>
  </r>
  <r>
    <x v="20"/>
    <x v="4"/>
    <x v="1"/>
    <x v="0"/>
    <n v="2677.05"/>
    <m/>
    <m/>
    <n v="3854952"/>
    <m/>
    <m/>
  </r>
  <r>
    <x v="20"/>
    <x v="4"/>
    <x v="2"/>
    <x v="0"/>
    <n v="2548.8000000000002"/>
    <m/>
    <m/>
    <n v="3670272"/>
    <m/>
    <m/>
  </r>
  <r>
    <x v="21"/>
    <x v="4"/>
    <x v="0"/>
    <x v="0"/>
    <n v="5973.75"/>
    <n v="860.49561881511079"/>
    <n v="496.80737715939784"/>
    <n v="8602200"/>
    <n v="1239113.6910937591"/>
    <n v="715402.62310953264"/>
  </r>
  <r>
    <x v="21"/>
    <x v="4"/>
    <x v="1"/>
    <x v="0"/>
    <n v="7039.65"/>
    <m/>
    <m/>
    <n v="10137096"/>
    <m/>
    <m/>
  </r>
  <r>
    <x v="21"/>
    <x v="4"/>
    <x v="2"/>
    <x v="0"/>
    <n v="5336.55"/>
    <m/>
    <m/>
    <n v="7684632"/>
    <m/>
    <m/>
  </r>
  <r>
    <x v="22"/>
    <x v="4"/>
    <x v="0"/>
    <x v="0"/>
    <n v="8124.3"/>
    <n v="918.56861066552926"/>
    <n v="530.33583463688387"/>
    <n v="11698992"/>
    <n v="1322738.7993583616"/>
    <n v="763683.60187711252"/>
  </r>
  <r>
    <x v="22"/>
    <x v="4"/>
    <x v="1"/>
    <x v="0"/>
    <n v="7327.8"/>
    <m/>
    <m/>
    <n v="10552032"/>
    <m/>
    <m/>
  </r>
  <r>
    <x v="22"/>
    <x v="4"/>
    <x v="2"/>
    <x v="0"/>
    <n v="6292.35"/>
    <m/>
    <m/>
    <n v="9060984"/>
    <m/>
    <m/>
  </r>
  <r>
    <x v="23"/>
    <x v="4"/>
    <x v="0"/>
    <x v="0"/>
    <n v="8203.9500000000007"/>
    <n v="1816.8815061803023"/>
    <n v="1048.9770266788503"/>
    <n v="9475562.2499999981"/>
    <n v="2098498.1396382498"/>
    <n v="1211568.4658140724"/>
  </r>
  <r>
    <x v="23"/>
    <x v="4"/>
    <x v="1"/>
    <x v="0"/>
    <n v="11310.3"/>
    <m/>
    <m/>
    <n v="13063396.500000002"/>
    <m/>
    <m/>
  </r>
  <r>
    <x v="23"/>
    <x v="4"/>
    <x v="2"/>
    <x v="0"/>
    <n v="8124.3"/>
    <m/>
    <m/>
    <n v="9383566.5"/>
    <m/>
    <m/>
  </r>
  <r>
    <x v="24"/>
    <x v="4"/>
    <x v="0"/>
    <x v="0"/>
    <n v="9319.0499999999993"/>
    <n v="2548.8000000000002"/>
    <n v="1471.5503661105183"/>
    <n v="13438070.100000001"/>
    <n v="3675369.6"/>
    <n v="2121975.6279313671"/>
  </r>
  <r>
    <x v="24"/>
    <x v="4"/>
    <x v="1"/>
    <x v="0"/>
    <n v="11867.85"/>
    <m/>
    <m/>
    <n v="17113439.699999999"/>
    <m/>
    <m/>
  </r>
  <r>
    <x v="24"/>
    <x v="4"/>
    <x v="2"/>
    <x v="0"/>
    <n v="6770.25"/>
    <m/>
    <m/>
    <n v="9762700.5"/>
    <m/>
    <m/>
  </r>
  <r>
    <x v="25"/>
    <x v="4"/>
    <x v="0"/>
    <x v="0"/>
    <n v="6147.3"/>
    <n v="1162.9415677496438"/>
    <n v="671.4246271920623"/>
    <n v="8864406.6000000015"/>
    <n v="1676961.7406949862"/>
    <n v="968194.31241095369"/>
  </r>
  <r>
    <x v="25"/>
    <x v="4"/>
    <x v="1"/>
    <x v="0"/>
    <n v="6690.6"/>
    <m/>
    <m/>
    <n v="9647845.1999999993"/>
    <m/>
    <m/>
  </r>
  <r>
    <x v="25"/>
    <x v="4"/>
    <x v="2"/>
    <x v="0"/>
    <n v="4460.3999999999996"/>
    <m/>
    <m/>
    <n v="6431896.8000000007"/>
    <m/>
    <m/>
  </r>
  <r>
    <x v="26"/>
    <x v="4"/>
    <x v="0"/>
    <x v="0"/>
    <n v="79.650000000000006"/>
    <n v="459.85948940953693"/>
    <n v="265.5"/>
    <n v="114855.3"/>
    <n v="663117.38372855226"/>
    <n v="382851"/>
  </r>
  <r>
    <x v="26"/>
    <x v="4"/>
    <x v="1"/>
    <x v="0"/>
    <n v="79.650000000000006"/>
    <m/>
    <m/>
    <n v="114855.3"/>
    <m/>
    <m/>
  </r>
  <r>
    <x v="26"/>
    <x v="4"/>
    <x v="2"/>
    <x v="0"/>
    <n v="876.15"/>
    <m/>
    <m/>
    <n v="1263408.3"/>
    <m/>
    <m/>
  </r>
  <r>
    <x v="14"/>
    <x v="4"/>
    <x v="0"/>
    <x v="2"/>
    <n v="0"/>
    <n v="0"/>
    <n v="0"/>
    <n v="0"/>
    <n v="0"/>
    <n v="0"/>
  </r>
  <r>
    <x v="14"/>
    <x v="4"/>
    <x v="1"/>
    <x v="2"/>
    <n v="0"/>
    <m/>
    <m/>
    <n v="0"/>
    <m/>
    <m/>
  </r>
  <r>
    <x v="14"/>
    <x v="4"/>
    <x v="2"/>
    <x v="2"/>
    <n v="0"/>
    <m/>
    <m/>
    <n v="0"/>
    <m/>
    <m/>
  </r>
  <r>
    <x v="15"/>
    <x v="4"/>
    <x v="0"/>
    <x v="2"/>
    <n v="0"/>
    <n v="0"/>
    <n v="0"/>
    <n v="0"/>
    <n v="0"/>
    <n v="0"/>
  </r>
  <r>
    <x v="15"/>
    <x v="4"/>
    <x v="1"/>
    <x v="2"/>
    <n v="0"/>
    <m/>
    <m/>
    <n v="0"/>
    <m/>
    <m/>
  </r>
  <r>
    <x v="15"/>
    <x v="4"/>
    <x v="2"/>
    <x v="2"/>
    <n v="0"/>
    <m/>
    <m/>
    <n v="0"/>
    <m/>
    <m/>
  </r>
  <r>
    <x v="16"/>
    <x v="4"/>
    <x v="0"/>
    <x v="2"/>
    <n v="0"/>
    <n v="0"/>
    <n v="0"/>
    <n v="0"/>
    <n v="0"/>
    <n v="0"/>
  </r>
  <r>
    <x v="16"/>
    <x v="4"/>
    <x v="1"/>
    <x v="2"/>
    <n v="0"/>
    <m/>
    <m/>
    <n v="0"/>
    <m/>
    <m/>
  </r>
  <r>
    <x v="16"/>
    <x v="4"/>
    <x v="2"/>
    <x v="2"/>
    <n v="0"/>
    <m/>
    <m/>
    <n v="0"/>
    <m/>
    <m/>
  </r>
  <r>
    <x v="17"/>
    <x v="4"/>
    <x v="0"/>
    <x v="2"/>
    <n v="0"/>
    <n v="2289.7711676060558"/>
    <n v="1322"/>
    <n v="0"/>
    <n v="192340.77807890868"/>
    <n v="111048"/>
  </r>
  <r>
    <x v="17"/>
    <x v="4"/>
    <x v="1"/>
    <x v="2"/>
    <n v="0"/>
    <m/>
    <m/>
    <n v="0"/>
    <m/>
    <m/>
  </r>
  <r>
    <x v="17"/>
    <x v="4"/>
    <x v="2"/>
    <x v="2"/>
    <n v="3966"/>
    <m/>
    <m/>
    <n v="333144"/>
    <m/>
    <m/>
  </r>
  <r>
    <x v="18"/>
    <x v="4"/>
    <x v="0"/>
    <x v="2"/>
    <n v="29348.400000000001"/>
    <n v="16081.058182532643"/>
    <n v="9284.4032705392565"/>
    <n v="2465265.6"/>
    <n v="1350808.8873327419"/>
    <n v="779889.87472529744"/>
  </r>
  <r>
    <x v="18"/>
    <x v="4"/>
    <x v="1"/>
    <x v="2"/>
    <n v="49773.3"/>
    <m/>
    <m/>
    <n v="4180957.2"/>
    <m/>
    <m/>
  </r>
  <r>
    <x v="18"/>
    <x v="4"/>
    <x v="2"/>
    <x v="2"/>
    <n v="18045.3"/>
    <m/>
    <m/>
    <n v="1515805.2"/>
    <m/>
    <m/>
  </r>
  <r>
    <x v="19"/>
    <x v="4"/>
    <x v="0"/>
    <x v="2"/>
    <n v="28355.4"/>
    <n v="4064.491971944341"/>
    <n v="2346.6355341211383"/>
    <n v="2381853.6"/>
    <n v="341417.32564332464"/>
    <n v="197117.38486617562"/>
  </r>
  <r>
    <x v="19"/>
    <x v="4"/>
    <x v="1"/>
    <x v="2"/>
    <n v="32656.5"/>
    <m/>
    <m/>
    <n v="2743146"/>
    <m/>
    <m/>
  </r>
  <r>
    <x v="19"/>
    <x v="4"/>
    <x v="2"/>
    <x v="2"/>
    <n v="24532.2"/>
    <m/>
    <m/>
    <n v="2060704.8"/>
    <m/>
    <m/>
  </r>
  <r>
    <x v="20"/>
    <x v="4"/>
    <x v="0"/>
    <x v="2"/>
    <n v="2280.4499999999998"/>
    <n v="5542.7519076718563"/>
    <n v="3200.109305945658"/>
    <n v="191557.8"/>
    <n v="465591.160244436"/>
    <n v="268809.18169943534"/>
  </r>
  <r>
    <x v="20"/>
    <x v="4"/>
    <x v="1"/>
    <x v="2"/>
    <n v="8824.35"/>
    <m/>
    <m/>
    <n v="741245.4"/>
    <m/>
    <m/>
  </r>
  <r>
    <x v="20"/>
    <x v="4"/>
    <x v="2"/>
    <x v="2"/>
    <n v="13301.55"/>
    <m/>
    <m/>
    <n v="1117330.2"/>
    <m/>
    <m/>
  </r>
  <r>
    <x v="21"/>
    <x v="4"/>
    <x v="0"/>
    <x v="2"/>
    <n v="2947.05"/>
    <n v="1492.7871055512237"/>
    <n v="861.86103723280132"/>
    <n v="247552.2"/>
    <n v="125394.11686630278"/>
    <n v="72396.327127555312"/>
  </r>
  <r>
    <x v="21"/>
    <x v="4"/>
    <x v="1"/>
    <x v="2"/>
    <n v="4164.3"/>
    <m/>
    <m/>
    <n v="349801.2"/>
    <m/>
    <m/>
  </r>
  <r>
    <x v="21"/>
    <x v="4"/>
    <x v="2"/>
    <x v="2"/>
    <n v="1194.75"/>
    <m/>
    <m/>
    <n v="100359"/>
    <m/>
    <m/>
  </r>
  <r>
    <x v="22"/>
    <x v="4"/>
    <x v="0"/>
    <x v="2"/>
    <n v="79.650000000000006"/>
    <n v="1809.8845039117828"/>
    <n v="1044.9373055356002"/>
    <n v="6690.6"/>
    <n v="152030.29832858976"/>
    <n v="87774.733664990417"/>
  </r>
  <r>
    <x v="22"/>
    <x v="4"/>
    <x v="1"/>
    <x v="2"/>
    <n v="3663.9"/>
    <m/>
    <m/>
    <n v="307767.59999999998"/>
    <m/>
    <m/>
  </r>
  <r>
    <x v="22"/>
    <x v="4"/>
    <x v="2"/>
    <x v="2"/>
    <n v="2309.85"/>
    <m/>
    <m/>
    <n v="194027.4"/>
    <m/>
    <m/>
  </r>
  <r>
    <x v="23"/>
    <x v="4"/>
    <x v="0"/>
    <x v="2"/>
    <n v="0"/>
    <n v="1922.0806441198038"/>
    <n v="1109.7137772867381"/>
    <n v="0"/>
    <n v="161454.7741060635"/>
    <n v="93215.957292085994"/>
  </r>
  <r>
    <x v="23"/>
    <x v="4"/>
    <x v="1"/>
    <x v="2"/>
    <n v="1115.0999999999999"/>
    <m/>
    <m/>
    <n v="93668.4"/>
    <m/>
    <m/>
  </r>
  <r>
    <x v="23"/>
    <x v="4"/>
    <x v="2"/>
    <x v="2"/>
    <n v="3743.55"/>
    <m/>
    <m/>
    <n v="314458.2"/>
    <m/>
    <m/>
  </r>
  <r>
    <x v="24"/>
    <x v="4"/>
    <x v="0"/>
    <x v="2"/>
    <n v="0"/>
    <n v="1701.4801108152865"/>
    <n v="982.35"/>
    <n v="0"/>
    <n v="142924.32930848407"/>
    <n v="82517.399999999994"/>
  </r>
  <r>
    <x v="24"/>
    <x v="4"/>
    <x v="1"/>
    <x v="2"/>
    <n v="2947.05"/>
    <m/>
    <m/>
    <n v="247552.2"/>
    <m/>
    <m/>
  </r>
  <r>
    <x v="24"/>
    <x v="4"/>
    <x v="2"/>
    <x v="2"/>
    <n v="0"/>
    <m/>
    <m/>
    <n v="0"/>
    <m/>
    <m/>
  </r>
  <r>
    <x v="25"/>
    <x v="4"/>
    <x v="0"/>
    <x v="2"/>
    <n v="99.15"/>
    <n v="1075.4612370978323"/>
    <n v="620.91783474144142"/>
    <n v="8328.6"/>
    <n v="90338.743916217922"/>
    <n v="52157.098118281086"/>
  </r>
  <r>
    <x v="25"/>
    <x v="4"/>
    <x v="1"/>
    <x v="2"/>
    <n v="1991.25"/>
    <m/>
    <m/>
    <n v="167265"/>
    <m/>
    <m/>
  </r>
  <r>
    <x v="25"/>
    <x v="4"/>
    <x v="2"/>
    <x v="2"/>
    <n v="159.30000000000001"/>
    <m/>
    <m/>
    <n v="13381.2"/>
    <m/>
    <m/>
  </r>
  <r>
    <x v="26"/>
    <x v="4"/>
    <x v="0"/>
    <x v="2"/>
    <n v="0"/>
    <n v="0"/>
    <n v="0"/>
    <n v="0"/>
    <n v="0"/>
    <n v="0"/>
  </r>
  <r>
    <x v="26"/>
    <x v="4"/>
    <x v="1"/>
    <x v="2"/>
    <n v="0"/>
    <m/>
    <m/>
    <n v="0"/>
    <m/>
    <m/>
  </r>
  <r>
    <x v="26"/>
    <x v="4"/>
    <x v="2"/>
    <x v="2"/>
    <n v="0"/>
    <m/>
    <m/>
    <n v="0"/>
    <m/>
    <m/>
  </r>
  <r>
    <x v="14"/>
    <x v="4"/>
    <x v="0"/>
    <x v="4"/>
    <n v="0"/>
    <n v="0"/>
    <n v="0"/>
    <n v="0"/>
    <n v="0"/>
    <n v="0"/>
  </r>
  <r>
    <x v="14"/>
    <x v="4"/>
    <x v="1"/>
    <x v="4"/>
    <n v="0"/>
    <m/>
    <m/>
    <n v="0"/>
    <m/>
    <m/>
  </r>
  <r>
    <x v="14"/>
    <x v="4"/>
    <x v="2"/>
    <x v="4"/>
    <n v="0"/>
    <m/>
    <m/>
    <n v="0"/>
    <m/>
    <m/>
  </r>
  <r>
    <x v="15"/>
    <x v="4"/>
    <x v="0"/>
    <x v="4"/>
    <n v="0"/>
    <n v="91.971897881907367"/>
    <n v="53.1"/>
    <n v="0"/>
    <n v="2260485.3061415195"/>
    <n v="1305091.8"/>
  </r>
  <r>
    <x v="15"/>
    <x v="4"/>
    <x v="1"/>
    <x v="4"/>
    <n v="0"/>
    <m/>
    <m/>
    <n v="0"/>
    <m/>
    <m/>
  </r>
  <r>
    <x v="15"/>
    <x v="4"/>
    <x v="2"/>
    <x v="4"/>
    <n v="159.30000000000001"/>
    <m/>
    <m/>
    <n v="3915275.4"/>
    <m/>
    <m/>
  </r>
  <r>
    <x v="16"/>
    <x v="4"/>
    <x v="0"/>
    <x v="4"/>
    <n v="0"/>
    <n v="45.985948940953683"/>
    <n v="26.55"/>
    <n v="0"/>
    <n v="1130242.6530707597"/>
    <n v="652545.9"/>
  </r>
  <r>
    <x v="16"/>
    <x v="4"/>
    <x v="1"/>
    <x v="4"/>
    <n v="0"/>
    <m/>
    <m/>
    <n v="0"/>
    <m/>
    <m/>
  </r>
  <r>
    <x v="16"/>
    <x v="4"/>
    <x v="2"/>
    <x v="4"/>
    <n v="79.650000000000006"/>
    <m/>
    <m/>
    <n v="1957637.7"/>
    <m/>
    <m/>
  </r>
  <r>
    <x v="17"/>
    <x v="4"/>
    <x v="0"/>
    <x v="4"/>
    <n v="0"/>
    <n v="0"/>
    <n v="0"/>
    <n v="0"/>
    <n v="0"/>
    <n v="0"/>
  </r>
  <r>
    <x v="17"/>
    <x v="4"/>
    <x v="1"/>
    <x v="4"/>
    <n v="0"/>
    <m/>
    <m/>
    <n v="0"/>
    <m/>
    <m/>
  </r>
  <r>
    <x v="17"/>
    <x v="4"/>
    <x v="2"/>
    <x v="4"/>
    <n v="0"/>
    <m/>
    <m/>
    <n v="0"/>
    <m/>
    <m/>
  </r>
  <r>
    <x v="18"/>
    <x v="4"/>
    <x v="0"/>
    <x v="4"/>
    <n v="0"/>
    <n v="0"/>
    <n v="0"/>
    <n v="0"/>
    <n v="0"/>
    <n v="0"/>
  </r>
  <r>
    <x v="18"/>
    <x v="4"/>
    <x v="1"/>
    <x v="4"/>
    <n v="0"/>
    <m/>
    <m/>
    <n v="0"/>
    <m/>
    <m/>
  </r>
  <r>
    <x v="18"/>
    <x v="4"/>
    <x v="2"/>
    <x v="4"/>
    <n v="0"/>
    <m/>
    <m/>
    <n v="0"/>
    <m/>
    <m/>
  </r>
  <r>
    <x v="19"/>
    <x v="4"/>
    <x v="0"/>
    <x v="4"/>
    <n v="0"/>
    <n v="0"/>
    <n v="0"/>
    <n v="0"/>
    <n v="0"/>
    <n v="0"/>
  </r>
  <r>
    <x v="19"/>
    <x v="4"/>
    <x v="1"/>
    <x v="4"/>
    <n v="0"/>
    <m/>
    <m/>
    <n v="0"/>
    <m/>
    <m/>
  </r>
  <r>
    <x v="19"/>
    <x v="4"/>
    <x v="2"/>
    <x v="4"/>
    <n v="0"/>
    <m/>
    <m/>
    <n v="0"/>
    <m/>
    <m/>
  </r>
  <r>
    <x v="20"/>
    <x v="4"/>
    <x v="0"/>
    <x v="4"/>
    <n v="0"/>
    <n v="0"/>
    <n v="0"/>
    <n v="0"/>
    <n v="0"/>
    <n v="0"/>
  </r>
  <r>
    <x v="20"/>
    <x v="4"/>
    <x v="1"/>
    <x v="4"/>
    <n v="0"/>
    <m/>
    <m/>
    <n v="0"/>
    <m/>
    <m/>
  </r>
  <r>
    <x v="20"/>
    <x v="4"/>
    <x v="2"/>
    <x v="4"/>
    <n v="0"/>
    <m/>
    <m/>
    <n v="0"/>
    <m/>
    <m/>
  </r>
  <r>
    <x v="21"/>
    <x v="4"/>
    <x v="0"/>
    <x v="4"/>
    <n v="0"/>
    <n v="57.244279190151389"/>
    <n v="33.049999999999997"/>
    <n v="0"/>
    <n v="1406949.8939355407"/>
    <n v="812302.9"/>
  </r>
  <r>
    <x v="21"/>
    <x v="4"/>
    <x v="1"/>
    <x v="4"/>
    <n v="99.15"/>
    <m/>
    <m/>
    <n v="2436908.7000000002"/>
    <m/>
    <m/>
  </r>
  <r>
    <x v="21"/>
    <x v="4"/>
    <x v="2"/>
    <x v="4"/>
    <n v="0"/>
    <m/>
    <m/>
    <n v="0"/>
    <m/>
    <m/>
  </r>
  <r>
    <x v="22"/>
    <x v="4"/>
    <x v="0"/>
    <x v="4"/>
    <n v="318.60000000000002"/>
    <n v="165.80469685747747"/>
    <n v="95.727386363568911"/>
    <n v="10520171.999999998"/>
    <n v="5474871.0902339052"/>
    <n v="3160918.2977250451"/>
  </r>
  <r>
    <x v="22"/>
    <x v="4"/>
    <x v="1"/>
    <x v="4"/>
    <n v="0"/>
    <m/>
    <m/>
    <n v="0"/>
    <m/>
    <m/>
  </r>
  <r>
    <x v="22"/>
    <x v="4"/>
    <x v="2"/>
    <x v="4"/>
    <n v="79.650000000000006"/>
    <m/>
    <m/>
    <n v="2630043"/>
    <m/>
    <m/>
  </r>
  <r>
    <x v="23"/>
    <x v="4"/>
    <x v="0"/>
    <x v="4"/>
    <n v="0"/>
    <n v="91.971897881907367"/>
    <n v="53.1"/>
    <n v="0"/>
    <n v="3036912.0680605811"/>
    <n v="1753362"/>
  </r>
  <r>
    <x v="23"/>
    <x v="4"/>
    <x v="1"/>
    <x v="4"/>
    <n v="159.30000000000001"/>
    <m/>
    <m/>
    <n v="5260086"/>
    <m/>
    <m/>
  </r>
  <r>
    <x v="23"/>
    <x v="4"/>
    <x v="2"/>
    <x v="4"/>
    <n v="0"/>
    <m/>
    <m/>
    <n v="0"/>
    <m/>
    <m/>
  </r>
  <r>
    <x v="24"/>
    <x v="4"/>
    <x v="0"/>
    <x v="4"/>
    <n v="318.60000000000002"/>
    <n v="165.80469685747747"/>
    <n v="95.727386363568911"/>
    <n v="11722568.399999999"/>
    <n v="6100618.0161740258"/>
    <n v="3522193.4538611546"/>
  </r>
  <r>
    <x v="24"/>
    <x v="4"/>
    <x v="1"/>
    <x v="4"/>
    <n v="79.650000000000006"/>
    <m/>
    <m/>
    <n v="2930642.1"/>
    <m/>
    <m/>
  </r>
  <r>
    <x v="24"/>
    <x v="4"/>
    <x v="2"/>
    <x v="4"/>
    <n v="0"/>
    <m/>
    <m/>
    <n v="0"/>
    <m/>
    <m/>
  </r>
  <r>
    <x v="25"/>
    <x v="4"/>
    <x v="0"/>
    <x v="4"/>
    <n v="0"/>
    <n v="45.985948940953683"/>
    <n v="26.55"/>
    <n v="0"/>
    <n v="1692007.0053334499"/>
    <n v="976880.7"/>
  </r>
  <r>
    <x v="25"/>
    <x v="4"/>
    <x v="1"/>
    <x v="4"/>
    <n v="0"/>
    <m/>
    <m/>
    <n v="0"/>
    <m/>
    <m/>
  </r>
  <r>
    <x v="25"/>
    <x v="4"/>
    <x v="2"/>
    <x v="4"/>
    <n v="79.650000000000006"/>
    <m/>
    <m/>
    <n v="2930642.1"/>
    <m/>
    <m/>
  </r>
  <r>
    <x v="26"/>
    <x v="4"/>
    <x v="0"/>
    <x v="4"/>
    <n v="0"/>
    <n v="0"/>
    <n v="0"/>
    <n v="0"/>
    <n v="0"/>
    <n v="0"/>
  </r>
  <r>
    <x v="26"/>
    <x v="4"/>
    <x v="1"/>
    <x v="4"/>
    <n v="0"/>
    <m/>
    <m/>
    <n v="0"/>
    <m/>
    <m/>
  </r>
  <r>
    <x v="26"/>
    <x v="4"/>
    <x v="2"/>
    <x v="4"/>
    <n v="0"/>
    <m/>
    <m/>
    <n v="0"/>
    <m/>
    <m/>
  </r>
  <r>
    <x v="14"/>
    <x v="4"/>
    <x v="0"/>
    <x v="5"/>
    <n v="0"/>
    <n v="91.971897881907367"/>
    <n v="53.1"/>
    <n v="0"/>
    <n v="441465.10983315535"/>
    <n v="254880"/>
  </r>
  <r>
    <x v="14"/>
    <x v="4"/>
    <x v="1"/>
    <x v="5"/>
    <n v="159.30000000000001"/>
    <m/>
    <m/>
    <n v="764640"/>
    <m/>
    <m/>
  </r>
  <r>
    <x v="14"/>
    <x v="4"/>
    <x v="2"/>
    <x v="5"/>
    <n v="159.30000000000001"/>
    <m/>
    <m/>
    <n v="764640"/>
    <m/>
    <m/>
  </r>
  <r>
    <x v="15"/>
    <x v="4"/>
    <x v="0"/>
    <x v="5"/>
    <n v="495.75"/>
    <n v="129.50578172421493"/>
    <n v="74.770197940088408"/>
    <n v="2379600"/>
    <n v="621627.75227623165"/>
    <n v="358896.95011242438"/>
  </r>
  <r>
    <x v="15"/>
    <x v="4"/>
    <x v="1"/>
    <x v="5"/>
    <n v="396.6"/>
    <m/>
    <m/>
    <n v="1903680"/>
    <m/>
    <m/>
  </r>
  <r>
    <x v="15"/>
    <x v="4"/>
    <x v="2"/>
    <x v="5"/>
    <n v="238.95"/>
    <m/>
    <m/>
    <n v="1146960"/>
    <m/>
    <m/>
  </r>
  <r>
    <x v="16"/>
    <x v="4"/>
    <x v="0"/>
    <x v="5"/>
    <n v="198.3"/>
    <n v="71.911038790995093"/>
    <n v="41.517857603686643"/>
    <n v="951840"/>
    <n v="345172.98619677639"/>
    <n v="199285.71649769583"/>
  </r>
  <r>
    <x v="16"/>
    <x v="4"/>
    <x v="1"/>
    <x v="5"/>
    <n v="99.15"/>
    <m/>
    <m/>
    <n v="475920"/>
    <m/>
    <m/>
  </r>
  <r>
    <x v="16"/>
    <x v="4"/>
    <x v="2"/>
    <x v="5"/>
    <n v="238.95"/>
    <m/>
    <m/>
    <n v="1146960"/>
    <m/>
    <m/>
  </r>
  <r>
    <x v="17"/>
    <x v="4"/>
    <x v="0"/>
    <x v="5"/>
    <n v="5814.45"/>
    <n v="353.13906963121497"/>
    <n v="203.88493691295596"/>
    <n v="27909360"/>
    <n v="1695067.5342298313"/>
    <n v="978647.69718218839"/>
  </r>
  <r>
    <x v="17"/>
    <x v="4"/>
    <x v="1"/>
    <x v="5"/>
    <n v="5354.1"/>
    <m/>
    <m/>
    <n v="25699679.999999996"/>
    <m/>
    <m/>
  </r>
  <r>
    <x v="17"/>
    <x v="4"/>
    <x v="2"/>
    <x v="5"/>
    <n v="6048.15"/>
    <m/>
    <m/>
    <n v="29031120"/>
    <m/>
    <m/>
  </r>
  <r>
    <x v="18"/>
    <x v="4"/>
    <x v="0"/>
    <x v="5"/>
    <n v="1090.6500000000001"/>
    <n v="645.11026383092064"/>
    <n v="372.45458447977256"/>
    <n v="5235120"/>
    <n v="3096529.2663884191"/>
    <n v="1787782.0055029083"/>
  </r>
  <r>
    <x v="18"/>
    <x v="4"/>
    <x v="1"/>
    <x v="5"/>
    <n v="1685.55"/>
    <m/>
    <m/>
    <n v="8090640.0000000009"/>
    <m/>
    <m/>
  </r>
  <r>
    <x v="18"/>
    <x v="4"/>
    <x v="2"/>
    <x v="5"/>
    <n v="2379.6"/>
    <m/>
    <m/>
    <n v="11422080"/>
    <m/>
    <m/>
  </r>
  <r>
    <x v="19"/>
    <x v="4"/>
    <x v="0"/>
    <x v="5"/>
    <n v="2628.45"/>
    <n v="565.08480115819759"/>
    <n v="326.25186206365157"/>
    <n v="12616560.000000002"/>
    <n v="2712407.0455593555"/>
    <n v="1566008.9379055316"/>
  </r>
  <r>
    <x v="19"/>
    <x v="4"/>
    <x v="1"/>
    <x v="5"/>
    <n v="3345.3"/>
    <m/>
    <m/>
    <n v="16057439.999999998"/>
    <m/>
    <m/>
  </r>
  <r>
    <x v="19"/>
    <x v="4"/>
    <x v="2"/>
    <x v="5"/>
    <n v="2230.1999999999998"/>
    <m/>
    <m/>
    <n v="10704960.000000002"/>
    <m/>
    <m/>
  </r>
  <r>
    <x v="20"/>
    <x v="4"/>
    <x v="0"/>
    <x v="5"/>
    <n v="297.45"/>
    <n v="79.760939688546799"/>
    <n v="46.05"/>
    <n v="1032151.5"/>
    <n v="276770.46071925742"/>
    <n v="159793.5"/>
  </r>
  <r>
    <x v="20"/>
    <x v="4"/>
    <x v="1"/>
    <x v="5"/>
    <n v="297.45"/>
    <m/>
    <m/>
    <n v="1032151.5"/>
    <m/>
    <m/>
  </r>
  <r>
    <x v="20"/>
    <x v="4"/>
    <x v="2"/>
    <x v="5"/>
    <n v="159.30000000000001"/>
    <m/>
    <m/>
    <n v="552771"/>
    <m/>
    <m/>
  </r>
  <r>
    <x v="21"/>
    <x v="4"/>
    <x v="0"/>
    <x v="5"/>
    <n v="1274.4000000000001"/>
    <n v="244.77818530253055"/>
    <n v="141.3227511761641"/>
    <n v="4422168"/>
    <n v="849380.30299978075"/>
    <n v="490389.94658128935"/>
  </r>
  <r>
    <x v="21"/>
    <x v="4"/>
    <x v="1"/>
    <x v="5"/>
    <n v="793.2"/>
    <m/>
    <m/>
    <n v="2752404"/>
    <m/>
    <m/>
  </r>
  <r>
    <x v="21"/>
    <x v="4"/>
    <x v="2"/>
    <x v="5"/>
    <n v="955.8"/>
    <m/>
    <m/>
    <n v="3316626"/>
    <m/>
    <m/>
  </r>
  <r>
    <x v="22"/>
    <x v="4"/>
    <x v="0"/>
    <x v="5"/>
    <n v="1513.35"/>
    <n v="930.00826206007423"/>
    <n v="536.94052044895989"/>
    <n v="2105069.85"/>
    <n v="1293641.4925255633"/>
    <n v="746884.26394450327"/>
  </r>
  <r>
    <x v="22"/>
    <x v="4"/>
    <x v="1"/>
    <x v="5"/>
    <n v="2708.1"/>
    <m/>
    <m/>
    <n v="3766967.1"/>
    <m/>
    <m/>
  </r>
  <r>
    <x v="22"/>
    <x v="4"/>
    <x v="2"/>
    <x v="5"/>
    <n v="3345.3"/>
    <m/>
    <m/>
    <n v="4653312.3"/>
    <m/>
    <m/>
  </r>
  <r>
    <x v="23"/>
    <x v="4"/>
    <x v="0"/>
    <x v="5"/>
    <n v="2787.75"/>
    <n v="752.82242926204049"/>
    <n v="434.64223218642712"/>
    <n v="3877760.25"/>
    <n v="1047175.9991034985"/>
    <n v="604587.34497132024"/>
  </r>
  <r>
    <x v="23"/>
    <x v="4"/>
    <x v="1"/>
    <x v="5"/>
    <n v="3106.35"/>
    <m/>
    <m/>
    <n v="4320932.8499999996"/>
    <m/>
    <m/>
  </r>
  <r>
    <x v="23"/>
    <x v="4"/>
    <x v="2"/>
    <x v="5"/>
    <n v="4221.45"/>
    <m/>
    <m/>
    <n v="5872036.9500000002"/>
    <m/>
    <m/>
  </r>
  <r>
    <x v="24"/>
    <x v="4"/>
    <x v="0"/>
    <x v="5"/>
    <n v="477.9"/>
    <n v="121.66738470107755"/>
    <n v="70.244697308764884"/>
    <n v="1933105.5"/>
    <n v="492144.57111585874"/>
    <n v="284139.80061395396"/>
  </r>
  <r>
    <x v="24"/>
    <x v="4"/>
    <x v="1"/>
    <x v="5"/>
    <n v="238.95"/>
    <m/>
    <m/>
    <n v="966552.75"/>
    <m/>
    <m/>
  </r>
  <r>
    <x v="24"/>
    <x v="4"/>
    <x v="2"/>
    <x v="5"/>
    <n v="398.25"/>
    <m/>
    <m/>
    <n v="1610921.25"/>
    <m/>
    <m/>
  </r>
  <r>
    <x v="25"/>
    <x v="4"/>
    <x v="0"/>
    <x v="5"/>
    <n v="297.45"/>
    <n v="132.275763086062"/>
    <n v="76.369447425001056"/>
    <n v="1203185.25"/>
    <n v="535055.46168312058"/>
    <n v="308914.41483412916"/>
  </r>
  <r>
    <x v="25"/>
    <x v="4"/>
    <x v="1"/>
    <x v="5"/>
    <n v="79.650000000000006"/>
    <m/>
    <m/>
    <n v="322184.25"/>
    <m/>
    <m/>
  </r>
  <r>
    <x v="25"/>
    <x v="4"/>
    <x v="2"/>
    <x v="5"/>
    <n v="318.60000000000002"/>
    <m/>
    <m/>
    <n v="1288737"/>
    <m/>
    <m/>
  </r>
  <r>
    <x v="26"/>
    <x v="4"/>
    <x v="0"/>
    <x v="5"/>
    <n v="0"/>
    <n v="0"/>
    <n v="0"/>
    <n v="0"/>
    <n v="0"/>
    <n v="0"/>
  </r>
  <r>
    <x v="26"/>
    <x v="4"/>
    <x v="1"/>
    <x v="5"/>
    <n v="0"/>
    <m/>
    <m/>
    <n v="0"/>
    <m/>
    <m/>
  </r>
  <r>
    <x v="26"/>
    <x v="4"/>
    <x v="2"/>
    <x v="5"/>
    <n v="0"/>
    <m/>
    <m/>
    <n v="0"/>
    <m/>
    <m/>
  </r>
  <r>
    <x v="14"/>
    <x v="4"/>
    <x v="0"/>
    <x v="6"/>
    <n v="0"/>
    <n v="0"/>
    <n v="0"/>
    <n v="0"/>
    <n v="0"/>
    <n v="0"/>
  </r>
  <r>
    <x v="14"/>
    <x v="4"/>
    <x v="1"/>
    <x v="6"/>
    <n v="0"/>
    <m/>
    <m/>
    <n v="0"/>
    <m/>
    <m/>
  </r>
  <r>
    <x v="14"/>
    <x v="4"/>
    <x v="2"/>
    <x v="6"/>
    <n v="0"/>
    <m/>
    <m/>
    <n v="0"/>
    <m/>
    <m/>
  </r>
  <r>
    <x v="15"/>
    <x v="4"/>
    <x v="0"/>
    <x v="6"/>
    <n v="99.15"/>
    <n v="57.244279190151389"/>
    <n v="33.049999999999997"/>
    <n v="132960.15"/>
    <n v="76764.578393993012"/>
    <n v="44320.05"/>
  </r>
  <r>
    <x v="15"/>
    <x v="4"/>
    <x v="1"/>
    <x v="6"/>
    <n v="99.15"/>
    <m/>
    <m/>
    <n v="132960.15"/>
    <m/>
    <m/>
  </r>
  <r>
    <x v="15"/>
    <x v="4"/>
    <x v="2"/>
    <x v="6"/>
    <n v="0"/>
    <m/>
    <m/>
    <n v="0"/>
    <m/>
    <m/>
  </r>
  <r>
    <x v="16"/>
    <x v="4"/>
    <x v="0"/>
    <x v="6"/>
    <n v="99.15"/>
    <n v="57.244279190151389"/>
    <n v="33.049999999999997"/>
    <n v="132960.15"/>
    <n v="76764.578393993012"/>
    <n v="44320.05"/>
  </r>
  <r>
    <x v="16"/>
    <x v="4"/>
    <x v="1"/>
    <x v="6"/>
    <n v="0"/>
    <m/>
    <m/>
    <n v="0"/>
    <m/>
    <m/>
  </r>
  <r>
    <x v="16"/>
    <x v="4"/>
    <x v="2"/>
    <x v="6"/>
    <n v="0"/>
    <m/>
    <m/>
    <n v="0"/>
    <m/>
    <m/>
  </r>
  <r>
    <x v="17"/>
    <x v="4"/>
    <x v="0"/>
    <x v="6"/>
    <n v="0"/>
    <n v="0"/>
    <n v="0"/>
    <n v="0"/>
    <n v="0"/>
    <n v="0"/>
  </r>
  <r>
    <x v="17"/>
    <x v="4"/>
    <x v="1"/>
    <x v="6"/>
    <n v="0"/>
    <m/>
    <m/>
    <n v="0"/>
    <m/>
    <m/>
  </r>
  <r>
    <x v="17"/>
    <x v="4"/>
    <x v="2"/>
    <x v="6"/>
    <n v="0"/>
    <m/>
    <m/>
    <n v="0"/>
    <m/>
    <m/>
  </r>
  <r>
    <x v="18"/>
    <x v="4"/>
    <x v="0"/>
    <x v="6"/>
    <n v="594.9"/>
    <n v="206.39718384706705"/>
    <n v="119.16346965408485"/>
    <n v="797760.9"/>
    <n v="276778.62353891699"/>
    <n v="159798.21280612782"/>
  </r>
  <r>
    <x v="18"/>
    <x v="4"/>
    <x v="1"/>
    <x v="6"/>
    <n v="198.3"/>
    <m/>
    <m/>
    <n v="265920.3"/>
    <m/>
    <m/>
  </r>
  <r>
    <x v="18"/>
    <x v="4"/>
    <x v="2"/>
    <x v="6"/>
    <n v="297.45"/>
    <m/>
    <m/>
    <n v="398880.45"/>
    <m/>
    <m/>
  </r>
  <r>
    <x v="19"/>
    <x v="4"/>
    <x v="0"/>
    <x v="6"/>
    <n v="2787.75"/>
    <n v="955.8"/>
    <n v="551.83138729144423"/>
    <n v="3738372.75"/>
    <n v="1281727.8"/>
    <n v="740005.89035782672"/>
  </r>
  <r>
    <x v="19"/>
    <x v="4"/>
    <x v="1"/>
    <x v="6"/>
    <n v="4699.3500000000004"/>
    <m/>
    <m/>
    <n v="6301828.3499999996"/>
    <m/>
    <m/>
  </r>
  <r>
    <x v="19"/>
    <x v="4"/>
    <x v="2"/>
    <x v="6"/>
    <n v="3743.55"/>
    <m/>
    <m/>
    <n v="5020100.55"/>
    <m/>
    <m/>
  </r>
  <r>
    <x v="20"/>
    <x v="4"/>
    <x v="0"/>
    <x v="6"/>
    <n v="25481.55"/>
    <n v="3925.5162160536279"/>
    <n v="2266.3978440468031"/>
    <n v="30374007.600000005"/>
    <n v="4679215.3295359258"/>
    <n v="2701546.2301037903"/>
  </r>
  <r>
    <x v="20"/>
    <x v="4"/>
    <x v="1"/>
    <x v="6"/>
    <n v="24985.8"/>
    <m/>
    <m/>
    <n v="29783073.599999998"/>
    <m/>
    <m/>
  </r>
  <r>
    <x v="20"/>
    <x v="4"/>
    <x v="2"/>
    <x v="6"/>
    <n v="32019.3"/>
    <m/>
    <m/>
    <n v="38167005.600000001"/>
    <m/>
    <m/>
  </r>
  <r>
    <x v="21"/>
    <x v="4"/>
    <x v="0"/>
    <x v="6"/>
    <n v="25328.7"/>
    <n v="4112.9010637261854"/>
    <n v="2374.5845362926116"/>
    <n v="30191810.400000002"/>
    <n v="4902578.0679616118"/>
    <n v="2830504.7672607922"/>
  </r>
  <r>
    <x v="21"/>
    <x v="4"/>
    <x v="1"/>
    <x v="6"/>
    <n v="31926.3"/>
    <m/>
    <m/>
    <n v="38056149.599999994"/>
    <m/>
    <m/>
  </r>
  <r>
    <x v="21"/>
    <x v="4"/>
    <x v="2"/>
    <x v="6"/>
    <n v="24372.9"/>
    <m/>
    <m/>
    <n v="29052496.799999997"/>
    <m/>
    <m/>
  </r>
  <r>
    <x v="22"/>
    <x v="4"/>
    <x v="0"/>
    <x v="6"/>
    <n v="11389.95"/>
    <n v="1391.7873652250055"/>
    <n v="803.548809967377"/>
    <n v="11834158.049999999"/>
    <n v="1446067.0724687937"/>
    <n v="834887.21355611214"/>
  </r>
  <r>
    <x v="22"/>
    <x v="4"/>
    <x v="1"/>
    <x v="6"/>
    <n v="10593.45"/>
    <m/>
    <m/>
    <n v="11006594.549999999"/>
    <m/>
    <m/>
  </r>
  <r>
    <x v="22"/>
    <x v="4"/>
    <x v="2"/>
    <x v="6"/>
    <n v="8681.85"/>
    <m/>
    <m/>
    <n v="9020442.1500000004"/>
    <m/>
    <m/>
  </r>
  <r>
    <x v="23"/>
    <x v="4"/>
    <x v="0"/>
    <x v="6"/>
    <n v="716.85"/>
    <n v="421.4681838525895"/>
    <n v="243.33476940215525"/>
    <n v="744807.15"/>
    <n v="437905.44302284031"/>
    <n v="252824.82540883918"/>
  </r>
  <r>
    <x v="23"/>
    <x v="4"/>
    <x v="1"/>
    <x v="6"/>
    <n v="1513.35"/>
    <m/>
    <m/>
    <n v="1572370.65"/>
    <m/>
    <m/>
  </r>
  <r>
    <x v="23"/>
    <x v="4"/>
    <x v="2"/>
    <x v="6"/>
    <n v="1354.05"/>
    <m/>
    <m/>
    <n v="1406857.95"/>
    <m/>
    <m/>
  </r>
  <r>
    <x v="24"/>
    <x v="4"/>
    <x v="0"/>
    <x v="6"/>
    <n v="398.25"/>
    <n v="45.985948940953712"/>
    <n v="26.55"/>
    <n v="474714"/>
    <n v="54815.251137616826"/>
    <n v="31647.599999999999"/>
  </r>
  <r>
    <x v="24"/>
    <x v="4"/>
    <x v="1"/>
    <x v="6"/>
    <n v="318.60000000000002"/>
    <m/>
    <m/>
    <n v="379771.2"/>
    <m/>
    <m/>
  </r>
  <r>
    <x v="24"/>
    <x v="4"/>
    <x v="2"/>
    <x v="6"/>
    <n v="398.25"/>
    <m/>
    <m/>
    <n v="474714"/>
    <m/>
    <m/>
  </r>
  <r>
    <x v="25"/>
    <x v="4"/>
    <x v="0"/>
    <x v="6"/>
    <n v="1487.25"/>
    <n v="1229.6745758533027"/>
    <n v="709.95294738454322"/>
    <n v="1772802"/>
    <n v="1465772.0944171369"/>
    <n v="846263.91328237555"/>
  </r>
  <r>
    <x v="25"/>
    <x v="4"/>
    <x v="1"/>
    <x v="6"/>
    <n v="796.5"/>
    <m/>
    <m/>
    <n v="949428"/>
    <m/>
    <m/>
  </r>
  <r>
    <x v="25"/>
    <x v="4"/>
    <x v="2"/>
    <x v="6"/>
    <n v="3186"/>
    <m/>
    <m/>
    <n v="3797712"/>
    <m/>
    <m/>
  </r>
  <r>
    <x v="26"/>
    <x v="4"/>
    <x v="0"/>
    <x v="6"/>
    <n v="318.60000000000002"/>
    <n v="1655.4941618743328"/>
    <n v="955.8"/>
    <n v="379771.2"/>
    <n v="1973349.040954205"/>
    <n v="1139313.6000000001"/>
  </r>
  <r>
    <x v="26"/>
    <x v="4"/>
    <x v="1"/>
    <x v="6"/>
    <n v="318.60000000000002"/>
    <m/>
    <m/>
    <n v="379771.2"/>
    <m/>
    <m/>
  </r>
  <r>
    <x v="26"/>
    <x v="4"/>
    <x v="2"/>
    <x v="6"/>
    <n v="3186"/>
    <m/>
    <m/>
    <n v="3797712"/>
    <m/>
    <m/>
  </r>
  <r>
    <x v="14"/>
    <x v="4"/>
    <x v="0"/>
    <x v="7"/>
    <n v="0"/>
    <n v="183.94379576381473"/>
    <n v="106.2"/>
    <n v="0"/>
    <n v="1752800.429833391"/>
    <n v="1011979.8"/>
  </r>
  <r>
    <x v="14"/>
    <x v="4"/>
    <x v="1"/>
    <x v="7"/>
    <n v="318.60000000000002"/>
    <m/>
    <m/>
    <n v="3035939.4"/>
    <m/>
    <m/>
  </r>
  <r>
    <x v="14"/>
    <x v="4"/>
    <x v="2"/>
    <x v="7"/>
    <n v="0"/>
    <m/>
    <m/>
    <n v="0"/>
    <m/>
    <m/>
  </r>
  <r>
    <x v="15"/>
    <x v="4"/>
    <x v="0"/>
    <x v="7"/>
    <n v="0"/>
    <n v="0"/>
    <n v="0"/>
    <n v="0"/>
    <n v="0"/>
    <n v="0"/>
  </r>
  <r>
    <x v="15"/>
    <x v="4"/>
    <x v="1"/>
    <x v="7"/>
    <n v="0"/>
    <m/>
    <m/>
    <n v="0"/>
    <m/>
    <m/>
  </r>
  <r>
    <x v="15"/>
    <x v="4"/>
    <x v="2"/>
    <x v="7"/>
    <n v="0"/>
    <m/>
    <m/>
    <n v="0"/>
    <m/>
    <m/>
  </r>
  <r>
    <x v="16"/>
    <x v="4"/>
    <x v="0"/>
    <x v="7"/>
    <n v="297.45"/>
    <n v="151.4541267182905"/>
    <n v="87.442080830684716"/>
    <n v="2834401.05"/>
    <n v="1443206.3734985902"/>
    <n v="833235.58823559468"/>
  </r>
  <r>
    <x v="16"/>
    <x v="4"/>
    <x v="1"/>
    <x v="7"/>
    <n v="198.3"/>
    <m/>
    <m/>
    <n v="1889600.7"/>
    <m/>
    <m/>
  </r>
  <r>
    <x v="16"/>
    <x v="4"/>
    <x v="2"/>
    <x v="7"/>
    <n v="0"/>
    <m/>
    <m/>
    <n v="0"/>
    <m/>
    <m/>
  </r>
  <r>
    <x v="17"/>
    <x v="4"/>
    <x v="0"/>
    <x v="7"/>
    <n v="238.95"/>
    <n v="23.469288442558305"/>
    <n v="13.55"/>
    <n v="2276954.5499999998"/>
    <n v="223638.84956913811"/>
    <n v="129117.95"/>
  </r>
  <r>
    <x v="17"/>
    <x v="4"/>
    <x v="1"/>
    <x v="7"/>
    <n v="198.3"/>
    <m/>
    <m/>
    <n v="1889600.7"/>
    <m/>
    <m/>
  </r>
  <r>
    <x v="17"/>
    <x v="4"/>
    <x v="2"/>
    <x v="7"/>
    <n v="198.3"/>
    <m/>
    <m/>
    <n v="1889600.7"/>
    <m/>
    <m/>
  </r>
  <r>
    <x v="18"/>
    <x v="4"/>
    <x v="0"/>
    <x v="7"/>
    <n v="297.45"/>
    <n v="151.45412671829044"/>
    <n v="87.442080830684688"/>
    <n v="2834401.05"/>
    <n v="1443206.3734985904"/>
    <n v="833235.5882355948"/>
  </r>
  <r>
    <x v="18"/>
    <x v="4"/>
    <x v="1"/>
    <x v="7"/>
    <n v="198.3"/>
    <m/>
    <m/>
    <n v="1889600.7"/>
    <m/>
    <m/>
  </r>
  <r>
    <x v="18"/>
    <x v="4"/>
    <x v="2"/>
    <x v="7"/>
    <n v="495.75"/>
    <m/>
    <m/>
    <n v="4724001.75"/>
    <m/>
    <m/>
  </r>
  <r>
    <x v="19"/>
    <x v="4"/>
    <x v="0"/>
    <x v="7"/>
    <n v="0"/>
    <n v="0"/>
    <n v="0"/>
    <n v="0"/>
    <n v="0"/>
    <n v="0"/>
  </r>
  <r>
    <x v="19"/>
    <x v="4"/>
    <x v="1"/>
    <x v="7"/>
    <n v="0"/>
    <m/>
    <m/>
    <n v="0"/>
    <m/>
    <m/>
  </r>
  <r>
    <x v="19"/>
    <x v="4"/>
    <x v="2"/>
    <x v="7"/>
    <n v="0"/>
    <m/>
    <m/>
    <n v="0"/>
    <m/>
    <m/>
  </r>
  <r>
    <x v="20"/>
    <x v="4"/>
    <x v="0"/>
    <x v="7"/>
    <n v="0"/>
    <n v="114.48855838030278"/>
    <n v="66.099999999999994"/>
    <n v="0"/>
    <n v="1090961.4728059052"/>
    <n v="629866.9"/>
  </r>
  <r>
    <x v="20"/>
    <x v="4"/>
    <x v="1"/>
    <x v="7"/>
    <n v="198.3"/>
    <m/>
    <m/>
    <n v="1889600.7"/>
    <m/>
    <m/>
  </r>
  <r>
    <x v="20"/>
    <x v="4"/>
    <x v="2"/>
    <x v="7"/>
    <n v="0"/>
    <m/>
    <m/>
    <n v="0"/>
    <m/>
    <m/>
  </r>
  <r>
    <x v="21"/>
    <x v="4"/>
    <x v="0"/>
    <x v="7"/>
    <n v="159.30000000000001"/>
    <n v="91.971897881907367"/>
    <n v="53.1"/>
    <n v="1517969.7"/>
    <n v="876400.21491669549"/>
    <n v="505989.9"/>
  </r>
  <r>
    <x v="21"/>
    <x v="4"/>
    <x v="1"/>
    <x v="7"/>
    <n v="0"/>
    <m/>
    <m/>
    <n v="0"/>
    <m/>
    <m/>
  </r>
  <r>
    <x v="21"/>
    <x v="4"/>
    <x v="2"/>
    <x v="7"/>
    <n v="0"/>
    <m/>
    <m/>
    <n v="0"/>
    <m/>
    <m/>
  </r>
  <r>
    <x v="22"/>
    <x v="4"/>
    <x v="0"/>
    <x v="7"/>
    <n v="0"/>
    <n v="45.985948940953683"/>
    <n v="26.55"/>
    <n v="0"/>
    <n v="438200.10745834775"/>
    <n v="252994.95"/>
  </r>
  <r>
    <x v="22"/>
    <x v="4"/>
    <x v="1"/>
    <x v="7"/>
    <n v="79.650000000000006"/>
    <m/>
    <m/>
    <n v="758984.85"/>
    <m/>
    <m/>
  </r>
  <r>
    <x v="22"/>
    <x v="4"/>
    <x v="2"/>
    <x v="7"/>
    <n v="0"/>
    <m/>
    <m/>
    <n v="0"/>
    <m/>
    <m/>
  </r>
  <r>
    <x v="23"/>
    <x v="4"/>
    <x v="0"/>
    <x v="7"/>
    <n v="0"/>
    <n v="45.985948940953683"/>
    <n v="26.55"/>
    <n v="0"/>
    <n v="438200.10745834775"/>
    <n v="252994.95"/>
  </r>
  <r>
    <x v="23"/>
    <x v="4"/>
    <x v="1"/>
    <x v="7"/>
    <n v="79.650000000000006"/>
    <m/>
    <m/>
    <n v="758984.85"/>
    <m/>
    <m/>
  </r>
  <r>
    <x v="23"/>
    <x v="4"/>
    <x v="2"/>
    <x v="7"/>
    <n v="0"/>
    <m/>
    <m/>
    <n v="0"/>
    <m/>
    <m/>
  </r>
  <r>
    <x v="24"/>
    <x v="4"/>
    <x v="0"/>
    <x v="7"/>
    <n v="0"/>
    <n v="0"/>
    <n v="0"/>
    <n v="0"/>
    <n v="0"/>
    <n v="0"/>
  </r>
  <r>
    <x v="24"/>
    <x v="4"/>
    <x v="1"/>
    <x v="7"/>
    <n v="0"/>
    <m/>
    <m/>
    <n v="0"/>
    <m/>
    <m/>
  </r>
  <r>
    <x v="24"/>
    <x v="4"/>
    <x v="2"/>
    <x v="7"/>
    <n v="0"/>
    <m/>
    <m/>
    <n v="0"/>
    <m/>
    <m/>
  </r>
  <r>
    <x v="25"/>
    <x v="4"/>
    <x v="0"/>
    <x v="7"/>
    <n v="0"/>
    <n v="0"/>
    <n v="0"/>
    <n v="0"/>
    <n v="0"/>
    <n v="0"/>
  </r>
  <r>
    <x v="25"/>
    <x v="4"/>
    <x v="1"/>
    <x v="7"/>
    <n v="0"/>
    <m/>
    <m/>
    <n v="0"/>
    <m/>
    <m/>
  </r>
  <r>
    <x v="25"/>
    <x v="4"/>
    <x v="2"/>
    <x v="7"/>
    <n v="0"/>
    <m/>
    <m/>
    <n v="0"/>
    <m/>
    <m/>
  </r>
  <r>
    <x v="26"/>
    <x v="4"/>
    <x v="0"/>
    <x v="7"/>
    <n v="0"/>
    <n v="45.985948940953683"/>
    <n v="26.55"/>
    <n v="0"/>
    <n v="438200.10745834775"/>
    <n v="252994.95"/>
  </r>
  <r>
    <x v="26"/>
    <x v="4"/>
    <x v="1"/>
    <x v="7"/>
    <n v="79.650000000000006"/>
    <m/>
    <m/>
    <n v="758984.85"/>
    <m/>
    <m/>
  </r>
  <r>
    <x v="26"/>
    <x v="4"/>
    <x v="2"/>
    <x v="7"/>
    <n v="0"/>
    <m/>
    <m/>
    <n v="0"/>
    <m/>
    <m/>
  </r>
  <r>
    <x v="14"/>
    <x v="4"/>
    <x v="0"/>
    <x v="8"/>
    <n v="0"/>
    <n v="0"/>
    <n v="0"/>
    <n v="0"/>
    <n v="0"/>
    <n v="0"/>
  </r>
  <r>
    <x v="14"/>
    <x v="4"/>
    <x v="1"/>
    <x v="8"/>
    <n v="0"/>
    <m/>
    <m/>
    <n v="0"/>
    <m/>
    <m/>
  </r>
  <r>
    <x v="14"/>
    <x v="4"/>
    <x v="2"/>
    <x v="8"/>
    <n v="0"/>
    <m/>
    <m/>
    <n v="0"/>
    <m/>
    <m/>
  </r>
  <r>
    <x v="15"/>
    <x v="4"/>
    <x v="0"/>
    <x v="8"/>
    <n v="0"/>
    <n v="0"/>
    <n v="0"/>
    <n v="0"/>
    <n v="0"/>
    <n v="0"/>
  </r>
  <r>
    <x v="15"/>
    <x v="4"/>
    <x v="1"/>
    <x v="8"/>
    <n v="0"/>
    <m/>
    <m/>
    <n v="0"/>
    <m/>
    <m/>
  </r>
  <r>
    <x v="15"/>
    <x v="4"/>
    <x v="2"/>
    <x v="8"/>
    <n v="0"/>
    <m/>
    <m/>
    <n v="0"/>
    <m/>
    <m/>
  </r>
  <r>
    <x v="16"/>
    <x v="4"/>
    <x v="0"/>
    <x v="8"/>
    <n v="0"/>
    <n v="0"/>
    <n v="0"/>
    <n v="0"/>
    <n v="0"/>
    <n v="0"/>
  </r>
  <r>
    <x v="16"/>
    <x v="4"/>
    <x v="1"/>
    <x v="8"/>
    <n v="0"/>
    <m/>
    <m/>
    <n v="0"/>
    <m/>
    <m/>
  </r>
  <r>
    <x v="16"/>
    <x v="4"/>
    <x v="2"/>
    <x v="8"/>
    <n v="0"/>
    <m/>
    <m/>
    <n v="0"/>
    <m/>
    <m/>
  </r>
  <r>
    <x v="17"/>
    <x v="4"/>
    <x v="0"/>
    <x v="8"/>
    <n v="0"/>
    <n v="57.244279190151389"/>
    <n v="33.049999999999997"/>
    <n v="0"/>
    <n v="4835996.7059839899"/>
    <n v="2792064"/>
  </r>
  <r>
    <x v="17"/>
    <x v="4"/>
    <x v="1"/>
    <x v="8"/>
    <n v="99.15"/>
    <m/>
    <m/>
    <n v="8376191.9999999991"/>
    <m/>
    <m/>
  </r>
  <r>
    <x v="17"/>
    <x v="4"/>
    <x v="2"/>
    <x v="8"/>
    <n v="0"/>
    <m/>
    <m/>
    <n v="0"/>
    <m/>
    <m/>
  </r>
  <r>
    <x v="18"/>
    <x v="4"/>
    <x v="0"/>
    <x v="8"/>
    <n v="0"/>
    <n v="0"/>
    <n v="0"/>
    <n v="0"/>
    <n v="0"/>
    <n v="0"/>
  </r>
  <r>
    <x v="18"/>
    <x v="4"/>
    <x v="1"/>
    <x v="8"/>
    <n v="0"/>
    <m/>
    <m/>
    <n v="0"/>
    <m/>
    <m/>
  </r>
  <r>
    <x v="18"/>
    <x v="4"/>
    <x v="2"/>
    <x v="8"/>
    <n v="0"/>
    <m/>
    <m/>
    <n v="0"/>
    <m/>
    <m/>
  </r>
  <r>
    <x v="19"/>
    <x v="4"/>
    <x v="0"/>
    <x v="8"/>
    <n v="0"/>
    <n v="45.985948940953683"/>
    <n v="26.55"/>
    <n v="0"/>
    <n v="3884892.966531768"/>
    <n v="2242944"/>
  </r>
  <r>
    <x v="19"/>
    <x v="4"/>
    <x v="1"/>
    <x v="8"/>
    <n v="79.650000000000006"/>
    <m/>
    <m/>
    <n v="6728831.9999999991"/>
    <m/>
    <m/>
  </r>
  <r>
    <x v="19"/>
    <x v="4"/>
    <x v="2"/>
    <x v="8"/>
    <n v="0"/>
    <m/>
    <m/>
    <n v="0"/>
    <m/>
    <m/>
  </r>
  <r>
    <x v="20"/>
    <x v="4"/>
    <x v="0"/>
    <x v="8"/>
    <n v="99.15"/>
    <n v="52.527921146757741"/>
    <n v="30.327009414052018"/>
    <n v="8376191.9999999991"/>
    <n v="4437558.7784780944"/>
    <n v="2562025.7552991146"/>
  </r>
  <r>
    <x v="20"/>
    <x v="4"/>
    <x v="1"/>
    <x v="8"/>
    <n v="0"/>
    <m/>
    <m/>
    <n v="0"/>
    <m/>
    <m/>
  </r>
  <r>
    <x v="20"/>
    <x v="4"/>
    <x v="2"/>
    <x v="8"/>
    <n v="79.650000000000006"/>
    <m/>
    <m/>
    <n v="6728831.9999999991"/>
    <m/>
    <m/>
  </r>
  <r>
    <x v="21"/>
    <x v="4"/>
    <x v="0"/>
    <x v="8"/>
    <n v="477.9"/>
    <n v="151.06603688453606"/>
    <n v="87.218017060696837"/>
    <n v="40372992"/>
    <n v="12762058.796005603"/>
    <n v="7368178.0812876662"/>
  </r>
  <r>
    <x v="21"/>
    <x v="4"/>
    <x v="1"/>
    <x v="8"/>
    <n v="198.3"/>
    <m/>
    <m/>
    <n v="16752383.999999998"/>
    <m/>
    <m/>
  </r>
  <r>
    <x v="21"/>
    <x v="4"/>
    <x v="2"/>
    <x v="8"/>
    <n v="238.95"/>
    <m/>
    <m/>
    <n v="20186496"/>
    <m/>
    <m/>
  </r>
  <r>
    <x v="22"/>
    <x v="4"/>
    <x v="0"/>
    <x v="8"/>
    <n v="0"/>
    <n v="0"/>
    <n v="0"/>
    <n v="0"/>
    <n v="0"/>
    <n v="0"/>
  </r>
  <r>
    <x v="22"/>
    <x v="4"/>
    <x v="1"/>
    <x v="8"/>
    <n v="0"/>
    <m/>
    <m/>
    <n v="0"/>
    <m/>
    <m/>
  </r>
  <r>
    <x v="22"/>
    <x v="4"/>
    <x v="2"/>
    <x v="8"/>
    <n v="0"/>
    <m/>
    <m/>
    <n v="0"/>
    <m/>
    <m/>
  </r>
  <r>
    <x v="23"/>
    <x v="4"/>
    <x v="0"/>
    <x v="8"/>
    <n v="0"/>
    <n v="45.985948940953683"/>
    <n v="26.55"/>
    <n v="0"/>
    <n v="2085462.7844722499"/>
    <n v="1204042.5"/>
  </r>
  <r>
    <x v="23"/>
    <x v="4"/>
    <x v="1"/>
    <x v="8"/>
    <n v="79.650000000000006"/>
    <m/>
    <m/>
    <n v="3612127.5"/>
    <m/>
    <m/>
  </r>
  <r>
    <x v="23"/>
    <x v="4"/>
    <x v="2"/>
    <x v="8"/>
    <n v="0"/>
    <m/>
    <m/>
    <n v="0"/>
    <m/>
    <m/>
  </r>
  <r>
    <x v="24"/>
    <x v="4"/>
    <x v="0"/>
    <x v="8"/>
    <n v="0"/>
    <n v="0"/>
    <n v="0"/>
    <n v="0"/>
    <n v="0"/>
    <n v="0"/>
  </r>
  <r>
    <x v="24"/>
    <x v="4"/>
    <x v="1"/>
    <x v="8"/>
    <n v="0"/>
    <m/>
    <m/>
    <n v="0"/>
    <m/>
    <m/>
  </r>
  <r>
    <x v="24"/>
    <x v="4"/>
    <x v="2"/>
    <x v="8"/>
    <n v="0"/>
    <m/>
    <m/>
    <n v="0"/>
    <m/>
    <m/>
  </r>
  <r>
    <x v="25"/>
    <x v="4"/>
    <x v="0"/>
    <x v="8"/>
    <n v="0"/>
    <n v="0"/>
    <n v="0"/>
    <n v="0"/>
    <n v="0"/>
    <n v="0"/>
  </r>
  <r>
    <x v="25"/>
    <x v="4"/>
    <x v="1"/>
    <x v="8"/>
    <n v="0"/>
    <m/>
    <m/>
    <n v="0"/>
    <m/>
    <m/>
  </r>
  <r>
    <x v="25"/>
    <x v="4"/>
    <x v="2"/>
    <x v="8"/>
    <n v="0"/>
    <m/>
    <m/>
    <n v="0"/>
    <m/>
    <m/>
  </r>
  <r>
    <x v="26"/>
    <x v="4"/>
    <x v="0"/>
    <x v="8"/>
    <n v="0"/>
    <n v="0"/>
    <n v="0"/>
    <n v="0"/>
    <n v="0"/>
    <n v="0"/>
  </r>
  <r>
    <x v="26"/>
    <x v="4"/>
    <x v="1"/>
    <x v="8"/>
    <n v="0"/>
    <m/>
    <m/>
    <n v="0"/>
    <m/>
    <m/>
  </r>
  <r>
    <x v="26"/>
    <x v="4"/>
    <x v="2"/>
    <x v="8"/>
    <n v="0"/>
    <m/>
    <m/>
    <n v="0"/>
    <m/>
    <m/>
  </r>
  <r>
    <x v="14"/>
    <x v="4"/>
    <x v="0"/>
    <x v="9"/>
    <n v="0"/>
    <n v="0"/>
    <n v="0"/>
    <n v="0"/>
    <n v="0"/>
    <n v="0"/>
  </r>
  <r>
    <x v="14"/>
    <x v="4"/>
    <x v="1"/>
    <x v="9"/>
    <n v="0"/>
    <m/>
    <m/>
    <n v="0"/>
    <m/>
    <m/>
  </r>
  <r>
    <x v="14"/>
    <x v="4"/>
    <x v="2"/>
    <x v="9"/>
    <n v="0"/>
    <m/>
    <m/>
    <n v="0"/>
    <m/>
    <m/>
  </r>
  <r>
    <x v="15"/>
    <x v="4"/>
    <x v="0"/>
    <x v="9"/>
    <n v="0"/>
    <n v="0"/>
    <n v="0"/>
    <n v="0"/>
    <n v="0"/>
    <n v="0"/>
  </r>
  <r>
    <x v="15"/>
    <x v="4"/>
    <x v="1"/>
    <x v="9"/>
    <n v="0"/>
    <m/>
    <m/>
    <n v="0"/>
    <m/>
    <m/>
  </r>
  <r>
    <x v="15"/>
    <x v="4"/>
    <x v="2"/>
    <x v="9"/>
    <n v="0"/>
    <m/>
    <m/>
    <n v="0"/>
    <m/>
    <m/>
  </r>
  <r>
    <x v="16"/>
    <x v="4"/>
    <x v="0"/>
    <x v="9"/>
    <n v="0"/>
    <n v="0"/>
    <n v="0"/>
    <n v="0"/>
    <n v="0"/>
    <n v="0"/>
  </r>
  <r>
    <x v="16"/>
    <x v="4"/>
    <x v="1"/>
    <x v="9"/>
    <n v="0"/>
    <m/>
    <m/>
    <n v="0"/>
    <m/>
    <m/>
  </r>
  <r>
    <x v="16"/>
    <x v="4"/>
    <x v="2"/>
    <x v="9"/>
    <n v="0"/>
    <m/>
    <m/>
    <n v="0"/>
    <m/>
    <m/>
  </r>
  <r>
    <x v="17"/>
    <x v="4"/>
    <x v="0"/>
    <x v="9"/>
    <n v="0"/>
    <n v="0"/>
    <n v="0"/>
    <n v="0"/>
    <n v="0"/>
    <n v="0"/>
  </r>
  <r>
    <x v="17"/>
    <x v="4"/>
    <x v="1"/>
    <x v="9"/>
    <n v="0"/>
    <m/>
    <m/>
    <n v="0"/>
    <m/>
    <m/>
  </r>
  <r>
    <x v="17"/>
    <x v="4"/>
    <x v="2"/>
    <x v="9"/>
    <n v="0"/>
    <m/>
    <m/>
    <n v="0"/>
    <m/>
    <m/>
  </r>
  <r>
    <x v="18"/>
    <x v="4"/>
    <x v="0"/>
    <x v="9"/>
    <n v="0"/>
    <n v="0"/>
    <n v="0"/>
    <n v="0"/>
    <n v="0"/>
    <n v="0"/>
  </r>
  <r>
    <x v="18"/>
    <x v="4"/>
    <x v="1"/>
    <x v="9"/>
    <n v="0"/>
    <m/>
    <m/>
    <n v="0"/>
    <m/>
    <m/>
  </r>
  <r>
    <x v="18"/>
    <x v="4"/>
    <x v="2"/>
    <x v="9"/>
    <n v="0"/>
    <m/>
    <m/>
    <n v="0"/>
    <m/>
    <m/>
  </r>
  <r>
    <x v="19"/>
    <x v="4"/>
    <x v="0"/>
    <x v="9"/>
    <n v="0"/>
    <n v="0"/>
    <n v="0"/>
    <n v="0"/>
    <n v="0"/>
    <n v="0"/>
  </r>
  <r>
    <x v="19"/>
    <x v="4"/>
    <x v="1"/>
    <x v="9"/>
    <n v="0"/>
    <m/>
    <m/>
    <n v="0"/>
    <m/>
    <m/>
  </r>
  <r>
    <x v="19"/>
    <x v="4"/>
    <x v="2"/>
    <x v="9"/>
    <n v="0"/>
    <m/>
    <m/>
    <n v="0"/>
    <m/>
    <m/>
  </r>
  <r>
    <x v="20"/>
    <x v="4"/>
    <x v="0"/>
    <x v="9"/>
    <n v="0"/>
    <n v="57.244279190151389"/>
    <n v="33.049999999999997"/>
    <n v="0"/>
    <n v="95426.21340998236"/>
    <n v="55094.35"/>
  </r>
  <r>
    <x v="20"/>
    <x v="4"/>
    <x v="1"/>
    <x v="9"/>
    <n v="99.15"/>
    <m/>
    <m/>
    <n v="165283.04999999999"/>
    <m/>
    <m/>
  </r>
  <r>
    <x v="20"/>
    <x v="4"/>
    <x v="2"/>
    <x v="9"/>
    <n v="0"/>
    <m/>
    <m/>
    <n v="0"/>
    <m/>
    <m/>
  </r>
  <r>
    <x v="21"/>
    <x v="4"/>
    <x v="0"/>
    <x v="9"/>
    <n v="79.650000000000006"/>
    <n v="45.985948940953683"/>
    <n v="26.55"/>
    <n v="132776.54999999999"/>
    <n v="76658.576884569804"/>
    <n v="44258.85"/>
  </r>
  <r>
    <x v="21"/>
    <x v="4"/>
    <x v="1"/>
    <x v="9"/>
    <n v="0"/>
    <m/>
    <m/>
    <n v="0"/>
    <m/>
    <m/>
  </r>
  <r>
    <x v="21"/>
    <x v="4"/>
    <x v="2"/>
    <x v="9"/>
    <n v="0"/>
    <m/>
    <m/>
    <n v="0"/>
    <m/>
    <m/>
  </r>
  <r>
    <x v="22"/>
    <x v="4"/>
    <x v="0"/>
    <x v="9"/>
    <n v="79.650000000000006"/>
    <n v="45.985948940953683"/>
    <n v="26.55"/>
    <n v="132776.54999999999"/>
    <n v="76658.576884569804"/>
    <n v="44258.85"/>
  </r>
  <r>
    <x v="22"/>
    <x v="4"/>
    <x v="1"/>
    <x v="9"/>
    <n v="79.650000000000006"/>
    <m/>
    <m/>
    <n v="132776.54999999999"/>
    <m/>
    <m/>
  </r>
  <r>
    <x v="22"/>
    <x v="4"/>
    <x v="2"/>
    <x v="9"/>
    <n v="159.30000000000001"/>
    <m/>
    <m/>
    <n v="265553.09999999998"/>
    <m/>
    <m/>
  </r>
  <r>
    <x v="23"/>
    <x v="4"/>
    <x v="0"/>
    <x v="9"/>
    <n v="0"/>
    <n v="79.650000000000006"/>
    <n v="45.985948940953691"/>
    <n v="0"/>
    <n v="132776.54999999999"/>
    <n v="76658.576884569804"/>
  </r>
  <r>
    <x v="23"/>
    <x v="4"/>
    <x v="1"/>
    <x v="9"/>
    <n v="159.30000000000001"/>
    <m/>
    <m/>
    <n v="265553.09999999998"/>
    <m/>
    <m/>
  </r>
  <r>
    <x v="23"/>
    <x v="4"/>
    <x v="2"/>
    <x v="9"/>
    <n v="79.650000000000006"/>
    <m/>
    <m/>
    <n v="132776.54999999999"/>
    <m/>
    <m/>
  </r>
  <r>
    <x v="24"/>
    <x v="4"/>
    <x v="0"/>
    <x v="9"/>
    <n v="0"/>
    <n v="0"/>
    <n v="0"/>
    <n v="0"/>
    <n v="0"/>
    <n v="0"/>
  </r>
  <r>
    <x v="24"/>
    <x v="4"/>
    <x v="1"/>
    <x v="9"/>
    <n v="0"/>
    <m/>
    <m/>
    <n v="0"/>
    <m/>
    <m/>
  </r>
  <r>
    <x v="24"/>
    <x v="4"/>
    <x v="2"/>
    <x v="9"/>
    <n v="0"/>
    <m/>
    <m/>
    <n v="0"/>
    <m/>
    <m/>
  </r>
  <r>
    <x v="25"/>
    <x v="4"/>
    <x v="0"/>
    <x v="9"/>
    <n v="0"/>
    <n v="45.985948940953683"/>
    <n v="26.55"/>
    <n v="0"/>
    <n v="76658.576884569804"/>
    <n v="44258.85"/>
  </r>
  <r>
    <x v="25"/>
    <x v="4"/>
    <x v="1"/>
    <x v="9"/>
    <n v="79.650000000000006"/>
    <m/>
    <m/>
    <n v="132776.54999999999"/>
    <m/>
    <m/>
  </r>
  <r>
    <x v="25"/>
    <x v="4"/>
    <x v="2"/>
    <x v="9"/>
    <n v="0"/>
    <m/>
    <m/>
    <n v="0"/>
    <m/>
    <m/>
  </r>
  <r>
    <x v="26"/>
    <x v="4"/>
    <x v="0"/>
    <x v="9"/>
    <n v="0"/>
    <n v="0"/>
    <n v="0"/>
    <n v="0"/>
    <n v="0"/>
    <n v="0"/>
  </r>
  <r>
    <x v="26"/>
    <x v="4"/>
    <x v="1"/>
    <x v="9"/>
    <n v="0"/>
    <m/>
    <m/>
    <n v="0"/>
    <m/>
    <m/>
  </r>
  <r>
    <x v="26"/>
    <x v="4"/>
    <x v="2"/>
    <x v="9"/>
    <n v="0"/>
    <m/>
    <m/>
    <n v="0"/>
    <m/>
    <m/>
  </r>
  <r>
    <x v="14"/>
    <x v="4"/>
    <x v="0"/>
    <x v="10"/>
    <n v="0"/>
    <n v="0"/>
    <n v="0"/>
    <n v="0"/>
    <n v="0"/>
    <n v="0"/>
  </r>
  <r>
    <x v="14"/>
    <x v="4"/>
    <x v="1"/>
    <x v="10"/>
    <n v="0"/>
    <m/>
    <m/>
    <n v="0"/>
    <m/>
    <m/>
  </r>
  <r>
    <x v="14"/>
    <x v="4"/>
    <x v="2"/>
    <x v="10"/>
    <n v="0"/>
    <m/>
    <m/>
    <n v="0"/>
    <m/>
    <m/>
  </r>
  <r>
    <x v="15"/>
    <x v="4"/>
    <x v="0"/>
    <x v="10"/>
    <n v="0"/>
    <n v="0"/>
    <n v="0"/>
    <n v="0"/>
    <n v="0"/>
    <n v="0"/>
  </r>
  <r>
    <x v="15"/>
    <x v="4"/>
    <x v="1"/>
    <x v="10"/>
    <n v="0"/>
    <m/>
    <m/>
    <n v="0"/>
    <m/>
    <m/>
  </r>
  <r>
    <x v="15"/>
    <x v="4"/>
    <x v="2"/>
    <x v="10"/>
    <n v="0"/>
    <m/>
    <m/>
    <n v="0"/>
    <m/>
    <m/>
  </r>
  <r>
    <x v="16"/>
    <x v="4"/>
    <x v="0"/>
    <x v="10"/>
    <n v="0"/>
    <n v="0"/>
    <n v="0"/>
    <n v="0"/>
    <n v="0"/>
    <n v="0"/>
  </r>
  <r>
    <x v="16"/>
    <x v="4"/>
    <x v="1"/>
    <x v="10"/>
    <n v="0"/>
    <m/>
    <m/>
    <n v="0"/>
    <m/>
    <m/>
  </r>
  <r>
    <x v="16"/>
    <x v="4"/>
    <x v="2"/>
    <x v="10"/>
    <n v="0"/>
    <m/>
    <m/>
    <n v="0"/>
    <m/>
    <m/>
  </r>
  <r>
    <x v="17"/>
    <x v="4"/>
    <x v="0"/>
    <x v="10"/>
    <n v="79.650000000000006"/>
    <n v="45.985948940953683"/>
    <n v="26.55"/>
    <n v="19432210.499999996"/>
    <n v="11219191.963124469"/>
    <n v="6477403.4999999981"/>
  </r>
  <r>
    <x v="17"/>
    <x v="4"/>
    <x v="1"/>
    <x v="10"/>
    <n v="0"/>
    <m/>
    <m/>
    <n v="0"/>
    <m/>
    <m/>
  </r>
  <r>
    <x v="17"/>
    <x v="4"/>
    <x v="2"/>
    <x v="10"/>
    <n v="0"/>
    <m/>
    <m/>
    <n v="0"/>
    <m/>
    <m/>
  </r>
  <r>
    <x v="18"/>
    <x v="4"/>
    <x v="0"/>
    <x v="10"/>
    <n v="0"/>
    <n v="114.48855838030278"/>
    <n v="66.099999999999994"/>
    <n v="0"/>
    <n v="27931773.588042468"/>
    <n v="16126416.999999998"/>
  </r>
  <r>
    <x v="18"/>
    <x v="4"/>
    <x v="1"/>
    <x v="10"/>
    <n v="198.3"/>
    <m/>
    <m/>
    <n v="48379250.999999993"/>
    <m/>
    <m/>
  </r>
  <r>
    <x v="18"/>
    <x v="4"/>
    <x v="2"/>
    <x v="10"/>
    <n v="198.3"/>
    <m/>
    <m/>
    <n v="48379250.999999993"/>
    <m/>
    <m/>
  </r>
  <r>
    <x v="19"/>
    <x v="4"/>
    <x v="0"/>
    <x v="10"/>
    <n v="0"/>
    <n v="45.985948940953683"/>
    <n v="26.55"/>
    <n v="0"/>
    <n v="11219191.963124469"/>
    <n v="6477403.4999999981"/>
  </r>
  <r>
    <x v="19"/>
    <x v="4"/>
    <x v="1"/>
    <x v="10"/>
    <n v="79.650000000000006"/>
    <m/>
    <m/>
    <n v="19432210.499999996"/>
    <m/>
    <m/>
  </r>
  <r>
    <x v="19"/>
    <x v="4"/>
    <x v="2"/>
    <x v="10"/>
    <n v="0"/>
    <m/>
    <m/>
    <n v="0"/>
    <m/>
    <m/>
  </r>
  <r>
    <x v="20"/>
    <x v="4"/>
    <x v="0"/>
    <x v="10"/>
    <n v="0"/>
    <n v="0"/>
    <n v="0"/>
    <n v="0"/>
    <n v="0"/>
    <n v="0"/>
  </r>
  <r>
    <x v="20"/>
    <x v="4"/>
    <x v="1"/>
    <x v="10"/>
    <n v="0"/>
    <m/>
    <m/>
    <n v="0"/>
    <m/>
    <m/>
  </r>
  <r>
    <x v="20"/>
    <x v="4"/>
    <x v="2"/>
    <x v="10"/>
    <n v="0"/>
    <m/>
    <m/>
    <n v="0"/>
    <m/>
    <m/>
  </r>
  <r>
    <x v="21"/>
    <x v="4"/>
    <x v="0"/>
    <x v="10"/>
    <n v="79.650000000000006"/>
    <n v="41.517857603686629"/>
    <n v="23.970346263665029"/>
    <n v="12002856.749999998"/>
    <n v="6256533.5515875556"/>
    <n v="3612211.3302030009"/>
  </r>
  <r>
    <x v="21"/>
    <x v="4"/>
    <x v="1"/>
    <x v="10"/>
    <n v="99.15"/>
    <m/>
    <m/>
    <n v="14941409.249999998"/>
    <m/>
    <m/>
  </r>
  <r>
    <x v="21"/>
    <x v="4"/>
    <x v="2"/>
    <x v="10"/>
    <n v="159.30000000000001"/>
    <m/>
    <m/>
    <n v="24005713.499999996"/>
    <m/>
    <m/>
  </r>
  <r>
    <x v="22"/>
    <x v="4"/>
    <x v="0"/>
    <x v="10"/>
    <n v="557.54999999999995"/>
    <n v="121.66738470107754"/>
    <n v="70.24469730876487"/>
    <n v="89596612.350000009"/>
    <n v="19551583.719309054"/>
    <n v="11288112.123426588"/>
  </r>
  <r>
    <x v="22"/>
    <x v="4"/>
    <x v="1"/>
    <x v="10"/>
    <n v="716.85"/>
    <m/>
    <m/>
    <n v="115195644.45"/>
    <m/>
    <m/>
  </r>
  <r>
    <x v="22"/>
    <x v="4"/>
    <x v="2"/>
    <x v="10"/>
    <n v="477.9"/>
    <m/>
    <m/>
    <n v="76797096.300000012"/>
    <m/>
    <m/>
  </r>
  <r>
    <x v="23"/>
    <x v="4"/>
    <x v="0"/>
    <x v="10"/>
    <n v="318.60000000000002"/>
    <n v="256.03892770436295"/>
    <n v="147.8241438331371"/>
    <n v="51198064.199999996"/>
    <n v="41144687.565308012"/>
    <n v="23754896.44155363"/>
  </r>
  <r>
    <x v="23"/>
    <x v="4"/>
    <x v="1"/>
    <x v="10"/>
    <n v="796.5"/>
    <m/>
    <m/>
    <n v="127995160.5"/>
    <m/>
    <m/>
  </r>
  <r>
    <x v="23"/>
    <x v="4"/>
    <x v="2"/>
    <x v="10"/>
    <n v="398.25"/>
    <m/>
    <m/>
    <n v="63997580.25"/>
    <m/>
    <m/>
  </r>
  <r>
    <x v="24"/>
    <x v="4"/>
    <x v="0"/>
    <x v="10"/>
    <n v="79.650000000000006"/>
    <n v="45.985948940953683"/>
    <n v="26.55"/>
    <n v="10552430.249999998"/>
    <n v="6092448.4454422491"/>
    <n v="3517476.75"/>
  </r>
  <r>
    <x v="24"/>
    <x v="4"/>
    <x v="1"/>
    <x v="10"/>
    <n v="79.650000000000006"/>
    <m/>
    <m/>
    <n v="10552430.249999998"/>
    <m/>
    <m/>
  </r>
  <r>
    <x v="24"/>
    <x v="4"/>
    <x v="2"/>
    <x v="10"/>
    <n v="0"/>
    <m/>
    <m/>
    <n v="0"/>
    <m/>
    <m/>
  </r>
  <r>
    <x v="25"/>
    <x v="4"/>
    <x v="0"/>
    <x v="10"/>
    <n v="0"/>
    <n v="45.985948940953683"/>
    <n v="26.55"/>
    <n v="0"/>
    <n v="6092448.4454422491"/>
    <n v="3517476.75"/>
  </r>
  <r>
    <x v="25"/>
    <x v="4"/>
    <x v="1"/>
    <x v="10"/>
    <n v="0"/>
    <m/>
    <m/>
    <n v="0"/>
    <m/>
    <m/>
  </r>
  <r>
    <x v="25"/>
    <x v="4"/>
    <x v="2"/>
    <x v="10"/>
    <n v="79.650000000000006"/>
    <m/>
    <m/>
    <n v="10552430.249999998"/>
    <m/>
    <m/>
  </r>
  <r>
    <x v="26"/>
    <x v="4"/>
    <x v="0"/>
    <x v="10"/>
    <n v="0"/>
    <n v="0"/>
    <n v="0"/>
    <n v="0"/>
    <n v="0"/>
    <n v="0"/>
  </r>
  <r>
    <x v="26"/>
    <x v="4"/>
    <x v="1"/>
    <x v="10"/>
    <n v="0"/>
    <m/>
    <m/>
    <n v="0"/>
    <m/>
    <m/>
  </r>
  <r>
    <x v="26"/>
    <x v="4"/>
    <x v="2"/>
    <x v="10"/>
    <n v="0"/>
    <m/>
    <m/>
    <n v="0"/>
    <m/>
    <m/>
  </r>
  <r>
    <x v="14"/>
    <x v="4"/>
    <x v="0"/>
    <x v="11"/>
    <n v="0"/>
    <n v="121.66738470107755"/>
    <n v="70.244697308764884"/>
    <n v="0"/>
    <n v="0"/>
    <n v="0"/>
  </r>
  <r>
    <x v="14"/>
    <x v="4"/>
    <x v="1"/>
    <x v="11"/>
    <n v="238.95"/>
    <m/>
    <m/>
    <n v="0"/>
    <m/>
    <m/>
  </r>
  <r>
    <x v="14"/>
    <x v="4"/>
    <x v="2"/>
    <x v="11"/>
    <n v="79.650000000000006"/>
    <m/>
    <m/>
    <n v="0"/>
    <m/>
    <m/>
  </r>
  <r>
    <x v="15"/>
    <x v="4"/>
    <x v="0"/>
    <x v="11"/>
    <n v="0"/>
    <n v="45.985948940953683"/>
    <n v="26.55"/>
    <n v="0"/>
    <n v="0"/>
    <n v="0"/>
  </r>
  <r>
    <x v="15"/>
    <x v="4"/>
    <x v="1"/>
    <x v="11"/>
    <n v="0"/>
    <m/>
    <m/>
    <n v="0"/>
    <m/>
    <m/>
  </r>
  <r>
    <x v="15"/>
    <x v="4"/>
    <x v="2"/>
    <x v="11"/>
    <n v="79.650000000000006"/>
    <m/>
    <m/>
    <n v="0"/>
    <m/>
    <m/>
  </r>
  <r>
    <x v="16"/>
    <x v="4"/>
    <x v="0"/>
    <x v="11"/>
    <n v="0"/>
    <n v="45.985948940953683"/>
    <n v="26.55"/>
    <n v="0"/>
    <n v="0"/>
    <n v="0"/>
  </r>
  <r>
    <x v="16"/>
    <x v="4"/>
    <x v="1"/>
    <x v="11"/>
    <n v="0"/>
    <m/>
    <m/>
    <n v="0"/>
    <m/>
    <m/>
  </r>
  <r>
    <x v="16"/>
    <x v="4"/>
    <x v="2"/>
    <x v="11"/>
    <n v="79.650000000000006"/>
    <m/>
    <m/>
    <n v="0"/>
    <m/>
    <m/>
  </r>
  <r>
    <x v="17"/>
    <x v="4"/>
    <x v="0"/>
    <x v="11"/>
    <n v="0"/>
    <n v="114.48855838030278"/>
    <n v="66.099999999999994"/>
    <n v="0"/>
    <n v="0"/>
    <n v="0"/>
  </r>
  <r>
    <x v="17"/>
    <x v="4"/>
    <x v="1"/>
    <x v="11"/>
    <n v="198.3"/>
    <m/>
    <m/>
    <n v="0"/>
    <m/>
    <m/>
  </r>
  <r>
    <x v="17"/>
    <x v="4"/>
    <x v="2"/>
    <x v="11"/>
    <n v="0"/>
    <m/>
    <m/>
    <n v="0"/>
    <m/>
    <m/>
  </r>
  <r>
    <x v="18"/>
    <x v="4"/>
    <x v="0"/>
    <x v="11"/>
    <n v="0"/>
    <n v="57.244279190151389"/>
    <n v="33.049999999999997"/>
    <n v="0"/>
    <n v="0"/>
    <n v="0"/>
  </r>
  <r>
    <x v="18"/>
    <x v="4"/>
    <x v="1"/>
    <x v="11"/>
    <n v="99.15"/>
    <m/>
    <m/>
    <n v="0"/>
    <m/>
    <m/>
  </r>
  <r>
    <x v="18"/>
    <x v="4"/>
    <x v="2"/>
    <x v="11"/>
    <n v="99.15"/>
    <m/>
    <m/>
    <n v="0"/>
    <m/>
    <m/>
  </r>
  <r>
    <x v="19"/>
    <x v="4"/>
    <x v="0"/>
    <x v="11"/>
    <n v="238.95"/>
    <n v="79.650000000000006"/>
    <n v="45.985948940953705"/>
    <n v="0"/>
    <n v="0"/>
    <n v="0"/>
  </r>
  <r>
    <x v="19"/>
    <x v="4"/>
    <x v="1"/>
    <x v="11"/>
    <n v="159.30000000000001"/>
    <m/>
    <m/>
    <n v="0"/>
    <m/>
    <m/>
  </r>
  <r>
    <x v="19"/>
    <x v="4"/>
    <x v="2"/>
    <x v="11"/>
    <n v="79.650000000000006"/>
    <m/>
    <m/>
    <n v="0"/>
    <m/>
    <m/>
  </r>
  <r>
    <x v="20"/>
    <x v="4"/>
    <x v="0"/>
    <x v="11"/>
    <n v="99.15"/>
    <n v="126.69951657366336"/>
    <n v="73.150000000000006"/>
    <n v="0"/>
    <n v="0"/>
    <n v="0"/>
  </r>
  <r>
    <x v="20"/>
    <x v="4"/>
    <x v="1"/>
    <x v="11"/>
    <n v="99.15"/>
    <m/>
    <m/>
    <n v="0"/>
    <m/>
    <m/>
  </r>
  <r>
    <x v="20"/>
    <x v="4"/>
    <x v="2"/>
    <x v="11"/>
    <n v="318.60000000000002"/>
    <m/>
    <m/>
    <n v="0"/>
    <m/>
    <m/>
  </r>
  <r>
    <x v="21"/>
    <x v="4"/>
    <x v="0"/>
    <x v="11"/>
    <n v="79.650000000000006"/>
    <n v="132.275763086062"/>
    <n v="76.369447425001056"/>
    <n v="0"/>
    <n v="0"/>
    <n v="0"/>
  </r>
  <r>
    <x v="21"/>
    <x v="4"/>
    <x v="1"/>
    <x v="11"/>
    <n v="297.45"/>
    <m/>
    <m/>
    <n v="0"/>
    <m/>
    <m/>
  </r>
  <r>
    <x v="21"/>
    <x v="4"/>
    <x v="2"/>
    <x v="11"/>
    <n v="318.60000000000002"/>
    <m/>
    <m/>
    <n v="0"/>
    <m/>
    <m/>
  </r>
  <r>
    <x v="22"/>
    <x v="4"/>
    <x v="0"/>
    <x v="11"/>
    <n v="79.650000000000006"/>
    <n v="165.80469685747747"/>
    <n v="95.727386363568911"/>
    <n v="0"/>
    <n v="0"/>
    <n v="0"/>
  </r>
  <r>
    <x v="22"/>
    <x v="4"/>
    <x v="1"/>
    <x v="11"/>
    <n v="318.60000000000002"/>
    <m/>
    <m/>
    <n v="0"/>
    <m/>
    <m/>
  </r>
  <r>
    <x v="22"/>
    <x v="4"/>
    <x v="2"/>
    <x v="11"/>
    <n v="0"/>
    <m/>
    <m/>
    <n v="0"/>
    <m/>
    <m/>
  </r>
  <r>
    <x v="23"/>
    <x v="4"/>
    <x v="0"/>
    <x v="11"/>
    <n v="79.650000000000006"/>
    <n v="347.18630085301464"/>
    <n v="200.44810425643843"/>
    <n v="0"/>
    <n v="0"/>
    <n v="0"/>
  </r>
  <r>
    <x v="23"/>
    <x v="4"/>
    <x v="1"/>
    <x v="11"/>
    <n v="637.20000000000005"/>
    <m/>
    <m/>
    <n v="0"/>
    <m/>
    <m/>
  </r>
  <r>
    <x v="23"/>
    <x v="4"/>
    <x v="2"/>
    <x v="11"/>
    <n v="0"/>
    <m/>
    <m/>
    <n v="0"/>
    <m/>
    <m/>
  </r>
  <r>
    <x v="24"/>
    <x v="4"/>
    <x v="0"/>
    <x v="11"/>
    <n v="318.60000000000002"/>
    <n v="45.985948940953733"/>
    <n v="26.55"/>
    <n v="0"/>
    <n v="0"/>
    <n v="0"/>
  </r>
  <r>
    <x v="24"/>
    <x v="4"/>
    <x v="1"/>
    <x v="11"/>
    <n v="238.95"/>
    <m/>
    <m/>
    <n v="0"/>
    <m/>
    <m/>
  </r>
  <r>
    <x v="24"/>
    <x v="4"/>
    <x v="2"/>
    <x v="11"/>
    <n v="238.95"/>
    <m/>
    <m/>
    <n v="0"/>
    <m/>
    <m/>
  </r>
  <r>
    <x v="25"/>
    <x v="4"/>
    <x v="0"/>
    <x v="11"/>
    <n v="0"/>
    <n v="79.650000000000006"/>
    <n v="45.985948940953691"/>
    <n v="0"/>
    <n v="0"/>
    <n v="0"/>
  </r>
  <r>
    <x v="25"/>
    <x v="4"/>
    <x v="1"/>
    <x v="11"/>
    <n v="79.650000000000006"/>
    <m/>
    <m/>
    <n v="0"/>
    <m/>
    <m/>
  </r>
  <r>
    <x v="25"/>
    <x v="4"/>
    <x v="2"/>
    <x v="11"/>
    <n v="159.30000000000001"/>
    <m/>
    <m/>
    <n v="0"/>
    <m/>
    <m/>
  </r>
  <r>
    <x v="26"/>
    <x v="4"/>
    <x v="0"/>
    <x v="11"/>
    <n v="0"/>
    <n v="0"/>
    <n v="0"/>
    <n v="0"/>
    <n v="0"/>
    <n v="0"/>
  </r>
  <r>
    <x v="26"/>
    <x v="4"/>
    <x v="1"/>
    <x v="11"/>
    <n v="0"/>
    <m/>
    <m/>
    <n v="0"/>
    <m/>
    <m/>
  </r>
  <r>
    <x v="26"/>
    <x v="4"/>
    <x v="2"/>
    <x v="11"/>
    <n v="0"/>
    <m/>
    <m/>
    <n v="0"/>
    <m/>
    <m/>
  </r>
  <r>
    <x v="14"/>
    <x v="4"/>
    <x v="0"/>
    <x v="12"/>
    <n v="0"/>
    <n v="0"/>
    <n v="0"/>
    <n v="0"/>
    <n v="0"/>
    <n v="0"/>
  </r>
  <r>
    <x v="14"/>
    <x v="4"/>
    <x v="1"/>
    <x v="12"/>
    <n v="0"/>
    <m/>
    <m/>
    <n v="0"/>
    <m/>
    <m/>
  </r>
  <r>
    <x v="14"/>
    <x v="4"/>
    <x v="2"/>
    <x v="12"/>
    <n v="0"/>
    <m/>
    <m/>
    <n v="0"/>
    <m/>
    <m/>
  </r>
  <r>
    <x v="15"/>
    <x v="4"/>
    <x v="0"/>
    <x v="12"/>
    <n v="0"/>
    <n v="91.971897881907367"/>
    <n v="53.1"/>
    <n v="0"/>
    <n v="0"/>
    <n v="0"/>
  </r>
  <r>
    <x v="15"/>
    <x v="4"/>
    <x v="1"/>
    <x v="12"/>
    <n v="0"/>
    <m/>
    <m/>
    <n v="0"/>
    <m/>
    <m/>
  </r>
  <r>
    <x v="15"/>
    <x v="4"/>
    <x v="2"/>
    <x v="12"/>
    <n v="159.30000000000001"/>
    <m/>
    <m/>
    <n v="0"/>
    <m/>
    <m/>
  </r>
  <r>
    <x v="16"/>
    <x v="4"/>
    <x v="0"/>
    <x v="12"/>
    <n v="99.15"/>
    <n v="63.624936149280337"/>
    <n v="36.73387401295976"/>
    <n v="0"/>
    <n v="0"/>
    <n v="0"/>
  </r>
  <r>
    <x v="16"/>
    <x v="4"/>
    <x v="1"/>
    <x v="12"/>
    <n v="198.3"/>
    <m/>
    <m/>
    <n v="0"/>
    <m/>
    <m/>
  </r>
  <r>
    <x v="16"/>
    <x v="4"/>
    <x v="2"/>
    <x v="12"/>
    <n v="79.650000000000006"/>
    <m/>
    <m/>
    <n v="0"/>
    <m/>
    <m/>
  </r>
  <r>
    <x v="17"/>
    <x v="4"/>
    <x v="0"/>
    <x v="12"/>
    <n v="238.95"/>
    <n v="148.81423823008333"/>
    <n v="85.917940501387719"/>
    <n v="0"/>
    <n v="0"/>
    <n v="0"/>
  </r>
  <r>
    <x v="17"/>
    <x v="4"/>
    <x v="1"/>
    <x v="12"/>
    <n v="99.15"/>
    <m/>
    <m/>
    <n v="0"/>
    <m/>
    <m/>
  </r>
  <r>
    <x v="17"/>
    <x v="4"/>
    <x v="2"/>
    <x v="12"/>
    <n v="396.6"/>
    <m/>
    <m/>
    <n v="0"/>
    <m/>
    <m/>
  </r>
  <r>
    <x v="18"/>
    <x v="4"/>
    <x v="0"/>
    <x v="12"/>
    <n v="99.15"/>
    <n v="57.244279190151389"/>
    <n v="33.049999999999997"/>
    <n v="0"/>
    <n v="0"/>
    <n v="0"/>
  </r>
  <r>
    <x v="18"/>
    <x v="4"/>
    <x v="1"/>
    <x v="12"/>
    <n v="0"/>
    <m/>
    <m/>
    <n v="0"/>
    <m/>
    <m/>
  </r>
  <r>
    <x v="18"/>
    <x v="4"/>
    <x v="2"/>
    <x v="12"/>
    <n v="99.15"/>
    <m/>
    <m/>
    <n v="0"/>
    <m/>
    <m/>
  </r>
  <r>
    <x v="19"/>
    <x v="4"/>
    <x v="0"/>
    <x v="12"/>
    <n v="79.650000000000006"/>
    <n v="45.985948940953683"/>
    <n v="26.55"/>
    <n v="0"/>
    <n v="0"/>
    <n v="0"/>
  </r>
  <r>
    <x v="19"/>
    <x v="4"/>
    <x v="1"/>
    <x v="12"/>
    <n v="0"/>
    <m/>
    <m/>
    <n v="0"/>
    <m/>
    <m/>
  </r>
  <r>
    <x v="19"/>
    <x v="4"/>
    <x v="2"/>
    <x v="12"/>
    <n v="0"/>
    <m/>
    <m/>
    <n v="0"/>
    <m/>
    <m/>
  </r>
  <r>
    <x v="20"/>
    <x v="4"/>
    <x v="0"/>
    <x v="12"/>
    <n v="0"/>
    <n v="0"/>
    <n v="0"/>
    <n v="0"/>
    <n v="0"/>
    <n v="0"/>
  </r>
  <r>
    <x v="20"/>
    <x v="4"/>
    <x v="1"/>
    <x v="12"/>
    <n v="0"/>
    <m/>
    <m/>
    <n v="0"/>
    <m/>
    <m/>
  </r>
  <r>
    <x v="20"/>
    <x v="4"/>
    <x v="2"/>
    <x v="12"/>
    <n v="0"/>
    <m/>
    <m/>
    <n v="0"/>
    <m/>
    <m/>
  </r>
  <r>
    <x v="21"/>
    <x v="4"/>
    <x v="0"/>
    <x v="12"/>
    <n v="0"/>
    <n v="91.971897881907367"/>
    <n v="53.1"/>
    <n v="0"/>
    <n v="0"/>
    <n v="0"/>
  </r>
  <r>
    <x v="21"/>
    <x v="4"/>
    <x v="1"/>
    <x v="12"/>
    <n v="0"/>
    <m/>
    <m/>
    <n v="0"/>
    <m/>
    <m/>
  </r>
  <r>
    <x v="21"/>
    <x v="4"/>
    <x v="2"/>
    <x v="12"/>
    <n v="159.30000000000001"/>
    <m/>
    <m/>
    <n v="0"/>
    <m/>
    <m/>
  </r>
  <r>
    <x v="22"/>
    <x v="4"/>
    <x v="0"/>
    <x v="12"/>
    <n v="79.650000000000006"/>
    <n v="45.985948940953683"/>
    <n v="26.55"/>
    <n v="0"/>
    <n v="0"/>
    <n v="0"/>
  </r>
  <r>
    <x v="22"/>
    <x v="4"/>
    <x v="1"/>
    <x v="12"/>
    <n v="79.650000000000006"/>
    <m/>
    <m/>
    <n v="0"/>
    <m/>
    <m/>
  </r>
  <r>
    <x v="22"/>
    <x v="4"/>
    <x v="2"/>
    <x v="12"/>
    <n v="0"/>
    <m/>
    <m/>
    <n v="0"/>
    <m/>
    <m/>
  </r>
  <r>
    <x v="23"/>
    <x v="4"/>
    <x v="0"/>
    <x v="12"/>
    <n v="159.30000000000001"/>
    <n v="79.650000000000006"/>
    <n v="45.985948940953705"/>
    <n v="0"/>
    <n v="0"/>
    <n v="0"/>
  </r>
  <r>
    <x v="23"/>
    <x v="4"/>
    <x v="1"/>
    <x v="12"/>
    <n v="238.95"/>
    <m/>
    <m/>
    <n v="0"/>
    <m/>
    <m/>
  </r>
  <r>
    <x v="23"/>
    <x v="4"/>
    <x v="2"/>
    <x v="12"/>
    <n v="79.650000000000006"/>
    <m/>
    <m/>
    <n v="0"/>
    <m/>
    <m/>
  </r>
  <r>
    <x v="24"/>
    <x v="4"/>
    <x v="0"/>
    <x v="12"/>
    <n v="398.25"/>
    <n v="159.30000000000001"/>
    <n v="91.971897881907381"/>
    <n v="0"/>
    <n v="0"/>
    <n v="0"/>
  </r>
  <r>
    <x v="24"/>
    <x v="4"/>
    <x v="1"/>
    <x v="12"/>
    <n v="79.650000000000006"/>
    <m/>
    <m/>
    <n v="0"/>
    <m/>
    <m/>
  </r>
  <r>
    <x v="24"/>
    <x v="4"/>
    <x v="2"/>
    <x v="12"/>
    <n v="238.95"/>
    <m/>
    <m/>
    <n v="0"/>
    <m/>
    <m/>
  </r>
  <r>
    <x v="25"/>
    <x v="4"/>
    <x v="0"/>
    <x v="12"/>
    <n v="0"/>
    <n v="137.95784682286109"/>
    <n v="79.650000000000006"/>
    <n v="0"/>
    <n v="0"/>
    <n v="0"/>
  </r>
  <r>
    <x v="25"/>
    <x v="4"/>
    <x v="1"/>
    <x v="12"/>
    <n v="0"/>
    <m/>
    <m/>
    <n v="0"/>
    <m/>
    <m/>
  </r>
  <r>
    <x v="25"/>
    <x v="4"/>
    <x v="2"/>
    <x v="12"/>
    <n v="238.95"/>
    <m/>
    <m/>
    <n v="0"/>
    <m/>
    <m/>
  </r>
  <r>
    <x v="26"/>
    <x v="4"/>
    <x v="0"/>
    <x v="12"/>
    <n v="79.650000000000006"/>
    <n v="45.985948940953683"/>
    <n v="26.55"/>
    <n v="0"/>
    <n v="0"/>
    <n v="0"/>
  </r>
  <r>
    <x v="26"/>
    <x v="4"/>
    <x v="1"/>
    <x v="12"/>
    <n v="0"/>
    <m/>
    <m/>
    <n v="0"/>
    <m/>
    <m/>
  </r>
  <r>
    <x v="26"/>
    <x v="4"/>
    <x v="2"/>
    <x v="12"/>
    <n v="0"/>
    <m/>
    <m/>
    <n v="0"/>
    <m/>
    <m/>
  </r>
  <r>
    <x v="14"/>
    <x v="4"/>
    <x v="0"/>
    <x v="13"/>
    <n v="79.650000000000006"/>
    <n v="137.95784682286106"/>
    <n v="79.650000000000006"/>
    <n v="0"/>
    <n v="0"/>
    <n v="0"/>
  </r>
  <r>
    <x v="14"/>
    <x v="4"/>
    <x v="1"/>
    <x v="13"/>
    <n v="318.60000000000002"/>
    <m/>
    <m/>
    <n v="0"/>
    <m/>
    <m/>
  </r>
  <r>
    <x v="14"/>
    <x v="4"/>
    <x v="2"/>
    <x v="13"/>
    <n v="79.650000000000006"/>
    <m/>
    <m/>
    <n v="0"/>
    <m/>
    <m/>
  </r>
  <r>
    <x v="15"/>
    <x v="4"/>
    <x v="0"/>
    <x v="13"/>
    <n v="0"/>
    <n v="148.85026872666367"/>
    <n v="85.938742718287415"/>
    <n v="0"/>
    <n v="0"/>
    <n v="0"/>
  </r>
  <r>
    <x v="15"/>
    <x v="4"/>
    <x v="1"/>
    <x v="13"/>
    <n v="297.45"/>
    <m/>
    <m/>
    <n v="0"/>
    <m/>
    <m/>
  </r>
  <r>
    <x v="15"/>
    <x v="4"/>
    <x v="2"/>
    <x v="13"/>
    <n v="159.30000000000001"/>
    <m/>
    <m/>
    <n v="0"/>
    <m/>
    <m/>
  </r>
  <r>
    <x v="16"/>
    <x v="4"/>
    <x v="0"/>
    <x v="13"/>
    <n v="198.3"/>
    <n v="99.787135944469313"/>
    <n v="57.612129799201142"/>
    <n v="0"/>
    <n v="0"/>
    <n v="0"/>
  </r>
  <r>
    <x v="16"/>
    <x v="4"/>
    <x v="1"/>
    <x v="13"/>
    <n v="0"/>
    <m/>
    <m/>
    <n v="0"/>
    <m/>
    <m/>
  </r>
  <r>
    <x v="16"/>
    <x v="4"/>
    <x v="2"/>
    <x v="13"/>
    <n v="79.650000000000006"/>
    <m/>
    <m/>
    <n v="0"/>
    <m/>
    <m/>
  </r>
  <r>
    <x v="17"/>
    <x v="4"/>
    <x v="0"/>
    <x v="13"/>
    <n v="79.650000000000006"/>
    <n v="63.624936149280337"/>
    <n v="36.73387401295976"/>
    <n v="0"/>
    <n v="0"/>
    <n v="0"/>
  </r>
  <r>
    <x v="17"/>
    <x v="4"/>
    <x v="1"/>
    <x v="13"/>
    <n v="99.15"/>
    <m/>
    <m/>
    <n v="0"/>
    <m/>
    <m/>
  </r>
  <r>
    <x v="17"/>
    <x v="4"/>
    <x v="2"/>
    <x v="13"/>
    <n v="198.3"/>
    <m/>
    <m/>
    <n v="0"/>
    <m/>
    <m/>
  </r>
  <r>
    <x v="18"/>
    <x v="4"/>
    <x v="0"/>
    <x v="13"/>
    <n v="99.15"/>
    <n v="0"/>
    <n v="0"/>
    <n v="0"/>
    <n v="0"/>
    <n v="0"/>
  </r>
  <r>
    <x v="18"/>
    <x v="4"/>
    <x v="1"/>
    <x v="13"/>
    <n v="99.15"/>
    <m/>
    <m/>
    <n v="0"/>
    <m/>
    <m/>
  </r>
  <r>
    <x v="18"/>
    <x v="4"/>
    <x v="2"/>
    <x v="13"/>
    <n v="99.15"/>
    <m/>
    <m/>
    <n v="0"/>
    <m/>
    <m/>
  </r>
  <r>
    <x v="19"/>
    <x v="4"/>
    <x v="0"/>
    <x v="13"/>
    <n v="0"/>
    <n v="45.985948940953683"/>
    <n v="26.55"/>
    <n v="0"/>
    <n v="0"/>
    <n v="0"/>
  </r>
  <r>
    <x v="19"/>
    <x v="4"/>
    <x v="1"/>
    <x v="13"/>
    <n v="0"/>
    <m/>
    <m/>
    <n v="0"/>
    <m/>
    <m/>
  </r>
  <r>
    <x v="19"/>
    <x v="4"/>
    <x v="2"/>
    <x v="13"/>
    <n v="79.650000000000006"/>
    <m/>
    <m/>
    <n v="0"/>
    <m/>
    <m/>
  </r>
  <r>
    <x v="20"/>
    <x v="4"/>
    <x v="0"/>
    <x v="13"/>
    <n v="99.15"/>
    <n v="34.727618691755985"/>
    <n v="20.05"/>
    <n v="0"/>
    <n v="0"/>
    <n v="0"/>
  </r>
  <r>
    <x v="20"/>
    <x v="4"/>
    <x v="1"/>
    <x v="13"/>
    <n v="99.15"/>
    <m/>
    <m/>
    <n v="0"/>
    <m/>
    <m/>
  </r>
  <r>
    <x v="20"/>
    <x v="4"/>
    <x v="2"/>
    <x v="13"/>
    <n v="159.30000000000001"/>
    <m/>
    <m/>
    <n v="0"/>
    <m/>
    <m/>
  </r>
  <r>
    <x v="21"/>
    <x v="4"/>
    <x v="0"/>
    <x v="13"/>
    <n v="79.650000000000006"/>
    <n v="45.985948940953683"/>
    <n v="26.55"/>
    <n v="0"/>
    <n v="0"/>
    <n v="0"/>
  </r>
  <r>
    <x v="21"/>
    <x v="4"/>
    <x v="1"/>
    <x v="13"/>
    <n v="0"/>
    <m/>
    <m/>
    <n v="0"/>
    <m/>
    <m/>
  </r>
  <r>
    <x v="21"/>
    <x v="4"/>
    <x v="2"/>
    <x v="13"/>
    <n v="79.650000000000006"/>
    <m/>
    <m/>
    <n v="0"/>
    <m/>
    <m/>
  </r>
  <r>
    <x v="22"/>
    <x v="4"/>
    <x v="0"/>
    <x v="13"/>
    <n v="0"/>
    <n v="0"/>
    <n v="0"/>
    <n v="0"/>
    <n v="0"/>
    <n v="0"/>
  </r>
  <r>
    <x v="22"/>
    <x v="4"/>
    <x v="1"/>
    <x v="13"/>
    <n v="0"/>
    <m/>
    <m/>
    <n v="0"/>
    <m/>
    <m/>
  </r>
  <r>
    <x v="22"/>
    <x v="4"/>
    <x v="2"/>
    <x v="13"/>
    <n v="0"/>
    <m/>
    <m/>
    <n v="0"/>
    <m/>
    <m/>
  </r>
  <r>
    <x v="23"/>
    <x v="4"/>
    <x v="0"/>
    <x v="13"/>
    <n v="79.650000000000006"/>
    <n v="159.30000000000001"/>
    <n v="91.971897881907381"/>
    <n v="0"/>
    <n v="0"/>
    <n v="0"/>
  </r>
  <r>
    <x v="23"/>
    <x v="4"/>
    <x v="1"/>
    <x v="13"/>
    <n v="398.25"/>
    <m/>
    <m/>
    <n v="0"/>
    <m/>
    <m/>
  </r>
  <r>
    <x v="23"/>
    <x v="4"/>
    <x v="2"/>
    <x v="13"/>
    <n v="238.95"/>
    <m/>
    <m/>
    <n v="0"/>
    <m/>
    <m/>
  </r>
  <r>
    <x v="24"/>
    <x v="4"/>
    <x v="0"/>
    <x v="13"/>
    <n v="557.54999999999995"/>
    <n v="165.8046968574775"/>
    <n v="95.727386363568939"/>
    <n v="0"/>
    <n v="0"/>
    <n v="0"/>
  </r>
  <r>
    <x v="24"/>
    <x v="4"/>
    <x v="1"/>
    <x v="13"/>
    <n v="477.9"/>
    <m/>
    <m/>
    <n v="0"/>
    <m/>
    <m/>
  </r>
  <r>
    <x v="24"/>
    <x v="4"/>
    <x v="2"/>
    <x v="13"/>
    <n v="238.95"/>
    <m/>
    <m/>
    <n v="0"/>
    <m/>
    <m/>
  </r>
  <r>
    <x v="25"/>
    <x v="4"/>
    <x v="0"/>
    <x v="13"/>
    <n v="99.15"/>
    <n v="113.3966600037232"/>
    <n v="65.469592178354063"/>
    <n v="0"/>
    <n v="0"/>
    <n v="0"/>
  </r>
  <r>
    <x v="25"/>
    <x v="4"/>
    <x v="1"/>
    <x v="13"/>
    <n v="159.30000000000001"/>
    <m/>
    <m/>
    <n v="0"/>
    <m/>
    <m/>
  </r>
  <r>
    <x v="25"/>
    <x v="4"/>
    <x v="2"/>
    <x v="13"/>
    <n v="318.60000000000002"/>
    <m/>
    <m/>
    <n v="0"/>
    <m/>
    <m/>
  </r>
  <r>
    <x v="26"/>
    <x v="4"/>
    <x v="0"/>
    <x v="13"/>
    <n v="0"/>
    <n v="0"/>
    <n v="0"/>
    <n v="0"/>
    <n v="0"/>
    <n v="0"/>
  </r>
  <r>
    <x v="26"/>
    <x v="4"/>
    <x v="1"/>
    <x v="13"/>
    <n v="0"/>
    <m/>
    <m/>
    <n v="0"/>
    <m/>
    <m/>
  </r>
  <r>
    <x v="26"/>
    <x v="4"/>
    <x v="2"/>
    <x v="13"/>
    <n v="0"/>
    <m/>
    <m/>
    <n v="0"/>
    <m/>
    <m/>
  </r>
  <r>
    <x v="14"/>
    <x v="4"/>
    <x v="0"/>
    <x v="14"/>
    <n v="2309.85"/>
    <n v="880.96404722326758"/>
    <n v="508.62482981073578"/>
    <n v="243931709.25"/>
    <n v="93034208.207013205"/>
    <n v="53713325.152162768"/>
  </r>
  <r>
    <x v="14"/>
    <x v="4"/>
    <x v="1"/>
    <x v="14"/>
    <n v="1593"/>
    <m/>
    <m/>
    <n v="168228765"/>
    <m/>
    <m/>
  </r>
  <r>
    <x v="14"/>
    <x v="4"/>
    <x v="2"/>
    <x v="14"/>
    <n v="3345.3"/>
    <m/>
    <m/>
    <n v="353280406.5"/>
    <m/>
    <m/>
  </r>
  <r>
    <x v="15"/>
    <x v="4"/>
    <x v="0"/>
    <x v="14"/>
    <n v="694.05"/>
    <n v="303.96456619152173"/>
    <n v="175.49402411478289"/>
    <n v="73295150.25"/>
    <n v="32100178.012655653"/>
    <n v="18533046.416641649"/>
  </r>
  <r>
    <x v="15"/>
    <x v="4"/>
    <x v="1"/>
    <x v="14"/>
    <n v="1189.8"/>
    <m/>
    <m/>
    <n v="125648829"/>
    <m/>
    <m/>
  </r>
  <r>
    <x v="15"/>
    <x v="4"/>
    <x v="2"/>
    <x v="14"/>
    <n v="637.20000000000005"/>
    <m/>
    <m/>
    <n v="67291506"/>
    <m/>
    <m/>
  </r>
  <r>
    <x v="16"/>
    <x v="4"/>
    <x v="0"/>
    <x v="14"/>
    <n v="1784.7"/>
    <n v="753.79264555977204"/>
    <n v="435.20238682709459"/>
    <n v="188473243.5"/>
    <n v="79604272.334339738"/>
    <n v="45959548.060875326"/>
  </r>
  <r>
    <x v="16"/>
    <x v="4"/>
    <x v="1"/>
    <x v="14"/>
    <n v="3073.65"/>
    <m/>
    <m/>
    <n v="324592808.25000006"/>
    <m/>
    <m/>
  </r>
  <r>
    <x v="16"/>
    <x v="4"/>
    <x v="2"/>
    <x v="14"/>
    <n v="3106.35"/>
    <m/>
    <m/>
    <n v="328046091.75"/>
    <m/>
    <m/>
  </r>
  <r>
    <x v="17"/>
    <x v="4"/>
    <x v="0"/>
    <x v="14"/>
    <n v="637.20000000000005"/>
    <n v="214.45805533949991"/>
    <n v="123.81741598014393"/>
    <n v="67291506"/>
    <n v="22647842.934127886"/>
    <n v="13075738.214583099"/>
  </r>
  <r>
    <x v="17"/>
    <x v="4"/>
    <x v="1"/>
    <x v="14"/>
    <n v="694.05"/>
    <m/>
    <m/>
    <n v="73295150.25"/>
    <m/>
    <m/>
  </r>
  <r>
    <x v="17"/>
    <x v="4"/>
    <x v="2"/>
    <x v="14"/>
    <n v="297.45"/>
    <m/>
    <m/>
    <n v="31412207.25"/>
    <m/>
    <m/>
  </r>
  <r>
    <x v="18"/>
    <x v="4"/>
    <x v="0"/>
    <x v="14"/>
    <n v="1983"/>
    <n v="524.65248498410824"/>
    <n v="302.90825343658099"/>
    <n v="209414715"/>
    <n v="55405925.676746756"/>
    <n v="31988626.10417014"/>
  </r>
  <r>
    <x v="18"/>
    <x v="4"/>
    <x v="1"/>
    <x v="14"/>
    <n v="1189.8"/>
    <m/>
    <m/>
    <n v="125648829"/>
    <m/>
    <m/>
  </r>
  <r>
    <x v="18"/>
    <x v="4"/>
    <x v="2"/>
    <x v="14"/>
    <n v="991.5"/>
    <m/>
    <m/>
    <n v="104707357.5"/>
    <m/>
    <m/>
  </r>
  <r>
    <x v="19"/>
    <x v="4"/>
    <x v="0"/>
    <x v="14"/>
    <n v="955.8"/>
    <n v="243.33476940215522"/>
    <n v="140.48939461752983"/>
    <n v="100937259"/>
    <n v="25697368.322714597"/>
    <n v="14836382.518584235"/>
  </r>
  <r>
    <x v="19"/>
    <x v="4"/>
    <x v="1"/>
    <x v="14"/>
    <n v="1115.0999999999999"/>
    <m/>
    <m/>
    <n v="117760135.50000001"/>
    <m/>
    <m/>
  </r>
  <r>
    <x v="19"/>
    <x v="4"/>
    <x v="2"/>
    <x v="14"/>
    <n v="637.20000000000005"/>
    <m/>
    <m/>
    <n v="67291506"/>
    <m/>
    <m/>
  </r>
  <r>
    <x v="20"/>
    <x v="4"/>
    <x v="0"/>
    <x v="14"/>
    <n v="1883.85"/>
    <n v="954.39269040578893"/>
    <n v="551.01887671839347"/>
    <n v="198943979.25"/>
    <n v="100788640.07030334"/>
    <n v="58190348.475845933"/>
  </r>
  <r>
    <x v="20"/>
    <x v="4"/>
    <x v="1"/>
    <x v="14"/>
    <n v="1983"/>
    <m/>
    <m/>
    <n v="209414715"/>
    <m/>
    <m/>
  </r>
  <r>
    <x v="20"/>
    <x v="4"/>
    <x v="2"/>
    <x v="14"/>
    <n v="3584.25"/>
    <m/>
    <m/>
    <n v="378514721.25"/>
    <m/>
    <m/>
  </r>
  <r>
    <x v="21"/>
    <x v="4"/>
    <x v="0"/>
    <x v="14"/>
    <n v="2389.5"/>
    <n v="1300.4363392723226"/>
    <n v="750.80727054284694"/>
    <n v="252343147.5"/>
    <n v="137332579.60885367"/>
    <n v="79289001.805677384"/>
  </r>
  <r>
    <x v="21"/>
    <x v="4"/>
    <x v="1"/>
    <x v="14"/>
    <n v="3866.85"/>
    <m/>
    <m/>
    <n v="408358694.25"/>
    <m/>
    <m/>
  </r>
  <r>
    <x v="21"/>
    <x v="4"/>
    <x v="2"/>
    <x v="14"/>
    <n v="1274.4000000000001"/>
    <m/>
    <m/>
    <n v="134583012"/>
    <m/>
    <m/>
  </r>
  <r>
    <x v="22"/>
    <x v="4"/>
    <x v="0"/>
    <x v="14"/>
    <n v="1911.6"/>
    <n v="287.18215909070682"/>
    <n v="165.80469685747752"/>
    <n v="201874518"/>
    <n v="30327871.910774086"/>
    <n v="17509805.01163391"/>
  </r>
  <r>
    <x v="22"/>
    <x v="4"/>
    <x v="1"/>
    <x v="14"/>
    <n v="1354.05"/>
    <m/>
    <m/>
    <n v="142994450.25"/>
    <m/>
    <m/>
  </r>
  <r>
    <x v="22"/>
    <x v="4"/>
    <x v="2"/>
    <x v="14"/>
    <n v="1752.3"/>
    <m/>
    <m/>
    <n v="185051641.5"/>
    <m/>
    <m/>
  </r>
  <r>
    <x v="23"/>
    <x v="4"/>
    <x v="0"/>
    <x v="14"/>
    <n v="0"/>
    <n v="256.03892770436295"/>
    <n v="147.8241438331371"/>
    <n v="0"/>
    <n v="27038990.960219249"/>
    <n v="15610968.709498443"/>
  </r>
  <r>
    <x v="23"/>
    <x v="4"/>
    <x v="1"/>
    <x v="14"/>
    <n v="477.9"/>
    <m/>
    <m/>
    <n v="50468629.5"/>
    <m/>
    <m/>
  </r>
  <r>
    <x v="23"/>
    <x v="4"/>
    <x v="2"/>
    <x v="14"/>
    <n v="79.650000000000006"/>
    <m/>
    <m/>
    <n v="8411438.25"/>
    <m/>
    <m/>
  </r>
  <r>
    <x v="24"/>
    <x v="4"/>
    <x v="0"/>
    <x v="14"/>
    <n v="0"/>
    <n v="0"/>
    <n v="0"/>
    <n v="0"/>
    <n v="0"/>
    <n v="0"/>
  </r>
  <r>
    <x v="24"/>
    <x v="4"/>
    <x v="1"/>
    <x v="14"/>
    <n v="0"/>
    <m/>
    <m/>
    <n v="0"/>
    <m/>
    <m/>
  </r>
  <r>
    <x v="24"/>
    <x v="4"/>
    <x v="2"/>
    <x v="14"/>
    <n v="0"/>
    <m/>
    <m/>
    <n v="0"/>
    <m/>
    <m/>
  </r>
  <r>
    <x v="25"/>
    <x v="4"/>
    <x v="0"/>
    <x v="14"/>
    <n v="0"/>
    <n v="0"/>
    <n v="0"/>
    <n v="0"/>
    <n v="0"/>
    <n v="0"/>
  </r>
  <r>
    <x v="25"/>
    <x v="4"/>
    <x v="1"/>
    <x v="14"/>
    <n v="0"/>
    <m/>
    <m/>
    <n v="0"/>
    <m/>
    <m/>
  </r>
  <r>
    <x v="25"/>
    <x v="4"/>
    <x v="2"/>
    <x v="14"/>
    <n v="0"/>
    <m/>
    <m/>
    <n v="0"/>
    <m/>
    <m/>
  </r>
  <r>
    <x v="26"/>
    <x v="4"/>
    <x v="0"/>
    <x v="14"/>
    <n v="0"/>
    <n v="0"/>
    <n v="0"/>
    <n v="0"/>
    <n v="0"/>
    <n v="0"/>
  </r>
  <r>
    <x v="26"/>
    <x v="4"/>
    <x v="1"/>
    <x v="14"/>
    <n v="0"/>
    <m/>
    <m/>
    <n v="0"/>
    <m/>
    <m/>
  </r>
  <r>
    <x v="26"/>
    <x v="4"/>
    <x v="2"/>
    <x v="14"/>
    <n v="0"/>
    <m/>
    <m/>
    <n v="0"/>
    <m/>
    <m/>
  </r>
  <r>
    <x v="14"/>
    <x v="4"/>
    <x v="0"/>
    <x v="18"/>
    <n v="41816.25"/>
    <n v="5222.9997846065435"/>
    <n v="3015.5003316199454"/>
    <n v="0"/>
    <n v="0"/>
    <n v="0"/>
  </r>
  <r>
    <x v="14"/>
    <x v="4"/>
    <x v="1"/>
    <x v="18"/>
    <n v="31461.75"/>
    <m/>
    <m/>
    <n v="0"/>
    <m/>
    <m/>
  </r>
  <r>
    <x v="14"/>
    <x v="4"/>
    <x v="2"/>
    <x v="18"/>
    <n v="35444.25"/>
    <m/>
    <m/>
    <n v="0"/>
    <m/>
    <m/>
  </r>
  <r>
    <x v="15"/>
    <x v="4"/>
    <x v="0"/>
    <x v="18"/>
    <n v="30141.599999999999"/>
    <n v="5354.9506349265248"/>
    <n v="3091.6821905719867"/>
    <n v="0"/>
    <n v="0"/>
    <n v="0"/>
  </r>
  <r>
    <x v="15"/>
    <x v="4"/>
    <x v="1"/>
    <x v="18"/>
    <n v="25977.3"/>
    <m/>
    <m/>
    <n v="0"/>
    <m/>
    <m/>
  </r>
  <r>
    <x v="15"/>
    <x v="4"/>
    <x v="2"/>
    <x v="18"/>
    <n v="19514.25"/>
    <m/>
    <m/>
    <n v="0"/>
    <m/>
    <m/>
  </r>
  <r>
    <x v="16"/>
    <x v="4"/>
    <x v="0"/>
    <x v="18"/>
    <n v="9518.4"/>
    <n v="5835.2034662469096"/>
    <n v="3368.9562920138906"/>
    <n v="0"/>
    <n v="0"/>
    <n v="0"/>
  </r>
  <r>
    <x v="16"/>
    <x v="4"/>
    <x v="1"/>
    <x v="18"/>
    <n v="15169.95"/>
    <m/>
    <m/>
    <n v="0"/>
    <m/>
    <m/>
  </r>
  <r>
    <x v="16"/>
    <x v="4"/>
    <x v="2"/>
    <x v="18"/>
    <n v="21186.9"/>
    <m/>
    <m/>
    <n v="0"/>
    <m/>
    <m/>
  </r>
  <r>
    <x v="17"/>
    <x v="4"/>
    <x v="0"/>
    <x v="18"/>
    <n v="6929.55"/>
    <n v="2231.1486632450105"/>
    <n v="1288.1542813265805"/>
    <n v="0"/>
    <n v="0"/>
    <n v="0"/>
  </r>
  <r>
    <x v="17"/>
    <x v="4"/>
    <x v="1"/>
    <x v="18"/>
    <n v="4759.2"/>
    <m/>
    <m/>
    <n v="0"/>
    <m/>
    <m/>
  </r>
  <r>
    <x v="17"/>
    <x v="4"/>
    <x v="2"/>
    <x v="18"/>
    <n v="9220.9500000000007"/>
    <m/>
    <m/>
    <n v="0"/>
    <m/>
    <m/>
  </r>
  <r>
    <x v="18"/>
    <x v="4"/>
    <x v="0"/>
    <x v="18"/>
    <n v="0"/>
    <n v="0"/>
    <n v="0"/>
    <n v="0"/>
    <n v="0"/>
    <n v="0"/>
  </r>
  <r>
    <x v="18"/>
    <x v="4"/>
    <x v="1"/>
    <x v="18"/>
    <n v="0"/>
    <m/>
    <m/>
    <n v="0"/>
    <m/>
    <m/>
  </r>
  <r>
    <x v="18"/>
    <x v="4"/>
    <x v="2"/>
    <x v="18"/>
    <n v="0"/>
    <m/>
    <m/>
    <n v="0"/>
    <m/>
    <m/>
  </r>
  <r>
    <x v="19"/>
    <x v="4"/>
    <x v="0"/>
    <x v="18"/>
    <n v="955.8"/>
    <n v="359.1617428123435"/>
    <n v="207.36212889532166"/>
    <n v="0"/>
    <n v="0"/>
    <n v="0"/>
  </r>
  <r>
    <x v="19"/>
    <x v="4"/>
    <x v="1"/>
    <x v="18"/>
    <n v="1354.05"/>
    <m/>
    <m/>
    <n v="0"/>
    <m/>
    <m/>
  </r>
  <r>
    <x v="19"/>
    <x v="4"/>
    <x v="2"/>
    <x v="18"/>
    <n v="637.20000000000005"/>
    <m/>
    <m/>
    <n v="0"/>
    <m/>
    <m/>
  </r>
  <r>
    <x v="20"/>
    <x v="4"/>
    <x v="0"/>
    <x v="18"/>
    <n v="793.2"/>
    <n v="210.74916369940834"/>
    <n v="121.67608639334192"/>
    <n v="0"/>
    <n v="0"/>
    <n v="0"/>
  </r>
  <r>
    <x v="20"/>
    <x v="4"/>
    <x v="1"/>
    <x v="18"/>
    <n v="1189.8"/>
    <m/>
    <m/>
    <n v="0"/>
    <m/>
    <m/>
  </r>
  <r>
    <x v="20"/>
    <x v="4"/>
    <x v="2"/>
    <x v="18"/>
    <n v="1115.0999999999999"/>
    <m/>
    <m/>
    <n v="0"/>
    <m/>
    <m/>
  </r>
  <r>
    <x v="21"/>
    <x v="4"/>
    <x v="0"/>
    <x v="18"/>
    <n v="876.15"/>
    <n v="317.32850092609078"/>
    <n v="183.20969543121893"/>
    <n v="0"/>
    <n v="0"/>
    <n v="0"/>
  </r>
  <r>
    <x v="21"/>
    <x v="4"/>
    <x v="1"/>
    <x v="18"/>
    <n v="892.35"/>
    <m/>
    <m/>
    <n v="0"/>
    <m/>
    <m/>
  </r>
  <r>
    <x v="21"/>
    <x v="4"/>
    <x v="2"/>
    <x v="18"/>
    <n v="1433.7"/>
    <m/>
    <m/>
    <n v="0"/>
    <m/>
    <m/>
  </r>
  <r>
    <x v="22"/>
    <x v="4"/>
    <x v="0"/>
    <x v="18"/>
    <n v="876.15"/>
    <n v="121.66738470107757"/>
    <n v="70.244697308764898"/>
    <n v="0"/>
    <n v="0"/>
    <n v="0"/>
  </r>
  <r>
    <x v="22"/>
    <x v="4"/>
    <x v="1"/>
    <x v="18"/>
    <n v="955.8"/>
    <m/>
    <m/>
    <n v="0"/>
    <m/>
    <m/>
  </r>
  <r>
    <x v="22"/>
    <x v="4"/>
    <x v="2"/>
    <x v="18"/>
    <n v="716.85"/>
    <m/>
    <m/>
    <n v="0"/>
    <m/>
    <m/>
  </r>
  <r>
    <x v="23"/>
    <x v="4"/>
    <x v="0"/>
    <x v="18"/>
    <n v="1194.75"/>
    <n v="400.89620851287685"/>
    <n v="231.4575339020098"/>
    <n v="0"/>
    <n v="0"/>
    <n v="0"/>
  </r>
  <r>
    <x v="23"/>
    <x v="4"/>
    <x v="1"/>
    <x v="18"/>
    <n v="876.15"/>
    <m/>
    <m/>
    <n v="0"/>
    <m/>
    <m/>
  </r>
  <r>
    <x v="23"/>
    <x v="4"/>
    <x v="2"/>
    <x v="18"/>
    <n v="398.25"/>
    <m/>
    <m/>
    <n v="0"/>
    <m/>
    <m/>
  </r>
  <r>
    <x v="24"/>
    <x v="4"/>
    <x v="0"/>
    <x v="18"/>
    <n v="3584.25"/>
    <n v="1002.240521282192"/>
    <n v="578.6438347550245"/>
    <n v="0"/>
    <n v="0"/>
    <n v="0"/>
  </r>
  <r>
    <x v="24"/>
    <x v="4"/>
    <x v="1"/>
    <x v="18"/>
    <n v="4380.75"/>
    <m/>
    <m/>
    <n v="0"/>
    <m/>
    <m/>
  </r>
  <r>
    <x v="24"/>
    <x v="4"/>
    <x v="2"/>
    <x v="18"/>
    <n v="2389.5"/>
    <m/>
    <m/>
    <n v="0"/>
    <m/>
    <m/>
  </r>
  <r>
    <x v="25"/>
    <x v="4"/>
    <x v="0"/>
    <x v="18"/>
    <n v="2577.9"/>
    <n v="318.21149806378753"/>
    <n v="183.71949406636182"/>
    <n v="0"/>
    <n v="0"/>
    <n v="0"/>
  </r>
  <r>
    <x v="25"/>
    <x v="4"/>
    <x v="1"/>
    <x v="18"/>
    <n v="1991.25"/>
    <m/>
    <m/>
    <n v="0"/>
    <m/>
    <m/>
  </r>
  <r>
    <x v="25"/>
    <x v="4"/>
    <x v="2"/>
    <x v="18"/>
    <n v="2070.9"/>
    <m/>
    <m/>
    <n v="0"/>
    <m/>
    <m/>
  </r>
  <r>
    <x v="26"/>
    <x v="4"/>
    <x v="0"/>
    <x v="18"/>
    <n v="0"/>
    <n v="0"/>
    <n v="0"/>
    <n v="0"/>
    <n v="0"/>
    <n v="0"/>
  </r>
  <r>
    <x v="26"/>
    <x v="4"/>
    <x v="1"/>
    <x v="18"/>
    <n v="0"/>
    <m/>
    <m/>
    <n v="0"/>
    <m/>
    <m/>
  </r>
  <r>
    <x v="26"/>
    <x v="4"/>
    <x v="2"/>
    <x v="18"/>
    <n v="0"/>
    <m/>
    <m/>
    <n v="0"/>
    <m/>
    <m/>
  </r>
  <r>
    <x v="14"/>
    <x v="5"/>
    <x v="0"/>
    <x v="19"/>
    <n v="0"/>
    <n v="0"/>
    <n v="0"/>
    <n v="0"/>
    <n v="0"/>
    <n v="0"/>
  </r>
  <r>
    <x v="14"/>
    <x v="5"/>
    <x v="1"/>
    <x v="19"/>
    <n v="0"/>
    <m/>
    <m/>
    <n v="0"/>
    <m/>
    <m/>
  </r>
  <r>
    <x v="14"/>
    <x v="5"/>
    <x v="2"/>
    <x v="19"/>
    <n v="0"/>
    <m/>
    <m/>
    <n v="0"/>
    <m/>
    <m/>
  </r>
  <r>
    <x v="15"/>
    <x v="5"/>
    <x v="0"/>
    <x v="19"/>
    <n v="0"/>
    <n v="0"/>
    <n v="0"/>
    <n v="0"/>
    <n v="0"/>
    <n v="0"/>
  </r>
  <r>
    <x v="15"/>
    <x v="5"/>
    <x v="1"/>
    <x v="19"/>
    <n v="0"/>
    <m/>
    <m/>
    <n v="0"/>
    <m/>
    <m/>
  </r>
  <r>
    <x v="15"/>
    <x v="5"/>
    <x v="2"/>
    <x v="19"/>
    <n v="0"/>
    <m/>
    <m/>
    <n v="0"/>
    <m/>
    <m/>
  </r>
  <r>
    <x v="16"/>
    <x v="5"/>
    <x v="0"/>
    <x v="19"/>
    <n v="0"/>
    <n v="0"/>
    <n v="0"/>
    <n v="0"/>
    <n v="0"/>
    <n v="0"/>
  </r>
  <r>
    <x v="16"/>
    <x v="5"/>
    <x v="1"/>
    <x v="19"/>
    <n v="0"/>
    <m/>
    <m/>
    <n v="0"/>
    <m/>
    <m/>
  </r>
  <r>
    <x v="16"/>
    <x v="5"/>
    <x v="2"/>
    <x v="19"/>
    <n v="0"/>
    <m/>
    <m/>
    <n v="0"/>
    <m/>
    <m/>
  </r>
  <r>
    <x v="17"/>
    <x v="5"/>
    <x v="0"/>
    <x v="19"/>
    <n v="0"/>
    <n v="0"/>
    <n v="0"/>
    <n v="0"/>
    <n v="0"/>
    <n v="0"/>
  </r>
  <r>
    <x v="17"/>
    <x v="5"/>
    <x v="1"/>
    <x v="19"/>
    <n v="0"/>
    <m/>
    <m/>
    <n v="0"/>
    <m/>
    <m/>
  </r>
  <r>
    <x v="17"/>
    <x v="5"/>
    <x v="2"/>
    <x v="19"/>
    <n v="0"/>
    <m/>
    <m/>
    <n v="0"/>
    <m/>
    <m/>
  </r>
  <r>
    <x v="18"/>
    <x v="5"/>
    <x v="0"/>
    <x v="19"/>
    <n v="0"/>
    <n v="0"/>
    <n v="0"/>
    <n v="0"/>
    <n v="0"/>
    <n v="0"/>
  </r>
  <r>
    <x v="18"/>
    <x v="5"/>
    <x v="1"/>
    <x v="19"/>
    <n v="0"/>
    <m/>
    <m/>
    <n v="0"/>
    <m/>
    <m/>
  </r>
  <r>
    <x v="18"/>
    <x v="5"/>
    <x v="2"/>
    <x v="19"/>
    <n v="0"/>
    <m/>
    <m/>
    <n v="0"/>
    <m/>
    <m/>
  </r>
  <r>
    <x v="19"/>
    <x v="5"/>
    <x v="0"/>
    <x v="19"/>
    <n v="1115.0999999999999"/>
    <n v="408.7320546519444"/>
    <n v="235.98156177972893"/>
    <n v="1293516"/>
    <n v="474129.18339625566"/>
    <n v="273738.61166448565"/>
  </r>
  <r>
    <x v="19"/>
    <x v="5"/>
    <x v="1"/>
    <x v="19"/>
    <n v="318.60000000000002"/>
    <m/>
    <m/>
    <n v="369576"/>
    <m/>
    <m/>
  </r>
  <r>
    <x v="19"/>
    <x v="5"/>
    <x v="2"/>
    <x v="19"/>
    <n v="876.15"/>
    <m/>
    <m/>
    <n v="1016334"/>
    <m/>
    <m/>
  </r>
  <r>
    <x v="20"/>
    <x v="5"/>
    <x v="0"/>
    <x v="19"/>
    <n v="3271.95"/>
    <n v="1050.8652756181455"/>
    <n v="606.7173497601666"/>
    <n v="3795462"/>
    <n v="1219003.7197170486"/>
    <n v="703792.12572179316"/>
  </r>
  <r>
    <x v="20"/>
    <x v="5"/>
    <x v="1"/>
    <x v="19"/>
    <n v="4560.8999999999996"/>
    <m/>
    <m/>
    <n v="5290644"/>
    <m/>
    <m/>
  </r>
  <r>
    <x v="20"/>
    <x v="5"/>
    <x v="2"/>
    <x v="19"/>
    <n v="2478.75"/>
    <m/>
    <m/>
    <n v="2875350"/>
    <m/>
    <m/>
  </r>
  <r>
    <x v="21"/>
    <x v="5"/>
    <x v="0"/>
    <x v="19"/>
    <n v="11151"/>
    <n v="2514.1321996864044"/>
    <n v="1451.5349022672517"/>
    <n v="12935160"/>
    <n v="2916393.3516362295"/>
    <n v="1683780.486630012"/>
  </r>
  <r>
    <x v="21"/>
    <x v="5"/>
    <x v="1"/>
    <x v="19"/>
    <n v="7407.45"/>
    <m/>
    <m/>
    <n v="8592642"/>
    <m/>
    <m/>
  </r>
  <r>
    <x v="21"/>
    <x v="5"/>
    <x v="2"/>
    <x v="19"/>
    <n v="6372"/>
    <m/>
    <m/>
    <n v="7391520"/>
    <m/>
    <m/>
  </r>
  <r>
    <x v="22"/>
    <x v="5"/>
    <x v="0"/>
    <x v="19"/>
    <n v="1035.45"/>
    <n v="512.0778554087259"/>
    <n v="295.6482876662742"/>
    <n v="1201122"/>
    <n v="594010.31227412203"/>
    <n v="342952.01369287801"/>
  </r>
  <r>
    <x v="22"/>
    <x v="5"/>
    <x v="1"/>
    <x v="19"/>
    <n v="238.95"/>
    <m/>
    <m/>
    <n v="277182"/>
    <m/>
    <m/>
  </r>
  <r>
    <x v="22"/>
    <x v="5"/>
    <x v="2"/>
    <x v="19"/>
    <n v="1194.75"/>
    <m/>
    <m/>
    <n v="1385910"/>
    <m/>
    <m/>
  </r>
  <r>
    <x v="23"/>
    <x v="5"/>
    <x v="0"/>
    <x v="19"/>
    <n v="0"/>
    <n v="57.244279190151389"/>
    <n v="33.049999999999997"/>
    <n v="0"/>
    <n v="66403.363860575613"/>
    <n v="38338"/>
  </r>
  <r>
    <x v="23"/>
    <x v="5"/>
    <x v="1"/>
    <x v="19"/>
    <n v="99.15"/>
    <m/>
    <m/>
    <n v="115014"/>
    <m/>
    <m/>
  </r>
  <r>
    <x v="23"/>
    <x v="5"/>
    <x v="2"/>
    <x v="19"/>
    <n v="99.15"/>
    <m/>
    <m/>
    <n v="115014"/>
    <m/>
    <m/>
  </r>
  <r>
    <x v="24"/>
    <x v="5"/>
    <x v="0"/>
    <x v="19"/>
    <n v="0"/>
    <n v="137.95784682286109"/>
    <n v="79.650000000000006"/>
    <n v="0"/>
    <n v="160031.10231451885"/>
    <n v="92394"/>
  </r>
  <r>
    <x v="24"/>
    <x v="5"/>
    <x v="1"/>
    <x v="19"/>
    <n v="0"/>
    <m/>
    <m/>
    <n v="0"/>
    <m/>
    <m/>
  </r>
  <r>
    <x v="24"/>
    <x v="5"/>
    <x v="2"/>
    <x v="19"/>
    <n v="238.95"/>
    <m/>
    <m/>
    <n v="277182"/>
    <m/>
    <m/>
  </r>
  <r>
    <x v="25"/>
    <x v="5"/>
    <x v="0"/>
    <x v="19"/>
    <n v="159.30000000000001"/>
    <n v="0"/>
    <n v="0"/>
    <n v="184788"/>
    <n v="0"/>
    <n v="0"/>
  </r>
  <r>
    <x v="25"/>
    <x v="5"/>
    <x v="1"/>
    <x v="19"/>
    <n v="159.30000000000001"/>
    <m/>
    <m/>
    <n v="184788"/>
    <m/>
    <m/>
  </r>
  <r>
    <x v="25"/>
    <x v="5"/>
    <x v="2"/>
    <x v="19"/>
    <n v="159.30000000000001"/>
    <m/>
    <m/>
    <n v="184788"/>
    <m/>
    <m/>
  </r>
  <r>
    <x v="26"/>
    <x v="5"/>
    <x v="0"/>
    <x v="19"/>
    <n v="318.60000000000002"/>
    <n v="121.66738470107754"/>
    <n v="70.24469730876487"/>
    <n v="369576"/>
    <n v="141134.16625324995"/>
    <n v="81483.848878167264"/>
  </r>
  <r>
    <x v="26"/>
    <x v="5"/>
    <x v="1"/>
    <x v="19"/>
    <n v="159.30000000000001"/>
    <m/>
    <m/>
    <n v="184788"/>
    <m/>
    <m/>
  </r>
  <r>
    <x v="26"/>
    <x v="5"/>
    <x v="2"/>
    <x v="19"/>
    <n v="79.650000000000006"/>
    <m/>
    <m/>
    <n v="92394"/>
    <m/>
    <m/>
  </r>
  <r>
    <x v="14"/>
    <x v="5"/>
    <x v="0"/>
    <x v="20"/>
    <n v="14575.95"/>
    <n v="3247.4676753587546"/>
    <n v="1874.9263365529853"/>
    <n v="0"/>
    <n v="0"/>
    <n v="0"/>
  </r>
  <r>
    <x v="14"/>
    <x v="5"/>
    <x v="1"/>
    <x v="20"/>
    <n v="12823.65"/>
    <m/>
    <m/>
    <n v="0"/>
    <m/>
    <m/>
  </r>
  <r>
    <x v="14"/>
    <x v="5"/>
    <x v="2"/>
    <x v="20"/>
    <n v="8283.6"/>
    <m/>
    <m/>
    <n v="0"/>
    <m/>
    <m/>
  </r>
  <r>
    <x v="15"/>
    <x v="5"/>
    <x v="0"/>
    <x v="20"/>
    <n v="7168.5"/>
    <n v="1116.0478114758341"/>
    <n v="644.35050438406563"/>
    <n v="0"/>
    <n v="0"/>
    <n v="0"/>
  </r>
  <r>
    <x v="15"/>
    <x v="5"/>
    <x v="1"/>
    <x v="20"/>
    <n v="8203.9500000000007"/>
    <m/>
    <m/>
    <n v="0"/>
    <m/>
    <m/>
  </r>
  <r>
    <x v="15"/>
    <x v="5"/>
    <x v="2"/>
    <x v="20"/>
    <n v="9398.7000000000007"/>
    <m/>
    <m/>
    <n v="0"/>
    <m/>
    <m/>
  </r>
  <r>
    <x v="16"/>
    <x v="5"/>
    <x v="0"/>
    <x v="20"/>
    <n v="1672.65"/>
    <n v="667.98449270922458"/>
    <n v="385.66102668016646"/>
    <n v="0"/>
    <n v="0"/>
    <n v="0"/>
  </r>
  <r>
    <x v="16"/>
    <x v="5"/>
    <x v="1"/>
    <x v="20"/>
    <n v="1752.3"/>
    <m/>
    <m/>
    <n v="0"/>
    <m/>
    <m/>
  </r>
  <r>
    <x v="16"/>
    <x v="5"/>
    <x v="2"/>
    <x v="20"/>
    <n v="2867.4"/>
    <m/>
    <m/>
    <n v="0"/>
    <m/>
    <m/>
  </r>
  <r>
    <x v="17"/>
    <x v="5"/>
    <x v="0"/>
    <x v="20"/>
    <n v="2082.15"/>
    <n v="1247.6101404284914"/>
    <n v="720.30805042009638"/>
    <n v="0"/>
    <n v="0"/>
    <n v="0"/>
  </r>
  <r>
    <x v="17"/>
    <x v="5"/>
    <x v="1"/>
    <x v="20"/>
    <n v="3569.4"/>
    <m/>
    <m/>
    <n v="0"/>
    <m/>
    <m/>
  </r>
  <r>
    <x v="17"/>
    <x v="5"/>
    <x v="2"/>
    <x v="20"/>
    <n v="1090.6500000000001"/>
    <m/>
    <m/>
    <n v="0"/>
    <m/>
    <m/>
  </r>
  <r>
    <x v="18"/>
    <x v="5"/>
    <x v="0"/>
    <x v="20"/>
    <n v="398.25"/>
    <n v="183.94379576381476"/>
    <n v="106.2"/>
    <n v="0"/>
    <n v="0"/>
    <n v="0"/>
  </r>
  <r>
    <x v="18"/>
    <x v="5"/>
    <x v="1"/>
    <x v="20"/>
    <n v="79.650000000000006"/>
    <m/>
    <m/>
    <n v="0"/>
    <m/>
    <m/>
  </r>
  <r>
    <x v="18"/>
    <x v="5"/>
    <x v="2"/>
    <x v="20"/>
    <n v="79.650000000000006"/>
    <m/>
    <m/>
    <n v="0"/>
    <m/>
    <m/>
  </r>
  <r>
    <x v="19"/>
    <x v="5"/>
    <x v="0"/>
    <x v="20"/>
    <n v="398.25"/>
    <n v="121.66738470107755"/>
    <n v="70.244697308764884"/>
    <n v="0"/>
    <n v="0"/>
    <n v="0"/>
  </r>
  <r>
    <x v="19"/>
    <x v="5"/>
    <x v="1"/>
    <x v="20"/>
    <n v="318.60000000000002"/>
    <m/>
    <m/>
    <n v="0"/>
    <m/>
    <m/>
  </r>
  <r>
    <x v="19"/>
    <x v="5"/>
    <x v="2"/>
    <x v="20"/>
    <n v="159.30000000000001"/>
    <m/>
    <m/>
    <n v="0"/>
    <m/>
    <m/>
  </r>
  <r>
    <x v="20"/>
    <x v="5"/>
    <x v="0"/>
    <x v="20"/>
    <n v="1586.4"/>
    <n v="825.58873538826822"/>
    <n v="476.6538786163394"/>
    <n v="0"/>
    <n v="0"/>
    <n v="0"/>
  </r>
  <r>
    <x v="20"/>
    <x v="5"/>
    <x v="1"/>
    <x v="20"/>
    <n v="396.6"/>
    <m/>
    <m/>
    <n v="0"/>
    <m/>
    <m/>
  </r>
  <r>
    <x v="20"/>
    <x v="5"/>
    <x v="2"/>
    <x v="20"/>
    <n v="0"/>
    <m/>
    <m/>
    <n v="0"/>
    <m/>
    <m/>
  </r>
  <r>
    <x v="21"/>
    <x v="5"/>
    <x v="0"/>
    <x v="20"/>
    <n v="398.25"/>
    <n v="79.650000000000006"/>
    <n v="45.985948940953691"/>
    <n v="0"/>
    <n v="0"/>
    <n v="0"/>
  </r>
  <r>
    <x v="21"/>
    <x v="5"/>
    <x v="1"/>
    <x v="20"/>
    <n v="318.60000000000002"/>
    <m/>
    <m/>
    <n v="0"/>
    <m/>
    <m/>
  </r>
  <r>
    <x v="21"/>
    <x v="5"/>
    <x v="2"/>
    <x v="20"/>
    <n v="238.95"/>
    <m/>
    <m/>
    <n v="0"/>
    <m/>
    <m/>
  </r>
  <r>
    <x v="22"/>
    <x v="5"/>
    <x v="0"/>
    <x v="20"/>
    <n v="637.20000000000005"/>
    <n v="321.90164258667579"/>
    <n v="185.85"/>
    <n v="0"/>
    <n v="0"/>
    <n v="0"/>
  </r>
  <r>
    <x v="22"/>
    <x v="5"/>
    <x v="1"/>
    <x v="20"/>
    <n v="238.95"/>
    <m/>
    <m/>
    <n v="0"/>
    <m/>
    <m/>
  </r>
  <r>
    <x v="22"/>
    <x v="5"/>
    <x v="2"/>
    <x v="20"/>
    <n v="0"/>
    <m/>
    <m/>
    <n v="0"/>
    <m/>
    <m/>
  </r>
  <r>
    <x v="23"/>
    <x v="5"/>
    <x v="0"/>
    <x v="20"/>
    <n v="495.75"/>
    <n v="206.39718384706705"/>
    <n v="119.16346965408485"/>
    <n v="0"/>
    <n v="0"/>
    <n v="0"/>
  </r>
  <r>
    <x v="23"/>
    <x v="5"/>
    <x v="1"/>
    <x v="20"/>
    <n v="793.2"/>
    <m/>
    <m/>
    <n v="0"/>
    <m/>
    <m/>
  </r>
  <r>
    <x v="23"/>
    <x v="5"/>
    <x v="2"/>
    <x v="20"/>
    <n v="892.35"/>
    <m/>
    <m/>
    <n v="0"/>
    <m/>
    <m/>
  </r>
  <r>
    <x v="24"/>
    <x v="5"/>
    <x v="0"/>
    <x v="20"/>
    <n v="0"/>
    <n v="281.21021051875056"/>
    <n v="162.35679074187198"/>
    <n v="0"/>
    <n v="0"/>
    <n v="0"/>
  </r>
  <r>
    <x v="24"/>
    <x v="5"/>
    <x v="1"/>
    <x v="20"/>
    <n v="495.75"/>
    <m/>
    <m/>
    <n v="0"/>
    <m/>
    <m/>
  </r>
  <r>
    <x v="24"/>
    <x v="5"/>
    <x v="2"/>
    <x v="20"/>
    <n v="477.9"/>
    <m/>
    <m/>
    <n v="0"/>
    <m/>
    <m/>
  </r>
  <r>
    <x v="25"/>
    <x v="5"/>
    <x v="0"/>
    <x v="20"/>
    <n v="159.30000000000001"/>
    <n v="603.10006632398904"/>
    <n v="348.19998564043624"/>
    <n v="0"/>
    <n v="0"/>
    <n v="0"/>
  </r>
  <r>
    <x v="25"/>
    <x v="5"/>
    <x v="1"/>
    <x v="20"/>
    <n v="1115.0999999999999"/>
    <m/>
    <m/>
    <n v="0"/>
    <m/>
    <m/>
  </r>
  <r>
    <x v="25"/>
    <x v="5"/>
    <x v="2"/>
    <x v="20"/>
    <n v="1274.4000000000001"/>
    <m/>
    <m/>
    <n v="0"/>
    <m/>
    <m/>
  </r>
  <r>
    <x v="26"/>
    <x v="5"/>
    <x v="0"/>
    <x v="20"/>
    <n v="477.9"/>
    <n v="243.3347694021551"/>
    <n v="140.48939461752977"/>
    <n v="0"/>
    <n v="0"/>
    <n v="0"/>
  </r>
  <r>
    <x v="26"/>
    <x v="5"/>
    <x v="1"/>
    <x v="20"/>
    <n v="796.5"/>
    <m/>
    <m/>
    <n v="0"/>
    <m/>
    <m/>
  </r>
  <r>
    <x v="26"/>
    <x v="5"/>
    <x v="2"/>
    <x v="20"/>
    <n v="955.8"/>
    <m/>
    <m/>
    <n v="0"/>
    <m/>
    <m/>
  </r>
  <r>
    <x v="14"/>
    <x v="5"/>
    <x v="0"/>
    <x v="0"/>
    <n v="3106.35"/>
    <n v="2054.4965733726594"/>
    <n v="1186.1641496858688"/>
    <n v="3581621.55"/>
    <n v="2368834.5490986765"/>
    <n v="1367647.2645878068"/>
  </r>
  <r>
    <x v="14"/>
    <x v="5"/>
    <x v="1"/>
    <x v="0"/>
    <n v="5973.75"/>
    <m/>
    <m/>
    <n v="6887733.75"/>
    <m/>
    <m/>
  </r>
  <r>
    <x v="14"/>
    <x v="5"/>
    <x v="2"/>
    <x v="0"/>
    <n v="1991.25"/>
    <m/>
    <m/>
    <n v="2295911.25"/>
    <m/>
    <m/>
  </r>
  <r>
    <x v="15"/>
    <x v="5"/>
    <x v="0"/>
    <x v="0"/>
    <n v="2070.9"/>
    <n v="603.10006632398915"/>
    <n v="348.1999856404363"/>
    <n v="2387747.7000000002"/>
    <n v="695374.3764715594"/>
    <n v="401474.58344342303"/>
  </r>
  <r>
    <x v="15"/>
    <x v="5"/>
    <x v="1"/>
    <x v="0"/>
    <n v="2230.1999999999998"/>
    <m/>
    <m/>
    <n v="2571420.6"/>
    <m/>
    <m/>
  </r>
  <r>
    <x v="15"/>
    <x v="5"/>
    <x v="2"/>
    <x v="0"/>
    <n v="1115.0999999999999"/>
    <m/>
    <m/>
    <n v="1285710.3"/>
    <m/>
    <m/>
  </r>
  <r>
    <x v="16"/>
    <x v="5"/>
    <x v="0"/>
    <x v="0"/>
    <n v="7566.75"/>
    <n v="694.37260170602951"/>
    <n v="400.89620851287697"/>
    <n v="8724462.75"/>
    <n v="800611.60976705176"/>
    <n v="462233.32841534697"/>
  </r>
  <r>
    <x v="16"/>
    <x v="5"/>
    <x v="1"/>
    <x v="0"/>
    <n v="6292.35"/>
    <m/>
    <m/>
    <n v="7255079.5499999998"/>
    <m/>
    <m/>
  </r>
  <r>
    <x v="16"/>
    <x v="5"/>
    <x v="2"/>
    <x v="0"/>
    <n v="7407.45"/>
    <m/>
    <m/>
    <n v="8540789.8499999996"/>
    <m/>
    <m/>
  </r>
  <r>
    <x v="17"/>
    <x v="5"/>
    <x v="0"/>
    <x v="0"/>
    <n v="1784.7"/>
    <n v="375.37584165739804"/>
    <n v="216.72334322818111"/>
    <n v="2057759.1"/>
    <n v="432808.34543097991"/>
    <n v="249882.01474209281"/>
  </r>
  <r>
    <x v="17"/>
    <x v="5"/>
    <x v="1"/>
    <x v="0"/>
    <n v="2478.75"/>
    <m/>
    <m/>
    <n v="2857998.75"/>
    <m/>
    <m/>
  </r>
  <r>
    <x v="17"/>
    <x v="5"/>
    <x v="2"/>
    <x v="0"/>
    <n v="2379.6"/>
    <m/>
    <m/>
    <n v="2743678.8"/>
    <m/>
    <m/>
  </r>
  <r>
    <x v="18"/>
    <x v="5"/>
    <x v="0"/>
    <x v="0"/>
    <n v="5973.75"/>
    <n v="973.33907760862019"/>
    <n v="561.95757847011896"/>
    <n v="6887733.75"/>
    <n v="1122259.9564827387"/>
    <n v="647937.08797604695"/>
  </r>
  <r>
    <x v="18"/>
    <x v="5"/>
    <x v="1"/>
    <x v="0"/>
    <n v="7885.35"/>
    <m/>
    <m/>
    <n v="9091808.5499999989"/>
    <m/>
    <m/>
  </r>
  <r>
    <x v="18"/>
    <x v="5"/>
    <x v="2"/>
    <x v="0"/>
    <n v="6610.95"/>
    <m/>
    <m/>
    <n v="7622425.3499999996"/>
    <m/>
    <m/>
  </r>
  <r>
    <x v="19"/>
    <x v="5"/>
    <x v="0"/>
    <x v="0"/>
    <n v="8044.65"/>
    <n v="2880.6444122800012"/>
    <n v="1663.1408268694502"/>
    <n v="9275481.4500000011"/>
    <n v="3321383.0073588421"/>
    <n v="1917601.3733804764"/>
  </r>
  <r>
    <x v="19"/>
    <x v="5"/>
    <x v="1"/>
    <x v="0"/>
    <n v="11389.95"/>
    <m/>
    <m/>
    <n v="13132612.35"/>
    <m/>
    <m/>
  </r>
  <r>
    <x v="19"/>
    <x v="5"/>
    <x v="2"/>
    <x v="0"/>
    <n v="13779.45"/>
    <m/>
    <m/>
    <n v="15887705.85"/>
    <m/>
    <m/>
  </r>
  <r>
    <x v="20"/>
    <x v="5"/>
    <x v="0"/>
    <x v="0"/>
    <n v="12393.75"/>
    <n v="2921.1414087647318"/>
    <n v="1686.5217786912806"/>
    <n v="17847000"/>
    <n v="4206443.6286212131"/>
    <n v="2428591.3613154436"/>
  </r>
  <r>
    <x v="20"/>
    <x v="5"/>
    <x v="1"/>
    <x v="0"/>
    <n v="6643.05"/>
    <m/>
    <m/>
    <n v="9565991.9999999981"/>
    <m/>
    <m/>
  </r>
  <r>
    <x v="20"/>
    <x v="5"/>
    <x v="2"/>
    <x v="0"/>
    <n v="8626.0499999999993"/>
    <m/>
    <m/>
    <n v="12421512.000000002"/>
    <m/>
    <m/>
  </r>
  <r>
    <x v="21"/>
    <x v="5"/>
    <x v="0"/>
    <x v="0"/>
    <n v="3982.5"/>
    <n v="859.08842239899843"/>
    <n v="495.99493192975268"/>
    <n v="5734800"/>
    <n v="1237087.3282545577"/>
    <n v="714232.70197884389"/>
  </r>
  <r>
    <x v="21"/>
    <x v="5"/>
    <x v="1"/>
    <x v="0"/>
    <n v="2628.45"/>
    <m/>
    <m/>
    <n v="3784968"/>
    <m/>
    <m/>
  </r>
  <r>
    <x v="21"/>
    <x v="5"/>
    <x v="2"/>
    <x v="0"/>
    <n v="2389.5"/>
    <m/>
    <m/>
    <n v="3440880"/>
    <m/>
    <m/>
  </r>
  <r>
    <x v="22"/>
    <x v="5"/>
    <x v="0"/>
    <x v="0"/>
    <n v="2389.5"/>
    <n v="695.89368261250934"/>
    <n v="401.77440498369231"/>
    <n v="3440880"/>
    <n v="1002086.9029620136"/>
    <n v="578555.14317651698"/>
  </r>
  <r>
    <x v="22"/>
    <x v="5"/>
    <x v="1"/>
    <x v="0"/>
    <n v="1035.45"/>
    <m/>
    <m/>
    <n v="1491048"/>
    <m/>
    <m/>
  </r>
  <r>
    <x v="22"/>
    <x v="5"/>
    <x v="2"/>
    <x v="0"/>
    <n v="1991.25"/>
    <m/>
    <m/>
    <n v="2867400"/>
    <m/>
    <m/>
  </r>
  <r>
    <x v="23"/>
    <x v="5"/>
    <x v="0"/>
    <x v="0"/>
    <n v="4759.2"/>
    <n v="1346.1537235769174"/>
    <n v="777.20221467775036"/>
    <n v="5496876"/>
    <n v="1554807.5507313397"/>
    <n v="897668.55795280181"/>
  </r>
  <r>
    <x v="23"/>
    <x v="5"/>
    <x v="1"/>
    <x v="0"/>
    <n v="2379.6"/>
    <m/>
    <m/>
    <n v="2748438"/>
    <m/>
    <m/>
  </r>
  <r>
    <x v="23"/>
    <x v="5"/>
    <x v="2"/>
    <x v="0"/>
    <n v="2478.75"/>
    <m/>
    <m/>
    <n v="2862956.25"/>
    <m/>
    <m/>
  </r>
  <r>
    <x v="24"/>
    <x v="5"/>
    <x v="0"/>
    <x v="0"/>
    <n v="3866.85"/>
    <n v="734.54775372333677"/>
    <n v="424.09134334480342"/>
    <n v="5575997.7000000002"/>
    <n v="1059217.8608690517"/>
    <n v="611539.71710320655"/>
  </r>
  <r>
    <x v="24"/>
    <x v="5"/>
    <x v="1"/>
    <x v="0"/>
    <n v="2776.2"/>
    <m/>
    <m/>
    <n v="4003280.4"/>
    <m/>
    <m/>
  </r>
  <r>
    <x v="24"/>
    <x v="5"/>
    <x v="2"/>
    <x v="0"/>
    <n v="2469.15"/>
    <m/>
    <m/>
    <n v="3560514.3"/>
    <m/>
    <m/>
  </r>
  <r>
    <x v="25"/>
    <x v="5"/>
    <x v="0"/>
    <x v="0"/>
    <n v="2389.5"/>
    <n v="759.8125739285972"/>
    <n v="438.67799409133806"/>
    <n v="3445659"/>
    <n v="1095649.7316050371"/>
    <n v="632573.66747970949"/>
  </r>
  <r>
    <x v="25"/>
    <x v="5"/>
    <x v="1"/>
    <x v="0"/>
    <n v="3743.55"/>
    <m/>
    <m/>
    <n v="5398199.0999999996"/>
    <m/>
    <m/>
  </r>
  <r>
    <x v="25"/>
    <x v="5"/>
    <x v="2"/>
    <x v="0"/>
    <n v="3663.9"/>
    <m/>
    <m/>
    <n v="5283343.8"/>
    <m/>
    <m/>
  </r>
  <r>
    <x v="26"/>
    <x v="5"/>
    <x v="0"/>
    <x v="0"/>
    <n v="3823.2"/>
    <n v="0"/>
    <n v="0"/>
    <n v="5513054.4000000004"/>
    <n v="0"/>
    <n v="0"/>
  </r>
  <r>
    <x v="26"/>
    <x v="5"/>
    <x v="1"/>
    <x v="0"/>
    <n v="3823.2"/>
    <m/>
    <m/>
    <n v="5513054.4000000004"/>
    <m/>
    <m/>
  </r>
  <r>
    <x v="26"/>
    <x v="5"/>
    <x v="2"/>
    <x v="0"/>
    <n v="3823.2"/>
    <m/>
    <m/>
    <n v="5513054.4000000004"/>
    <m/>
    <m/>
  </r>
  <r>
    <x v="14"/>
    <x v="5"/>
    <x v="0"/>
    <x v="1"/>
    <n v="0"/>
    <n v="0"/>
    <n v="0"/>
    <n v="0"/>
    <n v="0"/>
    <n v="0"/>
  </r>
  <r>
    <x v="14"/>
    <x v="5"/>
    <x v="1"/>
    <x v="1"/>
    <n v="0"/>
    <m/>
    <m/>
    <n v="0"/>
    <m/>
    <m/>
  </r>
  <r>
    <x v="14"/>
    <x v="5"/>
    <x v="2"/>
    <x v="1"/>
    <n v="0"/>
    <m/>
    <m/>
    <n v="0"/>
    <m/>
    <m/>
  </r>
  <r>
    <x v="15"/>
    <x v="5"/>
    <x v="0"/>
    <x v="1"/>
    <n v="0"/>
    <n v="0"/>
    <n v="0"/>
    <n v="0"/>
    <n v="0"/>
    <n v="0"/>
  </r>
  <r>
    <x v="15"/>
    <x v="5"/>
    <x v="1"/>
    <x v="1"/>
    <n v="0"/>
    <m/>
    <m/>
    <n v="0"/>
    <m/>
    <m/>
  </r>
  <r>
    <x v="15"/>
    <x v="5"/>
    <x v="2"/>
    <x v="1"/>
    <n v="0"/>
    <m/>
    <m/>
    <n v="0"/>
    <m/>
    <m/>
  </r>
  <r>
    <x v="16"/>
    <x v="5"/>
    <x v="0"/>
    <x v="1"/>
    <n v="0"/>
    <n v="0"/>
    <n v="0"/>
    <n v="0"/>
    <n v="0"/>
    <n v="0"/>
  </r>
  <r>
    <x v="16"/>
    <x v="5"/>
    <x v="1"/>
    <x v="1"/>
    <n v="0"/>
    <m/>
    <m/>
    <n v="0"/>
    <m/>
    <m/>
  </r>
  <r>
    <x v="16"/>
    <x v="5"/>
    <x v="2"/>
    <x v="1"/>
    <n v="0"/>
    <m/>
    <m/>
    <n v="0"/>
    <m/>
    <m/>
  </r>
  <r>
    <x v="17"/>
    <x v="5"/>
    <x v="0"/>
    <x v="1"/>
    <n v="0"/>
    <n v="0"/>
    <n v="0"/>
    <n v="0"/>
    <n v="0"/>
    <n v="0"/>
  </r>
  <r>
    <x v="17"/>
    <x v="5"/>
    <x v="1"/>
    <x v="1"/>
    <n v="0"/>
    <m/>
    <m/>
    <n v="0"/>
    <m/>
    <m/>
  </r>
  <r>
    <x v="17"/>
    <x v="5"/>
    <x v="2"/>
    <x v="1"/>
    <n v="0"/>
    <m/>
    <m/>
    <n v="0"/>
    <m/>
    <m/>
  </r>
  <r>
    <x v="18"/>
    <x v="5"/>
    <x v="0"/>
    <x v="1"/>
    <n v="0"/>
    <n v="0"/>
    <n v="0"/>
    <n v="0"/>
    <n v="0"/>
    <n v="0"/>
  </r>
  <r>
    <x v="18"/>
    <x v="5"/>
    <x v="1"/>
    <x v="1"/>
    <n v="0"/>
    <m/>
    <m/>
    <n v="0"/>
    <m/>
    <m/>
  </r>
  <r>
    <x v="18"/>
    <x v="5"/>
    <x v="2"/>
    <x v="1"/>
    <n v="0"/>
    <m/>
    <m/>
    <n v="0"/>
    <m/>
    <m/>
  </r>
  <r>
    <x v="19"/>
    <x v="5"/>
    <x v="0"/>
    <x v="1"/>
    <n v="0"/>
    <n v="0"/>
    <n v="0"/>
    <n v="0"/>
    <n v="0"/>
    <n v="0"/>
  </r>
  <r>
    <x v="19"/>
    <x v="5"/>
    <x v="1"/>
    <x v="1"/>
    <n v="0"/>
    <m/>
    <m/>
    <n v="0"/>
    <m/>
    <m/>
  </r>
  <r>
    <x v="19"/>
    <x v="5"/>
    <x v="2"/>
    <x v="1"/>
    <n v="0"/>
    <m/>
    <m/>
    <n v="0"/>
    <m/>
    <m/>
  </r>
  <r>
    <x v="20"/>
    <x v="5"/>
    <x v="0"/>
    <x v="1"/>
    <n v="0"/>
    <n v="171.73283757045419"/>
    <n v="99.15"/>
    <n v="0"/>
    <n v="0"/>
    <n v="0"/>
  </r>
  <r>
    <x v="20"/>
    <x v="5"/>
    <x v="1"/>
    <x v="1"/>
    <n v="0"/>
    <m/>
    <m/>
    <n v="0"/>
    <m/>
    <m/>
  </r>
  <r>
    <x v="20"/>
    <x v="5"/>
    <x v="2"/>
    <x v="1"/>
    <n v="297.45"/>
    <m/>
    <m/>
    <n v="0"/>
    <m/>
    <m/>
  </r>
  <r>
    <x v="21"/>
    <x v="5"/>
    <x v="0"/>
    <x v="1"/>
    <n v="0"/>
    <n v="0"/>
    <n v="0"/>
    <n v="0"/>
    <n v="0"/>
    <n v="0"/>
  </r>
  <r>
    <x v="21"/>
    <x v="5"/>
    <x v="1"/>
    <x v="1"/>
    <n v="0"/>
    <m/>
    <m/>
    <n v="0"/>
    <m/>
    <m/>
  </r>
  <r>
    <x v="21"/>
    <x v="5"/>
    <x v="2"/>
    <x v="1"/>
    <n v="0"/>
    <m/>
    <m/>
    <n v="0"/>
    <m/>
    <m/>
  </r>
  <r>
    <x v="22"/>
    <x v="5"/>
    <x v="0"/>
    <x v="1"/>
    <n v="876.15"/>
    <n v="557.54999999999995"/>
    <n v="321.90164258667585"/>
    <n v="0"/>
    <n v="0"/>
    <n v="0"/>
  </r>
  <r>
    <x v="22"/>
    <x v="5"/>
    <x v="1"/>
    <x v="1"/>
    <n v="716.85"/>
    <m/>
    <m/>
    <n v="0"/>
    <m/>
    <m/>
  </r>
  <r>
    <x v="22"/>
    <x v="5"/>
    <x v="2"/>
    <x v="1"/>
    <n v="1752.3"/>
    <m/>
    <m/>
    <n v="0"/>
    <m/>
    <m/>
  </r>
  <r>
    <x v="23"/>
    <x v="5"/>
    <x v="0"/>
    <x v="1"/>
    <n v="0"/>
    <n v="0"/>
    <n v="0"/>
    <n v="0"/>
    <n v="0"/>
    <n v="0"/>
  </r>
  <r>
    <x v="23"/>
    <x v="5"/>
    <x v="1"/>
    <x v="1"/>
    <n v="0"/>
    <m/>
    <m/>
    <n v="0"/>
    <m/>
    <m/>
  </r>
  <r>
    <x v="23"/>
    <x v="5"/>
    <x v="2"/>
    <x v="1"/>
    <n v="0"/>
    <m/>
    <m/>
    <n v="0"/>
    <m/>
    <m/>
  </r>
  <r>
    <x v="24"/>
    <x v="5"/>
    <x v="0"/>
    <x v="1"/>
    <n v="0"/>
    <n v="0"/>
    <n v="0"/>
    <n v="0"/>
    <n v="0"/>
    <n v="0"/>
  </r>
  <r>
    <x v="24"/>
    <x v="5"/>
    <x v="1"/>
    <x v="1"/>
    <n v="0"/>
    <m/>
    <m/>
    <n v="0"/>
    <m/>
    <m/>
  </r>
  <r>
    <x v="24"/>
    <x v="5"/>
    <x v="2"/>
    <x v="1"/>
    <n v="0"/>
    <m/>
    <m/>
    <n v="0"/>
    <m/>
    <m/>
  </r>
  <r>
    <x v="25"/>
    <x v="5"/>
    <x v="0"/>
    <x v="1"/>
    <n v="0"/>
    <n v="0"/>
    <n v="0"/>
    <n v="0"/>
    <n v="0"/>
    <n v="0"/>
  </r>
  <r>
    <x v="25"/>
    <x v="5"/>
    <x v="1"/>
    <x v="1"/>
    <n v="0"/>
    <m/>
    <m/>
    <n v="0"/>
    <m/>
    <m/>
  </r>
  <r>
    <x v="25"/>
    <x v="5"/>
    <x v="2"/>
    <x v="1"/>
    <n v="0"/>
    <m/>
    <m/>
    <n v="0"/>
    <m/>
    <m/>
  </r>
  <r>
    <x v="26"/>
    <x v="5"/>
    <x v="0"/>
    <x v="1"/>
    <n v="0"/>
    <n v="0"/>
    <n v="0"/>
    <n v="0"/>
    <n v="0"/>
    <n v="0"/>
  </r>
  <r>
    <x v="26"/>
    <x v="5"/>
    <x v="1"/>
    <x v="1"/>
    <n v="0"/>
    <m/>
    <m/>
    <n v="0"/>
    <m/>
    <m/>
  </r>
  <r>
    <x v="26"/>
    <x v="5"/>
    <x v="2"/>
    <x v="1"/>
    <n v="0"/>
    <m/>
    <m/>
    <n v="0"/>
    <m/>
    <m/>
  </r>
  <r>
    <x v="14"/>
    <x v="5"/>
    <x v="0"/>
    <x v="2"/>
    <n v="19514.25"/>
    <n v="3954.7916089220171"/>
    <n v="2283.3000000000002"/>
    <n v="13605335.100000001"/>
    <n v="2757280.7097404315"/>
    <n v="1591916.76"/>
  </r>
  <r>
    <x v="14"/>
    <x v="5"/>
    <x v="1"/>
    <x v="2"/>
    <n v="19514.25"/>
    <m/>
    <m/>
    <n v="13605335.100000001"/>
    <m/>
    <m/>
  </r>
  <r>
    <x v="14"/>
    <x v="5"/>
    <x v="2"/>
    <x v="2"/>
    <n v="12664.35"/>
    <m/>
    <m/>
    <n v="8829584.8200000003"/>
    <m/>
    <m/>
  </r>
  <r>
    <x v="15"/>
    <x v="5"/>
    <x v="0"/>
    <x v="2"/>
    <n v="10035.9"/>
    <n v="2598.5113137140661"/>
    <n v="1500.2512064651041"/>
    <n v="2613348.36"/>
    <n v="676652.34609114286"/>
    <n v="390665.41416351317"/>
  </r>
  <r>
    <x v="15"/>
    <x v="5"/>
    <x v="1"/>
    <x v="2"/>
    <n v="10115.549999999999"/>
    <m/>
    <m/>
    <n v="2634089.2200000002"/>
    <m/>
    <m/>
  </r>
  <r>
    <x v="15"/>
    <x v="5"/>
    <x v="2"/>
    <x v="2"/>
    <n v="5575.5"/>
    <m/>
    <m/>
    <n v="1451860.2"/>
    <m/>
    <m/>
  </r>
  <r>
    <x v="16"/>
    <x v="5"/>
    <x v="0"/>
    <x v="2"/>
    <n v="1433.7"/>
    <n v="722.72591796614017"/>
    <n v="417.26600328807046"/>
    <n v="120430.8"/>
    <n v="60708.977109155778"/>
    <n v="35050.344276197917"/>
  </r>
  <r>
    <x v="16"/>
    <x v="5"/>
    <x v="1"/>
    <x v="2"/>
    <n v="876.15"/>
    <m/>
    <m/>
    <n v="73596.600000000006"/>
    <m/>
    <m/>
  </r>
  <r>
    <x v="16"/>
    <x v="5"/>
    <x v="2"/>
    <x v="2"/>
    <n v="2309.85"/>
    <m/>
    <m/>
    <n v="194027.4"/>
    <m/>
    <m/>
  </r>
  <r>
    <x v="17"/>
    <x v="5"/>
    <x v="0"/>
    <x v="2"/>
    <n v="991.5"/>
    <n v="343.46567514090839"/>
    <n v="198.3"/>
    <n v="124929"/>
    <n v="43276.675067754455"/>
    <n v="24985.8"/>
  </r>
  <r>
    <x v="17"/>
    <x v="5"/>
    <x v="1"/>
    <x v="2"/>
    <n v="396.6"/>
    <m/>
    <m/>
    <n v="49971.6"/>
    <m/>
    <m/>
  </r>
  <r>
    <x v="17"/>
    <x v="5"/>
    <x v="2"/>
    <x v="2"/>
    <n v="991.5"/>
    <m/>
    <m/>
    <n v="124929"/>
    <m/>
    <m/>
  </r>
  <r>
    <x v="18"/>
    <x v="5"/>
    <x v="0"/>
    <x v="2"/>
    <n v="238.95"/>
    <n v="79.650000000000006"/>
    <n v="45.985948940953705"/>
    <n v="40143.599999999999"/>
    <n v="13381.2"/>
    <n v="7725.6394220802222"/>
  </r>
  <r>
    <x v="18"/>
    <x v="5"/>
    <x v="1"/>
    <x v="2"/>
    <n v="79.650000000000006"/>
    <m/>
    <m/>
    <n v="13381.2"/>
    <m/>
    <m/>
  </r>
  <r>
    <x v="18"/>
    <x v="5"/>
    <x v="2"/>
    <x v="2"/>
    <n v="159.30000000000001"/>
    <m/>
    <m/>
    <n v="26762.400000000001"/>
    <m/>
    <m/>
  </r>
  <r>
    <x v="19"/>
    <x v="5"/>
    <x v="0"/>
    <x v="2"/>
    <n v="79.650000000000006"/>
    <n v="121.66738470107754"/>
    <n v="70.24469730876487"/>
    <n v="30107.7"/>
    <n v="45990.271417007309"/>
    <n v="26552.495582713123"/>
  </r>
  <r>
    <x v="19"/>
    <x v="5"/>
    <x v="1"/>
    <x v="2"/>
    <n v="159.30000000000001"/>
    <m/>
    <m/>
    <n v="60215.4"/>
    <m/>
    <m/>
  </r>
  <r>
    <x v="19"/>
    <x v="5"/>
    <x v="2"/>
    <x v="2"/>
    <n v="318.60000000000002"/>
    <m/>
    <m/>
    <n v="120430.8"/>
    <m/>
    <m/>
  </r>
  <r>
    <x v="20"/>
    <x v="5"/>
    <x v="0"/>
    <x v="2"/>
    <n v="1586.4"/>
    <n v="650.17002968454324"/>
    <n v="375.37584165739804"/>
    <n v="932803.2"/>
    <n v="382299.97745451145"/>
    <n v="220720.99489455007"/>
  </r>
  <r>
    <x v="20"/>
    <x v="5"/>
    <x v="1"/>
    <x v="2"/>
    <n v="2082.15"/>
    <m/>
    <m/>
    <n v="1224304.2"/>
    <m/>
    <m/>
  </r>
  <r>
    <x v="20"/>
    <x v="5"/>
    <x v="2"/>
    <x v="2"/>
    <n v="793.2"/>
    <m/>
    <m/>
    <n v="466401.6"/>
    <m/>
    <m/>
  </r>
  <r>
    <x v="21"/>
    <x v="5"/>
    <x v="0"/>
    <x v="2"/>
    <n v="4858.6499999999996"/>
    <n v="530.33583463688376"/>
    <n v="306.18953688850974"/>
    <n v="2367134.2799999998"/>
    <n v="258379.61863508984"/>
    <n v="149175.54237208198"/>
  </r>
  <r>
    <x v="21"/>
    <x v="5"/>
    <x v="1"/>
    <x v="2"/>
    <n v="3823.2"/>
    <m/>
    <m/>
    <n v="1862663.04"/>
    <m/>
    <m/>
  </r>
  <r>
    <x v="21"/>
    <x v="5"/>
    <x v="2"/>
    <x v="2"/>
    <n v="4141.8"/>
    <m/>
    <m/>
    <n v="2017884.96"/>
    <m/>
    <m/>
  </r>
  <r>
    <x v="22"/>
    <x v="5"/>
    <x v="0"/>
    <x v="2"/>
    <n v="477.9"/>
    <n v="443.4724314994113"/>
    <n v="256.038927704363"/>
    <n v="188674.92"/>
    <n v="175082.91595596759"/>
    <n v="101084.16865768252"/>
  </r>
  <r>
    <x v="22"/>
    <x v="5"/>
    <x v="1"/>
    <x v="2"/>
    <n v="159.30000000000001"/>
    <m/>
    <m/>
    <n v="62891.64"/>
    <m/>
    <m/>
  </r>
  <r>
    <x v="22"/>
    <x v="5"/>
    <x v="2"/>
    <x v="2"/>
    <n v="1035.45"/>
    <m/>
    <m/>
    <n v="408795.66"/>
    <m/>
    <m/>
  </r>
  <r>
    <x v="23"/>
    <x v="5"/>
    <x v="0"/>
    <x v="2"/>
    <n v="396.6"/>
    <n v="206.39718384706703"/>
    <n v="119.16346965408484"/>
    <n v="149914.79999999999"/>
    <n v="78018.135494191345"/>
    <n v="45043.791529244074"/>
  </r>
  <r>
    <x v="23"/>
    <x v="5"/>
    <x v="1"/>
    <x v="2"/>
    <n v="0"/>
    <m/>
    <m/>
    <n v="0"/>
    <m/>
    <m/>
  </r>
  <r>
    <x v="23"/>
    <x v="5"/>
    <x v="2"/>
    <x v="2"/>
    <n v="297.45"/>
    <m/>
    <m/>
    <n v="112436.1"/>
    <m/>
    <m/>
  </r>
  <r>
    <x v="24"/>
    <x v="5"/>
    <x v="0"/>
    <x v="2"/>
    <n v="0"/>
    <n v="0"/>
    <n v="0"/>
    <n v="0"/>
    <n v="0"/>
    <n v="0"/>
  </r>
  <r>
    <x v="24"/>
    <x v="5"/>
    <x v="1"/>
    <x v="2"/>
    <n v="0"/>
    <m/>
    <m/>
    <n v="0"/>
    <m/>
    <m/>
  </r>
  <r>
    <x v="24"/>
    <x v="5"/>
    <x v="2"/>
    <x v="2"/>
    <n v="0"/>
    <m/>
    <m/>
    <n v="0"/>
    <m/>
    <m/>
  </r>
  <r>
    <x v="25"/>
    <x v="5"/>
    <x v="0"/>
    <x v="2"/>
    <n v="318.60000000000002"/>
    <n v="121.66738470107755"/>
    <n v="70.244697308764884"/>
    <n v="120430.8"/>
    <n v="45990.271417007309"/>
    <n v="26552.495582713123"/>
  </r>
  <r>
    <x v="25"/>
    <x v="5"/>
    <x v="1"/>
    <x v="2"/>
    <n v="79.650000000000006"/>
    <m/>
    <m/>
    <n v="30107.7"/>
    <m/>
    <m/>
  </r>
  <r>
    <x v="25"/>
    <x v="5"/>
    <x v="2"/>
    <x v="2"/>
    <n v="238.95"/>
    <m/>
    <m/>
    <n v="90323.1"/>
    <m/>
    <m/>
  </r>
  <r>
    <x v="26"/>
    <x v="5"/>
    <x v="0"/>
    <x v="2"/>
    <n v="79.650000000000006"/>
    <n v="137.95784682286106"/>
    <n v="79.650000000000006"/>
    <n v="30107.7"/>
    <n v="52148.066099041484"/>
    <n v="30107.7"/>
  </r>
  <r>
    <x v="26"/>
    <x v="5"/>
    <x v="1"/>
    <x v="2"/>
    <n v="79.650000000000006"/>
    <m/>
    <m/>
    <n v="30107.7"/>
    <m/>
    <m/>
  </r>
  <r>
    <x v="26"/>
    <x v="5"/>
    <x v="2"/>
    <x v="2"/>
    <n v="318.60000000000002"/>
    <m/>
    <m/>
    <n v="120430.8"/>
    <m/>
    <m/>
  </r>
  <r>
    <x v="14"/>
    <x v="5"/>
    <x v="0"/>
    <x v="3"/>
    <n v="0"/>
    <n v="0"/>
    <n v="0"/>
    <n v="0"/>
    <n v="0"/>
    <n v="0"/>
  </r>
  <r>
    <x v="14"/>
    <x v="5"/>
    <x v="1"/>
    <x v="3"/>
    <n v="0"/>
    <m/>
    <m/>
    <n v="0"/>
    <m/>
    <m/>
  </r>
  <r>
    <x v="14"/>
    <x v="5"/>
    <x v="2"/>
    <x v="3"/>
    <n v="0"/>
    <m/>
    <m/>
    <n v="0"/>
    <m/>
    <m/>
  </r>
  <r>
    <x v="15"/>
    <x v="5"/>
    <x v="0"/>
    <x v="3"/>
    <n v="0"/>
    <n v="0"/>
    <n v="0"/>
    <n v="0"/>
    <n v="0"/>
    <n v="0"/>
  </r>
  <r>
    <x v="15"/>
    <x v="5"/>
    <x v="1"/>
    <x v="3"/>
    <n v="0"/>
    <m/>
    <m/>
    <n v="0"/>
    <m/>
    <m/>
  </r>
  <r>
    <x v="15"/>
    <x v="5"/>
    <x v="2"/>
    <x v="3"/>
    <n v="0"/>
    <m/>
    <m/>
    <n v="0"/>
    <m/>
    <m/>
  </r>
  <r>
    <x v="16"/>
    <x v="5"/>
    <x v="0"/>
    <x v="3"/>
    <n v="0"/>
    <n v="0"/>
    <n v="0"/>
    <n v="0"/>
    <n v="0"/>
    <n v="0"/>
  </r>
  <r>
    <x v="16"/>
    <x v="5"/>
    <x v="1"/>
    <x v="3"/>
    <n v="0"/>
    <m/>
    <m/>
    <n v="0"/>
    <m/>
    <m/>
  </r>
  <r>
    <x v="16"/>
    <x v="5"/>
    <x v="2"/>
    <x v="3"/>
    <n v="0"/>
    <m/>
    <m/>
    <n v="0"/>
    <m/>
    <m/>
  </r>
  <r>
    <x v="17"/>
    <x v="5"/>
    <x v="0"/>
    <x v="3"/>
    <n v="0"/>
    <n v="0"/>
    <n v="0"/>
    <n v="0"/>
    <n v="0"/>
    <n v="0"/>
  </r>
  <r>
    <x v="17"/>
    <x v="5"/>
    <x v="1"/>
    <x v="3"/>
    <n v="0"/>
    <m/>
    <m/>
    <n v="0"/>
    <m/>
    <m/>
  </r>
  <r>
    <x v="17"/>
    <x v="5"/>
    <x v="2"/>
    <x v="3"/>
    <n v="0"/>
    <m/>
    <m/>
    <n v="0"/>
    <m/>
    <m/>
  </r>
  <r>
    <x v="18"/>
    <x v="5"/>
    <x v="0"/>
    <x v="3"/>
    <n v="0"/>
    <n v="0"/>
    <n v="0"/>
    <n v="0"/>
    <n v="0"/>
    <n v="0"/>
  </r>
  <r>
    <x v="18"/>
    <x v="5"/>
    <x v="1"/>
    <x v="3"/>
    <n v="0"/>
    <m/>
    <m/>
    <n v="0"/>
    <m/>
    <m/>
  </r>
  <r>
    <x v="18"/>
    <x v="5"/>
    <x v="2"/>
    <x v="3"/>
    <n v="0"/>
    <m/>
    <m/>
    <n v="0"/>
    <m/>
    <m/>
  </r>
  <r>
    <x v="19"/>
    <x v="5"/>
    <x v="0"/>
    <x v="3"/>
    <n v="876.15"/>
    <n v="321.90164258667579"/>
    <n v="185.85"/>
    <n v="4117905"/>
    <n v="1512937.7201573763"/>
    <n v="873495"/>
  </r>
  <r>
    <x v="19"/>
    <x v="5"/>
    <x v="1"/>
    <x v="3"/>
    <n v="1274.4000000000001"/>
    <m/>
    <m/>
    <n v="5989679.9999999991"/>
    <m/>
    <m/>
  </r>
  <r>
    <x v="19"/>
    <x v="5"/>
    <x v="2"/>
    <x v="3"/>
    <n v="637.20000000000005"/>
    <m/>
    <m/>
    <n v="2994840"/>
    <m/>
    <m/>
  </r>
  <r>
    <x v="20"/>
    <x v="5"/>
    <x v="0"/>
    <x v="3"/>
    <n v="793.2"/>
    <n v="262.32624249205418"/>
    <n v="151.45412671829052"/>
    <n v="3728040"/>
    <n v="1232933.3397126545"/>
    <n v="711834.39557596541"/>
  </r>
  <r>
    <x v="20"/>
    <x v="5"/>
    <x v="1"/>
    <x v="3"/>
    <n v="892.35"/>
    <m/>
    <m/>
    <n v="4194045"/>
    <m/>
    <m/>
  </r>
  <r>
    <x v="20"/>
    <x v="5"/>
    <x v="2"/>
    <x v="3"/>
    <n v="396.6"/>
    <m/>
    <m/>
    <n v="1864020"/>
    <m/>
    <m/>
  </r>
  <r>
    <x v="21"/>
    <x v="5"/>
    <x v="0"/>
    <x v="3"/>
    <n v="955.8"/>
    <n v="359.16174281234345"/>
    <n v="207.36212889532163"/>
    <n v="4492260"/>
    <n v="1688060.1912180141"/>
    <n v="974602.00580801163"/>
  </r>
  <r>
    <x v="21"/>
    <x v="5"/>
    <x v="1"/>
    <x v="3"/>
    <n v="1672.65"/>
    <m/>
    <m/>
    <n v="7861454.9999999991"/>
    <m/>
    <m/>
  </r>
  <r>
    <x v="21"/>
    <x v="5"/>
    <x v="2"/>
    <x v="3"/>
    <n v="1274.4000000000001"/>
    <m/>
    <m/>
    <n v="5989679.9999999991"/>
    <m/>
    <m/>
  </r>
  <r>
    <x v="22"/>
    <x v="5"/>
    <x v="0"/>
    <x v="3"/>
    <n v="716.85"/>
    <n v="137.95784682286111"/>
    <n v="79.650000000000006"/>
    <n v="7010793"/>
    <n v="1349227.7419275814"/>
    <n v="778977"/>
  </r>
  <r>
    <x v="22"/>
    <x v="5"/>
    <x v="1"/>
    <x v="3"/>
    <n v="955.8"/>
    <m/>
    <m/>
    <n v="9347724"/>
    <m/>
    <m/>
  </r>
  <r>
    <x v="22"/>
    <x v="5"/>
    <x v="2"/>
    <x v="3"/>
    <n v="955.8"/>
    <m/>
    <m/>
    <n v="9347724"/>
    <m/>
    <m/>
  </r>
  <r>
    <x v="23"/>
    <x v="5"/>
    <x v="0"/>
    <x v="3"/>
    <n v="6643.05"/>
    <n v="499.04405617139736"/>
    <n v="288.12322016803898"/>
    <n v="64969028.999999993"/>
    <n v="4880650.8693562681"/>
    <n v="2817845.0932434225"/>
  </r>
  <r>
    <x v="23"/>
    <x v="5"/>
    <x v="1"/>
    <x v="3"/>
    <n v="7237.95"/>
    <m/>
    <m/>
    <n v="70787150.999999985"/>
    <m/>
    <m/>
  </r>
  <r>
    <x v="23"/>
    <x v="5"/>
    <x v="2"/>
    <x v="3"/>
    <n v="7634.55"/>
    <m/>
    <m/>
    <n v="74665899.000000015"/>
    <m/>
    <m/>
  </r>
  <r>
    <x v="24"/>
    <x v="5"/>
    <x v="0"/>
    <x v="3"/>
    <n v="5552.4"/>
    <n v="1171.6356547579119"/>
    <n v="676.44416066664394"/>
    <n v="54285814.800000004"/>
    <n v="11455081.796568103"/>
    <n v="6613594.558837777"/>
  </r>
  <r>
    <x v="24"/>
    <x v="5"/>
    <x v="1"/>
    <x v="3"/>
    <n v="3966"/>
    <m/>
    <m/>
    <n v="38775582"/>
    <m/>
    <m/>
  </r>
  <r>
    <x v="24"/>
    <x v="5"/>
    <x v="2"/>
    <x v="3"/>
    <n v="3265.65"/>
    <m/>
    <m/>
    <n v="31928260.050000001"/>
    <m/>
    <m/>
  </r>
  <r>
    <x v="25"/>
    <x v="5"/>
    <x v="0"/>
    <x v="3"/>
    <n v="4540.05"/>
    <n v="331.60939371495471"/>
    <n v="191.45477272713771"/>
    <n v="44388068.850000001"/>
    <n v="3242145.0423511104"/>
    <n v="1871853.3129532244"/>
  </r>
  <r>
    <x v="25"/>
    <x v="5"/>
    <x v="1"/>
    <x v="3"/>
    <n v="4062.15"/>
    <m/>
    <m/>
    <n v="39715640.550000004"/>
    <m/>
    <m/>
  </r>
  <r>
    <x v="25"/>
    <x v="5"/>
    <x v="2"/>
    <x v="3"/>
    <n v="4699.3500000000004"/>
    <m/>
    <m/>
    <n v="45945544.949999996"/>
    <m/>
    <m/>
  </r>
  <r>
    <x v="26"/>
    <x v="5"/>
    <x v="0"/>
    <x v="3"/>
    <n v="1752.3"/>
    <n v="408.7320546519444"/>
    <n v="235.98156177972893"/>
    <n v="17132237.099999998"/>
    <n v="3996173.2983320593"/>
    <n v="2307191.7295204094"/>
  </r>
  <r>
    <x v="26"/>
    <x v="5"/>
    <x v="1"/>
    <x v="3"/>
    <n v="2309.85"/>
    <m/>
    <m/>
    <n v="22583403.449999999"/>
    <m/>
    <m/>
  </r>
  <r>
    <x v="26"/>
    <x v="5"/>
    <x v="2"/>
    <x v="3"/>
    <n v="1513.35"/>
    <m/>
    <m/>
    <n v="14796022.950000001"/>
    <m/>
    <m/>
  </r>
  <r>
    <x v="14"/>
    <x v="5"/>
    <x v="0"/>
    <x v="4"/>
    <n v="79.650000000000006"/>
    <n v="79.650000000000006"/>
    <n v="45.985948940953691"/>
    <n v="1957637.7"/>
    <n v="1957637.7"/>
    <n v="1130242.6530707597"/>
  </r>
  <r>
    <x v="14"/>
    <x v="5"/>
    <x v="1"/>
    <x v="4"/>
    <n v="159.30000000000001"/>
    <m/>
    <m/>
    <n v="3915275.4"/>
    <m/>
    <m/>
  </r>
  <r>
    <x v="14"/>
    <x v="5"/>
    <x v="2"/>
    <x v="4"/>
    <n v="0"/>
    <m/>
    <m/>
    <n v="0"/>
    <m/>
    <m/>
  </r>
  <r>
    <x v="15"/>
    <x v="5"/>
    <x v="0"/>
    <x v="4"/>
    <n v="238.95"/>
    <n v="79.650000000000006"/>
    <n v="45.985948940953705"/>
    <n v="5872913.1000000006"/>
    <n v="1957637.7"/>
    <n v="1130242.6530707602"/>
  </r>
  <r>
    <x v="15"/>
    <x v="5"/>
    <x v="1"/>
    <x v="4"/>
    <n v="79.650000000000006"/>
    <m/>
    <m/>
    <n v="1957637.7"/>
    <m/>
    <m/>
  </r>
  <r>
    <x v="15"/>
    <x v="5"/>
    <x v="2"/>
    <x v="4"/>
    <n v="159.30000000000001"/>
    <m/>
    <m/>
    <n v="3915275.4"/>
    <m/>
    <m/>
  </r>
  <r>
    <x v="16"/>
    <x v="5"/>
    <x v="0"/>
    <x v="4"/>
    <n v="398.25"/>
    <n v="79.650000000000006"/>
    <n v="45.985948940953691"/>
    <n v="9788188.5"/>
    <n v="1957637.7"/>
    <n v="1130242.6530707607"/>
  </r>
  <r>
    <x v="16"/>
    <x v="5"/>
    <x v="1"/>
    <x v="4"/>
    <n v="477.9"/>
    <m/>
    <m/>
    <n v="11745826.200000001"/>
    <m/>
    <m/>
  </r>
  <r>
    <x v="16"/>
    <x v="5"/>
    <x v="2"/>
    <x v="4"/>
    <n v="318.60000000000002"/>
    <m/>
    <m/>
    <n v="7830550.7999999989"/>
    <m/>
    <m/>
  </r>
  <r>
    <x v="17"/>
    <x v="5"/>
    <x v="0"/>
    <x v="4"/>
    <n v="793.2"/>
    <n v="151.4541267182905"/>
    <n v="87.442080830684716"/>
    <n v="19495269.599999998"/>
    <n v="3722439.5264821434"/>
    <n v="2149151.4626565687"/>
  </r>
  <r>
    <x v="17"/>
    <x v="5"/>
    <x v="1"/>
    <x v="4"/>
    <n v="991.5"/>
    <m/>
    <m/>
    <n v="24369087"/>
    <m/>
    <m/>
  </r>
  <r>
    <x v="17"/>
    <x v="5"/>
    <x v="2"/>
    <x v="4"/>
    <n v="1090.6500000000001"/>
    <m/>
    <m/>
    <n v="26805995.699999996"/>
    <m/>
    <m/>
  </r>
  <r>
    <x v="18"/>
    <x v="5"/>
    <x v="0"/>
    <x v="4"/>
    <n v="1433.7"/>
    <n v="530.33583463688376"/>
    <n v="306.18953688850974"/>
    <n v="35237478.600000001"/>
    <n v="13034594.143705327"/>
    <n v="7525526.4376457902"/>
  </r>
  <r>
    <x v="18"/>
    <x v="5"/>
    <x v="1"/>
    <x v="4"/>
    <n v="2469.15"/>
    <m/>
    <m/>
    <n v="60686768.700000003"/>
    <m/>
    <m/>
  </r>
  <r>
    <x v="18"/>
    <x v="5"/>
    <x v="2"/>
    <x v="4"/>
    <n v="1752.3"/>
    <m/>
    <m/>
    <n v="43068029.399999999"/>
    <m/>
    <m/>
  </r>
  <r>
    <x v="19"/>
    <x v="5"/>
    <x v="0"/>
    <x v="4"/>
    <n v="1035.45"/>
    <n v="287.18215909070676"/>
    <n v="165.8046968574775"/>
    <n v="25449290.100000001"/>
    <n v="7058363.1061313897"/>
    <n v="4075147.8393630814"/>
  </r>
  <r>
    <x v="19"/>
    <x v="5"/>
    <x v="1"/>
    <x v="4"/>
    <n v="1593"/>
    <m/>
    <m/>
    <n v="39152754"/>
    <m/>
    <m/>
  </r>
  <r>
    <x v="19"/>
    <x v="5"/>
    <x v="2"/>
    <x v="4"/>
    <n v="1433.7"/>
    <m/>
    <m/>
    <n v="35237478.600000001"/>
    <m/>
    <m/>
  </r>
  <r>
    <x v="20"/>
    <x v="5"/>
    <x v="0"/>
    <x v="4"/>
    <n v="4957.5"/>
    <n v="1367.8867579225996"/>
    <n v="789.74978790753732"/>
    <n v="121845435"/>
    <n v="33619920.736221649"/>
    <n v="19410470.287191451"/>
  </r>
  <r>
    <x v="20"/>
    <x v="5"/>
    <x v="1"/>
    <x v="4"/>
    <n v="2875.35"/>
    <m/>
    <m/>
    <n v="70670352.299999982"/>
    <m/>
    <m/>
  </r>
  <r>
    <x v="20"/>
    <x v="5"/>
    <x v="2"/>
    <x v="4"/>
    <n v="2379.6"/>
    <m/>
    <m/>
    <n v="58485808.799999997"/>
    <m/>
    <m/>
  </r>
  <r>
    <x v="21"/>
    <x v="5"/>
    <x v="0"/>
    <x v="4"/>
    <n v="1911.6"/>
    <n v="677.41532865739032"/>
    <n v="391.10592235352311"/>
    <n v="46983304.800000004"/>
    <n v="16649513.947741339"/>
    <n v="9612601.3596048914"/>
  </r>
  <r>
    <x v="21"/>
    <x v="5"/>
    <x v="1"/>
    <x v="4"/>
    <n v="637.20000000000005"/>
    <m/>
    <m/>
    <n v="15661101.599999998"/>
    <m/>
    <m/>
  </r>
  <r>
    <x v="21"/>
    <x v="5"/>
    <x v="2"/>
    <x v="4"/>
    <n v="876.15"/>
    <m/>
    <m/>
    <n v="21534014.699999999"/>
    <m/>
    <m/>
  </r>
  <r>
    <x v="22"/>
    <x v="5"/>
    <x v="0"/>
    <x v="4"/>
    <n v="796.5"/>
    <n v="210.73409192629464"/>
    <n v="121.66738470107755"/>
    <n v="26300430"/>
    <n v="6958439.7154062483"/>
    <n v="4017457.0428295806"/>
  </r>
  <r>
    <x v="22"/>
    <x v="5"/>
    <x v="1"/>
    <x v="4"/>
    <n v="398.25"/>
    <m/>
    <m/>
    <n v="13150215"/>
    <m/>
    <m/>
  </r>
  <r>
    <x v="22"/>
    <x v="5"/>
    <x v="2"/>
    <x v="4"/>
    <n v="477.9"/>
    <m/>
    <m/>
    <n v="15780258.000000002"/>
    <m/>
    <m/>
  </r>
  <r>
    <x v="23"/>
    <x v="5"/>
    <x v="0"/>
    <x v="4"/>
    <n v="694.05"/>
    <n v="114.48855838030282"/>
    <n v="66.099999999999994"/>
    <n v="22917531.000000004"/>
    <n v="3780412.1977176"/>
    <n v="2182622"/>
  </r>
  <r>
    <x v="23"/>
    <x v="5"/>
    <x v="1"/>
    <x v="4"/>
    <n v="694.05"/>
    <m/>
    <m/>
    <n v="22917531.000000004"/>
    <m/>
    <m/>
  </r>
  <r>
    <x v="23"/>
    <x v="5"/>
    <x v="2"/>
    <x v="4"/>
    <n v="495.75"/>
    <m/>
    <m/>
    <n v="16369665"/>
    <m/>
    <m/>
  </r>
  <r>
    <x v="24"/>
    <x v="5"/>
    <x v="0"/>
    <x v="4"/>
    <n v="793.2"/>
    <n v="199.36830239534066"/>
    <n v="115.10534305582865"/>
    <n v="29185000.799999997"/>
    <n v="7335557.3183341632"/>
    <n v="4235185.9923961591"/>
  </r>
  <r>
    <x v="24"/>
    <x v="5"/>
    <x v="1"/>
    <x v="4"/>
    <n v="1189.8"/>
    <m/>
    <m/>
    <n v="43777501.199999996"/>
    <m/>
    <m/>
  </r>
  <r>
    <x v="24"/>
    <x v="5"/>
    <x v="2"/>
    <x v="4"/>
    <n v="955.8"/>
    <m/>
    <m/>
    <n v="35167705.200000003"/>
    <m/>
    <m/>
  </r>
  <r>
    <x v="25"/>
    <x v="5"/>
    <x v="0"/>
    <x v="4"/>
    <n v="1513.35"/>
    <n v="243.33476940215618"/>
    <n v="140.48939461753039"/>
    <n v="55682199.900000006"/>
    <n v="8953259.5053828936"/>
    <n v="5169166.7855573893"/>
  </r>
  <r>
    <x v="25"/>
    <x v="5"/>
    <x v="1"/>
    <x v="4"/>
    <n v="1672.65"/>
    <m/>
    <m/>
    <n v="61543484.099999994"/>
    <m/>
    <m/>
  </r>
  <r>
    <x v="25"/>
    <x v="5"/>
    <x v="2"/>
    <x v="4"/>
    <n v="1991.25"/>
    <m/>
    <m/>
    <n v="73266052.5"/>
    <m/>
    <m/>
  </r>
  <r>
    <x v="26"/>
    <x v="5"/>
    <x v="0"/>
    <x v="4"/>
    <n v="1194.75"/>
    <n v="331.60939371495488"/>
    <n v="191.45477272713779"/>
    <n v="43959631.5"/>
    <n v="12201236.032348048"/>
    <n v="7044386.9077223074"/>
  </r>
  <r>
    <x v="26"/>
    <x v="5"/>
    <x v="1"/>
    <x v="4"/>
    <n v="1672.65"/>
    <m/>
    <m/>
    <n v="61543484.099999994"/>
    <m/>
    <m/>
  </r>
  <r>
    <x v="26"/>
    <x v="5"/>
    <x v="2"/>
    <x v="4"/>
    <n v="1035.45"/>
    <m/>
    <m/>
    <n v="38098347.300000004"/>
    <m/>
    <m/>
  </r>
  <r>
    <x v="14"/>
    <x v="5"/>
    <x v="0"/>
    <x v="5"/>
    <n v="0"/>
    <n v="0"/>
    <n v="0"/>
    <n v="0"/>
    <n v="0"/>
    <n v="0"/>
  </r>
  <r>
    <x v="14"/>
    <x v="5"/>
    <x v="1"/>
    <x v="5"/>
    <n v="0"/>
    <m/>
    <m/>
    <n v="0"/>
    <m/>
    <m/>
  </r>
  <r>
    <x v="14"/>
    <x v="5"/>
    <x v="2"/>
    <x v="5"/>
    <n v="0"/>
    <m/>
    <m/>
    <n v="0"/>
    <m/>
    <m/>
  </r>
  <r>
    <x v="15"/>
    <x v="5"/>
    <x v="0"/>
    <x v="5"/>
    <n v="0"/>
    <n v="0"/>
    <n v="0"/>
    <n v="0"/>
    <n v="0"/>
    <n v="0"/>
  </r>
  <r>
    <x v="15"/>
    <x v="5"/>
    <x v="1"/>
    <x v="5"/>
    <n v="0"/>
    <m/>
    <m/>
    <n v="0"/>
    <m/>
    <m/>
  </r>
  <r>
    <x v="15"/>
    <x v="5"/>
    <x v="2"/>
    <x v="5"/>
    <n v="0"/>
    <m/>
    <m/>
    <n v="0"/>
    <m/>
    <m/>
  </r>
  <r>
    <x v="16"/>
    <x v="5"/>
    <x v="0"/>
    <x v="5"/>
    <n v="318.60000000000002"/>
    <n v="79.650000000000006"/>
    <n v="45.985948940953691"/>
    <n v="1529280"/>
    <n v="382320"/>
    <n v="220732.5549165777"/>
  </r>
  <r>
    <x v="16"/>
    <x v="5"/>
    <x v="1"/>
    <x v="5"/>
    <n v="159.30000000000001"/>
    <m/>
    <m/>
    <n v="764640"/>
    <m/>
    <m/>
  </r>
  <r>
    <x v="16"/>
    <x v="5"/>
    <x v="2"/>
    <x v="5"/>
    <n v="238.95"/>
    <m/>
    <m/>
    <n v="1146960"/>
    <m/>
    <m/>
  </r>
  <r>
    <x v="17"/>
    <x v="5"/>
    <x v="0"/>
    <x v="5"/>
    <n v="694.05"/>
    <n v="843.26088934564007"/>
    <n v="486.85690146078855"/>
    <n v="3331440"/>
    <n v="4047652.2688590731"/>
    <n v="2336913.1270117853"/>
  </r>
  <r>
    <x v="17"/>
    <x v="5"/>
    <x v="1"/>
    <x v="5"/>
    <n v="1487.25"/>
    <m/>
    <m/>
    <n v="7138800"/>
    <m/>
    <m/>
  </r>
  <r>
    <x v="17"/>
    <x v="5"/>
    <x v="2"/>
    <x v="5"/>
    <n v="2379.6"/>
    <m/>
    <m/>
    <n v="11422080"/>
    <m/>
    <m/>
  </r>
  <r>
    <x v="18"/>
    <x v="5"/>
    <x v="0"/>
    <x v="5"/>
    <n v="4858.6499999999996"/>
    <n v="4427.0881073229166"/>
    <n v="2555.980510489077"/>
    <n v="23321520.000000004"/>
    <n v="21250022.915150002"/>
    <n v="12268706.450347571"/>
  </r>
  <r>
    <x v="18"/>
    <x v="5"/>
    <x v="1"/>
    <x v="5"/>
    <n v="6770.25"/>
    <m/>
    <m/>
    <n v="32497200"/>
    <m/>
    <m/>
  </r>
  <r>
    <x v="18"/>
    <x v="5"/>
    <x v="2"/>
    <x v="5"/>
    <n v="13301.55"/>
    <m/>
    <m/>
    <n v="63847440.000000007"/>
    <m/>
    <m/>
  </r>
  <r>
    <x v="19"/>
    <x v="5"/>
    <x v="0"/>
    <x v="5"/>
    <n v="8363.25"/>
    <n v="897.609913882417"/>
    <n v="518.23532540729025"/>
    <n v="40143600"/>
    <n v="4308527.5866356017"/>
    <n v="2487529.5619549933"/>
  </r>
  <r>
    <x v="19"/>
    <x v="5"/>
    <x v="1"/>
    <x v="5"/>
    <n v="8283.6"/>
    <m/>
    <m/>
    <n v="39761280"/>
    <m/>
    <m/>
  </r>
  <r>
    <x v="19"/>
    <x v="5"/>
    <x v="2"/>
    <x v="5"/>
    <n v="9876.6"/>
    <m/>
    <m/>
    <n v="47407680"/>
    <m/>
    <m/>
  </r>
  <r>
    <x v="20"/>
    <x v="5"/>
    <x v="0"/>
    <x v="5"/>
    <n v="25184.1"/>
    <n v="7834.7323687538956"/>
    <n v="4523.3848421287357"/>
    <n v="87388827.000000015"/>
    <n v="27186521.319576018"/>
    <n v="15696145.402186714"/>
  </r>
  <r>
    <x v="20"/>
    <x v="5"/>
    <x v="1"/>
    <x v="5"/>
    <n v="17053.8"/>
    <m/>
    <m/>
    <n v="59176686.000000007"/>
    <m/>
    <m/>
  </r>
  <r>
    <x v="20"/>
    <x v="5"/>
    <x v="2"/>
    <x v="5"/>
    <n v="9518.4"/>
    <m/>
    <m/>
    <n v="33028848"/>
    <m/>
    <m/>
  </r>
  <r>
    <x v="21"/>
    <x v="5"/>
    <x v="0"/>
    <x v="5"/>
    <n v="35284.949999999997"/>
    <n v="2625.2298456516141"/>
    <n v="1515.6771580715993"/>
    <n v="122438776.50000001"/>
    <n v="9109547.5644111"/>
    <n v="5259399.7385084489"/>
  </r>
  <r>
    <x v="21"/>
    <x v="5"/>
    <x v="1"/>
    <x v="5"/>
    <n v="33453"/>
    <m/>
    <m/>
    <n v="116081910"/>
    <m/>
    <m/>
  </r>
  <r>
    <x v="21"/>
    <x v="5"/>
    <x v="2"/>
    <x v="5"/>
    <n v="38630.25"/>
    <m/>
    <m/>
    <n v="134046967.5"/>
    <m/>
    <m/>
  </r>
  <r>
    <x v="22"/>
    <x v="5"/>
    <x v="0"/>
    <x v="5"/>
    <n v="26045.55"/>
    <n v="7384.7191557973274"/>
    <n v="4263.5695924893735"/>
    <n v="36229360.049999997"/>
    <n v="10272144.345714081"/>
    <n v="5930625.3031527176"/>
  </r>
  <r>
    <x v="22"/>
    <x v="5"/>
    <x v="1"/>
    <x v="5"/>
    <n v="12345.75"/>
    <m/>
    <m/>
    <n v="17172938.25"/>
    <m/>
    <m/>
  </r>
  <r>
    <x v="22"/>
    <x v="5"/>
    <x v="2"/>
    <x v="5"/>
    <n v="23974.65"/>
    <m/>
    <m/>
    <n v="33348738.149999999"/>
    <m/>
    <m/>
  </r>
  <r>
    <x v="23"/>
    <x v="5"/>
    <x v="0"/>
    <x v="5"/>
    <n v="11104.8"/>
    <n v="3033.9467970780242"/>
    <n v="1751.65"/>
    <n v="15446776.800000001"/>
    <n v="4220219.9947355315"/>
    <n v="2436545.15"/>
  </r>
  <r>
    <x v="23"/>
    <x v="5"/>
    <x v="1"/>
    <x v="5"/>
    <n v="11104.8"/>
    <m/>
    <m/>
    <n v="15446776.800000001"/>
    <m/>
    <m/>
  </r>
  <r>
    <x v="23"/>
    <x v="5"/>
    <x v="2"/>
    <x v="5"/>
    <n v="5849.85"/>
    <m/>
    <m/>
    <n v="8137141.3500000006"/>
    <m/>
    <m/>
  </r>
  <r>
    <x v="24"/>
    <x v="5"/>
    <x v="0"/>
    <x v="5"/>
    <n v="3470.25"/>
    <n v="397.5252539147678"/>
    <n v="229.51131235736554"/>
    <n v="14037161.25"/>
    <n v="1607989.6520852335"/>
    <n v="928373.25848554226"/>
  </r>
  <r>
    <x v="24"/>
    <x v="5"/>
    <x v="1"/>
    <x v="5"/>
    <n v="2677.05"/>
    <m/>
    <m/>
    <n v="10828667.249999998"/>
    <m/>
    <m/>
  </r>
  <r>
    <x v="24"/>
    <x v="5"/>
    <x v="2"/>
    <x v="5"/>
    <n v="3026.7"/>
    <m/>
    <m/>
    <n v="12243001.500000002"/>
    <m/>
    <m/>
  </r>
  <r>
    <x v="25"/>
    <x v="5"/>
    <x v="0"/>
    <x v="5"/>
    <n v="10673.1"/>
    <n v="2433.3476940215514"/>
    <n v="1404.893946175298"/>
    <n v="43172689.5"/>
    <n v="9842891.4223171752"/>
    <n v="5682796.0122790802"/>
  </r>
  <r>
    <x v="25"/>
    <x v="5"/>
    <x v="1"/>
    <x v="5"/>
    <n v="7487.1"/>
    <m/>
    <m/>
    <n v="30285319.499999996"/>
    <m/>
    <m/>
  </r>
  <r>
    <x v="25"/>
    <x v="5"/>
    <x v="2"/>
    <x v="5"/>
    <n v="5894.1"/>
    <m/>
    <m/>
    <n v="23841634.499999996"/>
    <m/>
    <m/>
  </r>
  <r>
    <x v="26"/>
    <x v="5"/>
    <x v="0"/>
    <x v="5"/>
    <n v="4779"/>
    <n v="3259.8167413982032"/>
    <n v="1882.0560731551013"/>
    <n v="19331055"/>
    <n v="13185958.718955731"/>
    <n v="7612916.8159123845"/>
  </r>
  <r>
    <x v="26"/>
    <x v="5"/>
    <x v="1"/>
    <x v="5"/>
    <n v="6770.25"/>
    <m/>
    <m/>
    <n v="27385661.25"/>
    <m/>
    <m/>
  </r>
  <r>
    <x v="26"/>
    <x v="5"/>
    <x v="2"/>
    <x v="5"/>
    <n v="11151"/>
    <m/>
    <m/>
    <n v="45105795"/>
    <m/>
    <m/>
  </r>
  <r>
    <x v="14"/>
    <x v="5"/>
    <x v="0"/>
    <x v="6"/>
    <n v="0"/>
    <n v="275.91569364572217"/>
    <n v="159.30000000000001"/>
    <n v="0"/>
    <n v="370002.94517891342"/>
    <n v="213621.3"/>
  </r>
  <r>
    <x v="14"/>
    <x v="5"/>
    <x v="1"/>
    <x v="6"/>
    <n v="0"/>
    <m/>
    <m/>
    <n v="0"/>
    <m/>
    <m/>
  </r>
  <r>
    <x v="14"/>
    <x v="5"/>
    <x v="2"/>
    <x v="6"/>
    <n v="477.9"/>
    <m/>
    <m/>
    <n v="640863.9"/>
    <m/>
    <m/>
  </r>
  <r>
    <x v="15"/>
    <x v="5"/>
    <x v="0"/>
    <x v="6"/>
    <n v="0"/>
    <n v="0"/>
    <n v="0"/>
    <n v="0"/>
    <n v="0"/>
    <n v="0"/>
  </r>
  <r>
    <x v="15"/>
    <x v="5"/>
    <x v="1"/>
    <x v="6"/>
    <n v="0"/>
    <m/>
    <m/>
    <n v="0"/>
    <m/>
    <m/>
  </r>
  <r>
    <x v="15"/>
    <x v="5"/>
    <x v="2"/>
    <x v="6"/>
    <n v="0"/>
    <m/>
    <m/>
    <n v="0"/>
    <m/>
    <m/>
  </r>
  <r>
    <x v="16"/>
    <x v="5"/>
    <x v="0"/>
    <x v="6"/>
    <n v="0"/>
    <n v="0"/>
    <n v="0"/>
    <n v="0"/>
    <n v="0"/>
    <n v="0"/>
  </r>
  <r>
    <x v="16"/>
    <x v="5"/>
    <x v="1"/>
    <x v="6"/>
    <n v="0"/>
    <m/>
    <m/>
    <n v="0"/>
    <m/>
    <m/>
  </r>
  <r>
    <x v="16"/>
    <x v="5"/>
    <x v="2"/>
    <x v="6"/>
    <n v="0"/>
    <m/>
    <m/>
    <n v="0"/>
    <m/>
    <m/>
  </r>
  <r>
    <x v="17"/>
    <x v="5"/>
    <x v="0"/>
    <x v="6"/>
    <n v="0"/>
    <n v="0"/>
    <n v="0"/>
    <n v="0"/>
    <n v="0"/>
    <n v="0"/>
  </r>
  <r>
    <x v="17"/>
    <x v="5"/>
    <x v="1"/>
    <x v="6"/>
    <n v="0"/>
    <m/>
    <m/>
    <n v="0"/>
    <m/>
    <m/>
  </r>
  <r>
    <x v="17"/>
    <x v="5"/>
    <x v="2"/>
    <x v="6"/>
    <n v="0"/>
    <m/>
    <m/>
    <n v="0"/>
    <m/>
    <m/>
  </r>
  <r>
    <x v="18"/>
    <x v="5"/>
    <x v="0"/>
    <x v="6"/>
    <n v="0"/>
    <n v="0"/>
    <n v="0"/>
    <n v="0"/>
    <n v="0"/>
    <n v="0"/>
  </r>
  <r>
    <x v="18"/>
    <x v="5"/>
    <x v="1"/>
    <x v="6"/>
    <n v="0"/>
    <m/>
    <m/>
    <n v="0"/>
    <m/>
    <m/>
  </r>
  <r>
    <x v="18"/>
    <x v="5"/>
    <x v="2"/>
    <x v="6"/>
    <n v="0"/>
    <m/>
    <m/>
    <n v="0"/>
    <m/>
    <m/>
  </r>
  <r>
    <x v="19"/>
    <x v="5"/>
    <x v="0"/>
    <x v="6"/>
    <n v="0"/>
    <n v="0"/>
    <n v="0"/>
    <n v="0"/>
    <n v="0"/>
    <n v="0"/>
  </r>
  <r>
    <x v="19"/>
    <x v="5"/>
    <x v="1"/>
    <x v="6"/>
    <n v="0"/>
    <m/>
    <m/>
    <n v="0"/>
    <m/>
    <m/>
  </r>
  <r>
    <x v="19"/>
    <x v="5"/>
    <x v="2"/>
    <x v="6"/>
    <n v="0"/>
    <m/>
    <m/>
    <n v="0"/>
    <m/>
    <m/>
  </r>
  <r>
    <x v="20"/>
    <x v="5"/>
    <x v="0"/>
    <x v="6"/>
    <n v="1685.55"/>
    <n v="468.56461934294634"/>
    <n v="270.52590911038459"/>
    <n v="2009175.6"/>
    <n v="558529.02625679213"/>
    <n v="322466.88365957851"/>
  </r>
  <r>
    <x v="20"/>
    <x v="5"/>
    <x v="1"/>
    <x v="6"/>
    <n v="1487.25"/>
    <m/>
    <m/>
    <n v="1772802"/>
    <m/>
    <m/>
  </r>
  <r>
    <x v="20"/>
    <x v="5"/>
    <x v="2"/>
    <x v="6"/>
    <n v="793.2"/>
    <m/>
    <m/>
    <n v="945494.4"/>
    <m/>
    <m/>
  </r>
  <r>
    <x v="21"/>
    <x v="5"/>
    <x v="0"/>
    <x v="6"/>
    <n v="5814.45"/>
    <n v="557.54999999999995"/>
    <n v="321.90164258667596"/>
    <n v="6930824.3999999994"/>
    <n v="664599.6"/>
    <n v="383706.75796331768"/>
  </r>
  <r>
    <x v="21"/>
    <x v="5"/>
    <x v="1"/>
    <x v="6"/>
    <n v="4699.3500000000004"/>
    <m/>
    <m/>
    <n v="5601625.1999999993"/>
    <m/>
    <m/>
  </r>
  <r>
    <x v="21"/>
    <x v="5"/>
    <x v="2"/>
    <x v="6"/>
    <n v="5256.9"/>
    <m/>
    <m/>
    <n v="6266224.8000000007"/>
    <m/>
    <m/>
  </r>
  <r>
    <x v="22"/>
    <x v="5"/>
    <x v="0"/>
    <x v="6"/>
    <n v="5495.85"/>
    <n v="796.5"/>
    <n v="459.85948940953682"/>
    <n v="5710188.1499999994"/>
    <n v="827563.5"/>
    <n v="477794.00949650875"/>
  </r>
  <r>
    <x v="22"/>
    <x v="5"/>
    <x v="1"/>
    <x v="6"/>
    <n v="3902.85"/>
    <m/>
    <m/>
    <n v="4055061.15"/>
    <m/>
    <m/>
  </r>
  <r>
    <x v="22"/>
    <x v="5"/>
    <x v="2"/>
    <x v="6"/>
    <n v="4699.3500000000004"/>
    <m/>
    <m/>
    <n v="4882624.6500000004"/>
    <m/>
    <m/>
  </r>
  <r>
    <x v="23"/>
    <x v="5"/>
    <x v="0"/>
    <x v="6"/>
    <n v="2577.9"/>
    <n v="228.97711676060578"/>
    <n v="132.19999999999999"/>
    <n v="2678438.1"/>
    <n v="237907.22431426941"/>
    <n v="137355.79999999999"/>
  </r>
  <r>
    <x v="23"/>
    <x v="5"/>
    <x v="1"/>
    <x v="6"/>
    <n v="2974.5"/>
    <m/>
    <m/>
    <n v="3090505.5"/>
    <m/>
    <m/>
  </r>
  <r>
    <x v="23"/>
    <x v="5"/>
    <x v="2"/>
    <x v="6"/>
    <n v="2974.5"/>
    <m/>
    <m/>
    <n v="3090505.5"/>
    <m/>
    <m/>
  </r>
  <r>
    <x v="24"/>
    <x v="5"/>
    <x v="0"/>
    <x v="6"/>
    <n v="198.3"/>
    <n v="141.7562961564671"/>
    <n v="81.843035745260593"/>
    <n v="236373.6"/>
    <n v="168973.50501850879"/>
    <n v="97556.898608350632"/>
  </r>
  <r>
    <x v="24"/>
    <x v="5"/>
    <x v="1"/>
    <x v="6"/>
    <n v="297.45"/>
    <m/>
    <m/>
    <n v="354560.4"/>
    <m/>
    <m/>
  </r>
  <r>
    <x v="24"/>
    <x v="5"/>
    <x v="2"/>
    <x v="6"/>
    <n v="477.9"/>
    <m/>
    <m/>
    <n v="569656.80000000005"/>
    <m/>
    <m/>
  </r>
  <r>
    <x v="25"/>
    <x v="5"/>
    <x v="0"/>
    <x v="6"/>
    <n v="716.85"/>
    <n v="165.80469685747747"/>
    <n v="95.727386363568911"/>
    <n v="854485.2"/>
    <n v="197639.19865411313"/>
    <n v="114107.04454537414"/>
  </r>
  <r>
    <x v="25"/>
    <x v="5"/>
    <x v="1"/>
    <x v="6"/>
    <n v="398.25"/>
    <m/>
    <m/>
    <n v="474714"/>
    <m/>
    <m/>
  </r>
  <r>
    <x v="25"/>
    <x v="5"/>
    <x v="2"/>
    <x v="6"/>
    <n v="637.20000000000005"/>
    <m/>
    <m/>
    <n v="759542.4"/>
    <m/>
    <m/>
  </r>
  <r>
    <x v="26"/>
    <x v="5"/>
    <x v="0"/>
    <x v="6"/>
    <n v="159.30000000000001"/>
    <n v="91.971897881907367"/>
    <n v="53.1"/>
    <n v="189885.6"/>
    <n v="109630.50227523359"/>
    <n v="63295.199999999997"/>
  </r>
  <r>
    <x v="26"/>
    <x v="5"/>
    <x v="1"/>
    <x v="6"/>
    <n v="159.30000000000001"/>
    <m/>
    <m/>
    <n v="189885.6"/>
    <m/>
    <m/>
  </r>
  <r>
    <x v="26"/>
    <x v="5"/>
    <x v="2"/>
    <x v="6"/>
    <n v="318.60000000000002"/>
    <m/>
    <m/>
    <n v="379771.2"/>
    <m/>
    <m/>
  </r>
  <r>
    <x v="14"/>
    <x v="5"/>
    <x v="0"/>
    <x v="7"/>
    <n v="9239.4"/>
    <n v="2010.275113634947"/>
    <n v="1160.6328780023423"/>
    <n v="88042242.599999994"/>
    <n v="19155911.557827409"/>
    <n v="11059670.69448432"/>
  </r>
  <r>
    <x v="14"/>
    <x v="5"/>
    <x v="1"/>
    <x v="7"/>
    <n v="8841.15"/>
    <m/>
    <m/>
    <n v="84247318.349999994"/>
    <m/>
    <m/>
  </r>
  <r>
    <x v="14"/>
    <x v="5"/>
    <x v="2"/>
    <x v="7"/>
    <n v="5575.5"/>
    <m/>
    <m/>
    <n v="53128939.5"/>
    <m/>
    <m/>
  </r>
  <r>
    <x v="15"/>
    <x v="5"/>
    <x v="0"/>
    <x v="7"/>
    <n v="8522.5499999999993"/>
    <n v="2507.3941448244618"/>
    <n v="1447.6446844788945"/>
    <n v="81211378.950000003"/>
    <n v="23892958.806032304"/>
    <n v="13794606.198399391"/>
  </r>
  <r>
    <x v="15"/>
    <x v="5"/>
    <x v="1"/>
    <x v="7"/>
    <n v="9876.6"/>
    <m/>
    <m/>
    <n v="94114121.400000006"/>
    <m/>
    <m/>
  </r>
  <r>
    <x v="15"/>
    <x v="5"/>
    <x v="2"/>
    <x v="7"/>
    <n v="13381.2"/>
    <m/>
    <m/>
    <n v="127509454.8"/>
    <m/>
    <m/>
  </r>
  <r>
    <x v="16"/>
    <x v="5"/>
    <x v="0"/>
    <x v="7"/>
    <n v="19354.95"/>
    <n v="5659.8223655871034"/>
    <n v="3267.6999663371789"/>
    <n v="184433318.55000001"/>
    <n v="53932447.32167951"/>
    <n v="31137912.979226977"/>
  </r>
  <r>
    <x v="16"/>
    <x v="5"/>
    <x v="1"/>
    <x v="7"/>
    <n v="24611.85"/>
    <m/>
    <m/>
    <n v="234526318.65000001"/>
    <m/>
    <m/>
  </r>
  <r>
    <x v="16"/>
    <x v="5"/>
    <x v="2"/>
    <x v="7"/>
    <n v="30665.25"/>
    <m/>
    <m/>
    <n v="292209167.25"/>
    <m/>
    <m/>
  </r>
  <r>
    <x v="17"/>
    <x v="5"/>
    <x v="0"/>
    <x v="7"/>
    <n v="20821.5"/>
    <n v="9839.8570062018644"/>
    <n v="5681.0440913180719"/>
    <n v="198408073.5"/>
    <n v="93763997.412097588"/>
    <n v="54134669.146169916"/>
  </r>
  <r>
    <x v="17"/>
    <x v="5"/>
    <x v="1"/>
    <x v="7"/>
    <n v="35396.550000000003"/>
    <m/>
    <m/>
    <n v="337293724.94999999"/>
    <m/>
    <m/>
  </r>
  <r>
    <x v="17"/>
    <x v="5"/>
    <x v="2"/>
    <x v="7"/>
    <n v="16657.2"/>
    <m/>
    <m/>
    <n v="158726458.80000001"/>
    <m/>
    <m/>
  </r>
  <r>
    <x v="18"/>
    <x v="5"/>
    <x v="0"/>
    <x v="7"/>
    <n v="12106.8"/>
    <n v="2174.5082133668752"/>
    <n v="1255.4529023424177"/>
    <n v="115365697.2"/>
    <n v="20720888.765172955"/>
    <n v="11963210.706420898"/>
  </r>
  <r>
    <x v="18"/>
    <x v="5"/>
    <x v="1"/>
    <x v="7"/>
    <n v="15611.4"/>
    <m/>
    <m/>
    <n v="148761030.59999999"/>
    <m/>
    <m/>
  </r>
  <r>
    <x v="18"/>
    <x v="5"/>
    <x v="2"/>
    <x v="7"/>
    <n v="11628.9"/>
    <m/>
    <m/>
    <n v="110811788.09999999"/>
    <m/>
    <m/>
  </r>
  <r>
    <x v="19"/>
    <x v="5"/>
    <x v="0"/>
    <x v="7"/>
    <n v="7088.85"/>
    <n v="3920.1504311059289"/>
    <n v="2263.2999066628358"/>
    <n v="67549651.649999991"/>
    <n v="37355113.458008401"/>
    <n v="21566984.810590163"/>
  </r>
  <r>
    <x v="19"/>
    <x v="5"/>
    <x v="1"/>
    <x v="7"/>
    <n v="12106.8"/>
    <m/>
    <m/>
    <n v="115365697.2"/>
    <m/>
    <m/>
  </r>
  <r>
    <x v="19"/>
    <x v="5"/>
    <x v="2"/>
    <x v="7"/>
    <n v="14814.9"/>
    <m/>
    <m/>
    <n v="141171182.09999999"/>
    <m/>
    <m/>
  </r>
  <r>
    <x v="20"/>
    <x v="5"/>
    <x v="0"/>
    <x v="7"/>
    <n v="18937.650000000001"/>
    <n v="4466.1544926815959"/>
    <n v="2578.5354985921758"/>
    <n v="180456866.85000002"/>
    <n v="42557986.160762936"/>
    <n v="24570864.76608485"/>
  </r>
  <r>
    <x v="20"/>
    <x v="5"/>
    <x v="1"/>
    <x v="7"/>
    <n v="11104.8"/>
    <m/>
    <m/>
    <n v="105817639.2"/>
    <m/>
    <m/>
  </r>
  <r>
    <x v="20"/>
    <x v="5"/>
    <x v="2"/>
    <x v="7"/>
    <n v="11303.1"/>
    <m/>
    <m/>
    <n v="107707239.90000001"/>
    <m/>
    <m/>
  </r>
  <r>
    <x v="21"/>
    <x v="5"/>
    <x v="0"/>
    <x v="7"/>
    <n v="2548.8000000000002"/>
    <n v="392.90411998348901"/>
    <n v="226.84329943818042"/>
    <n v="24287515.199999999"/>
    <n v="3743983.3593226676"/>
    <n v="2161589.8003464215"/>
  </r>
  <r>
    <x v="21"/>
    <x v="5"/>
    <x v="1"/>
    <x v="7"/>
    <n v="2469.15"/>
    <m/>
    <m/>
    <n v="23528530.350000001"/>
    <m/>
    <m/>
  </r>
  <r>
    <x v="21"/>
    <x v="5"/>
    <x v="2"/>
    <x v="7"/>
    <n v="1831.95"/>
    <m/>
    <m/>
    <n v="17456651.550000001"/>
    <m/>
    <m/>
  </r>
  <r>
    <x v="22"/>
    <x v="5"/>
    <x v="0"/>
    <x v="7"/>
    <n v="2867.4"/>
    <n v="1270.2447884167839"/>
    <n v="733.37617052914948"/>
    <n v="27323454.600000001"/>
    <n v="12104162.588823533"/>
    <n v="6988341.5289722644"/>
  </r>
  <r>
    <x v="22"/>
    <x v="5"/>
    <x v="1"/>
    <x v="7"/>
    <n v="2150.5500000000002"/>
    <m/>
    <m/>
    <n v="20492590.949999999"/>
    <m/>
    <m/>
  </r>
  <r>
    <x v="22"/>
    <x v="5"/>
    <x v="2"/>
    <x v="7"/>
    <n v="4619.7"/>
    <m/>
    <m/>
    <n v="44021121.299999997"/>
    <m/>
    <m/>
  </r>
  <r>
    <x v="23"/>
    <x v="5"/>
    <x v="0"/>
    <x v="7"/>
    <n v="5354.1"/>
    <n v="1488.3512589439367"/>
    <n v="859.3"/>
    <n v="51019218.899999999"/>
    <n v="14182499.146476772"/>
    <n v="8188269.700000002"/>
  </r>
  <r>
    <x v="23"/>
    <x v="5"/>
    <x v="1"/>
    <x v="7"/>
    <n v="6742.2"/>
    <m/>
    <m/>
    <n v="64246423.800000004"/>
    <m/>
    <m/>
  </r>
  <r>
    <x v="23"/>
    <x v="5"/>
    <x v="2"/>
    <x v="7"/>
    <n v="8328.6"/>
    <m/>
    <m/>
    <n v="79363229.400000006"/>
    <m/>
    <m/>
  </r>
  <r>
    <x v="24"/>
    <x v="5"/>
    <x v="0"/>
    <x v="7"/>
    <n v="20226.599999999999"/>
    <n v="2798.5757971689832"/>
    <n v="1615.7584898430841"/>
    <n v="192739271.40000001"/>
    <n v="26667628.77122324"/>
    <n v="15396562.649714747"/>
  </r>
  <r>
    <x v="24"/>
    <x v="5"/>
    <x v="1"/>
    <x v="7"/>
    <n v="14773.35"/>
    <m/>
    <m/>
    <n v="140775252.14999998"/>
    <m/>
    <m/>
  </r>
  <r>
    <x v="24"/>
    <x v="5"/>
    <x v="2"/>
    <x v="7"/>
    <n v="16407.900000000001"/>
    <m/>
    <m/>
    <n v="156350879.09999999"/>
    <m/>
    <m/>
  </r>
  <r>
    <x v="25"/>
    <x v="5"/>
    <x v="0"/>
    <x v="7"/>
    <n v="21186.9"/>
    <n v="2796.0818349075544"/>
    <n v="1614.3186000600992"/>
    <n v="201889970.09999999"/>
    <n v="26643863.804834083"/>
    <n v="15382841.939972686"/>
  </r>
  <r>
    <x v="25"/>
    <x v="5"/>
    <x v="1"/>
    <x v="7"/>
    <n v="16089.3"/>
    <m/>
    <m/>
    <n v="153314939.70000002"/>
    <m/>
    <m/>
  </r>
  <r>
    <x v="25"/>
    <x v="5"/>
    <x v="2"/>
    <x v="7"/>
    <n v="20629.349999999999"/>
    <m/>
    <m/>
    <n v="196577076.15000001"/>
    <m/>
    <m/>
  </r>
  <r>
    <x v="26"/>
    <x v="5"/>
    <x v="0"/>
    <x v="7"/>
    <n v="10513.8"/>
    <n v="1541.0439716309197"/>
    <n v="889.72215185416155"/>
    <n v="100186000.2"/>
    <n v="14684608.005671039"/>
    <n v="8478162.3850183077"/>
  </r>
  <r>
    <x v="26"/>
    <x v="5"/>
    <x v="1"/>
    <x v="7"/>
    <n v="10434.15"/>
    <m/>
    <m/>
    <n v="99427015.349999994"/>
    <m/>
    <m/>
  </r>
  <r>
    <x v="26"/>
    <x v="5"/>
    <x v="2"/>
    <x v="7"/>
    <n v="13142.25"/>
    <m/>
    <m/>
    <n v="125232500.25"/>
    <m/>
    <m/>
  </r>
  <r>
    <x v="14"/>
    <x v="5"/>
    <x v="0"/>
    <x v="8"/>
    <n v="79.650000000000006"/>
    <n v="45.985948940953683"/>
    <n v="26.55"/>
    <n v="6728831.9999999991"/>
    <n v="3884892.966531768"/>
    <n v="2242944"/>
  </r>
  <r>
    <x v="14"/>
    <x v="5"/>
    <x v="1"/>
    <x v="8"/>
    <n v="0"/>
    <m/>
    <m/>
    <n v="0"/>
    <m/>
    <m/>
  </r>
  <r>
    <x v="14"/>
    <x v="5"/>
    <x v="2"/>
    <x v="8"/>
    <n v="0"/>
    <m/>
    <m/>
    <n v="0"/>
    <m/>
    <m/>
  </r>
  <r>
    <x v="15"/>
    <x v="5"/>
    <x v="0"/>
    <x v="8"/>
    <n v="79.650000000000006"/>
    <n v="45.985948940953683"/>
    <n v="26.55"/>
    <n v="6728831.9999999991"/>
    <n v="3884892.966531768"/>
    <n v="2242944"/>
  </r>
  <r>
    <x v="15"/>
    <x v="5"/>
    <x v="1"/>
    <x v="8"/>
    <n v="0"/>
    <m/>
    <m/>
    <n v="0"/>
    <m/>
    <m/>
  </r>
  <r>
    <x v="15"/>
    <x v="5"/>
    <x v="2"/>
    <x v="8"/>
    <n v="0"/>
    <m/>
    <m/>
    <n v="0"/>
    <m/>
    <m/>
  </r>
  <r>
    <x v="16"/>
    <x v="5"/>
    <x v="0"/>
    <x v="8"/>
    <n v="238.95"/>
    <n v="45.985948940953712"/>
    <n v="26.55"/>
    <n v="20186496"/>
    <n v="3884892.966531768"/>
    <n v="2242944"/>
  </r>
  <r>
    <x v="16"/>
    <x v="5"/>
    <x v="1"/>
    <x v="8"/>
    <n v="159.30000000000001"/>
    <m/>
    <m/>
    <n v="13457663.999999998"/>
    <m/>
    <m/>
  </r>
  <r>
    <x v="16"/>
    <x v="5"/>
    <x v="2"/>
    <x v="8"/>
    <n v="238.95"/>
    <m/>
    <m/>
    <n v="20186496"/>
    <m/>
    <m/>
  </r>
  <r>
    <x v="17"/>
    <x v="5"/>
    <x v="0"/>
    <x v="8"/>
    <n v="198.3"/>
    <n v="343.46567514090833"/>
    <n v="198.3"/>
    <n v="16752383.999999998"/>
    <n v="29015980.235903937"/>
    <n v="16752384"/>
  </r>
  <r>
    <x v="17"/>
    <x v="5"/>
    <x v="1"/>
    <x v="8"/>
    <n v="793.2"/>
    <m/>
    <m/>
    <n v="67009535.999999993"/>
    <m/>
    <m/>
  </r>
  <r>
    <x v="17"/>
    <x v="5"/>
    <x v="2"/>
    <x v="8"/>
    <n v="198.3"/>
    <m/>
    <m/>
    <n v="16752383.999999998"/>
    <m/>
    <m/>
  </r>
  <r>
    <x v="18"/>
    <x v="5"/>
    <x v="0"/>
    <x v="8"/>
    <n v="557.54999999999995"/>
    <n v="421.46818385258928"/>
    <n v="243.3347694021551"/>
    <n v="47101824.000000007"/>
    <n v="35605632.171866745"/>
    <n v="20556921.319094066"/>
  </r>
  <r>
    <x v="18"/>
    <x v="5"/>
    <x v="1"/>
    <x v="8"/>
    <n v="1194.75"/>
    <m/>
    <m/>
    <n v="100932480"/>
    <m/>
    <m/>
  </r>
  <r>
    <x v="18"/>
    <x v="5"/>
    <x v="2"/>
    <x v="8"/>
    <n v="398.25"/>
    <m/>
    <m/>
    <n v="33644160"/>
    <m/>
    <m/>
  </r>
  <r>
    <x v="19"/>
    <x v="5"/>
    <x v="0"/>
    <x v="8"/>
    <n v="318.60000000000002"/>
    <n v="365.00215410323273"/>
    <n v="210.7340919262947"/>
    <n v="26915327.999999996"/>
    <n v="30835381.978641097"/>
    <n v="17802816.085933372"/>
  </r>
  <r>
    <x v="19"/>
    <x v="5"/>
    <x v="1"/>
    <x v="8"/>
    <n v="1035.45"/>
    <m/>
    <m/>
    <n v="87474816"/>
    <m/>
    <m/>
  </r>
  <r>
    <x v="19"/>
    <x v="5"/>
    <x v="2"/>
    <x v="8"/>
    <n v="796.5"/>
    <m/>
    <m/>
    <n v="67288320"/>
    <m/>
    <m/>
  </r>
  <r>
    <x v="20"/>
    <x v="5"/>
    <x v="0"/>
    <x v="8"/>
    <n v="1487.25"/>
    <n v="508.79828272115856"/>
    <n v="293.75482549228025"/>
    <n v="125642880"/>
    <n v="42983278.924283475"/>
    <n v="24816407.657587834"/>
  </r>
  <r>
    <x v="20"/>
    <x v="5"/>
    <x v="1"/>
    <x v="8"/>
    <n v="495.75"/>
    <m/>
    <m/>
    <n v="41880960"/>
    <m/>
    <m/>
  </r>
  <r>
    <x v="20"/>
    <x v="5"/>
    <x v="2"/>
    <x v="8"/>
    <n v="1189.8"/>
    <m/>
    <m/>
    <n v="100514304"/>
    <m/>
    <m/>
  </r>
  <r>
    <x v="21"/>
    <x v="5"/>
    <x v="0"/>
    <x v="8"/>
    <n v="2469.15"/>
    <n v="608.33692350538786"/>
    <n v="351.22348654382449"/>
    <n v="208593792"/>
    <n v="51392303.297735155"/>
    <n v="29671360.143222284"/>
  </r>
  <r>
    <x v="21"/>
    <x v="5"/>
    <x v="1"/>
    <x v="8"/>
    <n v="1274.4000000000001"/>
    <m/>
    <m/>
    <n v="107661311.99999999"/>
    <m/>
    <m/>
  </r>
  <r>
    <x v="21"/>
    <x v="5"/>
    <x v="2"/>
    <x v="8"/>
    <n v="2070.9"/>
    <m/>
    <m/>
    <n v="174949632"/>
    <m/>
    <m/>
  </r>
  <r>
    <x v="22"/>
    <x v="5"/>
    <x v="0"/>
    <x v="8"/>
    <n v="9876.6"/>
    <n v="1571.6164799339567"/>
    <n v="907.37319775272204"/>
    <n v="447903810"/>
    <n v="71272807.365004927"/>
    <n v="41149374.518085942"/>
  </r>
  <r>
    <x v="22"/>
    <x v="5"/>
    <x v="1"/>
    <x v="8"/>
    <n v="7009.2"/>
    <m/>
    <m/>
    <n v="317867220"/>
    <m/>
    <m/>
  </r>
  <r>
    <x v="22"/>
    <x v="5"/>
    <x v="2"/>
    <x v="8"/>
    <n v="7327.8"/>
    <m/>
    <m/>
    <n v="332315730"/>
    <m/>
    <m/>
  </r>
  <r>
    <x v="23"/>
    <x v="5"/>
    <x v="0"/>
    <x v="8"/>
    <n v="12592.05"/>
    <n v="2478.75"/>
    <n v="1431.1069797537843"/>
    <n v="571049467.5"/>
    <n v="112411312.5"/>
    <n v="64900701.531834148"/>
  </r>
  <r>
    <x v="23"/>
    <x v="5"/>
    <x v="1"/>
    <x v="8"/>
    <n v="15070.8"/>
    <m/>
    <m/>
    <n v="683460780"/>
    <m/>
    <m/>
  </r>
  <r>
    <x v="23"/>
    <x v="5"/>
    <x v="2"/>
    <x v="8"/>
    <n v="17549.55"/>
    <m/>
    <m/>
    <n v="795872092.5"/>
    <m/>
    <m/>
  </r>
  <r>
    <x v="24"/>
    <x v="5"/>
    <x v="0"/>
    <x v="8"/>
    <n v="18243.599999999999"/>
    <n v="2754.2493364799066"/>
    <n v="1590.1665958320223"/>
    <n v="827383747.20000005"/>
    <n v="124910715.90803669"/>
    <n v="72117235.454173863"/>
  </r>
  <r>
    <x v="24"/>
    <x v="5"/>
    <x v="1"/>
    <x v="8"/>
    <n v="15764.85"/>
    <m/>
    <m/>
    <n v="714967477.20000005"/>
    <m/>
    <m/>
  </r>
  <r>
    <x v="24"/>
    <x v="5"/>
    <x v="2"/>
    <x v="8"/>
    <n v="12744"/>
    <m/>
    <m/>
    <n v="577965888"/>
    <m/>
    <m/>
  </r>
  <r>
    <x v="25"/>
    <x v="5"/>
    <x v="0"/>
    <x v="8"/>
    <n v="12823.65"/>
    <n v="2275.723767837389"/>
    <n v="1313.889729962146"/>
    <n v="581578174.79999995"/>
    <n v="103208624.31896123"/>
    <n v="59587527.033243224"/>
  </r>
  <r>
    <x v="25"/>
    <x v="5"/>
    <x v="1"/>
    <x v="8"/>
    <n v="8602.2000000000007"/>
    <m/>
    <m/>
    <n v="390126974.39999998"/>
    <m/>
    <m/>
  </r>
  <r>
    <x v="25"/>
    <x v="5"/>
    <x v="2"/>
    <x v="8"/>
    <n v="12186.45"/>
    <m/>
    <m/>
    <n v="552679880.39999998"/>
    <m/>
    <m/>
  </r>
  <r>
    <x v="26"/>
    <x v="5"/>
    <x v="0"/>
    <x v="8"/>
    <n v="1035.45"/>
    <n v="165.80469685747741"/>
    <n v="95.727386363568883"/>
    <n v="46959728.399999999"/>
    <n v="7519574.6118803192"/>
    <n v="4341428.4263605783"/>
  </r>
  <r>
    <x v="26"/>
    <x v="5"/>
    <x v="1"/>
    <x v="8"/>
    <n v="1274.4000000000001"/>
    <m/>
    <m/>
    <n v="57796588.799999997"/>
    <m/>
    <m/>
  </r>
  <r>
    <x v="26"/>
    <x v="5"/>
    <x v="2"/>
    <x v="8"/>
    <n v="1354.05"/>
    <m/>
    <m/>
    <n v="61408875.600000001"/>
    <m/>
    <m/>
  </r>
  <r>
    <x v="14"/>
    <x v="5"/>
    <x v="0"/>
    <x v="9"/>
    <n v="876.15"/>
    <n v="121.66738470107757"/>
    <n v="70.244697308764898"/>
    <n v="1460542.05"/>
    <n v="202819.53029669635"/>
    <n v="117097.9104137111"/>
  </r>
  <r>
    <x v="14"/>
    <x v="5"/>
    <x v="1"/>
    <x v="9"/>
    <n v="955.8"/>
    <m/>
    <m/>
    <n v="1593318.6"/>
    <m/>
    <m/>
  </r>
  <r>
    <x v="14"/>
    <x v="5"/>
    <x v="2"/>
    <x v="9"/>
    <n v="716.85"/>
    <m/>
    <m/>
    <n v="1194988.95"/>
    <m/>
    <m/>
  </r>
  <r>
    <x v="15"/>
    <x v="5"/>
    <x v="0"/>
    <x v="9"/>
    <n v="5655.15"/>
    <n v="2440.7234639548988"/>
    <n v="1409.1523489317967"/>
    <n v="9427135.0500000007"/>
    <n v="4068686.0144128166"/>
    <n v="2349056.9656693055"/>
  </r>
  <r>
    <x v="15"/>
    <x v="5"/>
    <x v="1"/>
    <x v="9"/>
    <n v="4938.3"/>
    <m/>
    <m/>
    <n v="8232146.1000000006"/>
    <m/>
    <m/>
  </r>
  <r>
    <x v="15"/>
    <x v="5"/>
    <x v="2"/>
    <x v="9"/>
    <n v="1115.0999999999999"/>
    <m/>
    <m/>
    <n v="1858871.7"/>
    <m/>
    <m/>
  </r>
  <r>
    <x v="16"/>
    <x v="5"/>
    <x v="0"/>
    <x v="9"/>
    <n v="7009.2"/>
    <n v="2520.4327664113557"/>
    <n v="1455.1725361619494"/>
    <n v="11684336.4"/>
    <n v="4201561.4216077309"/>
    <n v="2425772.6177819702"/>
  </r>
  <r>
    <x v="16"/>
    <x v="5"/>
    <x v="1"/>
    <x v="9"/>
    <n v="2070.9"/>
    <m/>
    <m/>
    <n v="3452190.3"/>
    <m/>
    <m/>
  </r>
  <r>
    <x v="16"/>
    <x v="5"/>
    <x v="2"/>
    <x v="9"/>
    <n v="5416.2"/>
    <m/>
    <m/>
    <n v="9028805.4000000004"/>
    <m/>
    <m/>
  </r>
  <r>
    <x v="17"/>
    <x v="5"/>
    <x v="0"/>
    <x v="9"/>
    <n v="2974.5"/>
    <n v="454.36238015487169"/>
    <n v="262.32624249205423"/>
    <n v="4958491.5"/>
    <n v="757422.08771817118"/>
    <n v="437297.84623425448"/>
  </r>
  <r>
    <x v="17"/>
    <x v="5"/>
    <x v="1"/>
    <x v="9"/>
    <n v="2379.6"/>
    <m/>
    <m/>
    <n v="3966793.2"/>
    <m/>
    <m/>
  </r>
  <r>
    <x v="17"/>
    <x v="5"/>
    <x v="2"/>
    <x v="9"/>
    <n v="3271.95"/>
    <m/>
    <m/>
    <n v="5454340.6500000004"/>
    <m/>
    <m/>
  </r>
  <r>
    <x v="18"/>
    <x v="5"/>
    <x v="0"/>
    <x v="9"/>
    <n v="2628.45"/>
    <n v="459.85948940953705"/>
    <n v="265.5"/>
    <n v="4381626.1500000004"/>
    <n v="766585.76884569833"/>
    <n v="442588.5"/>
  </r>
  <r>
    <x v="18"/>
    <x v="5"/>
    <x v="1"/>
    <x v="9"/>
    <n v="2628.45"/>
    <m/>
    <m/>
    <n v="4381626.1500000004"/>
    <m/>
    <m/>
  </r>
  <r>
    <x v="18"/>
    <x v="5"/>
    <x v="2"/>
    <x v="9"/>
    <n v="1831.95"/>
    <m/>
    <m/>
    <n v="3053860.65"/>
    <m/>
    <m/>
  </r>
  <r>
    <x v="19"/>
    <x v="5"/>
    <x v="0"/>
    <x v="9"/>
    <n v="876.15"/>
    <n v="452.90907200010912"/>
    <n v="261.48717463768662"/>
    <n v="1460542.05"/>
    <n v="754999.42302418198"/>
    <n v="435899.12012102362"/>
  </r>
  <r>
    <x v="19"/>
    <x v="5"/>
    <x v="1"/>
    <x v="9"/>
    <n v="1513.35"/>
    <m/>
    <m/>
    <n v="2522754.4500000002"/>
    <m/>
    <m/>
  </r>
  <r>
    <x v="19"/>
    <x v="5"/>
    <x v="2"/>
    <x v="9"/>
    <n v="1752.3"/>
    <m/>
    <m/>
    <n v="2921084.1"/>
    <m/>
    <m/>
  </r>
  <r>
    <x v="20"/>
    <x v="5"/>
    <x v="0"/>
    <x v="9"/>
    <n v="1388.1"/>
    <n v="206.39718384706674"/>
    <n v="119.16346965408466"/>
    <n v="2313962.7000000002"/>
    <n v="344064.10547306092"/>
    <n v="198645.50391335951"/>
  </r>
  <r>
    <x v="20"/>
    <x v="5"/>
    <x v="1"/>
    <x v="9"/>
    <n v="991.5"/>
    <m/>
    <m/>
    <n v="1652830.5"/>
    <m/>
    <m/>
  </r>
  <r>
    <x v="20"/>
    <x v="5"/>
    <x v="2"/>
    <x v="9"/>
    <n v="1090.6500000000001"/>
    <m/>
    <m/>
    <n v="1818113.55"/>
    <m/>
    <m/>
  </r>
  <r>
    <x v="21"/>
    <x v="5"/>
    <x v="0"/>
    <x v="9"/>
    <n v="637.20000000000005"/>
    <n v="165.80469685747744"/>
    <n v="95.727386363568897"/>
    <n v="1062212.3999999999"/>
    <n v="276396.42966141494"/>
    <n v="159577.55306806939"/>
  </r>
  <r>
    <x v="21"/>
    <x v="5"/>
    <x v="1"/>
    <x v="9"/>
    <n v="318.60000000000002"/>
    <m/>
    <m/>
    <n v="531106.19999999995"/>
    <m/>
    <m/>
  </r>
  <r>
    <x v="21"/>
    <x v="5"/>
    <x v="2"/>
    <x v="9"/>
    <n v="398.25"/>
    <m/>
    <m/>
    <n v="663882.75"/>
    <m/>
    <m/>
  </r>
  <r>
    <x v="22"/>
    <x v="5"/>
    <x v="0"/>
    <x v="9"/>
    <n v="1354.05"/>
    <n v="210.73409192629447"/>
    <n v="121.66738470107747"/>
    <n v="2257201.35"/>
    <n v="351293.73124113312"/>
    <n v="202819.53029669626"/>
  </r>
  <r>
    <x v="22"/>
    <x v="5"/>
    <x v="1"/>
    <x v="9"/>
    <n v="955.8"/>
    <m/>
    <m/>
    <n v="1593318.6"/>
    <m/>
    <m/>
  </r>
  <r>
    <x v="22"/>
    <x v="5"/>
    <x v="2"/>
    <x v="9"/>
    <n v="1274.4000000000001"/>
    <m/>
    <m/>
    <n v="2124424.7999999998"/>
    <m/>
    <m/>
  </r>
  <r>
    <x v="23"/>
    <x v="5"/>
    <x v="0"/>
    <x v="9"/>
    <n v="2181.3000000000002"/>
    <n v="847.13797134823301"/>
    <n v="489.09533579865581"/>
    <n v="3636227.1"/>
    <n v="1412178.9982375046"/>
    <n v="815321.92477635934"/>
  </r>
  <r>
    <x v="23"/>
    <x v="5"/>
    <x v="1"/>
    <x v="9"/>
    <n v="1487.25"/>
    <m/>
    <m/>
    <n v="2479245.75"/>
    <m/>
    <m/>
  </r>
  <r>
    <x v="23"/>
    <x v="5"/>
    <x v="2"/>
    <x v="9"/>
    <n v="495.75"/>
    <m/>
    <m/>
    <n v="826415.25"/>
    <m/>
    <m/>
  </r>
  <r>
    <x v="24"/>
    <x v="5"/>
    <x v="0"/>
    <x v="9"/>
    <n v="7039.65"/>
    <n v="1877.540229262745"/>
    <n v="1083.9983567791976"/>
    <n v="11735096.550000001"/>
    <n v="3129859.5621809959"/>
    <n v="1807025.2607509224"/>
  </r>
  <r>
    <x v="24"/>
    <x v="5"/>
    <x v="1"/>
    <x v="9"/>
    <n v="3569.4"/>
    <m/>
    <m/>
    <n v="5950189.7999999998"/>
    <m/>
    <m/>
  </r>
  <r>
    <x v="24"/>
    <x v="5"/>
    <x v="2"/>
    <x v="9"/>
    <n v="4062.15"/>
    <m/>
    <m/>
    <n v="6771604.0499999998"/>
    <m/>
    <m/>
  </r>
  <r>
    <x v="25"/>
    <x v="5"/>
    <x v="0"/>
    <x v="9"/>
    <n v="1991.25"/>
    <n v="995.89046460943689"/>
    <n v="574.97762782563984"/>
    <n v="3319413.75"/>
    <n v="1660149.4045039313"/>
    <n v="958487.70558534167"/>
  </r>
  <r>
    <x v="25"/>
    <x v="5"/>
    <x v="1"/>
    <x v="9"/>
    <n v="3982.5"/>
    <m/>
    <m/>
    <n v="6638827.5"/>
    <m/>
    <m/>
  </r>
  <r>
    <x v="25"/>
    <x v="5"/>
    <x v="2"/>
    <x v="9"/>
    <n v="2947.05"/>
    <m/>
    <m/>
    <n v="4912732.3499999996"/>
    <m/>
    <m/>
  </r>
  <r>
    <x v="26"/>
    <x v="5"/>
    <x v="0"/>
    <x v="9"/>
    <n v="2867.4"/>
    <n v="618.67766849951852"/>
    <n v="357.19371844980708"/>
    <n v="4779955.8"/>
    <n v="1031335.6733886972"/>
    <n v="595441.92865582835"/>
  </r>
  <r>
    <x v="26"/>
    <x v="5"/>
    <x v="1"/>
    <x v="9"/>
    <n v="2548.8000000000002"/>
    <m/>
    <m/>
    <n v="4248849.5999999996"/>
    <m/>
    <m/>
  </r>
  <r>
    <x v="26"/>
    <x v="5"/>
    <x v="2"/>
    <x v="9"/>
    <n v="1672.65"/>
    <m/>
    <m/>
    <n v="2788307.55"/>
    <m/>
    <m/>
  </r>
  <r>
    <x v="14"/>
    <x v="5"/>
    <x v="0"/>
    <x v="10"/>
    <n v="0"/>
    <n v="91.971897881907367"/>
    <n v="53.1"/>
    <n v="0"/>
    <n v="22438383.926248938"/>
    <n v="12954806.999999996"/>
  </r>
  <r>
    <x v="14"/>
    <x v="5"/>
    <x v="1"/>
    <x v="10"/>
    <n v="159.30000000000001"/>
    <m/>
    <m/>
    <n v="38864420.999999993"/>
    <m/>
    <m/>
  </r>
  <r>
    <x v="14"/>
    <x v="5"/>
    <x v="2"/>
    <x v="10"/>
    <n v="0"/>
    <m/>
    <m/>
    <n v="0"/>
    <m/>
    <m/>
  </r>
  <r>
    <x v="15"/>
    <x v="5"/>
    <x v="0"/>
    <x v="10"/>
    <n v="0"/>
    <n v="45.985948940953683"/>
    <n v="26.55"/>
    <n v="0"/>
    <n v="11219191.963124469"/>
    <n v="6477403.4999999981"/>
  </r>
  <r>
    <x v="15"/>
    <x v="5"/>
    <x v="1"/>
    <x v="10"/>
    <n v="79.650000000000006"/>
    <m/>
    <m/>
    <n v="19432210.499999996"/>
    <m/>
    <m/>
  </r>
  <r>
    <x v="15"/>
    <x v="5"/>
    <x v="2"/>
    <x v="10"/>
    <n v="0"/>
    <m/>
    <m/>
    <n v="0"/>
    <m/>
    <m/>
  </r>
  <r>
    <x v="16"/>
    <x v="5"/>
    <x v="0"/>
    <x v="10"/>
    <n v="79.650000000000006"/>
    <n v="91.971897881907395"/>
    <n v="53.1"/>
    <n v="19432210.499999996"/>
    <n v="22438383.926248949"/>
    <n v="12954807.000000004"/>
  </r>
  <r>
    <x v="16"/>
    <x v="5"/>
    <x v="1"/>
    <x v="10"/>
    <n v="79.650000000000006"/>
    <m/>
    <m/>
    <n v="19432210.499999996"/>
    <m/>
    <m/>
  </r>
  <r>
    <x v="16"/>
    <x v="5"/>
    <x v="2"/>
    <x v="10"/>
    <n v="238.95"/>
    <m/>
    <m/>
    <n v="58296631.500000007"/>
    <m/>
    <m/>
  </r>
  <r>
    <x v="17"/>
    <x v="5"/>
    <x v="0"/>
    <x v="10"/>
    <n v="0"/>
    <n v="57.244279190151389"/>
    <n v="33.049999999999997"/>
    <n v="0"/>
    <n v="13965886.794021234"/>
    <n v="8063208.4999999991"/>
  </r>
  <r>
    <x v="17"/>
    <x v="5"/>
    <x v="1"/>
    <x v="10"/>
    <n v="99.15"/>
    <m/>
    <m/>
    <n v="24189625.499999996"/>
    <m/>
    <m/>
  </r>
  <r>
    <x v="17"/>
    <x v="5"/>
    <x v="2"/>
    <x v="10"/>
    <n v="99.15"/>
    <m/>
    <m/>
    <n v="24189625.499999996"/>
    <m/>
    <m/>
  </r>
  <r>
    <x v="18"/>
    <x v="5"/>
    <x v="0"/>
    <x v="10"/>
    <n v="0"/>
    <n v="165.80469685747747"/>
    <n v="95.727386363568911"/>
    <n v="0"/>
    <n v="40451371.892318778"/>
    <n v="23354610.451119907"/>
  </r>
  <r>
    <x v="18"/>
    <x v="5"/>
    <x v="1"/>
    <x v="10"/>
    <n v="238.95"/>
    <m/>
    <m/>
    <n v="58296631.500000007"/>
    <m/>
    <m/>
  </r>
  <r>
    <x v="18"/>
    <x v="5"/>
    <x v="2"/>
    <x v="10"/>
    <n v="318.60000000000002"/>
    <m/>
    <m/>
    <n v="77728841.999999985"/>
    <m/>
    <m/>
  </r>
  <r>
    <x v="19"/>
    <x v="5"/>
    <x v="0"/>
    <x v="10"/>
    <n v="79.650000000000006"/>
    <n v="45.985948940953683"/>
    <n v="26.55"/>
    <n v="19432210.499999996"/>
    <n v="11219191.963124471"/>
    <n v="6477403.4999999991"/>
  </r>
  <r>
    <x v="19"/>
    <x v="5"/>
    <x v="1"/>
    <x v="10"/>
    <n v="79.650000000000006"/>
    <m/>
    <m/>
    <n v="19432210.499999996"/>
    <m/>
    <m/>
  </r>
  <r>
    <x v="19"/>
    <x v="5"/>
    <x v="2"/>
    <x v="10"/>
    <n v="159.30000000000001"/>
    <m/>
    <m/>
    <n v="38864420.999999993"/>
    <m/>
    <m/>
  </r>
  <r>
    <x v="20"/>
    <x v="5"/>
    <x v="0"/>
    <x v="10"/>
    <n v="99.15"/>
    <n v="57.244279190151389"/>
    <n v="33.049999999999997"/>
    <n v="14941409.249999998"/>
    <n v="8626426.6525598634"/>
    <n v="4980469.75"/>
  </r>
  <r>
    <x v="20"/>
    <x v="5"/>
    <x v="1"/>
    <x v="10"/>
    <n v="99.15"/>
    <m/>
    <m/>
    <n v="14941409.249999998"/>
    <m/>
    <m/>
  </r>
  <r>
    <x v="20"/>
    <x v="5"/>
    <x v="2"/>
    <x v="10"/>
    <n v="0"/>
    <m/>
    <m/>
    <n v="0"/>
    <m/>
    <m/>
  </r>
  <r>
    <x v="21"/>
    <x v="5"/>
    <x v="0"/>
    <x v="10"/>
    <n v="159.30000000000001"/>
    <n v="79.650000000000006"/>
    <n v="45.985948940953691"/>
    <n v="24005713.499999996"/>
    <n v="12002856.749999998"/>
    <n v="6929852.5756570157"/>
  </r>
  <r>
    <x v="21"/>
    <x v="5"/>
    <x v="1"/>
    <x v="10"/>
    <n v="79.650000000000006"/>
    <m/>
    <m/>
    <n v="12002856.749999998"/>
    <m/>
    <m/>
  </r>
  <r>
    <x v="21"/>
    <x v="5"/>
    <x v="2"/>
    <x v="10"/>
    <n v="0"/>
    <m/>
    <m/>
    <n v="0"/>
    <m/>
    <m/>
  </r>
  <r>
    <x v="22"/>
    <x v="5"/>
    <x v="0"/>
    <x v="10"/>
    <n v="318.60000000000002"/>
    <n v="165.80469685747747"/>
    <n v="95.727386363568911"/>
    <n v="51198064.199999996"/>
    <n v="26644317.370906059"/>
    <n v="15383103.806466436"/>
  </r>
  <r>
    <x v="22"/>
    <x v="5"/>
    <x v="1"/>
    <x v="10"/>
    <n v="79.650000000000006"/>
    <m/>
    <m/>
    <n v="12799516.049999999"/>
    <m/>
    <m/>
  </r>
  <r>
    <x v="22"/>
    <x v="5"/>
    <x v="2"/>
    <x v="10"/>
    <n v="0"/>
    <m/>
    <m/>
    <n v="0"/>
    <m/>
    <m/>
  </r>
  <r>
    <x v="23"/>
    <x v="5"/>
    <x v="0"/>
    <x v="10"/>
    <n v="396.6"/>
    <n v="0"/>
    <n v="0"/>
    <n v="63732430.199999996"/>
    <n v="0"/>
    <n v="0"/>
  </r>
  <r>
    <x v="23"/>
    <x v="5"/>
    <x v="1"/>
    <x v="10"/>
    <n v="396.6"/>
    <m/>
    <m/>
    <n v="63732430.199999996"/>
    <m/>
    <m/>
  </r>
  <r>
    <x v="23"/>
    <x v="5"/>
    <x v="2"/>
    <x v="10"/>
    <n v="396.6"/>
    <m/>
    <m/>
    <n v="63732430.199999996"/>
    <m/>
    <m/>
  </r>
  <r>
    <x v="24"/>
    <x v="5"/>
    <x v="0"/>
    <x v="10"/>
    <n v="1288.95"/>
    <n v="524.06013729342158"/>
    <n v="302.56626133790922"/>
    <n v="170766540.74999997"/>
    <n v="69430107.289318979"/>
    <n v="40085491.133352913"/>
  </r>
  <r>
    <x v="24"/>
    <x v="5"/>
    <x v="1"/>
    <x v="10"/>
    <n v="1983"/>
    <m/>
    <m/>
    <n v="262717755"/>
    <m/>
    <m/>
  </r>
  <r>
    <x v="24"/>
    <x v="5"/>
    <x v="2"/>
    <x v="10"/>
    <n v="955.8"/>
    <m/>
    <m/>
    <n v="126629163.00000001"/>
    <m/>
    <m/>
  </r>
  <r>
    <x v="25"/>
    <x v="5"/>
    <x v="0"/>
    <x v="10"/>
    <n v="2230.1999999999998"/>
    <n v="574.36431818141341"/>
    <n v="331.60939371495493"/>
    <n v="295468047.00000006"/>
    <n v="76094656.694264546"/>
    <n v="43933270.5263258"/>
  </r>
  <r>
    <x v="25"/>
    <x v="5"/>
    <x v="1"/>
    <x v="10"/>
    <n v="1433.7"/>
    <m/>
    <m/>
    <n v="189943744.5"/>
    <m/>
    <m/>
  </r>
  <r>
    <x v="25"/>
    <x v="5"/>
    <x v="2"/>
    <x v="10"/>
    <n v="2548.8000000000002"/>
    <m/>
    <m/>
    <n v="337677767.99999994"/>
    <m/>
    <m/>
  </r>
  <r>
    <x v="26"/>
    <x v="5"/>
    <x v="0"/>
    <x v="10"/>
    <n v="637.20000000000005"/>
    <n v="229.92974470476844"/>
    <n v="132.75"/>
    <n v="84419441.999999985"/>
    <n v="30462242.227211237"/>
    <n v="17587383.749999993"/>
  </r>
  <r>
    <x v="26"/>
    <x v="5"/>
    <x v="1"/>
    <x v="10"/>
    <n v="238.95"/>
    <m/>
    <m/>
    <n v="31657290.750000004"/>
    <m/>
    <m/>
  </r>
  <r>
    <x v="26"/>
    <x v="5"/>
    <x v="2"/>
    <x v="10"/>
    <n v="637.20000000000005"/>
    <m/>
    <m/>
    <n v="84419441.999999985"/>
    <m/>
    <m/>
  </r>
  <r>
    <x v="14"/>
    <x v="5"/>
    <x v="0"/>
    <x v="17"/>
    <n v="0"/>
    <n v="0"/>
    <n v="0"/>
    <n v="0"/>
    <n v="0"/>
    <n v="0"/>
  </r>
  <r>
    <x v="14"/>
    <x v="5"/>
    <x v="1"/>
    <x v="17"/>
    <n v="0"/>
    <m/>
    <m/>
    <n v="0"/>
    <m/>
    <m/>
  </r>
  <r>
    <x v="14"/>
    <x v="5"/>
    <x v="2"/>
    <x v="17"/>
    <n v="0"/>
    <m/>
    <m/>
    <n v="0"/>
    <m/>
    <m/>
  </r>
  <r>
    <x v="15"/>
    <x v="5"/>
    <x v="0"/>
    <x v="17"/>
    <n v="0"/>
    <n v="0"/>
    <n v="0"/>
    <n v="0"/>
    <n v="0"/>
    <n v="0"/>
  </r>
  <r>
    <x v="15"/>
    <x v="5"/>
    <x v="1"/>
    <x v="17"/>
    <n v="0"/>
    <m/>
    <m/>
    <n v="0"/>
    <m/>
    <m/>
  </r>
  <r>
    <x v="15"/>
    <x v="5"/>
    <x v="2"/>
    <x v="17"/>
    <n v="0"/>
    <m/>
    <m/>
    <n v="0"/>
    <m/>
    <m/>
  </r>
  <r>
    <x v="16"/>
    <x v="5"/>
    <x v="0"/>
    <x v="17"/>
    <n v="0"/>
    <n v="91.971897881907367"/>
    <n v="53.1"/>
    <n v="0"/>
    <n v="1052158.5117690205"/>
    <n v="607464"/>
  </r>
  <r>
    <x v="16"/>
    <x v="5"/>
    <x v="1"/>
    <x v="17"/>
    <n v="0"/>
    <m/>
    <m/>
    <n v="0"/>
    <m/>
    <m/>
  </r>
  <r>
    <x v="16"/>
    <x v="5"/>
    <x v="2"/>
    <x v="17"/>
    <n v="159.30000000000001"/>
    <m/>
    <m/>
    <n v="1822392"/>
    <m/>
    <m/>
  </r>
  <r>
    <x v="17"/>
    <x v="5"/>
    <x v="0"/>
    <x v="17"/>
    <n v="99.15"/>
    <n v="0"/>
    <n v="0"/>
    <n v="1134276"/>
    <n v="0"/>
    <n v="0"/>
  </r>
  <r>
    <x v="17"/>
    <x v="5"/>
    <x v="1"/>
    <x v="17"/>
    <n v="99.15"/>
    <m/>
    <m/>
    <n v="1134276"/>
    <m/>
    <m/>
  </r>
  <r>
    <x v="17"/>
    <x v="5"/>
    <x v="2"/>
    <x v="17"/>
    <n v="99.15"/>
    <m/>
    <m/>
    <n v="1134276"/>
    <m/>
    <m/>
  </r>
  <r>
    <x v="18"/>
    <x v="5"/>
    <x v="0"/>
    <x v="17"/>
    <n v="0"/>
    <n v="301.55003316199458"/>
    <n v="174.09999282021815"/>
    <n v="0"/>
    <n v="3449732.3793732184"/>
    <n v="1991703.9178632959"/>
  </r>
  <r>
    <x v="18"/>
    <x v="5"/>
    <x v="1"/>
    <x v="17"/>
    <n v="477.9"/>
    <m/>
    <m/>
    <n v="5467176"/>
    <m/>
    <m/>
  </r>
  <r>
    <x v="18"/>
    <x v="5"/>
    <x v="2"/>
    <x v="17"/>
    <n v="557.54999999999995"/>
    <m/>
    <m/>
    <n v="6378372.0000000009"/>
    <m/>
    <m/>
  </r>
  <r>
    <x v="19"/>
    <x v="5"/>
    <x v="0"/>
    <x v="17"/>
    <n v="477.9"/>
    <n v="121.66738470107757"/>
    <n v="70.244697308764898"/>
    <n v="5467176"/>
    <n v="1391874.8809803273"/>
    <n v="803599.33721227036"/>
  </r>
  <r>
    <x v="19"/>
    <x v="5"/>
    <x v="1"/>
    <x v="17"/>
    <n v="238.95"/>
    <m/>
    <m/>
    <n v="2733588"/>
    <m/>
    <m/>
  </r>
  <r>
    <x v="19"/>
    <x v="5"/>
    <x v="2"/>
    <x v="17"/>
    <n v="318.60000000000002"/>
    <m/>
    <m/>
    <n v="3644784"/>
    <m/>
    <m/>
  </r>
  <r>
    <x v="20"/>
    <x v="5"/>
    <x v="0"/>
    <x v="17"/>
    <n v="1189.8"/>
    <n v="206.39718384706711"/>
    <n v="119.16346965408488"/>
    <n v="13611312"/>
    <n v="2361183.7832104471"/>
    <n v="1363230.0928427307"/>
  </r>
  <r>
    <x v="20"/>
    <x v="5"/>
    <x v="1"/>
    <x v="17"/>
    <n v="1487.25"/>
    <m/>
    <m/>
    <n v="17014140"/>
    <m/>
    <m/>
  </r>
  <r>
    <x v="20"/>
    <x v="5"/>
    <x v="2"/>
    <x v="17"/>
    <n v="1090.6500000000001"/>
    <m/>
    <m/>
    <n v="12477035.999999998"/>
    <m/>
    <m/>
  </r>
  <r>
    <x v="21"/>
    <x v="5"/>
    <x v="0"/>
    <x v="17"/>
    <n v="2070.9"/>
    <n v="713.89390493265876"/>
    <n v="412.16683818570368"/>
    <n v="23691096"/>
    <n v="8166946.2724296162"/>
    <n v="4715188.6288444502"/>
  </r>
  <r>
    <x v="21"/>
    <x v="5"/>
    <x v="1"/>
    <x v="17"/>
    <n v="796.5"/>
    <m/>
    <m/>
    <n v="9111960"/>
    <m/>
    <m/>
  </r>
  <r>
    <x v="21"/>
    <x v="5"/>
    <x v="2"/>
    <x v="17"/>
    <n v="876.15"/>
    <m/>
    <m/>
    <n v="10023156"/>
    <m/>
    <m/>
  </r>
  <r>
    <x v="22"/>
    <x v="5"/>
    <x v="0"/>
    <x v="17"/>
    <n v="2389.5"/>
    <n v="243.33476940215505"/>
    <n v="140.48939461752974"/>
    <n v="27335880"/>
    <n v="2783749.7619606545"/>
    <n v="1607198.6744245407"/>
  </r>
  <r>
    <x v="22"/>
    <x v="5"/>
    <x v="1"/>
    <x v="17"/>
    <n v="2230.1999999999998"/>
    <m/>
    <m/>
    <n v="25513488.000000004"/>
    <m/>
    <m/>
  </r>
  <r>
    <x v="22"/>
    <x v="5"/>
    <x v="2"/>
    <x v="17"/>
    <n v="1911.6"/>
    <m/>
    <m/>
    <n v="21868704"/>
    <m/>
    <m/>
  </r>
  <r>
    <x v="23"/>
    <x v="5"/>
    <x v="0"/>
    <x v="17"/>
    <n v="3966"/>
    <n v="262.32624249205406"/>
    <n v="151.45412671829047"/>
    <n v="45371040"/>
    <n v="3001012.2141090981"/>
    <n v="1732635.2096572428"/>
  </r>
  <r>
    <x v="23"/>
    <x v="5"/>
    <x v="1"/>
    <x v="17"/>
    <n v="4461.75"/>
    <m/>
    <m/>
    <n v="51042420"/>
    <m/>
    <m/>
  </r>
  <r>
    <x v="23"/>
    <x v="5"/>
    <x v="2"/>
    <x v="17"/>
    <n v="4362.6000000000004"/>
    <m/>
    <m/>
    <n v="49908143.999999993"/>
    <m/>
    <m/>
  </r>
  <r>
    <x v="24"/>
    <x v="5"/>
    <x v="0"/>
    <x v="17"/>
    <n v="3668.55"/>
    <n v="1128.6135997319896"/>
    <n v="651.60536561633671"/>
    <n v="41968212"/>
    <n v="12911339.58093396"/>
    <n v="7454365.3826508923"/>
  </r>
  <r>
    <x v="24"/>
    <x v="5"/>
    <x v="1"/>
    <x v="17"/>
    <n v="2776.2"/>
    <m/>
    <m/>
    <n v="31759728.000000004"/>
    <m/>
    <m/>
  </r>
  <r>
    <x v="24"/>
    <x v="5"/>
    <x v="2"/>
    <x v="17"/>
    <n v="5017.95"/>
    <m/>
    <m/>
    <n v="57405348"/>
    <m/>
    <m/>
  </r>
  <r>
    <x v="25"/>
    <x v="5"/>
    <x v="0"/>
    <x v="17"/>
    <n v="2867.4"/>
    <n v="159.30000000000001"/>
    <n v="91.971897881907367"/>
    <n v="32803056"/>
    <n v="1822392"/>
    <n v="1052158.5117690205"/>
  </r>
  <r>
    <x v="25"/>
    <x v="5"/>
    <x v="1"/>
    <x v="17"/>
    <n v="3026.7"/>
    <m/>
    <m/>
    <n v="34625448"/>
    <m/>
    <m/>
  </r>
  <r>
    <x v="25"/>
    <x v="5"/>
    <x v="2"/>
    <x v="17"/>
    <n v="3186"/>
    <m/>
    <m/>
    <n v="36447840"/>
    <m/>
    <m/>
  </r>
  <r>
    <x v="26"/>
    <x v="5"/>
    <x v="0"/>
    <x v="17"/>
    <n v="1672.65"/>
    <n v="347.18630085301476"/>
    <n v="200.44810425643848"/>
    <n v="19135116"/>
    <n v="3971811.2817584886"/>
    <n v="2293126.312693656"/>
  </r>
  <r>
    <x v="26"/>
    <x v="5"/>
    <x v="1"/>
    <x v="17"/>
    <n v="2230.1999999999998"/>
    <m/>
    <m/>
    <n v="25513488.000000004"/>
    <m/>
    <m/>
  </r>
  <r>
    <x v="26"/>
    <x v="5"/>
    <x v="2"/>
    <x v="17"/>
    <n v="2309.85"/>
    <m/>
    <m/>
    <n v="26424684"/>
    <m/>
    <m/>
  </r>
  <r>
    <x v="14"/>
    <x v="5"/>
    <x v="0"/>
    <x v="11"/>
    <n v="318.60000000000002"/>
    <n v="79.650000000000006"/>
    <n v="45.985948940953691"/>
    <n v="0"/>
    <n v="0"/>
    <n v="0"/>
  </r>
  <r>
    <x v="14"/>
    <x v="5"/>
    <x v="1"/>
    <x v="11"/>
    <n v="238.95"/>
    <m/>
    <m/>
    <n v="0"/>
    <m/>
    <m/>
  </r>
  <r>
    <x v="14"/>
    <x v="5"/>
    <x v="2"/>
    <x v="11"/>
    <n v="398.25"/>
    <m/>
    <m/>
    <n v="0"/>
    <m/>
    <m/>
  </r>
  <r>
    <x v="15"/>
    <x v="5"/>
    <x v="0"/>
    <x v="11"/>
    <n v="398.25"/>
    <n v="79.650000000000006"/>
    <n v="45.985948940953691"/>
    <n v="0"/>
    <n v="0"/>
    <n v="0"/>
  </r>
  <r>
    <x v="15"/>
    <x v="5"/>
    <x v="1"/>
    <x v="11"/>
    <n v="238.95"/>
    <m/>
    <m/>
    <n v="0"/>
    <m/>
    <m/>
  </r>
  <r>
    <x v="15"/>
    <x v="5"/>
    <x v="2"/>
    <x v="11"/>
    <n v="318.60000000000002"/>
    <m/>
    <m/>
    <n v="0"/>
    <m/>
    <m/>
  </r>
  <r>
    <x v="16"/>
    <x v="5"/>
    <x v="0"/>
    <x v="11"/>
    <n v="796.5"/>
    <n v="91.971897881907424"/>
    <n v="53.1"/>
    <n v="0"/>
    <n v="0"/>
    <n v="0"/>
  </r>
  <r>
    <x v="16"/>
    <x v="5"/>
    <x v="1"/>
    <x v="11"/>
    <n v="637.20000000000005"/>
    <m/>
    <m/>
    <n v="0"/>
    <m/>
    <m/>
  </r>
  <r>
    <x v="16"/>
    <x v="5"/>
    <x v="2"/>
    <x v="11"/>
    <n v="796.5"/>
    <m/>
    <m/>
    <n v="0"/>
    <m/>
    <m/>
  </r>
  <r>
    <x v="17"/>
    <x v="5"/>
    <x v="0"/>
    <x v="11"/>
    <n v="694.05"/>
    <n v="114.48855838030282"/>
    <n v="66.099999999999994"/>
    <n v="0"/>
    <n v="0"/>
    <n v="0"/>
  </r>
  <r>
    <x v="17"/>
    <x v="5"/>
    <x v="1"/>
    <x v="11"/>
    <n v="694.05"/>
    <m/>
    <m/>
    <n v="0"/>
    <m/>
    <m/>
  </r>
  <r>
    <x v="17"/>
    <x v="5"/>
    <x v="2"/>
    <x v="11"/>
    <n v="495.75"/>
    <m/>
    <m/>
    <n v="0"/>
    <m/>
    <m/>
  </r>
  <r>
    <x v="18"/>
    <x v="5"/>
    <x v="0"/>
    <x v="11"/>
    <n v="159.30000000000001"/>
    <n v="279.72160713824024"/>
    <n v="161.49734517941775"/>
    <n v="0"/>
    <n v="0"/>
    <n v="0"/>
  </r>
  <r>
    <x v="18"/>
    <x v="5"/>
    <x v="1"/>
    <x v="11"/>
    <n v="716.85"/>
    <m/>
    <m/>
    <n v="0"/>
    <m/>
    <m/>
  </r>
  <r>
    <x v="18"/>
    <x v="5"/>
    <x v="2"/>
    <x v="11"/>
    <n v="398.25"/>
    <m/>
    <m/>
    <n v="0"/>
    <m/>
    <m/>
  </r>
  <r>
    <x v="19"/>
    <x v="5"/>
    <x v="0"/>
    <x v="11"/>
    <n v="398.25"/>
    <n v="45.985948940953712"/>
    <n v="26.55"/>
    <n v="0"/>
    <n v="0"/>
    <n v="0"/>
  </r>
  <r>
    <x v="19"/>
    <x v="5"/>
    <x v="1"/>
    <x v="11"/>
    <n v="398.25"/>
    <m/>
    <m/>
    <n v="0"/>
    <m/>
    <m/>
  </r>
  <r>
    <x v="19"/>
    <x v="5"/>
    <x v="2"/>
    <x v="11"/>
    <n v="318.60000000000002"/>
    <m/>
    <m/>
    <n v="0"/>
    <m/>
    <m/>
  </r>
  <r>
    <x v="20"/>
    <x v="5"/>
    <x v="0"/>
    <x v="11"/>
    <n v="1090.6500000000001"/>
    <n v="499.04405617139651"/>
    <n v="288.12322016803853"/>
    <n v="0"/>
    <n v="0"/>
    <n v="0"/>
  </r>
  <r>
    <x v="20"/>
    <x v="5"/>
    <x v="1"/>
    <x v="11"/>
    <n v="99.15"/>
    <m/>
    <m/>
    <n v="0"/>
    <m/>
    <m/>
  </r>
  <r>
    <x v="20"/>
    <x v="5"/>
    <x v="2"/>
    <x v="11"/>
    <n v="495.75"/>
    <m/>
    <m/>
    <n v="0"/>
    <m/>
    <m/>
  </r>
  <r>
    <x v="21"/>
    <x v="5"/>
    <x v="0"/>
    <x v="11"/>
    <n v="477.9"/>
    <n v="137.95784682286109"/>
    <n v="79.650000000000006"/>
    <n v="0"/>
    <n v="0"/>
    <n v="0"/>
  </r>
  <r>
    <x v="21"/>
    <x v="5"/>
    <x v="1"/>
    <x v="11"/>
    <n v="238.95"/>
    <m/>
    <m/>
    <n v="0"/>
    <m/>
    <m/>
  </r>
  <r>
    <x v="21"/>
    <x v="5"/>
    <x v="2"/>
    <x v="11"/>
    <n v="238.95"/>
    <m/>
    <m/>
    <n v="0"/>
    <m/>
    <m/>
  </r>
  <r>
    <x v="22"/>
    <x v="5"/>
    <x v="0"/>
    <x v="11"/>
    <n v="318.60000000000002"/>
    <n v="165.80469685747752"/>
    <n v="95.727386363568954"/>
    <n v="0"/>
    <n v="0"/>
    <n v="0"/>
  </r>
  <r>
    <x v="22"/>
    <x v="5"/>
    <x v="1"/>
    <x v="11"/>
    <n v="557.54999999999995"/>
    <m/>
    <m/>
    <n v="0"/>
    <m/>
    <m/>
  </r>
  <r>
    <x v="22"/>
    <x v="5"/>
    <x v="2"/>
    <x v="11"/>
    <n v="238.95"/>
    <m/>
    <m/>
    <n v="0"/>
    <m/>
    <m/>
  </r>
  <r>
    <x v="23"/>
    <x v="5"/>
    <x v="0"/>
    <x v="11"/>
    <n v="0"/>
    <n v="249.52202808569825"/>
    <n v="144.06161008401926"/>
    <n v="0"/>
    <n v="0"/>
    <n v="0"/>
  </r>
  <r>
    <x v="23"/>
    <x v="5"/>
    <x v="1"/>
    <x v="11"/>
    <n v="198.3"/>
    <m/>
    <m/>
    <n v="0"/>
    <m/>
    <m/>
  </r>
  <r>
    <x v="23"/>
    <x v="5"/>
    <x v="2"/>
    <x v="11"/>
    <n v="495.75"/>
    <m/>
    <m/>
    <n v="0"/>
    <m/>
    <m/>
  </r>
  <r>
    <x v="24"/>
    <x v="5"/>
    <x v="0"/>
    <x v="11"/>
    <n v="198.3"/>
    <n v="109.89473372277671"/>
    <n v="63.44775409736738"/>
    <n v="0"/>
    <n v="0"/>
    <n v="0"/>
  </r>
  <r>
    <x v="24"/>
    <x v="5"/>
    <x v="1"/>
    <x v="11"/>
    <n v="99.15"/>
    <m/>
    <m/>
    <n v="0"/>
    <m/>
    <m/>
  </r>
  <r>
    <x v="24"/>
    <x v="5"/>
    <x v="2"/>
    <x v="11"/>
    <n v="318.60000000000002"/>
    <m/>
    <m/>
    <n v="0"/>
    <m/>
    <m/>
  </r>
  <r>
    <x v="25"/>
    <x v="5"/>
    <x v="0"/>
    <x v="11"/>
    <n v="238.95"/>
    <n v="45.985948940953712"/>
    <n v="26.55"/>
    <n v="0"/>
    <n v="0"/>
    <n v="0"/>
  </r>
  <r>
    <x v="25"/>
    <x v="5"/>
    <x v="1"/>
    <x v="11"/>
    <n v="159.30000000000001"/>
    <m/>
    <m/>
    <n v="0"/>
    <m/>
    <m/>
  </r>
  <r>
    <x v="25"/>
    <x v="5"/>
    <x v="2"/>
    <x v="11"/>
    <n v="159.30000000000001"/>
    <m/>
    <m/>
    <n v="0"/>
    <m/>
    <m/>
  </r>
  <r>
    <x v="26"/>
    <x v="5"/>
    <x v="0"/>
    <x v="11"/>
    <n v="79.650000000000006"/>
    <n v="79.650000000000006"/>
    <n v="45.985948940953705"/>
    <n v="0"/>
    <n v="0"/>
    <n v="0"/>
  </r>
  <r>
    <x v="26"/>
    <x v="5"/>
    <x v="1"/>
    <x v="11"/>
    <n v="238.95"/>
    <m/>
    <m/>
    <n v="0"/>
    <m/>
    <m/>
  </r>
  <r>
    <x v="26"/>
    <x v="5"/>
    <x v="2"/>
    <x v="11"/>
    <n v="159.30000000000001"/>
    <m/>
    <m/>
    <n v="0"/>
    <m/>
    <m/>
  </r>
  <r>
    <x v="14"/>
    <x v="5"/>
    <x v="0"/>
    <x v="12"/>
    <n v="79.650000000000006"/>
    <n v="121.66738470107754"/>
    <n v="70.24469730876487"/>
    <n v="0"/>
    <n v="0"/>
    <n v="0"/>
  </r>
  <r>
    <x v="14"/>
    <x v="5"/>
    <x v="1"/>
    <x v="12"/>
    <n v="318.60000000000002"/>
    <m/>
    <m/>
    <n v="0"/>
    <m/>
    <m/>
  </r>
  <r>
    <x v="14"/>
    <x v="5"/>
    <x v="2"/>
    <x v="12"/>
    <n v="159.30000000000001"/>
    <m/>
    <m/>
    <n v="0"/>
    <m/>
    <m/>
  </r>
  <r>
    <x v="15"/>
    <x v="5"/>
    <x v="0"/>
    <x v="12"/>
    <n v="79.650000000000006"/>
    <n v="45.985948940953683"/>
    <n v="26.55"/>
    <n v="0"/>
    <n v="0"/>
    <n v="0"/>
  </r>
  <r>
    <x v="15"/>
    <x v="5"/>
    <x v="1"/>
    <x v="12"/>
    <n v="0"/>
    <m/>
    <m/>
    <n v="0"/>
    <m/>
    <m/>
  </r>
  <r>
    <x v="15"/>
    <x v="5"/>
    <x v="2"/>
    <x v="12"/>
    <n v="79.650000000000006"/>
    <m/>
    <m/>
    <n v="0"/>
    <m/>
    <m/>
  </r>
  <r>
    <x v="16"/>
    <x v="5"/>
    <x v="0"/>
    <x v="12"/>
    <n v="398.25"/>
    <n v="452.90907200010901"/>
    <n v="261.48717463768656"/>
    <n v="0"/>
    <n v="0"/>
    <n v="0"/>
  </r>
  <r>
    <x v="16"/>
    <x v="5"/>
    <x v="1"/>
    <x v="12"/>
    <n v="1274.4000000000001"/>
    <m/>
    <m/>
    <n v="0"/>
    <m/>
    <m/>
  </r>
  <r>
    <x v="16"/>
    <x v="5"/>
    <x v="2"/>
    <x v="12"/>
    <n v="1035.45"/>
    <m/>
    <m/>
    <n v="0"/>
    <m/>
    <m/>
  </r>
  <r>
    <x v="17"/>
    <x v="5"/>
    <x v="0"/>
    <x v="12"/>
    <n v="198.3"/>
    <n v="99.15"/>
    <n v="57.244279190151396"/>
    <n v="0"/>
    <n v="0"/>
    <n v="0"/>
  </r>
  <r>
    <x v="17"/>
    <x v="5"/>
    <x v="1"/>
    <x v="12"/>
    <n v="0"/>
    <m/>
    <m/>
    <n v="0"/>
    <m/>
    <m/>
  </r>
  <r>
    <x v="17"/>
    <x v="5"/>
    <x v="2"/>
    <x v="12"/>
    <n v="99.15"/>
    <m/>
    <m/>
    <n v="0"/>
    <m/>
    <m/>
  </r>
  <r>
    <x v="18"/>
    <x v="5"/>
    <x v="0"/>
    <x v="12"/>
    <n v="238.95"/>
    <n v="79.650000000000006"/>
    <n v="45.985948940953691"/>
    <n v="0"/>
    <n v="0"/>
    <n v="0"/>
  </r>
  <r>
    <x v="18"/>
    <x v="5"/>
    <x v="1"/>
    <x v="12"/>
    <n v="398.25"/>
    <m/>
    <m/>
    <n v="0"/>
    <m/>
    <m/>
  </r>
  <r>
    <x v="18"/>
    <x v="5"/>
    <x v="2"/>
    <x v="12"/>
    <n v="318.60000000000002"/>
    <m/>
    <m/>
    <n v="0"/>
    <m/>
    <m/>
  </r>
  <r>
    <x v="19"/>
    <x v="5"/>
    <x v="0"/>
    <x v="12"/>
    <n v="398.25"/>
    <n v="165.80469685747747"/>
    <n v="95.727386363568911"/>
    <n v="0"/>
    <n v="0"/>
    <n v="0"/>
  </r>
  <r>
    <x v="19"/>
    <x v="5"/>
    <x v="1"/>
    <x v="12"/>
    <n v="637.20000000000005"/>
    <m/>
    <m/>
    <n v="0"/>
    <m/>
    <m/>
  </r>
  <r>
    <x v="19"/>
    <x v="5"/>
    <x v="2"/>
    <x v="12"/>
    <n v="716.85"/>
    <m/>
    <m/>
    <n v="0"/>
    <m/>
    <m/>
  </r>
  <r>
    <x v="20"/>
    <x v="5"/>
    <x v="0"/>
    <x v="12"/>
    <n v="2082.15"/>
    <n v="801.41990866211961"/>
    <n v="462.7"/>
    <n v="0"/>
    <n v="0"/>
    <n v="0"/>
  </r>
  <r>
    <x v="20"/>
    <x v="5"/>
    <x v="1"/>
    <x v="12"/>
    <n v="694.05"/>
    <m/>
    <m/>
    <n v="0"/>
    <m/>
    <m/>
  </r>
  <r>
    <x v="20"/>
    <x v="5"/>
    <x v="2"/>
    <x v="12"/>
    <n v="694.05"/>
    <m/>
    <m/>
    <n v="0"/>
    <m/>
    <m/>
  </r>
  <r>
    <x v="21"/>
    <x v="5"/>
    <x v="0"/>
    <x v="12"/>
    <n v="159.30000000000001"/>
    <n v="45.985948940953683"/>
    <n v="26.55"/>
    <n v="0"/>
    <n v="0"/>
    <n v="0"/>
  </r>
  <r>
    <x v="21"/>
    <x v="5"/>
    <x v="1"/>
    <x v="12"/>
    <n v="79.650000000000006"/>
    <m/>
    <m/>
    <n v="0"/>
    <m/>
    <m/>
  </r>
  <r>
    <x v="21"/>
    <x v="5"/>
    <x v="2"/>
    <x v="12"/>
    <n v="79.650000000000006"/>
    <m/>
    <m/>
    <n v="0"/>
    <m/>
    <m/>
  </r>
  <r>
    <x v="22"/>
    <x v="5"/>
    <x v="0"/>
    <x v="12"/>
    <n v="477.9"/>
    <n v="165.8046968574775"/>
    <n v="95.727386363568939"/>
    <n v="0"/>
    <n v="0"/>
    <n v="0"/>
  </r>
  <r>
    <x v="22"/>
    <x v="5"/>
    <x v="1"/>
    <x v="12"/>
    <n v="159.30000000000001"/>
    <m/>
    <m/>
    <n v="0"/>
    <m/>
    <m/>
  </r>
  <r>
    <x v="22"/>
    <x v="5"/>
    <x v="2"/>
    <x v="12"/>
    <n v="238.95"/>
    <m/>
    <m/>
    <n v="0"/>
    <m/>
    <m/>
  </r>
  <r>
    <x v="23"/>
    <x v="5"/>
    <x v="0"/>
    <x v="12"/>
    <n v="198.3"/>
    <n v="99.15"/>
    <n v="57.244279190151396"/>
    <n v="0"/>
    <n v="0"/>
    <n v="0"/>
  </r>
  <r>
    <x v="23"/>
    <x v="5"/>
    <x v="1"/>
    <x v="12"/>
    <n v="0"/>
    <m/>
    <m/>
    <n v="0"/>
    <m/>
    <m/>
  </r>
  <r>
    <x v="23"/>
    <x v="5"/>
    <x v="2"/>
    <x v="12"/>
    <n v="99.15"/>
    <m/>
    <m/>
    <n v="0"/>
    <m/>
    <m/>
  </r>
  <r>
    <x v="24"/>
    <x v="5"/>
    <x v="0"/>
    <x v="12"/>
    <n v="495.75"/>
    <n v="234.80879455420742"/>
    <n v="135.56692074396321"/>
    <n v="0"/>
    <n v="0"/>
    <n v="0"/>
  </r>
  <r>
    <x v="24"/>
    <x v="5"/>
    <x v="1"/>
    <x v="12"/>
    <n v="99.15"/>
    <m/>
    <m/>
    <n v="0"/>
    <m/>
    <m/>
  </r>
  <r>
    <x v="24"/>
    <x v="5"/>
    <x v="2"/>
    <x v="12"/>
    <n v="79.650000000000006"/>
    <m/>
    <m/>
    <n v="0"/>
    <m/>
    <m/>
  </r>
  <r>
    <x v="25"/>
    <x v="5"/>
    <x v="0"/>
    <x v="12"/>
    <n v="159.30000000000001"/>
    <n v="91.971897881907367"/>
    <n v="53.1"/>
    <n v="0"/>
    <n v="0"/>
    <n v="0"/>
  </r>
  <r>
    <x v="25"/>
    <x v="5"/>
    <x v="1"/>
    <x v="12"/>
    <n v="159.30000000000001"/>
    <m/>
    <m/>
    <n v="0"/>
    <m/>
    <m/>
  </r>
  <r>
    <x v="25"/>
    <x v="5"/>
    <x v="2"/>
    <x v="12"/>
    <n v="318.60000000000002"/>
    <m/>
    <m/>
    <n v="0"/>
    <m/>
    <m/>
  </r>
  <r>
    <x v="26"/>
    <x v="5"/>
    <x v="0"/>
    <x v="12"/>
    <n v="159.30000000000001"/>
    <n v="91.971897881907367"/>
    <n v="53.1"/>
    <n v="0"/>
    <n v="0"/>
    <n v="0"/>
  </r>
  <r>
    <x v="26"/>
    <x v="5"/>
    <x v="1"/>
    <x v="12"/>
    <n v="0"/>
    <m/>
    <m/>
    <n v="0"/>
    <m/>
    <m/>
  </r>
  <r>
    <x v="26"/>
    <x v="5"/>
    <x v="2"/>
    <x v="12"/>
    <n v="159.30000000000001"/>
    <m/>
    <m/>
    <n v="0"/>
    <m/>
    <m/>
  </r>
  <r>
    <x v="14"/>
    <x v="5"/>
    <x v="0"/>
    <x v="13"/>
    <n v="79.650000000000006"/>
    <n v="137.95784682286106"/>
    <n v="79.650000000000006"/>
    <n v="0"/>
    <n v="0"/>
    <n v="0"/>
  </r>
  <r>
    <x v="14"/>
    <x v="5"/>
    <x v="1"/>
    <x v="13"/>
    <n v="79.650000000000006"/>
    <m/>
    <m/>
    <n v="0"/>
    <m/>
    <m/>
  </r>
  <r>
    <x v="14"/>
    <x v="5"/>
    <x v="2"/>
    <x v="13"/>
    <n v="318.60000000000002"/>
    <m/>
    <m/>
    <n v="0"/>
    <m/>
    <m/>
  </r>
  <r>
    <x v="15"/>
    <x v="5"/>
    <x v="0"/>
    <x v="13"/>
    <n v="159.30000000000001"/>
    <n v="91.971897881907367"/>
    <n v="53.1"/>
    <n v="0"/>
    <n v="0"/>
    <n v="0"/>
  </r>
  <r>
    <x v="15"/>
    <x v="5"/>
    <x v="1"/>
    <x v="13"/>
    <n v="0"/>
    <m/>
    <m/>
    <n v="0"/>
    <m/>
    <m/>
  </r>
  <r>
    <x v="15"/>
    <x v="5"/>
    <x v="2"/>
    <x v="13"/>
    <n v="0"/>
    <m/>
    <m/>
    <n v="0"/>
    <m/>
    <m/>
  </r>
  <r>
    <x v="16"/>
    <x v="5"/>
    <x v="0"/>
    <x v="13"/>
    <n v="318.60000000000002"/>
    <n v="45.985948940953662"/>
    <n v="26.55"/>
    <n v="0"/>
    <n v="0"/>
    <n v="0"/>
  </r>
  <r>
    <x v="16"/>
    <x v="5"/>
    <x v="1"/>
    <x v="13"/>
    <n v="238.95"/>
    <m/>
    <m/>
    <n v="0"/>
    <m/>
    <m/>
  </r>
  <r>
    <x v="16"/>
    <x v="5"/>
    <x v="2"/>
    <x v="13"/>
    <n v="318.60000000000002"/>
    <m/>
    <m/>
    <n v="0"/>
    <m/>
    <m/>
  </r>
  <r>
    <x v="17"/>
    <x v="5"/>
    <x v="0"/>
    <x v="13"/>
    <n v="198.3"/>
    <n v="57.244279190151396"/>
    <n v="33.049999999999997"/>
    <n v="0"/>
    <n v="0"/>
    <n v="0"/>
  </r>
  <r>
    <x v="17"/>
    <x v="5"/>
    <x v="1"/>
    <x v="13"/>
    <n v="297.45"/>
    <m/>
    <m/>
    <n v="0"/>
    <m/>
    <m/>
  </r>
  <r>
    <x v="17"/>
    <x v="5"/>
    <x v="2"/>
    <x v="13"/>
    <n v="198.3"/>
    <m/>
    <m/>
    <n v="0"/>
    <m/>
    <m/>
  </r>
  <r>
    <x v="18"/>
    <x v="5"/>
    <x v="0"/>
    <x v="13"/>
    <n v="238.95"/>
    <n v="200.44810425643843"/>
    <n v="115.7287669510049"/>
    <n v="0"/>
    <n v="0"/>
    <n v="0"/>
  </r>
  <r>
    <x v="18"/>
    <x v="5"/>
    <x v="1"/>
    <x v="13"/>
    <n v="79.650000000000006"/>
    <m/>
    <m/>
    <n v="0"/>
    <m/>
    <m/>
  </r>
  <r>
    <x v="18"/>
    <x v="5"/>
    <x v="2"/>
    <x v="13"/>
    <n v="477.9"/>
    <m/>
    <m/>
    <n v="0"/>
    <m/>
    <m/>
  </r>
  <r>
    <x v="19"/>
    <x v="5"/>
    <x v="0"/>
    <x v="13"/>
    <n v="318.60000000000002"/>
    <n v="183.94379576381473"/>
    <n v="106.2"/>
    <n v="0"/>
    <n v="0"/>
    <n v="0"/>
  </r>
  <r>
    <x v="19"/>
    <x v="5"/>
    <x v="1"/>
    <x v="13"/>
    <n v="318.60000000000002"/>
    <m/>
    <m/>
    <n v="0"/>
    <m/>
    <m/>
  </r>
  <r>
    <x v="19"/>
    <x v="5"/>
    <x v="2"/>
    <x v="13"/>
    <n v="637.20000000000005"/>
    <m/>
    <m/>
    <n v="0"/>
    <m/>
    <m/>
  </r>
  <r>
    <x v="20"/>
    <x v="5"/>
    <x v="0"/>
    <x v="13"/>
    <n v="594.9"/>
    <n v="57.244279190151381"/>
    <n v="33.049999999999997"/>
    <n v="0"/>
    <n v="0"/>
    <n v="0"/>
  </r>
  <r>
    <x v="20"/>
    <x v="5"/>
    <x v="1"/>
    <x v="13"/>
    <n v="594.9"/>
    <m/>
    <m/>
    <n v="0"/>
    <m/>
    <m/>
  </r>
  <r>
    <x v="20"/>
    <x v="5"/>
    <x v="2"/>
    <x v="13"/>
    <n v="495.75"/>
    <m/>
    <m/>
    <n v="0"/>
    <m/>
    <m/>
  </r>
  <r>
    <x v="21"/>
    <x v="5"/>
    <x v="0"/>
    <x v="13"/>
    <n v="477.9"/>
    <n v="79.649999999999949"/>
    <n v="45.985948940953662"/>
    <n v="0"/>
    <n v="0"/>
    <n v="0"/>
  </r>
  <r>
    <x v="21"/>
    <x v="5"/>
    <x v="1"/>
    <x v="13"/>
    <n v="637.20000000000005"/>
    <m/>
    <m/>
    <n v="0"/>
    <m/>
    <m/>
  </r>
  <r>
    <x v="21"/>
    <x v="5"/>
    <x v="2"/>
    <x v="13"/>
    <n v="557.54999999999995"/>
    <m/>
    <m/>
    <n v="0"/>
    <m/>
    <m/>
  </r>
  <r>
    <x v="22"/>
    <x v="5"/>
    <x v="0"/>
    <x v="13"/>
    <n v="1433.7"/>
    <n v="484.49203553825322"/>
    <n v="279.72160713824024"/>
    <n v="0"/>
    <n v="0"/>
    <n v="0"/>
  </r>
  <r>
    <x v="22"/>
    <x v="5"/>
    <x v="1"/>
    <x v="13"/>
    <n v="637.20000000000005"/>
    <m/>
    <m/>
    <n v="0"/>
    <m/>
    <m/>
  </r>
  <r>
    <x v="22"/>
    <x v="5"/>
    <x v="2"/>
    <x v="13"/>
    <n v="557.54999999999995"/>
    <m/>
    <m/>
    <n v="0"/>
    <m/>
    <m/>
  </r>
  <r>
    <x v="23"/>
    <x v="5"/>
    <x v="0"/>
    <x v="13"/>
    <n v="0"/>
    <n v="57.244279190151389"/>
    <n v="33.049999999999997"/>
    <n v="0"/>
    <n v="0"/>
    <n v="0"/>
  </r>
  <r>
    <x v="23"/>
    <x v="5"/>
    <x v="1"/>
    <x v="13"/>
    <n v="99.15"/>
    <m/>
    <m/>
    <n v="0"/>
    <m/>
    <m/>
  </r>
  <r>
    <x v="23"/>
    <x v="5"/>
    <x v="2"/>
    <x v="13"/>
    <n v="99.15"/>
    <m/>
    <m/>
    <n v="0"/>
    <m/>
    <m/>
  </r>
  <r>
    <x v="24"/>
    <x v="5"/>
    <x v="0"/>
    <x v="13"/>
    <n v="1487.25"/>
    <n v="467.98622575883576"/>
    <n v="270.19197341890083"/>
    <n v="0"/>
    <n v="0"/>
    <n v="0"/>
  </r>
  <r>
    <x v="24"/>
    <x v="5"/>
    <x v="1"/>
    <x v="13"/>
    <n v="594.9"/>
    <m/>
    <m/>
    <n v="0"/>
    <m/>
    <m/>
  </r>
  <r>
    <x v="24"/>
    <x v="5"/>
    <x v="2"/>
    <x v="13"/>
    <n v="796.5"/>
    <m/>
    <m/>
    <n v="0"/>
    <m/>
    <m/>
  </r>
  <r>
    <x v="25"/>
    <x v="5"/>
    <x v="0"/>
    <x v="13"/>
    <n v="477.9"/>
    <n v="421.46818385258894"/>
    <n v="243.33476940215493"/>
    <n v="0"/>
    <n v="0"/>
    <n v="0"/>
  </r>
  <r>
    <x v="25"/>
    <x v="5"/>
    <x v="1"/>
    <x v="13"/>
    <n v="637.20000000000005"/>
    <m/>
    <m/>
    <n v="0"/>
    <m/>
    <m/>
  </r>
  <r>
    <x v="25"/>
    <x v="5"/>
    <x v="2"/>
    <x v="13"/>
    <n v="1274.4000000000001"/>
    <m/>
    <m/>
    <n v="0"/>
    <m/>
    <m/>
  </r>
  <r>
    <x v="26"/>
    <x v="5"/>
    <x v="0"/>
    <x v="13"/>
    <n v="79.650000000000006"/>
    <n v="0"/>
    <n v="0"/>
    <n v="0"/>
    <n v="0"/>
    <n v="0"/>
  </r>
  <r>
    <x v="26"/>
    <x v="5"/>
    <x v="1"/>
    <x v="13"/>
    <n v="79.650000000000006"/>
    <m/>
    <m/>
    <n v="0"/>
    <m/>
    <m/>
  </r>
  <r>
    <x v="26"/>
    <x v="5"/>
    <x v="2"/>
    <x v="13"/>
    <n v="79.650000000000006"/>
    <m/>
    <m/>
    <n v="0"/>
    <m/>
    <m/>
  </r>
  <r>
    <x v="14"/>
    <x v="5"/>
    <x v="0"/>
    <x v="14"/>
    <n v="0"/>
    <n v="45.985948940953683"/>
    <n v="26.55"/>
    <n v="0"/>
    <n v="4856346.1379094142"/>
    <n v="2803812.75"/>
  </r>
  <r>
    <x v="14"/>
    <x v="5"/>
    <x v="1"/>
    <x v="14"/>
    <n v="79.650000000000006"/>
    <m/>
    <m/>
    <n v="8411438.25"/>
    <m/>
    <m/>
  </r>
  <r>
    <x v="14"/>
    <x v="5"/>
    <x v="2"/>
    <x v="14"/>
    <n v="79.650000000000006"/>
    <m/>
    <m/>
    <n v="8411438.25"/>
    <m/>
    <m/>
  </r>
  <r>
    <x v="15"/>
    <x v="5"/>
    <x v="0"/>
    <x v="14"/>
    <n v="0"/>
    <n v="0"/>
    <n v="0"/>
    <n v="0"/>
    <n v="0"/>
    <n v="0"/>
  </r>
  <r>
    <x v="15"/>
    <x v="5"/>
    <x v="1"/>
    <x v="14"/>
    <n v="0"/>
    <m/>
    <m/>
    <n v="0"/>
    <m/>
    <m/>
  </r>
  <r>
    <x v="15"/>
    <x v="5"/>
    <x v="2"/>
    <x v="14"/>
    <n v="0"/>
    <m/>
    <m/>
    <n v="0"/>
    <m/>
    <m/>
  </r>
  <r>
    <x v="16"/>
    <x v="5"/>
    <x v="0"/>
    <x v="14"/>
    <n v="0"/>
    <n v="45.985948940953683"/>
    <n v="26.55"/>
    <n v="0"/>
    <n v="4856346.1379094142"/>
    <n v="2803812.75"/>
  </r>
  <r>
    <x v="16"/>
    <x v="5"/>
    <x v="1"/>
    <x v="14"/>
    <n v="79.650000000000006"/>
    <m/>
    <m/>
    <n v="8411438.25"/>
    <m/>
    <m/>
  </r>
  <r>
    <x v="16"/>
    <x v="5"/>
    <x v="2"/>
    <x v="14"/>
    <n v="79.650000000000006"/>
    <m/>
    <m/>
    <n v="8411438.25"/>
    <m/>
    <m/>
  </r>
  <r>
    <x v="17"/>
    <x v="5"/>
    <x v="0"/>
    <x v="14"/>
    <n v="396.6"/>
    <n v="302.90825343658099"/>
    <n v="174.88416166136943"/>
    <n v="41882943"/>
    <n v="31988626.10417014"/>
    <n v="18468641.892248921"/>
  </r>
  <r>
    <x v="17"/>
    <x v="5"/>
    <x v="1"/>
    <x v="14"/>
    <n v="594.9"/>
    <m/>
    <m/>
    <n v="62824414.5"/>
    <m/>
    <m/>
  </r>
  <r>
    <x v="17"/>
    <x v="5"/>
    <x v="2"/>
    <x v="14"/>
    <n v="0"/>
    <m/>
    <m/>
    <n v="0"/>
    <m/>
    <m/>
  </r>
  <r>
    <x v="18"/>
    <x v="5"/>
    <x v="0"/>
    <x v="14"/>
    <n v="1354.05"/>
    <n v="0"/>
    <n v="0"/>
    <n v="142994450.25"/>
    <n v="0"/>
    <n v="0"/>
  </r>
  <r>
    <x v="18"/>
    <x v="5"/>
    <x v="1"/>
    <x v="14"/>
    <n v="1354.05"/>
    <m/>
    <m/>
    <n v="142994450.25"/>
    <m/>
    <m/>
  </r>
  <r>
    <x v="18"/>
    <x v="5"/>
    <x v="2"/>
    <x v="14"/>
    <n v="1354.05"/>
    <m/>
    <m/>
    <n v="142994450.25"/>
    <m/>
    <m/>
  </r>
  <r>
    <x v="19"/>
    <x v="5"/>
    <x v="0"/>
    <x v="14"/>
    <n v="398.25"/>
    <n v="121.66738470107755"/>
    <n v="70.244697308764884"/>
    <n v="42057191.25"/>
    <n v="12848684.161357295"/>
    <n v="7418191.2592921155"/>
  </r>
  <r>
    <x v="19"/>
    <x v="5"/>
    <x v="1"/>
    <x v="14"/>
    <n v="477.9"/>
    <m/>
    <m/>
    <n v="50468629.5"/>
    <m/>
    <m/>
  </r>
  <r>
    <x v="19"/>
    <x v="5"/>
    <x v="2"/>
    <x v="14"/>
    <n v="238.95"/>
    <m/>
    <m/>
    <n v="25234314.75"/>
    <m/>
    <m/>
  </r>
  <r>
    <x v="20"/>
    <x v="5"/>
    <x v="0"/>
    <x v="14"/>
    <n v="0"/>
    <n v="57.244279190151389"/>
    <n v="33.049999999999997"/>
    <n v="0"/>
    <n v="6045282.1038759379"/>
    <n v="3490245.25"/>
  </r>
  <r>
    <x v="20"/>
    <x v="5"/>
    <x v="1"/>
    <x v="14"/>
    <n v="99.15"/>
    <m/>
    <m/>
    <n v="10470735.75"/>
    <m/>
    <m/>
  </r>
  <r>
    <x v="20"/>
    <x v="5"/>
    <x v="2"/>
    <x v="14"/>
    <n v="0"/>
    <m/>
    <m/>
    <n v="0"/>
    <m/>
    <m/>
  </r>
  <r>
    <x v="21"/>
    <x v="5"/>
    <x v="0"/>
    <x v="14"/>
    <n v="796.5"/>
    <n v="279.72160713824019"/>
    <n v="161.49734517941772"/>
    <n v="84114382.5"/>
    <n v="29540000.321833856"/>
    <n v="17054927.137672409"/>
  </r>
  <r>
    <x v="21"/>
    <x v="5"/>
    <x v="1"/>
    <x v="14"/>
    <n v="238.95"/>
    <m/>
    <m/>
    <n v="25234314.75"/>
    <m/>
    <m/>
  </r>
  <r>
    <x v="21"/>
    <x v="5"/>
    <x v="2"/>
    <x v="14"/>
    <n v="477.9"/>
    <m/>
    <m/>
    <n v="50468629.5"/>
    <m/>
    <m/>
  </r>
  <r>
    <x v="22"/>
    <x v="5"/>
    <x v="0"/>
    <x v="14"/>
    <n v="557.54999999999995"/>
    <n v="287.18215909070676"/>
    <n v="165.8046968574775"/>
    <n v="58880067.750000007"/>
    <n v="30327871.910774089"/>
    <n v="17509805.01163391"/>
  </r>
  <r>
    <x v="22"/>
    <x v="5"/>
    <x v="1"/>
    <x v="14"/>
    <n v="0"/>
    <m/>
    <m/>
    <n v="0"/>
    <m/>
    <m/>
  </r>
  <r>
    <x v="22"/>
    <x v="5"/>
    <x v="2"/>
    <x v="14"/>
    <n v="159.30000000000001"/>
    <m/>
    <m/>
    <n v="16822876.5"/>
    <m/>
    <m/>
  </r>
  <r>
    <x v="23"/>
    <x v="5"/>
    <x v="0"/>
    <x v="14"/>
    <n v="694.05"/>
    <n v="249.52202808569825"/>
    <n v="144.06161008401926"/>
    <n v="73295150.25"/>
    <n v="26350773.775990166"/>
    <n v="15213626.332922854"/>
  </r>
  <r>
    <x v="23"/>
    <x v="5"/>
    <x v="1"/>
    <x v="14"/>
    <n v="495.75"/>
    <m/>
    <m/>
    <n v="52353678.75"/>
    <m/>
    <m/>
  </r>
  <r>
    <x v="23"/>
    <x v="5"/>
    <x v="2"/>
    <x v="14"/>
    <n v="991.5"/>
    <m/>
    <m/>
    <n v="104707357.5"/>
    <m/>
    <m/>
  </r>
  <r>
    <x v="24"/>
    <x v="5"/>
    <x v="0"/>
    <x v="14"/>
    <n v="396.6"/>
    <n v="285.58073727056581"/>
    <n v="164.88011553853298"/>
    <n v="41882943"/>
    <n v="30158753.759458113"/>
    <n v="17412164.601446781"/>
  </r>
  <r>
    <x v="24"/>
    <x v="5"/>
    <x v="1"/>
    <x v="14"/>
    <n v="793.2"/>
    <m/>
    <m/>
    <n v="83765886"/>
    <m/>
    <m/>
  </r>
  <r>
    <x v="24"/>
    <x v="5"/>
    <x v="2"/>
    <x v="14"/>
    <n v="238.95"/>
    <m/>
    <m/>
    <n v="25234314.75"/>
    <m/>
    <m/>
  </r>
  <r>
    <x v="25"/>
    <x v="5"/>
    <x v="0"/>
    <x v="14"/>
    <n v="477.9"/>
    <n v="121.66738470107754"/>
    <n v="70.24469730876487"/>
    <n v="56898774.000000007"/>
    <n v="14485718.822510287"/>
    <n v="8363333.6615815433"/>
  </r>
  <r>
    <x v="25"/>
    <x v="5"/>
    <x v="1"/>
    <x v="14"/>
    <n v="716.85"/>
    <m/>
    <m/>
    <n v="85348161"/>
    <m/>
    <m/>
  </r>
  <r>
    <x v="25"/>
    <x v="5"/>
    <x v="2"/>
    <x v="14"/>
    <n v="637.20000000000005"/>
    <m/>
    <m/>
    <n v="75865031.999999985"/>
    <m/>
    <m/>
  </r>
  <r>
    <x v="26"/>
    <x v="5"/>
    <x v="0"/>
    <x v="14"/>
    <n v="1593"/>
    <n v="839.16482141472079"/>
    <n v="484.49203553825333"/>
    <n v="189662580"/>
    <n v="99910963.637636632"/>
    <n v="57683621.751184426"/>
  </r>
  <r>
    <x v="26"/>
    <x v="5"/>
    <x v="1"/>
    <x v="14"/>
    <n v="2309.85"/>
    <m/>
    <m/>
    <n v="275010741"/>
    <m/>
    <m/>
  </r>
  <r>
    <x v="26"/>
    <x v="5"/>
    <x v="2"/>
    <x v="14"/>
    <n v="3265.65"/>
    <m/>
    <m/>
    <n v="388808289"/>
    <m/>
    <m/>
  </r>
  <r>
    <x v="14"/>
    <x v="5"/>
    <x v="0"/>
    <x v="16"/>
    <n v="0"/>
    <n v="45.985948940953683"/>
    <n v="26.55"/>
    <n v="0"/>
    <n v="0"/>
    <n v="0"/>
  </r>
  <r>
    <x v="14"/>
    <x v="5"/>
    <x v="1"/>
    <x v="16"/>
    <n v="79.650000000000006"/>
    <m/>
    <m/>
    <n v="0"/>
    <m/>
    <m/>
  </r>
  <r>
    <x v="14"/>
    <x v="5"/>
    <x v="2"/>
    <x v="16"/>
    <n v="0"/>
    <m/>
    <m/>
    <n v="0"/>
    <m/>
    <m/>
  </r>
  <r>
    <x v="15"/>
    <x v="5"/>
    <x v="0"/>
    <x v="16"/>
    <n v="0"/>
    <n v="45.985948940953683"/>
    <n v="26.55"/>
    <n v="0"/>
    <n v="0"/>
    <n v="0"/>
  </r>
  <r>
    <x v="15"/>
    <x v="5"/>
    <x v="1"/>
    <x v="16"/>
    <n v="79.650000000000006"/>
    <m/>
    <m/>
    <n v="0"/>
    <m/>
    <m/>
  </r>
  <r>
    <x v="15"/>
    <x v="5"/>
    <x v="2"/>
    <x v="16"/>
    <n v="0"/>
    <m/>
    <m/>
    <n v="0"/>
    <m/>
    <m/>
  </r>
  <r>
    <x v="16"/>
    <x v="5"/>
    <x v="0"/>
    <x v="16"/>
    <n v="0"/>
    <n v="79.650000000000006"/>
    <n v="45.985948940953691"/>
    <n v="0"/>
    <n v="0"/>
    <n v="0"/>
  </r>
  <r>
    <x v="16"/>
    <x v="5"/>
    <x v="1"/>
    <x v="16"/>
    <n v="79.650000000000006"/>
    <m/>
    <m/>
    <n v="0"/>
    <m/>
    <m/>
  </r>
  <r>
    <x v="16"/>
    <x v="5"/>
    <x v="2"/>
    <x v="16"/>
    <n v="159.30000000000001"/>
    <m/>
    <m/>
    <n v="0"/>
    <m/>
    <m/>
  </r>
  <r>
    <x v="17"/>
    <x v="5"/>
    <x v="0"/>
    <x v="16"/>
    <n v="297.45"/>
    <n v="198.3"/>
    <n v="114.48855838030281"/>
    <n v="0"/>
    <n v="0"/>
    <n v="0"/>
  </r>
  <r>
    <x v="17"/>
    <x v="5"/>
    <x v="1"/>
    <x v="16"/>
    <n v="495.75"/>
    <m/>
    <m/>
    <n v="0"/>
    <m/>
    <m/>
  </r>
  <r>
    <x v="17"/>
    <x v="5"/>
    <x v="2"/>
    <x v="16"/>
    <n v="99.15"/>
    <m/>
    <m/>
    <n v="0"/>
    <m/>
    <m/>
  </r>
  <r>
    <x v="18"/>
    <x v="5"/>
    <x v="0"/>
    <x v="16"/>
    <n v="477.9"/>
    <n v="210.73409192629467"/>
    <n v="121.66738470107758"/>
    <n v="0"/>
    <n v="0"/>
    <n v="0"/>
  </r>
  <r>
    <x v="18"/>
    <x v="5"/>
    <x v="1"/>
    <x v="16"/>
    <n v="79.650000000000006"/>
    <m/>
    <m/>
    <n v="0"/>
    <m/>
    <m/>
  </r>
  <r>
    <x v="18"/>
    <x v="5"/>
    <x v="2"/>
    <x v="16"/>
    <n v="398.25"/>
    <m/>
    <m/>
    <n v="0"/>
    <m/>
    <m/>
  </r>
  <r>
    <x v="19"/>
    <x v="5"/>
    <x v="0"/>
    <x v="16"/>
    <n v="477.9"/>
    <n v="421.46818385258939"/>
    <n v="243.33476940215519"/>
    <n v="0"/>
    <n v="0"/>
    <n v="0"/>
  </r>
  <r>
    <x v="19"/>
    <x v="5"/>
    <x v="1"/>
    <x v="16"/>
    <n v="318.60000000000002"/>
    <m/>
    <m/>
    <n v="0"/>
    <m/>
    <m/>
  </r>
  <r>
    <x v="19"/>
    <x v="5"/>
    <x v="2"/>
    <x v="16"/>
    <n v="1115.0999999999999"/>
    <m/>
    <m/>
    <n v="0"/>
    <m/>
    <m/>
  </r>
  <r>
    <x v="20"/>
    <x v="5"/>
    <x v="0"/>
    <x v="16"/>
    <n v="694.05"/>
    <n v="302.90825343658094"/>
    <n v="174.8841616613694"/>
    <n v="0"/>
    <n v="0"/>
    <n v="0"/>
  </r>
  <r>
    <x v="20"/>
    <x v="5"/>
    <x v="1"/>
    <x v="16"/>
    <n v="495.75"/>
    <m/>
    <m/>
    <n v="0"/>
    <m/>
    <m/>
  </r>
  <r>
    <x v="20"/>
    <x v="5"/>
    <x v="2"/>
    <x v="16"/>
    <n v="1090.6500000000001"/>
    <m/>
    <m/>
    <n v="0"/>
    <m/>
    <m/>
  </r>
  <r>
    <x v="21"/>
    <x v="5"/>
    <x v="0"/>
    <x v="16"/>
    <n v="0"/>
    <n v="45.985948940953683"/>
    <n v="26.55"/>
    <n v="0"/>
    <n v="0"/>
    <n v="0"/>
  </r>
  <r>
    <x v="21"/>
    <x v="5"/>
    <x v="1"/>
    <x v="16"/>
    <n v="79.650000000000006"/>
    <m/>
    <m/>
    <n v="0"/>
    <m/>
    <m/>
  </r>
  <r>
    <x v="21"/>
    <x v="5"/>
    <x v="2"/>
    <x v="16"/>
    <n v="79.650000000000006"/>
    <m/>
    <m/>
    <n v="0"/>
    <m/>
    <m/>
  </r>
  <r>
    <x v="22"/>
    <x v="5"/>
    <x v="0"/>
    <x v="16"/>
    <n v="0"/>
    <n v="0"/>
    <n v="0"/>
    <n v="0"/>
    <n v="0"/>
    <n v="0"/>
  </r>
  <r>
    <x v="22"/>
    <x v="5"/>
    <x v="1"/>
    <x v="16"/>
    <n v="0"/>
    <m/>
    <m/>
    <n v="0"/>
    <m/>
    <m/>
  </r>
  <r>
    <x v="22"/>
    <x v="5"/>
    <x v="2"/>
    <x v="16"/>
    <n v="0"/>
    <m/>
    <m/>
    <n v="0"/>
    <m/>
    <m/>
  </r>
  <r>
    <x v="23"/>
    <x v="5"/>
    <x v="0"/>
    <x v="16"/>
    <n v="99.15"/>
    <n v="57.244279190151389"/>
    <n v="33.049999999999997"/>
    <n v="0"/>
    <n v="0"/>
    <n v="0"/>
  </r>
  <r>
    <x v="23"/>
    <x v="5"/>
    <x v="1"/>
    <x v="16"/>
    <n v="0"/>
    <m/>
    <m/>
    <n v="0"/>
    <m/>
    <m/>
  </r>
  <r>
    <x v="23"/>
    <x v="5"/>
    <x v="2"/>
    <x v="16"/>
    <n v="0"/>
    <m/>
    <m/>
    <n v="0"/>
    <m/>
    <m/>
  </r>
  <r>
    <x v="24"/>
    <x v="5"/>
    <x v="0"/>
    <x v="16"/>
    <n v="0"/>
    <n v="0"/>
    <n v="0"/>
    <n v="0"/>
    <n v="0"/>
    <n v="0"/>
  </r>
  <r>
    <x v="24"/>
    <x v="5"/>
    <x v="1"/>
    <x v="16"/>
    <n v="0"/>
    <m/>
    <m/>
    <n v="0"/>
    <m/>
    <m/>
  </r>
  <r>
    <x v="24"/>
    <x v="5"/>
    <x v="2"/>
    <x v="16"/>
    <n v="0"/>
    <m/>
    <m/>
    <n v="0"/>
    <m/>
    <m/>
  </r>
  <r>
    <x v="25"/>
    <x v="5"/>
    <x v="0"/>
    <x v="16"/>
    <n v="0"/>
    <n v="0"/>
    <n v="0"/>
    <n v="0"/>
    <n v="0"/>
    <n v="0"/>
  </r>
  <r>
    <x v="25"/>
    <x v="5"/>
    <x v="1"/>
    <x v="16"/>
    <n v="0"/>
    <m/>
    <m/>
    <n v="0"/>
    <m/>
    <m/>
  </r>
  <r>
    <x v="25"/>
    <x v="5"/>
    <x v="2"/>
    <x v="16"/>
    <n v="0"/>
    <m/>
    <m/>
    <n v="0"/>
    <m/>
    <m/>
  </r>
  <r>
    <x v="26"/>
    <x v="5"/>
    <x v="0"/>
    <x v="16"/>
    <n v="0"/>
    <n v="0"/>
    <n v="0"/>
    <n v="0"/>
    <n v="0"/>
    <n v="0"/>
  </r>
  <r>
    <x v="26"/>
    <x v="5"/>
    <x v="1"/>
    <x v="16"/>
    <n v="0"/>
    <m/>
    <m/>
    <n v="0"/>
    <m/>
    <m/>
  </r>
  <r>
    <x v="26"/>
    <x v="5"/>
    <x v="2"/>
    <x v="16"/>
    <n v="0"/>
    <m/>
    <m/>
    <n v="0"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  <r>
    <x v="27"/>
    <x v="6"/>
    <x v="3"/>
    <x v="2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dataOnRows="1" autoFormatId="0" applyNumberFormats="0" applyBorderFormats="0" applyFontFormats="0" applyPatternFormats="0" applyAlignmentFormats="0" applyWidthHeightFormats="1" dataCaption="Data" showItems="0" showMultipleLabel="0" showMemberPropertyTips="0" useAutoFormatting="1" indent="0" compact="0" compactData="0" gridDropZones="1">
  <location ref="A3:Y91" firstHeaderRow="1" firstDataRow="2" firstDataCol="2"/>
  <pivotFields count="10">
    <pivotField axis="axisRow" compact="0" outline="0" subtotalTop="0" showAll="0" includeNewItemsInFilter="1">
      <items count="29">
        <item x="14"/>
        <item x="0"/>
        <item x="15"/>
        <item x="1"/>
        <item x="16"/>
        <item x="2"/>
        <item x="17"/>
        <item x="3"/>
        <item x="18"/>
        <item x="4"/>
        <item x="19"/>
        <item x="5"/>
        <item x="20"/>
        <item x="6"/>
        <item x="21"/>
        <item x="7"/>
        <item x="22"/>
        <item x="8"/>
        <item x="13"/>
        <item x="23"/>
        <item x="9"/>
        <item x="24"/>
        <item x="10"/>
        <item x="25"/>
        <item x="11"/>
        <item x="26"/>
        <item x="12"/>
        <item x="27"/>
        <item t="default"/>
      </items>
    </pivotField>
    <pivotField axis="axisRow" compact="0" outline="0" subtotalTop="0" showAll="0" includeNewItemsInFilter="1">
      <items count="8">
        <item x="3"/>
        <item x="5"/>
        <item x="0"/>
        <item x="1"/>
        <item x="2"/>
        <item x="4"/>
        <item x="6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33">
        <item x="19"/>
        <item x="15"/>
        <item x="20"/>
        <item x="0"/>
        <item m="1" x="22"/>
        <item x="1"/>
        <item x="2"/>
        <item x="3"/>
        <item m="1" x="23"/>
        <item x="4"/>
        <item m="1" x="24"/>
        <item x="5"/>
        <item x="6"/>
        <item x="7"/>
        <item x="8"/>
        <item m="1" x="25"/>
        <item x="9"/>
        <item x="10"/>
        <item x="17"/>
        <item m="1" x="26"/>
        <item x="11"/>
        <item m="1" x="27"/>
        <item x="12"/>
        <item m="1" x="28"/>
        <item x="13"/>
        <item m="1" x="29"/>
        <item x="14"/>
        <item m="1" x="30"/>
        <item x="16"/>
        <item x="18"/>
        <item x="21"/>
        <item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1"/>
    <field x="0"/>
  </rowFields>
  <rowItems count="87">
    <i>
      <x/>
      <x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 r="1">
      <x v="16"/>
    </i>
    <i r="1">
      <x v="19"/>
    </i>
    <i r="1">
      <x v="21"/>
    </i>
    <i r="1">
      <x v="23"/>
    </i>
    <i r="1">
      <x v="25"/>
    </i>
    <i t="default">
      <x/>
    </i>
    <i>
      <x v="1"/>
      <x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 r="1">
      <x v="16"/>
    </i>
    <i r="1">
      <x v="19"/>
    </i>
    <i r="1">
      <x v="21"/>
    </i>
    <i r="1">
      <x v="23"/>
    </i>
    <i r="1">
      <x v="25"/>
    </i>
    <i t="default">
      <x v="1"/>
    </i>
    <i>
      <x v="2"/>
      <x v="1"/>
    </i>
    <i r="1">
      <x v="3"/>
    </i>
    <i r="1">
      <x v="5"/>
    </i>
    <i r="1">
      <x v="7"/>
    </i>
    <i r="1">
      <x v="9"/>
    </i>
    <i r="1">
      <x v="11"/>
    </i>
    <i r="1">
      <x v="13"/>
    </i>
    <i r="1">
      <x v="15"/>
    </i>
    <i r="1">
      <x v="17"/>
    </i>
    <i r="1">
      <x v="20"/>
    </i>
    <i r="1">
      <x v="22"/>
    </i>
    <i r="1">
      <x v="24"/>
    </i>
    <i r="1">
      <x v="26"/>
    </i>
    <i t="default">
      <x v="2"/>
    </i>
    <i>
      <x v="3"/>
      <x v="1"/>
    </i>
    <i r="1">
      <x v="3"/>
    </i>
    <i r="1">
      <x v="5"/>
    </i>
    <i r="1">
      <x v="7"/>
    </i>
    <i r="1">
      <x v="9"/>
    </i>
    <i r="1">
      <x v="11"/>
    </i>
    <i r="1">
      <x v="13"/>
    </i>
    <i r="1">
      <x v="15"/>
    </i>
    <i r="1">
      <x v="17"/>
    </i>
    <i r="1">
      <x v="18"/>
    </i>
    <i r="1">
      <x v="22"/>
    </i>
    <i r="1">
      <x v="24"/>
    </i>
    <i r="1">
      <x v="26"/>
    </i>
    <i t="default">
      <x v="3"/>
    </i>
    <i>
      <x v="4"/>
      <x v="1"/>
    </i>
    <i r="1">
      <x v="3"/>
    </i>
    <i r="1">
      <x v="5"/>
    </i>
    <i r="1">
      <x v="7"/>
    </i>
    <i r="1">
      <x v="9"/>
    </i>
    <i r="1">
      <x v="11"/>
    </i>
    <i r="1">
      <x v="13"/>
    </i>
    <i r="1">
      <x v="15"/>
    </i>
    <i r="1">
      <x v="17"/>
    </i>
    <i r="1">
      <x v="20"/>
    </i>
    <i r="1">
      <x v="22"/>
    </i>
    <i r="1">
      <x v="24"/>
    </i>
    <i r="1">
      <x v="26"/>
    </i>
    <i t="default">
      <x v="4"/>
    </i>
    <i>
      <x v="5"/>
      <x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 r="1">
      <x v="16"/>
    </i>
    <i r="1">
      <x v="19"/>
    </i>
    <i r="1">
      <x v="21"/>
    </i>
    <i r="1">
      <x v="23"/>
    </i>
    <i r="1">
      <x v="25"/>
    </i>
    <i t="default">
      <x v="5"/>
    </i>
    <i>
      <x v="6"/>
      <x v="27"/>
    </i>
    <i t="default">
      <x v="6"/>
    </i>
    <i t="grand">
      <x/>
    </i>
  </rowItems>
  <colFields count="1">
    <field x="3"/>
  </colFields>
  <colItems count="23">
    <i>
      <x/>
    </i>
    <i>
      <x v="1"/>
    </i>
    <i>
      <x v="2"/>
    </i>
    <i>
      <x v="3"/>
    </i>
    <i>
      <x v="5"/>
    </i>
    <i>
      <x v="6"/>
    </i>
    <i>
      <x v="7"/>
    </i>
    <i>
      <x v="9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2"/>
    </i>
    <i>
      <x v="24"/>
    </i>
    <i>
      <x v="26"/>
    </i>
    <i>
      <x v="28"/>
    </i>
    <i>
      <x v="29"/>
    </i>
    <i>
      <x v="30"/>
    </i>
    <i t="grand">
      <x/>
    </i>
  </colItems>
  <dataFields count="1">
    <dataField name="Average of BIOVOLUME =µm^3 per mL" fld="7" subtotal="average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81"/>
  <sheetViews>
    <sheetView topLeftCell="A46" workbookViewId="0">
      <selection activeCell="A3" sqref="A3:R81"/>
    </sheetView>
  </sheetViews>
  <sheetFormatPr defaultColWidth="10.85546875" defaultRowHeight="12"/>
  <cols>
    <col min="2" max="4" width="11" bestFit="1" customWidth="1"/>
    <col min="5" max="5" width="12.140625" bestFit="1" customWidth="1"/>
    <col min="6" max="6" width="11" bestFit="1" customWidth="1"/>
    <col min="7" max="7" width="12.140625" bestFit="1" customWidth="1"/>
    <col min="8" max="8" width="11" bestFit="1" customWidth="1"/>
    <col min="9" max="12" width="12.140625" bestFit="1" customWidth="1"/>
    <col min="13" max="13" width="11" bestFit="1" customWidth="1"/>
    <col min="14" max="17" width="12.140625" bestFit="1" customWidth="1"/>
    <col min="18" max="18" width="11" bestFit="1" customWidth="1"/>
  </cols>
  <sheetData>
    <row r="1" spans="1:18">
      <c r="A1" t="s">
        <v>6865</v>
      </c>
      <c r="B1" t="s">
        <v>15</v>
      </c>
    </row>
    <row r="2" spans="1:18">
      <c r="B2">
        <v>1160</v>
      </c>
      <c r="C2" s="4">
        <f>(8*545)</f>
        <v>4360</v>
      </c>
      <c r="D2" s="1">
        <v>1440</v>
      </c>
      <c r="E2" s="1">
        <v>1440</v>
      </c>
      <c r="F2" s="52">
        <v>200</v>
      </c>
      <c r="G2" s="1">
        <f>(4.5*84)</f>
        <v>378</v>
      </c>
      <c r="H2" s="1">
        <v>4700</v>
      </c>
      <c r="I2" s="1">
        <v>24578</v>
      </c>
      <c r="J2" s="1">
        <v>3470</v>
      </c>
      <c r="K2" s="1">
        <v>1192</v>
      </c>
      <c r="L2" s="1">
        <v>9529</v>
      </c>
      <c r="M2" s="1">
        <v>45350</v>
      </c>
      <c r="N2" s="1">
        <v>1667</v>
      </c>
      <c r="O2" s="1">
        <v>160697</v>
      </c>
      <c r="P2" s="4">
        <v>11440</v>
      </c>
      <c r="Q2" s="1">
        <v>105605</v>
      </c>
      <c r="R2" s="52">
        <v>100000</v>
      </c>
    </row>
    <row r="3" spans="1:18">
      <c r="B3" t="s">
        <v>3062</v>
      </c>
      <c r="C3" t="s">
        <v>1611</v>
      </c>
      <c r="D3" t="s">
        <v>2547</v>
      </c>
      <c r="E3" t="s">
        <v>24</v>
      </c>
      <c r="F3" t="s">
        <v>1749</v>
      </c>
      <c r="G3" t="s">
        <v>484</v>
      </c>
      <c r="H3" t="s">
        <v>2843</v>
      </c>
      <c r="I3" t="s">
        <v>30</v>
      </c>
      <c r="J3" t="s">
        <v>99</v>
      </c>
      <c r="K3" t="s">
        <v>73</v>
      </c>
      <c r="L3" t="s">
        <v>41</v>
      </c>
      <c r="M3" t="s">
        <v>202</v>
      </c>
      <c r="N3" t="s">
        <v>228</v>
      </c>
      <c r="O3" t="s">
        <v>1341</v>
      </c>
      <c r="P3" t="s">
        <v>3410</v>
      </c>
      <c r="Q3" t="s">
        <v>354</v>
      </c>
      <c r="R3" t="s">
        <v>4041</v>
      </c>
    </row>
    <row r="4" spans="1:18">
      <c r="A4" s="28" t="s">
        <v>6866</v>
      </c>
      <c r="B4">
        <f>B$2*'Count data'!B3</f>
        <v>0</v>
      </c>
      <c r="C4">
        <f>C$2*'Count data'!C3</f>
        <v>0</v>
      </c>
      <c r="D4">
        <f>D$2*'Count data'!D3</f>
        <v>0</v>
      </c>
      <c r="E4">
        <f>E$2*'Count data'!E3</f>
        <v>34179408</v>
      </c>
      <c r="F4">
        <f>F$2*'Count data'!F3</f>
        <v>0</v>
      </c>
      <c r="G4">
        <f>84*'Count data'!G3</f>
        <v>3193646.4</v>
      </c>
      <c r="H4">
        <f>H$2*'Count data'!H3</f>
        <v>0</v>
      </c>
      <c r="I4">
        <f>I$2*'Count data'!I3</f>
        <v>5220367.2</v>
      </c>
      <c r="J4">
        <f>J$2*'Count data'!J3</f>
        <v>1197670.5</v>
      </c>
      <c r="K4">
        <f>K$2*'Count data'!K3</f>
        <v>379771.2</v>
      </c>
      <c r="L4">
        <f>L$2*'Count data'!L3</f>
        <v>84753308.25</v>
      </c>
      <c r="M4">
        <f>M$2*'Count data'!M3</f>
        <v>0</v>
      </c>
      <c r="N4">
        <f>N$2*'Count data'!N3</f>
        <v>44258.85</v>
      </c>
      <c r="O4">
        <f>O$2*'Count data'!O3</f>
        <v>4266505.3500000006</v>
      </c>
      <c r="P4">
        <f>P$2*'Count data'!P3</f>
        <v>3948515.9999999995</v>
      </c>
      <c r="Q4">
        <f>Q$2*'Count data'!Q3</f>
        <v>16822876.5</v>
      </c>
      <c r="R4">
        <f>R$2*'Count data'!R3</f>
        <v>0</v>
      </c>
    </row>
    <row r="5" spans="1:18">
      <c r="A5" s="28" t="s">
        <v>6867</v>
      </c>
      <c r="B5">
        <f>B$2*'Count data'!B4</f>
        <v>0</v>
      </c>
      <c r="C5">
        <f>C$2*'Count data'!C4</f>
        <v>0</v>
      </c>
      <c r="D5">
        <f>D$2*'Count data'!D4</f>
        <v>0</v>
      </c>
      <c r="E5">
        <f>E$2*'Count data'!E4</f>
        <v>15164640</v>
      </c>
      <c r="F5">
        <f>F$2*'Count data'!F4</f>
        <v>0</v>
      </c>
      <c r="G5">
        <f>84*'Count data'!G4</f>
        <v>3167035.2</v>
      </c>
      <c r="H5">
        <f>H$2*'Count data'!H4</f>
        <v>0</v>
      </c>
      <c r="I5">
        <f>I$2*'Count data'!I4</f>
        <v>10586973.5</v>
      </c>
      <c r="J5">
        <f>J$2*'Count data'!J4</f>
        <v>3083442</v>
      </c>
      <c r="K5">
        <f>K$2*'Count data'!K4</f>
        <v>142086.39999999999</v>
      </c>
      <c r="L5">
        <f>L$2*'Count data'!L4</f>
        <v>81143246.599999994</v>
      </c>
      <c r="M5">
        <f>M$2*'Count data'!M4</f>
        <v>0</v>
      </c>
      <c r="N5">
        <f>N$2*'Count data'!N4</f>
        <v>0</v>
      </c>
      <c r="O5">
        <f>O$2*'Count data'!O4</f>
        <v>4266505.3500000006</v>
      </c>
      <c r="P5">
        <f>P$2*'Count data'!P4</f>
        <v>985556.00000000012</v>
      </c>
      <c r="Q5">
        <f>Q$2*'Count data'!Q4</f>
        <v>37822430.75</v>
      </c>
      <c r="R5">
        <f>R$2*'Count data'!R4</f>
        <v>0</v>
      </c>
    </row>
    <row r="6" spans="1:18">
      <c r="A6" s="28" t="s">
        <v>6869</v>
      </c>
      <c r="B6">
        <f>B$2*'Count data'!B5</f>
        <v>0</v>
      </c>
      <c r="C6">
        <f>C$2*'Count data'!C5</f>
        <v>0</v>
      </c>
      <c r="D6">
        <f>D$2*'Count data'!D5</f>
        <v>0</v>
      </c>
      <c r="E6">
        <f>E$2*'Count data'!E5</f>
        <v>23487192</v>
      </c>
      <c r="F6">
        <f>F$2*'Count data'!F5</f>
        <v>0</v>
      </c>
      <c r="G6">
        <f>84*'Count data'!G5</f>
        <v>3365258.4</v>
      </c>
      <c r="H6">
        <f>H$2*'Count data'!H5</f>
        <v>0</v>
      </c>
      <c r="I6">
        <f>I$2*'Count data'!I5</f>
        <v>20534919</v>
      </c>
      <c r="J6">
        <f>J$2*'Count data'!J5</f>
        <v>13085717</v>
      </c>
      <c r="K6">
        <f>K$2*'Count data'!K5</f>
        <v>0</v>
      </c>
      <c r="L6">
        <f>L$2*'Count data'!L5</f>
        <v>124496861.44999999</v>
      </c>
      <c r="M6">
        <f>M$2*'Count data'!M5</f>
        <v>0</v>
      </c>
      <c r="N6">
        <f>N$2*'Count data'!N5</f>
        <v>0</v>
      </c>
      <c r="O6">
        <f>O$2*'Count data'!O5</f>
        <v>0</v>
      </c>
      <c r="P6">
        <f>P$2*'Count data'!P5</f>
        <v>0</v>
      </c>
      <c r="Q6">
        <f>Q$2*'Count data'!Q5</f>
        <v>151801907.25</v>
      </c>
      <c r="R6">
        <f>R$2*'Count data'!R5</f>
        <v>0</v>
      </c>
    </row>
    <row r="7" spans="1:18">
      <c r="A7" s="28" t="s">
        <v>6871</v>
      </c>
      <c r="B7">
        <f>B$2*'Count data'!B6</f>
        <v>0</v>
      </c>
      <c r="C7">
        <f>C$2*'Count data'!C6</f>
        <v>0</v>
      </c>
      <c r="D7">
        <f>D$2*'Count data'!D6</f>
        <v>0</v>
      </c>
      <c r="E7">
        <f>E$2*'Count data'!E6</f>
        <v>18037368</v>
      </c>
      <c r="F7">
        <f>F$2*'Count data'!F6</f>
        <v>0</v>
      </c>
      <c r="G7">
        <f>84*'Count data'!G6</f>
        <v>8534038.7999999989</v>
      </c>
      <c r="H7">
        <f>H$2*'Count data'!H6</f>
        <v>0</v>
      </c>
      <c r="I7">
        <f>I$2*'Count data'!I6</f>
        <v>38178236.299999997</v>
      </c>
      <c r="J7">
        <f>J$2*'Count data'!J6</f>
        <v>13303286</v>
      </c>
      <c r="K7">
        <f>K$2*'Count data'!K6</f>
        <v>1142472.4000000001</v>
      </c>
      <c r="L7">
        <f>L$2*'Count data'!L6</f>
        <v>148648588.40000001</v>
      </c>
      <c r="M7">
        <f>M$2*'Count data'!M6</f>
        <v>0</v>
      </c>
      <c r="N7">
        <f>N$2*'Count data'!N6</f>
        <v>0</v>
      </c>
      <c r="O7">
        <f>O$2*'Count data'!O6</f>
        <v>21244143.399999999</v>
      </c>
      <c r="P7">
        <f>P$2*'Count data'!P6</f>
        <v>0</v>
      </c>
      <c r="Q7">
        <f>Q$2*'Count data'!Q6</f>
        <v>219885450.75</v>
      </c>
      <c r="R7">
        <f>R$2*'Count data'!R6</f>
        <v>0</v>
      </c>
    </row>
    <row r="8" spans="1:18">
      <c r="A8" s="28" t="s">
        <v>6873</v>
      </c>
      <c r="B8">
        <f>B$2*'Count data'!B7</f>
        <v>0</v>
      </c>
      <c r="C8">
        <f>C$2*'Count data'!C7</f>
        <v>0</v>
      </c>
      <c r="D8">
        <f>D$2*'Count data'!D7</f>
        <v>0</v>
      </c>
      <c r="E8">
        <f>E$2*'Count data'!E7</f>
        <v>8372808</v>
      </c>
      <c r="F8">
        <f>F$2*'Count data'!F7</f>
        <v>0</v>
      </c>
      <c r="G8">
        <f>84*'Count data'!G7</f>
        <v>15259028.4</v>
      </c>
      <c r="H8">
        <f>H$2*'Count data'!H7</f>
        <v>0</v>
      </c>
      <c r="I8">
        <f>I$2*'Count data'!I7</f>
        <v>91356426</v>
      </c>
      <c r="J8">
        <f>J$2*'Count data'!J7</f>
        <v>3132369</v>
      </c>
      <c r="K8">
        <f>K$2*'Count data'!K7</f>
        <v>4050892.8000000003</v>
      </c>
      <c r="L8">
        <f>L$2*'Count data'!L7</f>
        <v>49587010.200000003</v>
      </c>
      <c r="M8">
        <f>M$2*'Count data'!M7</f>
        <v>2408085</v>
      </c>
      <c r="N8">
        <f>N$2*'Count data'!N7</f>
        <v>265553.10000000003</v>
      </c>
      <c r="O8">
        <f>O$2*'Count data'!O7</f>
        <v>34132042.800000004</v>
      </c>
      <c r="P8">
        <f>P$2*'Count data'!P7</f>
        <v>0</v>
      </c>
      <c r="Q8">
        <f>Q$2*'Count data'!Q7</f>
        <v>636465494.25</v>
      </c>
      <c r="R8">
        <f>R$2*'Count data'!R7</f>
        <v>0</v>
      </c>
    </row>
    <row r="9" spans="1:18">
      <c r="A9" s="28" t="s">
        <v>6875</v>
      </c>
      <c r="B9">
        <f>B$2*'Count data'!B8</f>
        <v>0</v>
      </c>
      <c r="C9">
        <f>C$2*'Count data'!C8</f>
        <v>0</v>
      </c>
      <c r="D9">
        <f>D$2*'Count data'!D8</f>
        <v>0</v>
      </c>
      <c r="E9">
        <f>E$2*'Count data'!E8</f>
        <v>3664584</v>
      </c>
      <c r="F9">
        <f>F$2*'Count data'!F8</f>
        <v>0</v>
      </c>
      <c r="G9">
        <f>84*'Count data'!G8</f>
        <v>91614.6</v>
      </c>
      <c r="H9">
        <f>H$2*'Count data'!H8</f>
        <v>0</v>
      </c>
      <c r="I9">
        <f>I$2*'Count data'!I8</f>
        <v>43052053.700000003</v>
      </c>
      <c r="J9">
        <f>J$2*'Count data'!J8</f>
        <v>1261518.5</v>
      </c>
      <c r="K9">
        <f>K$2*'Count data'!K8</f>
        <v>3584999.6</v>
      </c>
      <c r="L9">
        <f>L$2*'Count data'!L8</f>
        <v>17321339.75</v>
      </c>
      <c r="M9">
        <f>M$2*'Count data'!M8</f>
        <v>10491722.5</v>
      </c>
      <c r="N9">
        <f>N$2*'Count data'!N8</f>
        <v>0</v>
      </c>
      <c r="O9">
        <f>O$2*'Count data'!O8</f>
        <v>95598645.299999997</v>
      </c>
      <c r="P9">
        <f>P$2*'Count data'!P8</f>
        <v>0</v>
      </c>
      <c r="Q9">
        <f>Q$2*'Count data'!Q8</f>
        <v>1190173630.25</v>
      </c>
      <c r="R9">
        <f>R$2*'Count data'!R8</f>
        <v>0</v>
      </c>
    </row>
    <row r="10" spans="1:18">
      <c r="A10" s="28" t="s">
        <v>6877</v>
      </c>
      <c r="B10">
        <f>B$2*'Count data'!B9</f>
        <v>0</v>
      </c>
      <c r="C10">
        <f>C$2*'Count data'!C9</f>
        <v>0</v>
      </c>
      <c r="D10">
        <f>D$2*'Count data'!D9</f>
        <v>0</v>
      </c>
      <c r="E10">
        <f>E$2*'Count data'!E9</f>
        <v>4587840</v>
      </c>
      <c r="F10">
        <f>F$2*'Count data'!F9</f>
        <v>0</v>
      </c>
      <c r="G10">
        <f>84*'Count data'!G9</f>
        <v>0</v>
      </c>
      <c r="H10">
        <f>H$2*'Count data'!H9</f>
        <v>0</v>
      </c>
      <c r="I10">
        <f>I$2*'Count data'!I9</f>
        <v>32627295</v>
      </c>
      <c r="J10">
        <f>J$2*'Count data'!J9</f>
        <v>276385.5</v>
      </c>
      <c r="K10">
        <f>K$2*'Count data'!K9</f>
        <v>3038169.6</v>
      </c>
      <c r="L10">
        <f>L$2*'Count data'!L9</f>
        <v>1770964.65</v>
      </c>
      <c r="M10">
        <f>M$2*'Count data'!M9</f>
        <v>22876807.5</v>
      </c>
      <c r="N10">
        <f>N$2*'Count data'!N9</f>
        <v>0</v>
      </c>
      <c r="O10">
        <f>O$2*'Count data'!O9</f>
        <v>162127203.29999998</v>
      </c>
      <c r="P10">
        <f>P$2*'Count data'!P9</f>
        <v>0</v>
      </c>
      <c r="Q10">
        <f>Q$2*'Count data'!Q9</f>
        <v>566370175.5</v>
      </c>
      <c r="R10">
        <f>R$2*'Count data'!R9</f>
        <v>0</v>
      </c>
    </row>
    <row r="11" spans="1:18">
      <c r="A11" s="28" t="s">
        <v>6777</v>
      </c>
      <c r="B11">
        <f>B$2*'Count data'!B10</f>
        <v>0</v>
      </c>
      <c r="C11">
        <f>C$2*'Count data'!C10</f>
        <v>0</v>
      </c>
      <c r="D11">
        <f>D$2*'Count data'!D10</f>
        <v>0</v>
      </c>
      <c r="E11">
        <f>E$2*'Count data'!E10</f>
        <v>5996592</v>
      </c>
      <c r="F11">
        <f>F$2*'Count data'!F10</f>
        <v>0</v>
      </c>
      <c r="G11">
        <f>84*'Count data'!G10</f>
        <v>749574</v>
      </c>
      <c r="H11">
        <f>H$2*'Count data'!H10</f>
        <v>0</v>
      </c>
      <c r="I11">
        <f>I$2*'Count data'!I10</f>
        <v>24369087</v>
      </c>
      <c r="J11">
        <f>J$2*'Count data'!J10</f>
        <v>0</v>
      </c>
      <c r="K11">
        <f>K$2*'Count data'!K10</f>
        <v>8273076</v>
      </c>
      <c r="L11">
        <f>L$2*'Count data'!L10</f>
        <v>6613602.4499999993</v>
      </c>
      <c r="M11">
        <f>M$2*'Count data'!M10</f>
        <v>41966890</v>
      </c>
      <c r="N11">
        <f>N$2*'Count data'!N10</f>
        <v>110188.7</v>
      </c>
      <c r="O11">
        <f>O$2*'Count data'!O10</f>
        <v>191197290.59999999</v>
      </c>
      <c r="P11">
        <f>P$2*'Count data'!P10</f>
        <v>0</v>
      </c>
      <c r="Q11">
        <f>Q$2*'Count data'!Q10</f>
        <v>750402728.75</v>
      </c>
      <c r="R11">
        <f>R$2*'Count data'!R10</f>
        <v>0</v>
      </c>
    </row>
    <row r="12" spans="1:18">
      <c r="A12" s="28" t="s">
        <v>6919</v>
      </c>
      <c r="B12">
        <f>B$2*'Count data'!B11</f>
        <v>0</v>
      </c>
      <c r="C12">
        <f>C$2*'Count data'!C11</f>
        <v>0</v>
      </c>
      <c r="D12">
        <f>D$2*'Count data'!D11</f>
        <v>0</v>
      </c>
      <c r="E12">
        <f>E$2*'Count data'!E11</f>
        <v>7728768</v>
      </c>
      <c r="F12">
        <f>F$2*'Count data'!F11</f>
        <v>0</v>
      </c>
      <c r="G12">
        <f>84*'Count data'!G11</f>
        <v>2273048.4</v>
      </c>
      <c r="H12">
        <f>H$2*'Count data'!H11</f>
        <v>0</v>
      </c>
      <c r="I12">
        <f>I$2*'Count data'!I11</f>
        <v>10080666.699999999</v>
      </c>
      <c r="J12">
        <f>J$2*'Count data'!J11</f>
        <v>458733.99999999994</v>
      </c>
      <c r="K12">
        <f>K$2*'Count data'!K11</f>
        <v>5821608.7999999998</v>
      </c>
      <c r="L12">
        <f>L$2*'Count data'!L11</f>
        <v>13433984.199999999</v>
      </c>
      <c r="M12">
        <f>M$2*'Count data'!M11</f>
        <v>32384435</v>
      </c>
      <c r="N12">
        <f>N$2*'Count data'!N11</f>
        <v>44258.85</v>
      </c>
      <c r="O12">
        <f>O$2*'Count data'!O11</f>
        <v>100998064.5</v>
      </c>
      <c r="P12">
        <f>P$2*'Count data'!P11</f>
        <v>0</v>
      </c>
      <c r="Q12">
        <f>Q$2*'Count data'!Q11</f>
        <v>738743936.75</v>
      </c>
      <c r="R12">
        <f>R$2*'Count data'!R11</f>
        <v>0</v>
      </c>
    </row>
    <row r="13" spans="1:18">
      <c r="A13" s="28" t="s">
        <v>6921</v>
      </c>
      <c r="B13">
        <f>B$2*'Count data'!B12</f>
        <v>0</v>
      </c>
      <c r="C13">
        <f>C$2*'Count data'!C12</f>
        <v>0</v>
      </c>
      <c r="D13">
        <f>D$2*'Count data'!D12</f>
        <v>0</v>
      </c>
      <c r="E13">
        <f>E$2*'Count data'!E12</f>
        <v>6843384.0000000009</v>
      </c>
      <c r="F13">
        <f>F$2*'Count data'!F12</f>
        <v>0</v>
      </c>
      <c r="G13">
        <f>84*'Count data'!G12</f>
        <v>0</v>
      </c>
      <c r="H13">
        <f>H$2*'Count data'!H12</f>
        <v>0</v>
      </c>
      <c r="I13">
        <f>I$2*'Count data'!I12</f>
        <v>11572551.300000001</v>
      </c>
      <c r="J13">
        <f>J$2*'Count data'!J12</f>
        <v>5702424.5</v>
      </c>
      <c r="K13">
        <f>K$2*'Count data'!K12</f>
        <v>5830131.6000000006</v>
      </c>
      <c r="L13">
        <f>L$2*'Count data'!L12</f>
        <v>3159816.4000000004</v>
      </c>
      <c r="M13">
        <f>M$2*'Count data'!M12</f>
        <v>22557090</v>
      </c>
      <c r="N13">
        <f>N$2*'Count data'!N12</f>
        <v>88517.7</v>
      </c>
      <c r="O13">
        <f>O$2*'Count data'!O12</f>
        <v>129995838.15000001</v>
      </c>
      <c r="P13">
        <f>P$2*'Count data'!P12</f>
        <v>0</v>
      </c>
      <c r="Q13">
        <f>Q$2*'Count data'!Q12</f>
        <v>191113368.5</v>
      </c>
      <c r="R13">
        <f>R$2*'Count data'!R12</f>
        <v>0</v>
      </c>
    </row>
    <row r="14" spans="1:18">
      <c r="A14" s="28" t="s">
        <v>6923</v>
      </c>
      <c r="B14">
        <f>B$2*'Count data'!B13</f>
        <v>0</v>
      </c>
      <c r="C14">
        <f>C$2*'Count data'!C13</f>
        <v>0</v>
      </c>
      <c r="D14">
        <f>D$2*'Count data'!D13</f>
        <v>0</v>
      </c>
      <c r="E14">
        <f>E$2*'Count data'!E13</f>
        <v>7531704.0000000009</v>
      </c>
      <c r="F14">
        <f>F$2*'Count data'!F13</f>
        <v>0</v>
      </c>
      <c r="G14">
        <f>84*'Count data'!G13</f>
        <v>40143.599999999999</v>
      </c>
      <c r="H14">
        <f>H$2*'Count data'!H13</f>
        <v>0</v>
      </c>
      <c r="I14">
        <f>I$2*'Count data'!I13</f>
        <v>7178004.9000000004</v>
      </c>
      <c r="J14">
        <f>J$2*'Count data'!J13</f>
        <v>9857749.5</v>
      </c>
      <c r="K14">
        <f>K$2*'Count data'!K13</f>
        <v>1012723.2000000001</v>
      </c>
      <c r="L14">
        <f>L$2*'Count data'!L13</f>
        <v>8095838.4000000004</v>
      </c>
      <c r="M14">
        <f>M$2*'Count data'!M13</f>
        <v>78262762.5</v>
      </c>
      <c r="N14">
        <f>N$2*'Count data'!N13</f>
        <v>132776.55000000002</v>
      </c>
      <c r="O14">
        <f>O$2*'Count data'!O13</f>
        <v>260256826.34999999</v>
      </c>
      <c r="P14">
        <f>P$2*'Count data'!P13</f>
        <v>0</v>
      </c>
      <c r="Q14">
        <f>Q$2*'Count data'!Q13</f>
        <v>235520270.99999997</v>
      </c>
      <c r="R14">
        <f>R$2*'Count data'!R13</f>
        <v>0</v>
      </c>
    </row>
    <row r="15" spans="1:18">
      <c r="A15" s="28" t="s">
        <v>6925</v>
      </c>
      <c r="B15">
        <f>B$2*'Count data'!B14</f>
        <v>0</v>
      </c>
      <c r="C15">
        <f>C$2*'Count data'!C14</f>
        <v>0</v>
      </c>
      <c r="D15">
        <f>D$2*'Count data'!D14</f>
        <v>0</v>
      </c>
      <c r="E15">
        <f>E$2*'Count data'!E14</f>
        <v>6919992</v>
      </c>
      <c r="F15">
        <f>F$2*'Count data'!F14</f>
        <v>0</v>
      </c>
      <c r="G15">
        <f>84*'Count data'!G14</f>
        <v>923302.8</v>
      </c>
      <c r="H15">
        <f>H$2*'Count data'!H14</f>
        <v>0</v>
      </c>
      <c r="I15">
        <f>I$2*'Count data'!I14</f>
        <v>3915275.4000000004</v>
      </c>
      <c r="J15">
        <f>J$2*'Count data'!J14</f>
        <v>22479354</v>
      </c>
      <c r="K15">
        <f>K$2*'Count data'!K14</f>
        <v>2120389.1999999997</v>
      </c>
      <c r="L15">
        <f>L$2*'Count data'!L14</f>
        <v>20998580.850000001</v>
      </c>
      <c r="M15">
        <f>M$2*'Count data'!M14</f>
        <v>36121275</v>
      </c>
      <c r="N15">
        <f>N$2*'Count data'!N14</f>
        <v>486847.35000000003</v>
      </c>
      <c r="O15">
        <f>O$2*'Count data'!O14</f>
        <v>136528171.20000002</v>
      </c>
      <c r="P15">
        <f>P$2*'Count data'!P14</f>
        <v>0</v>
      </c>
      <c r="Q15">
        <f>Q$2*'Count data'!Q14</f>
        <v>145798263</v>
      </c>
      <c r="R15">
        <f>R$2*'Count data'!R14</f>
        <v>0</v>
      </c>
    </row>
    <row r="16" spans="1:18">
      <c r="A16" s="28" t="s">
        <v>6927</v>
      </c>
      <c r="B16">
        <f>B$2*'Count data'!B15</f>
        <v>0</v>
      </c>
      <c r="C16">
        <f>C$2*'Count data'!C15</f>
        <v>0</v>
      </c>
      <c r="D16">
        <f>D$2*'Count data'!D15</f>
        <v>0</v>
      </c>
      <c r="E16">
        <f>E$2*'Count data'!E15</f>
        <v>7216200</v>
      </c>
      <c r="F16">
        <f>F$2*'Count data'!F15</f>
        <v>0</v>
      </c>
      <c r="G16">
        <f>84*'Count data'!G15</f>
        <v>21117.600000000002</v>
      </c>
      <c r="H16">
        <f>H$2*'Count data'!H15</f>
        <v>0</v>
      </c>
      <c r="I16">
        <f>I$2*'Count data'!I15</f>
        <v>12211579.300000001</v>
      </c>
      <c r="J16">
        <f>J$2*'Count data'!J15</f>
        <v>29442255.999999996</v>
      </c>
      <c r="K16">
        <f>K$2*'Count data'!K15</f>
        <v>1759272.8</v>
      </c>
      <c r="L16">
        <f>L$2*'Count data'!L15</f>
        <v>29826246.450000003</v>
      </c>
      <c r="M16">
        <f>M$2*'Count data'!M15</f>
        <v>40223182.5</v>
      </c>
      <c r="N16">
        <f>N$2*'Count data'!N15</f>
        <v>728895.75</v>
      </c>
      <c r="O16">
        <f>O$2*'Count data'!O15</f>
        <v>147929623.34999999</v>
      </c>
      <c r="P16">
        <f>P$2*'Count data'!P15</f>
        <v>0</v>
      </c>
      <c r="Q16">
        <f>Q$2*'Count data'!Q15</f>
        <v>145333601</v>
      </c>
      <c r="R16">
        <f>R$2*'Count data'!R15</f>
        <v>0</v>
      </c>
    </row>
    <row r="17" spans="1:18">
      <c r="A17" s="28" t="s">
        <v>6929</v>
      </c>
      <c r="B17">
        <f>B$2*'Count data'!B16</f>
        <v>0</v>
      </c>
      <c r="C17">
        <f>C$2*'Count data'!C16</f>
        <v>0</v>
      </c>
      <c r="D17">
        <f>D$2*'Count data'!D16</f>
        <v>17127936</v>
      </c>
      <c r="E17">
        <f>E$2*'Count data'!E16</f>
        <v>5314248</v>
      </c>
      <c r="F17">
        <f>F$2*'Count data'!F16</f>
        <v>0</v>
      </c>
      <c r="G17">
        <f>G$2*'Count data'!G16</f>
        <v>6513299.1000000006</v>
      </c>
      <c r="H17">
        <f>H$2*'Count data'!H16</f>
        <v>0</v>
      </c>
      <c r="I17">
        <f>I$2*'Count data'!I16</f>
        <v>1957637.7000000002</v>
      </c>
      <c r="J17">
        <f>J$2*'Count data'!J16</f>
        <v>0</v>
      </c>
      <c r="K17">
        <f>K$2*'Count data'!K16</f>
        <v>189885.6</v>
      </c>
      <c r="L17">
        <f>L$2*'Count data'!L16</f>
        <v>75139500.150000006</v>
      </c>
      <c r="M17">
        <f>M$2*'Count data'!M16</f>
        <v>1204042.5</v>
      </c>
      <c r="N17">
        <f>N$2*'Count data'!N16</f>
        <v>1416283.2</v>
      </c>
      <c r="O17">
        <f>O$2*'Count data'!O16</f>
        <v>8533010.7000000011</v>
      </c>
      <c r="P17">
        <f>P$2*'Count data'!P16</f>
        <v>0</v>
      </c>
      <c r="Q17">
        <f>Q$2*'Count data'!Q16</f>
        <v>5607625.5</v>
      </c>
      <c r="R17">
        <f>R$2*'Count data'!R16</f>
        <v>2655000</v>
      </c>
    </row>
    <row r="18" spans="1:18">
      <c r="A18" s="28" t="s">
        <v>6930</v>
      </c>
      <c r="B18">
        <f>B$2*'Count data'!B17</f>
        <v>0</v>
      </c>
      <c r="C18">
        <f>C$2*'Count data'!C17</f>
        <v>0</v>
      </c>
      <c r="D18">
        <f>D$2*'Count data'!D17</f>
        <v>11890151.999999998</v>
      </c>
      <c r="E18">
        <f>E$2*'Count data'!E17</f>
        <v>2599776</v>
      </c>
      <c r="F18">
        <f>F$2*'Count data'!F17</f>
        <v>0</v>
      </c>
      <c r="G18">
        <f>G$2*'Count data'!G17</f>
        <v>3241595.6999999997</v>
      </c>
      <c r="H18">
        <f>H$2*'Count data'!H17</f>
        <v>0</v>
      </c>
      <c r="I18">
        <f>I$2*'Count data'!I17</f>
        <v>3915275.4000000004</v>
      </c>
      <c r="J18">
        <f>J$2*'Count data'!J17</f>
        <v>0</v>
      </c>
      <c r="K18">
        <f>K$2*'Count data'!K17</f>
        <v>0</v>
      </c>
      <c r="L18">
        <f>L$2*'Count data'!L17</f>
        <v>100944985.05000001</v>
      </c>
      <c r="M18">
        <f>M$2*'Count data'!M17</f>
        <v>1204042.5</v>
      </c>
      <c r="N18">
        <f>N$2*'Count data'!N17</f>
        <v>6506050.9500000002</v>
      </c>
      <c r="O18">
        <f>O$2*'Count data'!O17</f>
        <v>4266505.3500000006</v>
      </c>
      <c r="P18">
        <f>P$2*'Count data'!P17</f>
        <v>0</v>
      </c>
      <c r="Q18">
        <f>Q$2*'Count data'!Q17</f>
        <v>0</v>
      </c>
      <c r="R18">
        <f>R$2*'Count data'!R17</f>
        <v>2655000</v>
      </c>
    </row>
    <row r="19" spans="1:18">
      <c r="A19" s="28" t="s">
        <v>6932</v>
      </c>
      <c r="B19">
        <f>B$2*'Count data'!B18</f>
        <v>0</v>
      </c>
      <c r="C19">
        <f>C$2*'Count data'!C18</f>
        <v>0</v>
      </c>
      <c r="D19">
        <f>D$2*'Count data'!D18</f>
        <v>3020327.9999999995</v>
      </c>
      <c r="E19">
        <f>E$2*'Count data'!E18</f>
        <v>10207944</v>
      </c>
      <c r="F19">
        <f>F$2*'Count data'!F18</f>
        <v>0</v>
      </c>
      <c r="G19">
        <f>G$2*'Count data'!G18</f>
        <v>582082.20000000007</v>
      </c>
      <c r="H19">
        <f>H$2*'Count data'!H18</f>
        <v>0</v>
      </c>
      <c r="I19">
        <f>I$2*'Count data'!I18</f>
        <v>9788188.5</v>
      </c>
      <c r="J19">
        <f>J$2*'Count data'!J18</f>
        <v>829156.5</v>
      </c>
      <c r="K19">
        <f>K$2*'Count data'!K18</f>
        <v>0</v>
      </c>
      <c r="L19">
        <f>L$2*'Count data'!L18</f>
        <v>237056268.14999998</v>
      </c>
      <c r="M19">
        <f>M$2*'Count data'!M18</f>
        <v>9632340</v>
      </c>
      <c r="N19">
        <f>N$2*'Count data'!N18</f>
        <v>8055110.7000000002</v>
      </c>
      <c r="O19">
        <f>O$2*'Count data'!O18</f>
        <v>21332526.75</v>
      </c>
      <c r="P19">
        <f>P$2*'Count data'!P18</f>
        <v>607464</v>
      </c>
      <c r="Q19">
        <f>Q$2*'Count data'!Q18</f>
        <v>5607625.5</v>
      </c>
      <c r="R19">
        <f>R$2*'Count data'!R18</f>
        <v>7965000.0000000009</v>
      </c>
    </row>
    <row r="20" spans="1:18">
      <c r="A20" s="28" t="s">
        <v>6934</v>
      </c>
      <c r="B20">
        <f>B$2*'Count data'!B19</f>
        <v>0</v>
      </c>
      <c r="C20">
        <f>C$2*'Count data'!C19</f>
        <v>0</v>
      </c>
      <c r="D20">
        <f>D$2*'Count data'!D19</f>
        <v>3236256</v>
      </c>
      <c r="E20">
        <f>E$2*'Count data'!E19</f>
        <v>3188664</v>
      </c>
      <c r="F20">
        <f>F$2*'Count data'!F19</f>
        <v>0</v>
      </c>
      <c r="G20">
        <f>G$2*'Count data'!G19</f>
        <v>299829.60000000003</v>
      </c>
      <c r="H20">
        <f>H$2*'Count data'!H19</f>
        <v>0</v>
      </c>
      <c r="I20">
        <f>I$2*'Count data'!I19</f>
        <v>23556784.100000001</v>
      </c>
      <c r="J20">
        <f>J$2*'Count data'!J19</f>
        <v>5275441</v>
      </c>
      <c r="K20">
        <f>K$2*'Count data'!K19</f>
        <v>0</v>
      </c>
      <c r="L20">
        <f>L$2*'Count data'!L19</f>
        <v>231476085.75</v>
      </c>
      <c r="M20">
        <f>M$2*'Count data'!M19</f>
        <v>17985810</v>
      </c>
      <c r="N20">
        <f>N$2*'Count data'!N19</f>
        <v>4793208.45</v>
      </c>
      <c r="O20">
        <f>O$2*'Count data'!O19</f>
        <v>10622071.699999999</v>
      </c>
      <c r="P20">
        <f>P$2*'Count data'!P19</f>
        <v>1134276</v>
      </c>
      <c r="Q20">
        <f>Q$2*'Count data'!Q19</f>
        <v>34902452.5</v>
      </c>
      <c r="R20">
        <f>R$2*'Count data'!R19</f>
        <v>29745000</v>
      </c>
    </row>
    <row r="21" spans="1:18">
      <c r="A21" s="28" t="s">
        <v>6936</v>
      </c>
      <c r="B21">
        <f>B$2*'Count data'!B20</f>
        <v>0</v>
      </c>
      <c r="C21">
        <f>C$2*'Count data'!C20</f>
        <v>0</v>
      </c>
      <c r="D21">
        <f>D$2*'Count data'!D20</f>
        <v>267624</v>
      </c>
      <c r="E21">
        <f>E$2*'Count data'!E20</f>
        <v>9825624</v>
      </c>
      <c r="F21">
        <f>F$2*'Count data'!F20</f>
        <v>0</v>
      </c>
      <c r="G21">
        <f>G$2*'Count data'!G20</f>
        <v>60215.4</v>
      </c>
      <c r="H21">
        <f>H$2*'Count data'!H20</f>
        <v>0</v>
      </c>
      <c r="I21">
        <f>I$2*'Count data'!I20</f>
        <v>46330758.899999999</v>
      </c>
      <c r="J21">
        <f>J$2*'Count data'!J20</f>
        <v>28836220.5</v>
      </c>
      <c r="K21">
        <f>K$2*'Count data'!K20</f>
        <v>0</v>
      </c>
      <c r="L21">
        <f>L$2*'Count data'!L20</f>
        <v>124979505.30000001</v>
      </c>
      <c r="M21">
        <f>M$2*'Count data'!M20</f>
        <v>32509147.5</v>
      </c>
      <c r="N21">
        <f>N$2*'Count data'!N20</f>
        <v>3939037.65</v>
      </c>
      <c r="O21">
        <f>O$2*'Count data'!O20</f>
        <v>29865537.449999999</v>
      </c>
      <c r="P21">
        <f>P$2*'Count data'!P20</f>
        <v>3948515.9999999995</v>
      </c>
      <c r="Q21">
        <f>Q$2*'Count data'!Q20</f>
        <v>142994450.25</v>
      </c>
      <c r="R21">
        <f>R$2*'Count data'!R20</f>
        <v>31860000.000000004</v>
      </c>
    </row>
    <row r="22" spans="1:18">
      <c r="A22" s="28" t="s">
        <v>6938</v>
      </c>
      <c r="B22">
        <f>B$2*'Count data'!B21</f>
        <v>893142</v>
      </c>
      <c r="C22">
        <f>C$2*'Count data'!C21</f>
        <v>0</v>
      </c>
      <c r="D22">
        <f>D$2*'Count data'!D21</f>
        <v>420552</v>
      </c>
      <c r="E22">
        <f>E$2*'Count data'!E21</f>
        <v>15942744</v>
      </c>
      <c r="F22">
        <f>F$2*'Count data'!F21</f>
        <v>0</v>
      </c>
      <c r="G22">
        <f>G$2*'Count data'!G21</f>
        <v>70251.3</v>
      </c>
      <c r="H22">
        <f>H$2*'Count data'!H21</f>
        <v>4367475</v>
      </c>
      <c r="I22">
        <f>I$2*'Count data'!I21</f>
        <v>33279840.899999999</v>
      </c>
      <c r="J22">
        <f>J$2*'Count data'!J21</f>
        <v>30678790.5</v>
      </c>
      <c r="K22">
        <f>K$2*'Count data'!K21</f>
        <v>0</v>
      </c>
      <c r="L22">
        <f>L$2*'Count data'!L21</f>
        <v>108028843.65000001</v>
      </c>
      <c r="M22">
        <f>M$2*'Count data'!M21</f>
        <v>32509147.5</v>
      </c>
      <c r="N22">
        <f>N$2*'Count data'!N21</f>
        <v>2301460.1999999997</v>
      </c>
      <c r="O22">
        <f>O$2*'Count data'!O21</f>
        <v>17066021.400000002</v>
      </c>
      <c r="P22">
        <f>P$2*'Count data'!P21</f>
        <v>3948515.9999999995</v>
      </c>
      <c r="Q22">
        <f>Q$2*'Count data'!Q21</f>
        <v>39253378.5</v>
      </c>
      <c r="R22">
        <f>R$2*'Count data'!R21</f>
        <v>63720000.000000007</v>
      </c>
    </row>
    <row r="23" spans="1:18">
      <c r="A23" s="28" t="s">
        <v>6940</v>
      </c>
      <c r="B23">
        <f>B$2*'Count data'!B22</f>
        <v>3987152</v>
      </c>
      <c r="C23">
        <f>C$2*'Count data'!C22</f>
        <v>0</v>
      </c>
      <c r="D23">
        <f>D$2*'Count data'!D22</f>
        <v>951840</v>
      </c>
      <c r="E23">
        <f>E$2*'Count data'!E22</f>
        <v>13278168.000000002</v>
      </c>
      <c r="F23">
        <f>F$2*'Count data'!F22</f>
        <v>19830</v>
      </c>
      <c r="G23">
        <f>G$2*'Count data'!G22</f>
        <v>562180.5</v>
      </c>
      <c r="H23">
        <f>H$2*'Count data'!H22</f>
        <v>3262035</v>
      </c>
      <c r="I23">
        <f>I$2*'Count data'!I22</f>
        <v>83667198.700000003</v>
      </c>
      <c r="J23">
        <f>J$2*'Count data'!J22</f>
        <v>59864786.999999993</v>
      </c>
      <c r="K23">
        <f>K$2*'Count data'!K22</f>
        <v>1575824</v>
      </c>
      <c r="L23">
        <f>L$2*'Count data'!L22</f>
        <v>131327248.65000001</v>
      </c>
      <c r="M23">
        <f>M$2*'Count data'!M22</f>
        <v>47962159.999999993</v>
      </c>
      <c r="N23">
        <f>N$2*'Count data'!N22</f>
        <v>1928302.25</v>
      </c>
      <c r="O23">
        <f>O$2*'Count data'!O22</f>
        <v>10622071.699999999</v>
      </c>
      <c r="P23">
        <f>P$2*'Count data'!P22</f>
        <v>14367496.000000002</v>
      </c>
      <c r="Q23">
        <f>Q$2*'Count data'!Q22</f>
        <v>3490245.2499999995</v>
      </c>
      <c r="R23">
        <f>R$2*'Count data'!R22</f>
        <v>76015000</v>
      </c>
    </row>
    <row r="24" spans="1:18">
      <c r="A24" s="28" t="s">
        <v>6942</v>
      </c>
      <c r="B24">
        <f>B$2*'Count data'!B23</f>
        <v>9639774</v>
      </c>
      <c r="C24">
        <f>C$2*'Count data'!C23</f>
        <v>0</v>
      </c>
      <c r="D24">
        <f>D$2*'Count data'!D23</f>
        <v>458784.00000000006</v>
      </c>
      <c r="E24">
        <f>E$2*'Count data'!E23</f>
        <v>4320216</v>
      </c>
      <c r="F24">
        <f>F$2*'Count data'!F23</f>
        <v>0</v>
      </c>
      <c r="G24">
        <f>G$2*'Count data'!G23</f>
        <v>1615779.9000000001</v>
      </c>
      <c r="H24">
        <f>H$2*'Count data'!H23</f>
        <v>6114465</v>
      </c>
      <c r="I24">
        <f>I$2*'Count data'!I23</f>
        <v>28059473.700000003</v>
      </c>
      <c r="J24">
        <f>J$2*'Count data'!J23</f>
        <v>124189218</v>
      </c>
      <c r="K24">
        <f>K$2*'Count data'!K23</f>
        <v>6266224.7999999998</v>
      </c>
      <c r="L24">
        <f>L$2*'Count data'!L23</f>
        <v>21757565.700000003</v>
      </c>
      <c r="M24">
        <f>M$2*'Count data'!M23</f>
        <v>87895102.5</v>
      </c>
      <c r="N24">
        <f>N$2*'Count data'!N23</f>
        <v>752400.45000000007</v>
      </c>
      <c r="O24">
        <f>O$2*'Count data'!O23</f>
        <v>12799516.050000001</v>
      </c>
      <c r="P24">
        <f>P$2*'Count data'!P23</f>
        <v>14275403.999999998</v>
      </c>
      <c r="Q24">
        <f>Q$2*'Count data'!Q23</f>
        <v>53272442.25</v>
      </c>
      <c r="R24">
        <f>R$2*'Count data'!R23</f>
        <v>5310000</v>
      </c>
    </row>
    <row r="25" spans="1:18">
      <c r="A25" s="28" t="s">
        <v>6850</v>
      </c>
      <c r="B25">
        <f>B$2*'Count data'!B24</f>
        <v>954738</v>
      </c>
      <c r="C25">
        <f>C$2*'Count data'!C24</f>
        <v>0</v>
      </c>
      <c r="D25">
        <f>D$2*'Count data'!D24</f>
        <v>420552</v>
      </c>
      <c r="E25">
        <f>E$2*'Count data'!E24</f>
        <v>2599776</v>
      </c>
      <c r="F25">
        <f>F$2*'Count data'!F24</f>
        <v>223019.99999999997</v>
      </c>
      <c r="G25">
        <f>G$2*'Count data'!G24</f>
        <v>210753.9</v>
      </c>
      <c r="H25">
        <f>H$2*'Count data'!H24</f>
        <v>4117905</v>
      </c>
      <c r="I25">
        <f>I$2*'Count data'!I24</f>
        <v>13703463.899999999</v>
      </c>
      <c r="J25">
        <f>J$2*'Count data'!J24</f>
        <v>72136615.5</v>
      </c>
      <c r="K25">
        <f>K$2*'Count data'!K24</f>
        <v>5601625.2000000002</v>
      </c>
      <c r="L25">
        <f>L$2*'Count data'!L24</f>
        <v>30612388.950000003</v>
      </c>
      <c r="M25">
        <f>M$2*'Count data'!M24</f>
        <v>366028920</v>
      </c>
      <c r="N25">
        <f>N$2*'Count data'!N24</f>
        <v>1991648.25</v>
      </c>
      <c r="O25">
        <f>O$2*'Count data'!O24</f>
        <v>21332526.75</v>
      </c>
      <c r="P25">
        <f>P$2*'Count data'!P24</f>
        <v>24906024</v>
      </c>
      <c r="Q25">
        <f>Q$2*'Count data'!Q24</f>
        <v>25234314.75</v>
      </c>
      <c r="R25">
        <f>R$2*'Count data'!R24</f>
        <v>0</v>
      </c>
    </row>
    <row r="26" spans="1:18">
      <c r="A26" s="28" t="s">
        <v>6852</v>
      </c>
      <c r="B26">
        <f>B$2*'Count data'!B25</f>
        <v>76676</v>
      </c>
      <c r="C26">
        <f>C$2*'Count data'!C25</f>
        <v>0</v>
      </c>
      <c r="D26">
        <f>D$2*'Count data'!D25</f>
        <v>1047024</v>
      </c>
      <c r="E26">
        <f>E$2*'Count data'!E25</f>
        <v>4616424</v>
      </c>
      <c r="F26">
        <f>F$2*'Count data'!F25</f>
        <v>0</v>
      </c>
      <c r="G26">
        <f>G$2*'Count data'!G25</f>
        <v>87450.3</v>
      </c>
      <c r="H26">
        <f>H$2*'Count data'!H25</f>
        <v>33707695</v>
      </c>
      <c r="I26">
        <f>I$2*'Count data'!I25</f>
        <v>15433755.100000001</v>
      </c>
      <c r="J26">
        <f>J$2*'Count data'!J25</f>
        <v>32455430.5</v>
      </c>
      <c r="K26">
        <f>K$2*'Count data'!K25</f>
        <v>3388021.6</v>
      </c>
      <c r="L26">
        <f>L$2*'Count data'!L25</f>
        <v>64876290.700000003</v>
      </c>
      <c r="M26">
        <f>M$2*'Count data'!M25</f>
        <v>683460780</v>
      </c>
      <c r="N26">
        <f>N$2*'Count data'!N25</f>
        <v>2313962.6999999997</v>
      </c>
      <c r="O26">
        <f>O$2*'Count data'!O25</f>
        <v>63732430.200000003</v>
      </c>
      <c r="P26">
        <f>P$2*'Count data'!P25</f>
        <v>48773868</v>
      </c>
      <c r="Q26">
        <f>Q$2*'Count data'!Q25</f>
        <v>76785395.5</v>
      </c>
      <c r="R26">
        <f>R$2*'Count data'!R25</f>
        <v>3304999.9999999995</v>
      </c>
    </row>
    <row r="27" spans="1:18">
      <c r="A27" s="28" t="s">
        <v>6854</v>
      </c>
      <c r="B27">
        <f>B$2*'Count data'!B26</f>
        <v>92394</v>
      </c>
      <c r="C27">
        <f>C$2*'Count data'!C26</f>
        <v>0</v>
      </c>
      <c r="D27">
        <f>D$2*'Count data'!D26</f>
        <v>467352</v>
      </c>
      <c r="E27">
        <f>E$2*'Count data'!E26</f>
        <v>4373856</v>
      </c>
      <c r="F27">
        <f>F$2*'Count data'!F26</f>
        <v>0</v>
      </c>
      <c r="G27">
        <f>G$2*'Count data'!G26</f>
        <v>0</v>
      </c>
      <c r="H27">
        <f>H$2*'Count data'!H26</f>
        <v>20028345</v>
      </c>
      <c r="I27">
        <f>I$2*'Count data'!I26</f>
        <v>24076608.800000001</v>
      </c>
      <c r="J27">
        <f>J$2*'Count data'!J26</f>
        <v>10611260</v>
      </c>
      <c r="K27">
        <f>K$2*'Count data'!K26</f>
        <v>386863.60000000003</v>
      </c>
      <c r="L27">
        <f>L$2*'Count data'!L26</f>
        <v>163288467.55000001</v>
      </c>
      <c r="M27">
        <f>M$2*'Count data'!M26</f>
        <v>706741202.5</v>
      </c>
      <c r="N27">
        <f>N$2*'Count data'!N26</f>
        <v>8152296.7999999998</v>
      </c>
      <c r="O27">
        <f>O$2*'Count data'!O26</f>
        <v>226462247.25</v>
      </c>
      <c r="P27">
        <f>P$2*'Count data'!P26</f>
        <v>43711096</v>
      </c>
      <c r="Q27">
        <f>Q$2*'Count data'!Q26</f>
        <v>50294381.25</v>
      </c>
      <c r="R27">
        <f>R$2*'Count data'!R26</f>
        <v>0</v>
      </c>
    </row>
    <row r="28" spans="1:18">
      <c r="A28" s="28" t="s">
        <v>6564</v>
      </c>
      <c r="B28">
        <f>B$2*'Count data'!B27</f>
        <v>184788</v>
      </c>
      <c r="C28">
        <f>C$2*'Count data'!C27</f>
        <v>0</v>
      </c>
      <c r="D28">
        <f>D$2*'Count data'!D27</f>
        <v>1223424</v>
      </c>
      <c r="E28">
        <f>E$2*'Count data'!E27</f>
        <v>4702536</v>
      </c>
      <c r="F28">
        <f>F$2*'Count data'!F27</f>
        <v>0</v>
      </c>
      <c r="G28">
        <f>G$2*'Count data'!G27</f>
        <v>80287.199999999997</v>
      </c>
      <c r="H28">
        <f>H$2*'Count data'!H27</f>
        <v>20839095</v>
      </c>
      <c r="I28">
        <f>I$2*'Count data'!I27</f>
        <v>42415483.5</v>
      </c>
      <c r="J28">
        <f>J$2*'Count data'!J27</f>
        <v>27822807</v>
      </c>
      <c r="K28">
        <f>K$2*'Count data'!K27</f>
        <v>696247.20000000007</v>
      </c>
      <c r="L28">
        <f>L$2*'Count data'!L27</f>
        <v>183927328.64999998</v>
      </c>
      <c r="M28">
        <f>M$2*'Count data'!M27</f>
        <v>508105935</v>
      </c>
      <c r="N28">
        <f>N$2*'Count data'!N27</f>
        <v>4956991.2</v>
      </c>
      <c r="O28">
        <f>O$2*'Count data'!O27</f>
        <v>332787417.30000001</v>
      </c>
      <c r="P28">
        <f>P$2*'Count data'!P27</f>
        <v>34625448</v>
      </c>
      <c r="Q28">
        <f>Q$2*'Count data'!Q27</f>
        <v>64487693.25</v>
      </c>
      <c r="R28">
        <f>R$2*'Count data'!R27</f>
        <v>0</v>
      </c>
    </row>
    <row r="29" spans="1:18">
      <c r="A29" s="28" t="s">
        <v>6566</v>
      </c>
      <c r="B29">
        <f>B$2*'Count data'!B28</f>
        <v>215586</v>
      </c>
      <c r="C29">
        <f>C$2*'Count data'!C28</f>
        <v>0</v>
      </c>
      <c r="D29">
        <f>D$2*'Count data'!D28</f>
        <v>1070496</v>
      </c>
      <c r="E29">
        <f>E$2*'Count data'!E28</f>
        <v>5505408</v>
      </c>
      <c r="F29">
        <f>F$2*'Count data'!F28</f>
        <v>0</v>
      </c>
      <c r="G29">
        <f>G$2*'Count data'!G28</f>
        <v>60215.4</v>
      </c>
      <c r="H29">
        <f>H$2*'Count data'!H28</f>
        <v>8734950</v>
      </c>
      <c r="I29">
        <f>I$2*'Count data'!I28</f>
        <v>31974749.100000001</v>
      </c>
      <c r="J29">
        <f>J$2*'Count data'!J28</f>
        <v>26256622.5</v>
      </c>
      <c r="K29">
        <f>K$2*'Count data'!K28</f>
        <v>253180.80000000002</v>
      </c>
      <c r="L29">
        <f>L$2*'Count data'!L28</f>
        <v>108281838.59999999</v>
      </c>
      <c r="M29">
        <f>M$2*'Count data'!M28</f>
        <v>55385955</v>
      </c>
      <c r="N29">
        <f>N$2*'Count data'!N28</f>
        <v>3939037.65</v>
      </c>
      <c r="O29">
        <f>O$2*'Count data'!O28</f>
        <v>81063601.649999991</v>
      </c>
      <c r="P29">
        <f>P$2*'Count data'!P28</f>
        <v>23691096</v>
      </c>
      <c r="Q29">
        <f>Q$2*'Count data'!Q28</f>
        <v>252343147.5</v>
      </c>
      <c r="R29">
        <f>R$2*'Count data'!R28</f>
        <v>0</v>
      </c>
    </row>
    <row r="30" spans="1:18">
      <c r="A30" s="28" t="s">
        <v>6568</v>
      </c>
      <c r="B30">
        <f>B$2*'Count data'!B29</f>
        <v>0</v>
      </c>
      <c r="C30">
        <f>C$2*'Count data'!C29</f>
        <v>0</v>
      </c>
      <c r="D30">
        <f>D$2*'Count data'!D29</f>
        <v>0</v>
      </c>
      <c r="E30">
        <f>E$2*'Count data'!E29</f>
        <v>179326656</v>
      </c>
      <c r="F30">
        <f>F$2*'Count data'!F29</f>
        <v>0</v>
      </c>
      <c r="G30">
        <f>G$2*'Count data'!G29</f>
        <v>399772.8</v>
      </c>
      <c r="H30">
        <f>H$2*'Count data'!H29</f>
        <v>776675</v>
      </c>
      <c r="I30">
        <f>I$2*'Count data'!I29</f>
        <v>12184543.5</v>
      </c>
      <c r="J30">
        <f>J$2*'Count data'!J29</f>
        <v>344050.5</v>
      </c>
      <c r="K30">
        <f>K$2*'Count data'!K29</f>
        <v>39395.599999999999</v>
      </c>
      <c r="L30">
        <f>L$2*'Count data'!L29</f>
        <v>0</v>
      </c>
      <c r="M30">
        <f>M$2*'Count data'!M29</f>
        <v>0</v>
      </c>
      <c r="N30">
        <f>N$2*'Count data'!N29</f>
        <v>2589434.4499999997</v>
      </c>
      <c r="O30">
        <f>O$2*'Count data'!O29</f>
        <v>0</v>
      </c>
      <c r="P30">
        <f>P$2*'Count data'!P29</f>
        <v>0</v>
      </c>
      <c r="Q30">
        <f>Q$2*'Count data'!Q29</f>
        <v>331573298.75</v>
      </c>
      <c r="R30">
        <f>R$2*'Count data'!R29</f>
        <v>0</v>
      </c>
    </row>
    <row r="31" spans="1:18">
      <c r="A31" s="28" t="s">
        <v>6569</v>
      </c>
      <c r="B31">
        <f>B$2*'Count data'!B30</f>
        <v>0</v>
      </c>
      <c r="C31">
        <f>C$2*'Count data'!C30</f>
        <v>0</v>
      </c>
      <c r="D31">
        <f>D$2*'Count data'!D30</f>
        <v>0</v>
      </c>
      <c r="E31">
        <f>E$2*'Count data'!E30</f>
        <v>168285312</v>
      </c>
      <c r="F31">
        <f>F$2*'Count data'!F30</f>
        <v>0</v>
      </c>
      <c r="G31">
        <f>G$2*'Count data'!G30</f>
        <v>37478.700000000004</v>
      </c>
      <c r="H31">
        <f>H$2*'Count data'!H30</f>
        <v>0</v>
      </c>
      <c r="I31">
        <f>I$2*'Count data'!I30</f>
        <v>32492116</v>
      </c>
      <c r="J31">
        <f>J$2*'Count data'!J30</f>
        <v>229366.99999999997</v>
      </c>
      <c r="K31">
        <f>K$2*'Count data'!K30</f>
        <v>0</v>
      </c>
      <c r="L31">
        <f>L$2*'Count data'!L30</f>
        <v>0</v>
      </c>
      <c r="M31">
        <f>M$2*'Count data'!M30</f>
        <v>0</v>
      </c>
      <c r="N31">
        <f>N$2*'Count data'!N30</f>
        <v>1267170.05</v>
      </c>
      <c r="O31">
        <f>O$2*'Count data'!O30</f>
        <v>0</v>
      </c>
      <c r="P31">
        <f>P$2*'Count data'!P30</f>
        <v>0</v>
      </c>
      <c r="Q31">
        <f>Q$2*'Count data'!Q30</f>
        <v>404868449</v>
      </c>
      <c r="R31">
        <f>R$2*'Count data'!R30</f>
        <v>0</v>
      </c>
    </row>
    <row r="32" spans="1:18">
      <c r="A32" s="28" t="s">
        <v>6571</v>
      </c>
      <c r="B32">
        <f>B$2*'Count data'!B31</f>
        <v>0</v>
      </c>
      <c r="C32">
        <f>C$2*'Count data'!C31</f>
        <v>0</v>
      </c>
      <c r="D32">
        <f>D$2*'Count data'!D31</f>
        <v>0</v>
      </c>
      <c r="E32">
        <f>E$2*'Count data'!E31</f>
        <v>57348360</v>
      </c>
      <c r="F32">
        <f>F$2*'Count data'!F31</f>
        <v>0</v>
      </c>
      <c r="G32">
        <f>G$2*'Count data'!G31</f>
        <v>0</v>
      </c>
      <c r="H32">
        <f>H$2*'Count data'!H31</f>
        <v>0</v>
      </c>
      <c r="I32">
        <f>I$2*'Count data'!I31</f>
        <v>55236597.200000003</v>
      </c>
      <c r="J32">
        <f>J$2*'Count data'!J31</f>
        <v>2523037</v>
      </c>
      <c r="K32">
        <f>K$2*'Count data'!K31</f>
        <v>0</v>
      </c>
      <c r="L32">
        <f>L$2*'Count data'!L31</f>
        <v>0</v>
      </c>
      <c r="M32">
        <f>M$2*'Count data'!M31</f>
        <v>0</v>
      </c>
      <c r="N32">
        <f>N$2*'Count data'!N31</f>
        <v>606037.85</v>
      </c>
      <c r="O32">
        <f>O$2*'Count data'!O31</f>
        <v>0</v>
      </c>
      <c r="P32">
        <f>P$2*'Count data'!P31</f>
        <v>0</v>
      </c>
      <c r="Q32">
        <f>Q$2*'Count data'!Q31</f>
        <v>907463765</v>
      </c>
      <c r="R32">
        <f>R$2*'Count data'!R31</f>
        <v>0</v>
      </c>
    </row>
    <row r="33" spans="1:18">
      <c r="A33" s="28" t="s">
        <v>6573</v>
      </c>
      <c r="B33">
        <f>B$2*'Count data'!B32</f>
        <v>0</v>
      </c>
      <c r="C33">
        <f>C$2*'Count data'!C32</f>
        <v>0</v>
      </c>
      <c r="D33">
        <f>D$2*'Count data'!D32</f>
        <v>0</v>
      </c>
      <c r="E33">
        <f>E$2*'Count data'!E32</f>
        <v>87902424</v>
      </c>
      <c r="F33">
        <f>F$2*'Count data'!F32</f>
        <v>0</v>
      </c>
      <c r="G33">
        <f>G$2*'Count data'!G32</f>
        <v>0</v>
      </c>
      <c r="H33">
        <f>H$2*'Count data'!H32</f>
        <v>0</v>
      </c>
      <c r="I33">
        <f>I$2*'Count data'!I32</f>
        <v>146214522</v>
      </c>
      <c r="J33">
        <f>J$2*'Count data'!J32</f>
        <v>344050.5</v>
      </c>
      <c r="K33">
        <f>K$2*'Count data'!K32</f>
        <v>157582.39999999999</v>
      </c>
      <c r="L33">
        <f>L$2*'Count data'!L32</f>
        <v>0</v>
      </c>
      <c r="M33">
        <f>M$2*'Count data'!M32</f>
        <v>4496452.5</v>
      </c>
      <c r="N33">
        <f>N$2*'Count data'!N32</f>
        <v>385660.45</v>
      </c>
      <c r="O33">
        <f>O$2*'Count data'!O32</f>
        <v>5311035.8499999996</v>
      </c>
      <c r="P33">
        <f>P$2*'Count data'!P32</f>
        <v>0</v>
      </c>
      <c r="Q33">
        <f>Q$2*'Count data'!Q32</f>
        <v>931895481.75</v>
      </c>
      <c r="R33">
        <f>R$2*'Count data'!R32</f>
        <v>0</v>
      </c>
    </row>
    <row r="34" spans="1:18">
      <c r="A34" s="28" t="s">
        <v>7021</v>
      </c>
      <c r="B34">
        <f>B$2*'Count data'!B33</f>
        <v>0</v>
      </c>
      <c r="C34">
        <f>C$2*'Count data'!C33</f>
        <v>0</v>
      </c>
      <c r="D34">
        <f>D$2*'Count data'!D33</f>
        <v>0</v>
      </c>
      <c r="E34">
        <f>E$2*'Count data'!E33</f>
        <v>10089504</v>
      </c>
      <c r="F34">
        <f>F$2*'Count data'!F33</f>
        <v>257790</v>
      </c>
      <c r="G34">
        <f>G$2*'Count data'!G33</f>
        <v>0</v>
      </c>
      <c r="H34">
        <f>H$2*'Count data'!H33</f>
        <v>0</v>
      </c>
      <c r="I34">
        <f>I$2*'Count data'!I33</f>
        <v>149463733.59999999</v>
      </c>
      <c r="J34">
        <f>J$2*'Count data'!J33</f>
        <v>573417.5</v>
      </c>
      <c r="K34">
        <f>K$2*'Count data'!K33</f>
        <v>1733406.4000000001</v>
      </c>
      <c r="L34">
        <f>L$2*'Count data'!L33</f>
        <v>0</v>
      </c>
      <c r="M34">
        <f>M$2*'Count data'!M33</f>
        <v>13489357.5</v>
      </c>
      <c r="N34">
        <f>N$2*'Count data'!N33</f>
        <v>220377.4</v>
      </c>
      <c r="O34">
        <f>O$2*'Count data'!O33</f>
        <v>0</v>
      </c>
      <c r="P34">
        <f>P$2*'Count data'!P33</f>
        <v>0</v>
      </c>
      <c r="Q34">
        <f>Q$2*'Count data'!Q33</f>
        <v>736441747.75</v>
      </c>
      <c r="R34">
        <f>R$2*'Count data'!R33</f>
        <v>0</v>
      </c>
    </row>
    <row r="35" spans="1:18">
      <c r="A35" s="28" t="s">
        <v>7023</v>
      </c>
      <c r="B35">
        <f>B$2*'Count data'!B34</f>
        <v>0</v>
      </c>
      <c r="C35">
        <f>C$2*'Count data'!C34</f>
        <v>0</v>
      </c>
      <c r="D35">
        <f>D$2*'Count data'!D34</f>
        <v>0</v>
      </c>
      <c r="E35">
        <f>E$2*'Count data'!E34</f>
        <v>9137664</v>
      </c>
      <c r="F35">
        <f>F$2*'Count data'!F34</f>
        <v>713880</v>
      </c>
      <c r="G35">
        <f>G$2*'Count data'!G34</f>
        <v>0</v>
      </c>
      <c r="H35">
        <f>H$2*'Count data'!H34</f>
        <v>0</v>
      </c>
      <c r="I35">
        <f>I$2*'Count data'!I34</f>
        <v>61735020.400000006</v>
      </c>
      <c r="J35">
        <f>J$2*'Count data'!J34</f>
        <v>114683.49999999999</v>
      </c>
      <c r="K35">
        <f>K$2*'Count data'!K34</f>
        <v>35140875.199999996</v>
      </c>
      <c r="L35">
        <f>L$2*'Count data'!L34</f>
        <v>0</v>
      </c>
      <c r="M35">
        <f>M$2*'Count data'!M34</f>
        <v>2997634.9999999995</v>
      </c>
      <c r="N35">
        <f>N$2*'Count data'!N34</f>
        <v>165283.05000000002</v>
      </c>
      <c r="O35">
        <f>O$2*'Count data'!O34</f>
        <v>10622071.699999999</v>
      </c>
      <c r="P35">
        <f>P$2*'Count data'!P34</f>
        <v>0</v>
      </c>
      <c r="Q35">
        <f>Q$2*'Count data'!Q34</f>
        <v>523536787.5</v>
      </c>
      <c r="R35">
        <f>R$2*'Count data'!R34</f>
        <v>0</v>
      </c>
    </row>
    <row r="36" spans="1:18">
      <c r="A36" s="28" t="s">
        <v>7025</v>
      </c>
      <c r="B36">
        <f>B$2*'Count data'!B35</f>
        <v>0</v>
      </c>
      <c r="C36">
        <f>C$2*'Count data'!C35</f>
        <v>0</v>
      </c>
      <c r="D36">
        <f>D$2*'Count data'!D35</f>
        <v>0</v>
      </c>
      <c r="E36">
        <f>E$2*'Count data'!E35</f>
        <v>9185256</v>
      </c>
      <c r="F36">
        <f>F$2*'Count data'!F35</f>
        <v>0</v>
      </c>
      <c r="G36">
        <f>G$2*'Count data'!G35</f>
        <v>99943.2</v>
      </c>
      <c r="H36">
        <f>H$2*'Count data'!H35</f>
        <v>0</v>
      </c>
      <c r="I36">
        <f>I$2*'Count data'!I35</f>
        <v>12996846.399999999</v>
      </c>
      <c r="J36">
        <f>J$2*'Count data'!J35</f>
        <v>0</v>
      </c>
      <c r="K36">
        <f>K$2*'Count data'!K35</f>
        <v>5672966.3999999994</v>
      </c>
      <c r="L36">
        <f>L$2*'Count data'!L35</f>
        <v>0</v>
      </c>
      <c r="M36">
        <f>M$2*'Count data'!M35</f>
        <v>88430232.5</v>
      </c>
      <c r="N36">
        <f>N$2*'Count data'!N35</f>
        <v>826415.25</v>
      </c>
      <c r="O36">
        <f>O$2*'Count data'!O35</f>
        <v>0</v>
      </c>
      <c r="P36">
        <f>P$2*'Count data'!P35</f>
        <v>0</v>
      </c>
      <c r="Q36">
        <f>Q$2*'Count data'!Q35</f>
        <v>314122072.5</v>
      </c>
      <c r="R36">
        <f>R$2*'Count data'!R35</f>
        <v>0</v>
      </c>
    </row>
    <row r="37" spans="1:18">
      <c r="A37" s="28" t="s">
        <v>6644</v>
      </c>
      <c r="B37">
        <f>B$2*'Count data'!B36</f>
        <v>0</v>
      </c>
      <c r="C37">
        <f>C$2*'Count data'!C36</f>
        <v>0</v>
      </c>
      <c r="D37">
        <f>D$2*'Count data'!D36</f>
        <v>0</v>
      </c>
      <c r="E37">
        <f>E$2*'Count data'!E36</f>
        <v>1951272</v>
      </c>
      <c r="F37">
        <f>F$2*'Count data'!F36</f>
        <v>237960</v>
      </c>
      <c r="G37">
        <f>G$2*'Count data'!G36</f>
        <v>4010220.9</v>
      </c>
      <c r="H37">
        <f>H$2*'Count data'!H36</f>
        <v>0</v>
      </c>
      <c r="I37">
        <f>I$2*'Count data'!I36</f>
        <v>4873817.4000000004</v>
      </c>
      <c r="J37">
        <f>J$2*'Count data'!J36</f>
        <v>114683.49999999999</v>
      </c>
      <c r="K37">
        <f>K$2*'Count data'!K36</f>
        <v>2442527.1999999997</v>
      </c>
      <c r="L37">
        <f>L$2*'Count data'!L36</f>
        <v>0</v>
      </c>
      <c r="M37">
        <f>M$2*'Count data'!M36</f>
        <v>94425502.5</v>
      </c>
      <c r="N37">
        <f>N$2*'Count data'!N36</f>
        <v>1046792.65</v>
      </c>
      <c r="O37">
        <f>O$2*'Count data'!O36</f>
        <v>5311035.8499999996</v>
      </c>
      <c r="P37">
        <f>P$2*'Count data'!P36</f>
        <v>0</v>
      </c>
      <c r="Q37">
        <f>Q$2*'Count data'!Q36</f>
        <v>362985506</v>
      </c>
      <c r="R37">
        <f>R$2*'Count data'!R36</f>
        <v>0</v>
      </c>
    </row>
    <row r="38" spans="1:18">
      <c r="A38" s="28" t="s">
        <v>6646</v>
      </c>
      <c r="B38">
        <f>B$2*'Count data'!B37</f>
        <v>0</v>
      </c>
      <c r="C38">
        <f>C$2*'Count data'!C37</f>
        <v>0</v>
      </c>
      <c r="D38">
        <f>D$2*'Count data'!D37</f>
        <v>0</v>
      </c>
      <c r="E38">
        <f>E$2*'Count data'!E37</f>
        <v>3854952.0000000005</v>
      </c>
      <c r="F38">
        <f>F$2*'Count data'!F37</f>
        <v>654390</v>
      </c>
      <c r="G38">
        <f>G$2*'Count data'!G37</f>
        <v>274843.8</v>
      </c>
      <c r="H38">
        <f>H$2*'Count data'!H37</f>
        <v>0</v>
      </c>
      <c r="I38">
        <f>I$2*'Count data'!I37</f>
        <v>12996846.399999999</v>
      </c>
      <c r="J38">
        <f>J$2*'Count data'!J37</f>
        <v>114683.49999999999</v>
      </c>
      <c r="K38">
        <f>K$2*'Count data'!K37</f>
        <v>4372911.6000000006</v>
      </c>
      <c r="L38">
        <f>L$2*'Count data'!L37</f>
        <v>0</v>
      </c>
      <c r="M38">
        <f>M$2*'Count data'!M37</f>
        <v>14988175</v>
      </c>
      <c r="N38">
        <f>N$2*'Count data'!N37</f>
        <v>165283.05000000002</v>
      </c>
      <c r="O38">
        <f>O$2*'Count data'!O37</f>
        <v>15933107.550000001</v>
      </c>
      <c r="P38">
        <f>P$2*'Count data'!P37</f>
        <v>0</v>
      </c>
      <c r="Q38">
        <f>Q$2*'Count data'!Q37</f>
        <v>670127088</v>
      </c>
      <c r="R38">
        <f>R$2*'Count data'!R37</f>
        <v>0</v>
      </c>
    </row>
    <row r="39" spans="1:18">
      <c r="A39" s="28" t="s">
        <v>6648</v>
      </c>
      <c r="B39">
        <f>B$2*'Count data'!B38</f>
        <v>0</v>
      </c>
      <c r="C39">
        <f>C$2*'Count data'!C38</f>
        <v>0</v>
      </c>
      <c r="D39">
        <f>D$2*'Count data'!D38</f>
        <v>0</v>
      </c>
      <c r="E39">
        <f>E$2*'Count data'!E38</f>
        <v>1682208</v>
      </c>
      <c r="F39">
        <f>F$2*'Count data'!F38</f>
        <v>10163340</v>
      </c>
      <c r="G39">
        <f>G$2*'Count data'!G38</f>
        <v>0</v>
      </c>
      <c r="H39">
        <f>H$2*'Count data'!H38</f>
        <v>0</v>
      </c>
      <c r="I39">
        <f>I$2*'Count data'!I38</f>
        <v>27406927.799999997</v>
      </c>
      <c r="J39">
        <f>J$2*'Count data'!J38</f>
        <v>3132369</v>
      </c>
      <c r="K39">
        <f>K$2*'Count data'!K38</f>
        <v>8956270.7999999989</v>
      </c>
      <c r="L39">
        <f>L$2*'Count data'!L38</f>
        <v>505989.9</v>
      </c>
      <c r="M39">
        <f>M$2*'Count data'!M38</f>
        <v>30101062.5</v>
      </c>
      <c r="N39">
        <f>N$2*'Count data'!N38</f>
        <v>0</v>
      </c>
      <c r="O39">
        <f>O$2*'Count data'!O38</f>
        <v>4266505.3500000006</v>
      </c>
      <c r="P39">
        <f>P$2*'Count data'!P38</f>
        <v>0</v>
      </c>
      <c r="Q39">
        <f>Q$2*'Count data'!Q38</f>
        <v>117760135.49999999</v>
      </c>
      <c r="R39">
        <f>R$2*'Count data'!R38</f>
        <v>0</v>
      </c>
    </row>
    <row r="40" spans="1:18">
      <c r="A40" s="28" t="s">
        <v>6650</v>
      </c>
      <c r="B40">
        <f>B$2*'Count data'!B39</f>
        <v>0</v>
      </c>
      <c r="C40">
        <f>C$2*'Count data'!C39</f>
        <v>0</v>
      </c>
      <c r="D40">
        <f>D$2*'Count data'!D39</f>
        <v>0</v>
      </c>
      <c r="E40">
        <f>E$2*'Count data'!E39</f>
        <v>1223424</v>
      </c>
      <c r="F40">
        <f>F$2*'Count data'!F39</f>
        <v>21792240</v>
      </c>
      <c r="G40">
        <f>G$2*'Count data'!G39</f>
        <v>0</v>
      </c>
      <c r="H40">
        <f>H$2*'Count data'!H39</f>
        <v>0</v>
      </c>
      <c r="I40">
        <f>I$2*'Count data'!I39</f>
        <v>17618739.300000001</v>
      </c>
      <c r="J40">
        <f>J$2*'Count data'!J39</f>
        <v>2303212.5</v>
      </c>
      <c r="K40">
        <f>K$2*'Count data'!K39</f>
        <v>9336042</v>
      </c>
      <c r="L40">
        <f>L$2*'Count data'!L39</f>
        <v>1517969.7000000002</v>
      </c>
      <c r="M40">
        <f>M$2*'Count data'!M39</f>
        <v>18060637.5</v>
      </c>
      <c r="N40">
        <f>N$2*'Count data'!N39</f>
        <v>88517.7</v>
      </c>
      <c r="O40">
        <f>O$2*'Count data'!O39</f>
        <v>0</v>
      </c>
      <c r="P40">
        <f>P$2*'Count data'!P39</f>
        <v>0</v>
      </c>
      <c r="Q40">
        <f>Q$2*'Count data'!Q39</f>
        <v>72899131.5</v>
      </c>
      <c r="R40">
        <f>R$2*'Count data'!R39</f>
        <v>0</v>
      </c>
    </row>
    <row r="41" spans="1:18">
      <c r="A41" s="28" t="s">
        <v>6652</v>
      </c>
      <c r="B41">
        <f>B$2*'Count data'!B40</f>
        <v>0</v>
      </c>
      <c r="C41">
        <f>C$2*'Count data'!C40</f>
        <v>0</v>
      </c>
      <c r="D41">
        <f>D$2*'Count data'!D40</f>
        <v>0</v>
      </c>
      <c r="E41">
        <f>E$2*'Count data'!E40</f>
        <v>11469600</v>
      </c>
      <c r="F41">
        <f>F$2*'Count data'!F40</f>
        <v>19604520</v>
      </c>
      <c r="G41">
        <f>G$2*'Count data'!G40</f>
        <v>70251.3</v>
      </c>
      <c r="H41">
        <f>H$2*'Count data'!H40</f>
        <v>0</v>
      </c>
      <c r="I41">
        <f>I$2*'Count data'!I40</f>
        <v>56118947.400000006</v>
      </c>
      <c r="J41">
        <f>J$2*'Count data'!J40</f>
        <v>11055420</v>
      </c>
      <c r="K41">
        <f>K$2*'Count data'!K40</f>
        <v>12342564</v>
      </c>
      <c r="L41">
        <f>L$2*'Count data'!L40</f>
        <v>252994.95</v>
      </c>
      <c r="M41">
        <f>M$2*'Count data'!M40</f>
        <v>12040425</v>
      </c>
      <c r="N41">
        <f>N$2*'Count data'!N40</f>
        <v>0</v>
      </c>
      <c r="O41">
        <f>O$2*'Count data'!O40</f>
        <v>0</v>
      </c>
      <c r="P41">
        <f>P$2*'Count data'!P40</f>
        <v>0</v>
      </c>
      <c r="Q41">
        <f>Q$2*'Count data'!Q40</f>
        <v>109348697.25</v>
      </c>
      <c r="R41">
        <f>R$2*'Count data'!R40</f>
        <v>0</v>
      </c>
    </row>
    <row r="42" spans="1:18">
      <c r="A42" s="28" t="s">
        <v>6654</v>
      </c>
      <c r="B42">
        <f>B$2*'Count data'!B41</f>
        <v>0</v>
      </c>
      <c r="C42">
        <f>C$2*'Count data'!C41</f>
        <v>0</v>
      </c>
      <c r="D42">
        <f>D$2*'Count data'!D41</f>
        <v>0</v>
      </c>
      <c r="E42">
        <f>E$2*'Count data'!E41</f>
        <v>7340544.0000000009</v>
      </c>
      <c r="F42">
        <f>F$2*'Count data'!F41</f>
        <v>350460</v>
      </c>
      <c r="G42">
        <f>G$2*'Count data'!G41</f>
        <v>1876713.3</v>
      </c>
      <c r="H42">
        <f>H$2*'Count data'!H41</f>
        <v>0</v>
      </c>
      <c r="I42">
        <f>I$2*'Count data'!I41</f>
        <v>71780049</v>
      </c>
      <c r="J42">
        <f>J$2*'Count data'!J41</f>
        <v>11608191</v>
      </c>
      <c r="K42">
        <f>K$2*'Count data'!K41</f>
        <v>13576820.4</v>
      </c>
      <c r="L42">
        <f>L$2*'Count data'!L41</f>
        <v>6071878.8000000007</v>
      </c>
      <c r="M42">
        <f>M$2*'Count data'!M41</f>
        <v>46957657.5</v>
      </c>
      <c r="N42">
        <f>N$2*'Count data'!N41</f>
        <v>398329.64999999997</v>
      </c>
      <c r="O42">
        <f>O$2*'Count data'!O41</f>
        <v>4266505.3500000006</v>
      </c>
      <c r="P42">
        <f>P$2*'Count data'!P41</f>
        <v>0</v>
      </c>
      <c r="Q42">
        <f>Q$2*'Count data'!Q41</f>
        <v>409356661.5</v>
      </c>
      <c r="R42">
        <f>R$2*'Count data'!R41</f>
        <v>0</v>
      </c>
    </row>
    <row r="43" spans="1:18">
      <c r="A43" s="28" t="s">
        <v>6656</v>
      </c>
      <c r="B43">
        <f>B$2*'Count data'!B42</f>
        <v>0</v>
      </c>
      <c r="C43">
        <f>C$2*'Count data'!C42</f>
        <v>0</v>
      </c>
      <c r="D43">
        <f>D$2*'Count data'!D42</f>
        <v>0</v>
      </c>
      <c r="E43">
        <f>E$2*'Count data'!E42</f>
        <v>9661176</v>
      </c>
      <c r="F43">
        <f>F$2*'Count data'!F42</f>
        <v>0</v>
      </c>
      <c r="G43">
        <f>G$2*'Count data'!G42</f>
        <v>4547415.6000000006</v>
      </c>
      <c r="H43">
        <f>H$2*'Count data'!H42</f>
        <v>0</v>
      </c>
      <c r="I43">
        <f>I$2*'Count data'!I42</f>
        <v>5686120.2999999998</v>
      </c>
      <c r="J43">
        <f>J$2*'Count data'!J42</f>
        <v>64681494</v>
      </c>
      <c r="K43">
        <f>K$2*'Count data'!K42</f>
        <v>551538.4</v>
      </c>
      <c r="L43">
        <f>L$2*'Count data'!L42</f>
        <v>0</v>
      </c>
      <c r="M43">
        <f>M$2*'Count data'!M42</f>
        <v>0</v>
      </c>
      <c r="N43">
        <f>N$2*'Count data'!N42</f>
        <v>385660.45</v>
      </c>
      <c r="O43">
        <f>O$2*'Count data'!O42</f>
        <v>0</v>
      </c>
      <c r="P43">
        <f>P$2*'Count data'!P42</f>
        <v>0</v>
      </c>
      <c r="Q43">
        <f>Q$2*'Count data'!Q42</f>
        <v>0</v>
      </c>
      <c r="R43">
        <f>R$2*'Count data'!R42</f>
        <v>0</v>
      </c>
    </row>
    <row r="44" spans="1:18">
      <c r="A44" s="28" t="s">
        <v>6657</v>
      </c>
      <c r="B44">
        <f>B$2*'Count data'!B43</f>
        <v>0</v>
      </c>
      <c r="C44">
        <f>C$2*'Count data'!C43</f>
        <v>0</v>
      </c>
      <c r="D44">
        <f>D$2*'Count data'!D43</f>
        <v>0</v>
      </c>
      <c r="E44">
        <f>E$2*'Count data'!E43</f>
        <v>24081552</v>
      </c>
      <c r="F44">
        <f>F$2*'Count data'!F43</f>
        <v>0</v>
      </c>
      <c r="G44">
        <f>G$2*'Count data'!G43</f>
        <v>6896080.7999999998</v>
      </c>
      <c r="H44">
        <f>H$2*'Count data'!H43</f>
        <v>932010</v>
      </c>
      <c r="I44">
        <f>I$2*'Count data'!I43</f>
        <v>45488962.399999999</v>
      </c>
      <c r="J44">
        <f>J$2*'Count data'!J43</f>
        <v>127298685</v>
      </c>
      <c r="K44">
        <f>K$2*'Count data'!K43</f>
        <v>2442527.1999999997</v>
      </c>
      <c r="L44">
        <f>L$2*'Count data'!L43</f>
        <v>0</v>
      </c>
      <c r="M44">
        <f>M$2*'Count data'!M43</f>
        <v>7494087.5</v>
      </c>
      <c r="N44">
        <f>N$2*'Count data'!N43</f>
        <v>771320.9</v>
      </c>
      <c r="O44">
        <f>O$2*'Count data'!O43</f>
        <v>5311035.8499999996</v>
      </c>
      <c r="P44">
        <f>P$2*'Count data'!P43</f>
        <v>0</v>
      </c>
      <c r="Q44">
        <f>Q$2*'Count data'!Q43</f>
        <v>3490245.2499999995</v>
      </c>
      <c r="R44">
        <f>R$2*'Count data'!R43</f>
        <v>0</v>
      </c>
    </row>
    <row r="45" spans="1:18">
      <c r="A45" s="28" t="s">
        <v>6659</v>
      </c>
      <c r="B45">
        <f>B$2*'Count data'!B44</f>
        <v>0</v>
      </c>
      <c r="C45">
        <f>C$2*'Count data'!C44</f>
        <v>0</v>
      </c>
      <c r="D45">
        <f>D$2*'Count data'!D44</f>
        <v>0</v>
      </c>
      <c r="E45">
        <f>E$2*'Count data'!E44</f>
        <v>27270216.000000004</v>
      </c>
      <c r="F45">
        <f>F$2*'Count data'!F44</f>
        <v>0</v>
      </c>
      <c r="G45">
        <f>G$2*'Count data'!G44</f>
        <v>4584894.3</v>
      </c>
      <c r="H45">
        <f>H$2*'Count data'!H44</f>
        <v>0</v>
      </c>
      <c r="I45">
        <f>I$2*'Count data'!I44</f>
        <v>19495269.600000001</v>
      </c>
      <c r="J45">
        <f>J$2*'Count data'!J44</f>
        <v>274552299</v>
      </c>
      <c r="K45">
        <f>K$2*'Count data'!K44</f>
        <v>4727472</v>
      </c>
      <c r="L45">
        <f>L$2*'Count data'!L44</f>
        <v>0</v>
      </c>
      <c r="M45">
        <f>M$2*'Count data'!M44</f>
        <v>1498817.4999999998</v>
      </c>
      <c r="N45">
        <f>N$2*'Count data'!N44</f>
        <v>1652830.5</v>
      </c>
      <c r="O45">
        <f>O$2*'Count data'!O44</f>
        <v>0</v>
      </c>
      <c r="P45">
        <f>P$2*'Count data'!P44</f>
        <v>0</v>
      </c>
      <c r="Q45">
        <f>Q$2*'Count data'!Q44</f>
        <v>3490245.2499999995</v>
      </c>
      <c r="R45">
        <f>R$2*'Count data'!R44</f>
        <v>0</v>
      </c>
    </row>
    <row r="46" spans="1:18">
      <c r="A46" s="28" t="s">
        <v>6661</v>
      </c>
      <c r="B46">
        <f>B$2*'Count data'!B45</f>
        <v>0</v>
      </c>
      <c r="C46">
        <f>C$2*'Count data'!C45</f>
        <v>0</v>
      </c>
      <c r="D46">
        <f>D$2*'Count data'!D45</f>
        <v>0</v>
      </c>
      <c r="E46">
        <f>E$2*'Count data'!E45</f>
        <v>10279872</v>
      </c>
      <c r="F46">
        <f>F$2*'Count data'!F45</f>
        <v>0</v>
      </c>
      <c r="G46">
        <f>G$2*'Count data'!G45</f>
        <v>999432</v>
      </c>
      <c r="H46">
        <f>H$2*'Count data'!H45</f>
        <v>310670</v>
      </c>
      <c r="I46">
        <f>I$2*'Count data'!I45</f>
        <v>34929024.700000003</v>
      </c>
      <c r="J46">
        <f>J$2*'Count data'!J45</f>
        <v>186131320.5</v>
      </c>
      <c r="K46">
        <f>K$2*'Count data'!K45</f>
        <v>2757692</v>
      </c>
      <c r="L46">
        <f>L$2*'Count data'!L45</f>
        <v>0</v>
      </c>
      <c r="M46">
        <f>M$2*'Count data'!M45</f>
        <v>5995269.9999999991</v>
      </c>
      <c r="N46">
        <f>N$2*'Count data'!N45</f>
        <v>6390944.6000000006</v>
      </c>
      <c r="O46">
        <f>O$2*'Count data'!O45</f>
        <v>10622071.699999999</v>
      </c>
      <c r="P46">
        <f>P$2*'Count data'!P45</f>
        <v>0</v>
      </c>
      <c r="Q46">
        <f>Q$2*'Count data'!Q45</f>
        <v>0</v>
      </c>
      <c r="R46">
        <f>R$2*'Count data'!R45</f>
        <v>0</v>
      </c>
    </row>
    <row r="47" spans="1:18">
      <c r="A47" s="28" t="s">
        <v>6663</v>
      </c>
      <c r="B47">
        <f>B$2*'Count data'!B46</f>
        <v>0</v>
      </c>
      <c r="C47">
        <f>C$2*'Count data'!C46</f>
        <v>0</v>
      </c>
      <c r="D47">
        <f>D$2*'Count data'!D46</f>
        <v>0</v>
      </c>
      <c r="E47">
        <f>E$2*'Count data'!E46</f>
        <v>11422080</v>
      </c>
      <c r="F47">
        <f>F$2*'Count data'!F46</f>
        <v>0</v>
      </c>
      <c r="G47">
        <f>G$2*'Count data'!G46</f>
        <v>574673.4</v>
      </c>
      <c r="H47">
        <f>H$2*'Count data'!H46</f>
        <v>0</v>
      </c>
      <c r="I47">
        <f>I$2*'Count data'!I46</f>
        <v>150276036.5</v>
      </c>
      <c r="J47">
        <f>J$2*'Count data'!J46</f>
        <v>46676184.5</v>
      </c>
      <c r="K47">
        <f>K$2*'Count data'!K46</f>
        <v>1536428.4000000001</v>
      </c>
      <c r="L47">
        <f>L$2*'Count data'!L46</f>
        <v>0</v>
      </c>
      <c r="M47">
        <f>M$2*'Count data'!M46</f>
        <v>1498817.4999999998</v>
      </c>
      <c r="N47">
        <f>N$2*'Count data'!N46</f>
        <v>936603.95000000007</v>
      </c>
      <c r="O47">
        <f>O$2*'Count data'!O46</f>
        <v>53110358.5</v>
      </c>
      <c r="P47">
        <f>P$2*'Count data'!P46</f>
        <v>0</v>
      </c>
      <c r="Q47">
        <f>Q$2*'Count data'!Q46</f>
        <v>3490245.2499999995</v>
      </c>
      <c r="R47">
        <f>R$2*'Count data'!R46</f>
        <v>0</v>
      </c>
    </row>
    <row r="48" spans="1:18">
      <c r="A48" s="28" t="s">
        <v>6665</v>
      </c>
      <c r="B48">
        <f>B$2*'Count data'!B47</f>
        <v>0</v>
      </c>
      <c r="C48">
        <f>C$2*'Count data'!C47</f>
        <v>0</v>
      </c>
      <c r="D48">
        <f>D$2*'Count data'!D47</f>
        <v>0</v>
      </c>
      <c r="E48">
        <f>E$2*'Count data'!E47</f>
        <v>26984663.999999996</v>
      </c>
      <c r="F48">
        <f>F$2*'Count data'!F47</f>
        <v>0</v>
      </c>
      <c r="G48">
        <f>G$2*'Count data'!G47</f>
        <v>237365.1</v>
      </c>
      <c r="H48">
        <f>H$2*'Count data'!H47</f>
        <v>0</v>
      </c>
      <c r="I48">
        <f>I$2*'Count data'!I47</f>
        <v>65796534.900000006</v>
      </c>
      <c r="J48">
        <f>J$2*'Count data'!J47</f>
        <v>2867087.5</v>
      </c>
      <c r="K48">
        <f>K$2*'Count data'!K47</f>
        <v>1575824</v>
      </c>
      <c r="L48">
        <f>L$2*'Count data'!L47</f>
        <v>0</v>
      </c>
      <c r="M48">
        <f>M$2*'Count data'!M47</f>
        <v>1498817.4999999998</v>
      </c>
      <c r="N48">
        <f>N$2*'Count data'!N47</f>
        <v>9421133.8499999996</v>
      </c>
      <c r="O48">
        <f>O$2*'Count data'!O47</f>
        <v>53110358.5</v>
      </c>
      <c r="P48">
        <f>P$2*'Count data'!P47</f>
        <v>0</v>
      </c>
      <c r="Q48">
        <f>Q$2*'Count data'!Q47</f>
        <v>0</v>
      </c>
      <c r="R48">
        <f>R$2*'Count data'!R47</f>
        <v>0</v>
      </c>
    </row>
    <row r="49" spans="1:18">
      <c r="A49" s="28" t="s">
        <v>6667</v>
      </c>
      <c r="B49">
        <f>B$2*'Count data'!B48</f>
        <v>0</v>
      </c>
      <c r="C49">
        <f>C$2*'Count data'!C48</f>
        <v>0</v>
      </c>
      <c r="D49">
        <f>D$2*'Count data'!D48</f>
        <v>0</v>
      </c>
      <c r="E49">
        <f>E$2*'Count data'!E48</f>
        <v>17166168</v>
      </c>
      <c r="F49">
        <f>F$2*'Count data'!F48</f>
        <v>0</v>
      </c>
      <c r="G49">
        <f>G$2*'Count data'!G48</f>
        <v>1344810.5999999999</v>
      </c>
      <c r="H49">
        <f>H$2*'Count data'!H48</f>
        <v>0</v>
      </c>
      <c r="I49">
        <f>I$2*'Count data'!I48</f>
        <v>159873745.5</v>
      </c>
      <c r="J49">
        <f>J$2*'Count data'!J48</f>
        <v>644899.5</v>
      </c>
      <c r="K49">
        <f>K$2*'Count data'!K48</f>
        <v>316476</v>
      </c>
      <c r="L49">
        <f>L$2*'Count data'!L48</f>
        <v>0</v>
      </c>
      <c r="M49">
        <f>M$2*'Count data'!M48</f>
        <v>1204042.5</v>
      </c>
      <c r="N49">
        <f>N$2*'Count data'!N48</f>
        <v>5399579.7000000002</v>
      </c>
      <c r="O49">
        <f>O$2*'Count data'!O48</f>
        <v>55464569.549999997</v>
      </c>
      <c r="P49">
        <f>P$2*'Count data'!P48</f>
        <v>0</v>
      </c>
      <c r="Q49">
        <f>Q$2*'Count data'!Q48</f>
        <v>2803812.75</v>
      </c>
      <c r="R49">
        <f>R$2*'Count data'!R48</f>
        <v>0</v>
      </c>
    </row>
    <row r="50" spans="1:18">
      <c r="A50" s="28" t="s">
        <v>6669</v>
      </c>
      <c r="B50">
        <f>B$2*'Count data'!B49</f>
        <v>0</v>
      </c>
      <c r="C50">
        <f>C$2*'Count data'!C49</f>
        <v>0</v>
      </c>
      <c r="D50">
        <f>D$2*'Count data'!D49</f>
        <v>0</v>
      </c>
      <c r="E50">
        <f>E$2*'Count data'!E49</f>
        <v>11278440</v>
      </c>
      <c r="F50">
        <f>F$2*'Count data'!F49</f>
        <v>0</v>
      </c>
      <c r="G50">
        <f>G$2*'Count data'!G49</f>
        <v>592118.1</v>
      </c>
      <c r="H50">
        <f>H$2*'Count data'!H49</f>
        <v>124785</v>
      </c>
      <c r="I50">
        <f>I$2*'Count data'!I49</f>
        <v>139644822.59999999</v>
      </c>
      <c r="J50">
        <f>J$2*'Count data'!J49</f>
        <v>6909637.5</v>
      </c>
      <c r="K50">
        <f>K$2*'Count data'!K49</f>
        <v>886132.79999999993</v>
      </c>
      <c r="L50">
        <f>L$2*'Count data'!L49</f>
        <v>0</v>
      </c>
      <c r="M50">
        <f>M$2*'Count data'!M49</f>
        <v>10836382.5</v>
      </c>
      <c r="N50">
        <f>N$2*'Count data'!N49</f>
        <v>6638827.5</v>
      </c>
      <c r="O50">
        <f>O$2*'Count data'!O49</f>
        <v>234657794.25</v>
      </c>
      <c r="P50">
        <f>P$2*'Count data'!P49</f>
        <v>0</v>
      </c>
      <c r="Q50">
        <f>Q$2*'Count data'!Q49</f>
        <v>19626689.25</v>
      </c>
      <c r="R50">
        <f>R$2*'Count data'!R49</f>
        <v>0</v>
      </c>
    </row>
    <row r="51" spans="1:18">
      <c r="A51" s="28" t="s">
        <v>6944</v>
      </c>
      <c r="B51">
        <f>B$2*'Count data'!B50</f>
        <v>0</v>
      </c>
      <c r="C51">
        <f>C$2*'Count data'!C50</f>
        <v>0</v>
      </c>
      <c r="D51">
        <f>D$2*'Count data'!D50</f>
        <v>0</v>
      </c>
      <c r="E51">
        <f>E$2*'Count data'!E50</f>
        <v>27374112</v>
      </c>
      <c r="F51">
        <f>F$2*'Count data'!F50</f>
        <v>0</v>
      </c>
      <c r="G51">
        <f>G$2*'Count data'!G50</f>
        <v>180646.19999999998</v>
      </c>
      <c r="H51">
        <f>H$2*'Count data'!H50</f>
        <v>0</v>
      </c>
      <c r="I51">
        <f>I$2*'Count data'!I50</f>
        <v>140949914.40000001</v>
      </c>
      <c r="J51">
        <f>J$2*'Count data'!J50</f>
        <v>3685140</v>
      </c>
      <c r="K51">
        <f>K$2*'Count data'!K50</f>
        <v>1360846.8</v>
      </c>
      <c r="L51">
        <f>L$2*'Count data'!L50</f>
        <v>0</v>
      </c>
      <c r="M51">
        <f>M$2*'Count data'!M50</f>
        <v>7224255.0000000009</v>
      </c>
      <c r="N51">
        <f>N$2*'Count data'!N50</f>
        <v>3230896.0500000003</v>
      </c>
      <c r="O51">
        <f>O$2*'Count data'!O50</f>
        <v>115195644.45</v>
      </c>
      <c r="P51">
        <f>P$2*'Count data'!P50</f>
        <v>0</v>
      </c>
      <c r="Q51">
        <f>Q$2*'Count data'!Q50</f>
        <v>50468629.5</v>
      </c>
      <c r="R51">
        <f>R$2*'Count data'!R50</f>
        <v>0</v>
      </c>
    </row>
    <row r="52" spans="1:18">
      <c r="A52" s="29" t="s">
        <v>6946</v>
      </c>
      <c r="B52">
        <f>B$2*'Count data'!B51</f>
        <v>0</v>
      </c>
      <c r="C52">
        <f>C$2*'Count data'!C51</f>
        <v>0</v>
      </c>
      <c r="D52">
        <f>D$2*'Count data'!D51</f>
        <v>0</v>
      </c>
      <c r="E52">
        <f>E$2*'Count data'!E51</f>
        <v>23891183.999999996</v>
      </c>
      <c r="F52">
        <f>F$2*'Count data'!F51</f>
        <v>0</v>
      </c>
      <c r="G52">
        <f>G$2*'Count data'!G51</f>
        <v>237365.1</v>
      </c>
      <c r="H52">
        <f>H$2*'Count data'!H51</f>
        <v>0</v>
      </c>
      <c r="I52">
        <f>I$2*'Count data'!I51</f>
        <v>70670352.299999997</v>
      </c>
      <c r="J52">
        <f>J$2*'Count data'!J51</f>
        <v>8027845</v>
      </c>
      <c r="K52">
        <f>K$2*'Count data'!K51</f>
        <v>2954670</v>
      </c>
      <c r="L52">
        <f>L$2*'Count data'!L51</f>
        <v>9448003.5</v>
      </c>
      <c r="M52">
        <f>M$2*'Count data'!M51</f>
        <v>2997634.9999999995</v>
      </c>
      <c r="N52">
        <f>N$2*'Count data'!N51</f>
        <v>495849.14999999997</v>
      </c>
      <c r="O52">
        <f>O$2*'Count data'!O51</f>
        <v>74354501.899999991</v>
      </c>
      <c r="P52">
        <f>P$2*'Count data'!P51</f>
        <v>0</v>
      </c>
      <c r="Q52">
        <f>Q$2*'Count data'!Q51</f>
        <v>272239129.5</v>
      </c>
      <c r="R52">
        <f>R$2*'Count data'!R51</f>
        <v>0</v>
      </c>
    </row>
    <row r="53" spans="1:18">
      <c r="A53" s="28" t="s">
        <v>6948</v>
      </c>
      <c r="B53">
        <f>B$2*'Count data'!B52</f>
        <v>0</v>
      </c>
      <c r="C53">
        <f>C$2*'Count data'!C52</f>
        <v>0</v>
      </c>
      <c r="D53">
        <f>D$2*'Count data'!D52</f>
        <v>0</v>
      </c>
      <c r="E53">
        <f>E$2*'Count data'!E52</f>
        <v>3236256</v>
      </c>
      <c r="F53">
        <f>F$2*'Count data'!F52</f>
        <v>0</v>
      </c>
      <c r="G53">
        <f>G$2*'Count data'!G52</f>
        <v>212379.30000000002</v>
      </c>
      <c r="H53">
        <f>H$2*'Count data'!H52</f>
        <v>155335</v>
      </c>
      <c r="I53">
        <f>I$2*'Count data'!I52</f>
        <v>33304418.899999999</v>
      </c>
      <c r="J53">
        <f>J$2*'Count data'!J52</f>
        <v>2178986.5</v>
      </c>
      <c r="K53">
        <f>K$2*'Count data'!K52</f>
        <v>9179174.7999999989</v>
      </c>
      <c r="L53">
        <f>L$2*'Count data'!L52</f>
        <v>1259733.7999999998</v>
      </c>
      <c r="M53">
        <f>M$2*'Count data'!M52</f>
        <v>1498817.4999999998</v>
      </c>
      <c r="N53">
        <f>N$2*'Count data'!N52</f>
        <v>110188.7</v>
      </c>
      <c r="O53">
        <f>O$2*'Count data'!O52</f>
        <v>148709003.79999998</v>
      </c>
      <c r="P53">
        <f>P$2*'Count data'!P52</f>
        <v>0</v>
      </c>
      <c r="Q53">
        <f>Q$2*'Count data'!Q52</f>
        <v>328083053.5</v>
      </c>
      <c r="R53">
        <f>R$2*'Count data'!R52</f>
        <v>0</v>
      </c>
    </row>
    <row r="54" spans="1:18">
      <c r="A54" s="28" t="s">
        <v>6950</v>
      </c>
      <c r="B54">
        <f>B$2*'Count data'!B53</f>
        <v>0</v>
      </c>
      <c r="C54">
        <f>C$2*'Count data'!C53</f>
        <v>0</v>
      </c>
      <c r="D54">
        <f>D$2*'Count data'!D53</f>
        <v>0</v>
      </c>
      <c r="E54">
        <f>E$2*'Count data'!E53</f>
        <v>6728832</v>
      </c>
      <c r="F54">
        <f>F$2*'Count data'!F53</f>
        <v>0</v>
      </c>
      <c r="G54">
        <f>G$2*'Count data'!G53</f>
        <v>220789.80000000002</v>
      </c>
      <c r="H54">
        <f>H$2*'Count data'!H53</f>
        <v>0</v>
      </c>
      <c r="I54">
        <f>I$2*'Count data'!I53</f>
        <v>1957637.7000000002</v>
      </c>
      <c r="J54">
        <f>J$2*'Count data'!J53</f>
        <v>2763855</v>
      </c>
      <c r="K54">
        <f>K$2*'Count data'!K53</f>
        <v>13513525.200000001</v>
      </c>
      <c r="L54">
        <f>L$2*'Count data'!L53</f>
        <v>0</v>
      </c>
      <c r="M54">
        <f>M$2*'Count data'!M53</f>
        <v>2408085</v>
      </c>
      <c r="N54">
        <f>N$2*'Count data'!N53</f>
        <v>44258.85</v>
      </c>
      <c r="O54">
        <f>O$2*'Count data'!O53</f>
        <v>76797096.299999997</v>
      </c>
      <c r="P54">
        <f>P$2*'Count data'!P53</f>
        <v>0</v>
      </c>
      <c r="Q54">
        <f>Q$2*'Count data'!Q53</f>
        <v>106544884.5</v>
      </c>
      <c r="R54">
        <f>R$2*'Count data'!R53</f>
        <v>0</v>
      </c>
    </row>
    <row r="55" spans="1:18">
      <c r="A55" s="28" t="s">
        <v>6782</v>
      </c>
      <c r="B55">
        <f>B$2*'Count data'!B54</f>
        <v>0</v>
      </c>
      <c r="C55">
        <f>C$2*'Count data'!C54</f>
        <v>0</v>
      </c>
      <c r="D55">
        <f>D$2*'Count data'!D54</f>
        <v>0</v>
      </c>
      <c r="E55">
        <f>E$2*'Count data'!E54</f>
        <v>4140504</v>
      </c>
      <c r="F55">
        <f>F$2*'Count data'!F54</f>
        <v>0</v>
      </c>
      <c r="G55">
        <f>G$2*'Count data'!G54</f>
        <v>462237.3</v>
      </c>
      <c r="H55">
        <f>H$2*'Count data'!H54</f>
        <v>0</v>
      </c>
      <c r="I55">
        <f>I$2*'Count data'!I54</f>
        <v>18682966.699999999</v>
      </c>
      <c r="J55">
        <f>J$2*'Count data'!J54</f>
        <v>1032151.5</v>
      </c>
      <c r="K55">
        <f>K$2*'Count data'!K54</f>
        <v>18043184.800000001</v>
      </c>
      <c r="L55">
        <f>L$2*'Count data'!L54</f>
        <v>1259733.7999999998</v>
      </c>
      <c r="M55">
        <f>M$2*'Count data'!M54</f>
        <v>11990539.999999998</v>
      </c>
      <c r="N55">
        <f>N$2*'Count data'!N54</f>
        <v>385660.45</v>
      </c>
      <c r="O55">
        <f>O$2*'Count data'!O54</f>
        <v>185886254.75</v>
      </c>
      <c r="P55">
        <f>P$2*'Count data'!P54</f>
        <v>0</v>
      </c>
      <c r="Q55">
        <f>Q$2*'Count data'!Q54</f>
        <v>87256131.25</v>
      </c>
      <c r="R55">
        <f>R$2*'Count data'!R54</f>
        <v>0</v>
      </c>
    </row>
    <row r="56" spans="1:18">
      <c r="A56" s="28" t="s">
        <v>6784</v>
      </c>
      <c r="B56">
        <f>B$2*'Count data'!B55</f>
        <v>0</v>
      </c>
      <c r="C56">
        <f>C$2*'Count data'!C55</f>
        <v>269319162</v>
      </c>
      <c r="D56">
        <f>D$2*'Count data'!D55</f>
        <v>0</v>
      </c>
      <c r="E56">
        <f>E$2*'Count data'!E55</f>
        <v>7900272</v>
      </c>
      <c r="F56">
        <f>F$2*'Count data'!F55</f>
        <v>0</v>
      </c>
      <c r="G56">
        <f>G$2*'Count data'!G55</f>
        <v>6283928.7000000002</v>
      </c>
      <c r="H56">
        <f>H$2*'Count data'!H55</f>
        <v>0</v>
      </c>
      <c r="I56">
        <f>I$2*'Count data'!I55</f>
        <v>30055207.299999997</v>
      </c>
      <c r="J56">
        <f>J$2*'Count data'!J55</f>
        <v>458733.99999999994</v>
      </c>
      <c r="K56">
        <f>K$2*'Count data'!K55</f>
        <v>0</v>
      </c>
      <c r="L56">
        <f>L$2*'Count data'!L55</f>
        <v>0</v>
      </c>
      <c r="M56">
        <f>M$2*'Count data'!M55</f>
        <v>0</v>
      </c>
      <c r="N56">
        <f>N$2*'Count data'!N55</f>
        <v>0</v>
      </c>
      <c r="O56">
        <f>O$2*'Count data'!O55</f>
        <v>0</v>
      </c>
      <c r="P56">
        <f>P$2*'Count data'!P55</f>
        <v>0</v>
      </c>
      <c r="Q56">
        <f>Q$2*'Count data'!Q55</f>
        <v>0</v>
      </c>
      <c r="R56">
        <f>R$2*'Count data'!R55</f>
        <v>0</v>
      </c>
    </row>
    <row r="57" spans="1:18">
      <c r="A57" s="28" t="s">
        <v>6785</v>
      </c>
      <c r="B57">
        <f>B$2*'Count data'!B56</f>
        <v>0</v>
      </c>
      <c r="C57">
        <f>C$2*'Count data'!C56</f>
        <v>179540658</v>
      </c>
      <c r="D57">
        <f>D$2*'Count data'!D56</f>
        <v>0</v>
      </c>
      <c r="E57">
        <f>E$2*'Count data'!E56</f>
        <v>2332152</v>
      </c>
      <c r="F57">
        <f>F$2*'Count data'!F56</f>
        <v>42480</v>
      </c>
      <c r="G57">
        <f>G$2*'Count data'!G56</f>
        <v>12223726.200000001</v>
      </c>
      <c r="H57">
        <f>H$2*'Count data'!H56</f>
        <v>0</v>
      </c>
      <c r="I57">
        <f>I$2*'Count data'!I56</f>
        <v>39805299.899999999</v>
      </c>
      <c r="J57">
        <f>J$2*'Count data'!J56</f>
        <v>276385.5</v>
      </c>
      <c r="K57">
        <f>K$2*'Count data'!K56</f>
        <v>316476</v>
      </c>
      <c r="L57">
        <f>L$2*'Count data'!L56</f>
        <v>0</v>
      </c>
      <c r="M57">
        <f>M$2*'Count data'!M56</f>
        <v>0</v>
      </c>
      <c r="N57">
        <f>N$2*'Count data'!N56</f>
        <v>0</v>
      </c>
      <c r="O57">
        <f>O$2*'Count data'!O56</f>
        <v>0</v>
      </c>
      <c r="P57">
        <f>P$2*'Count data'!P56</f>
        <v>0</v>
      </c>
      <c r="Q57">
        <f>Q$2*'Count data'!Q56</f>
        <v>0</v>
      </c>
      <c r="R57">
        <f>R$2*'Count data'!R56</f>
        <v>0</v>
      </c>
    </row>
    <row r="58" spans="1:18">
      <c r="A58" s="28" t="s">
        <v>6786</v>
      </c>
      <c r="B58">
        <f>B$2*'Count data'!B57</f>
        <v>0</v>
      </c>
      <c r="C58">
        <f>C$2*'Count data'!C57</f>
        <v>6713964</v>
      </c>
      <c r="D58">
        <f>D$2*'Count data'!D57</f>
        <v>0</v>
      </c>
      <c r="E58">
        <f>E$2*'Count data'!E57</f>
        <v>9787392</v>
      </c>
      <c r="F58">
        <f>F$2*'Count data'!F57</f>
        <v>334530</v>
      </c>
      <c r="G58">
        <f>G$2*'Count data'!G57</f>
        <v>1866677.4000000001</v>
      </c>
      <c r="H58">
        <f>H$2*'Count data'!H57</f>
        <v>0</v>
      </c>
      <c r="I58">
        <f>I$2*'Count data'!I57</f>
        <v>20881468.800000001</v>
      </c>
      <c r="J58">
        <f>J$2*'Count data'!J57</f>
        <v>6356866.5</v>
      </c>
      <c r="K58">
        <f>K$2*'Count data'!K57</f>
        <v>1962151.2</v>
      </c>
      <c r="L58">
        <f>L$2*'Count data'!L57</f>
        <v>0</v>
      </c>
      <c r="M58">
        <f>M$2*'Count data'!M57</f>
        <v>0</v>
      </c>
      <c r="N58">
        <f>N$2*'Count data'!N57</f>
        <v>0</v>
      </c>
      <c r="O58">
        <f>O$2*'Count data'!O57</f>
        <v>0</v>
      </c>
      <c r="P58">
        <f>P$2*'Count data'!P57</f>
        <v>0</v>
      </c>
      <c r="Q58">
        <f>Q$2*'Count data'!Q57</f>
        <v>0</v>
      </c>
      <c r="R58">
        <f>R$2*'Count data'!R57</f>
        <v>5310000</v>
      </c>
    </row>
    <row r="59" spans="1:18">
      <c r="A59" s="28" t="s">
        <v>6788</v>
      </c>
      <c r="B59">
        <f>B$2*'Count data'!B58</f>
        <v>0</v>
      </c>
      <c r="C59">
        <f>C$2*'Count data'!C58</f>
        <v>16571270</v>
      </c>
      <c r="D59">
        <f>D$2*'Count data'!D58</f>
        <v>0</v>
      </c>
      <c r="E59">
        <f>E$2*'Count data'!E58</f>
        <v>6377328</v>
      </c>
      <c r="F59">
        <f>F$2*'Count data'!F58</f>
        <v>2194520</v>
      </c>
      <c r="G59">
        <f>G$2*'Count data'!G58</f>
        <v>262350.89999999997</v>
      </c>
      <c r="H59">
        <f>H$2*'Count data'!H58</f>
        <v>0</v>
      </c>
      <c r="I59">
        <f>I$2*'Count data'!I58</f>
        <v>48738174</v>
      </c>
      <c r="J59">
        <f>J$2*'Count data'!J58</f>
        <v>17202525</v>
      </c>
      <c r="K59">
        <f>K$2*'Count data'!K58</f>
        <v>8470054</v>
      </c>
      <c r="L59">
        <f>L$2*'Count data'!L58</f>
        <v>0</v>
      </c>
      <c r="M59">
        <f>M$2*'Count data'!M58</f>
        <v>0</v>
      </c>
      <c r="N59">
        <f>N$2*'Count data'!N58</f>
        <v>0</v>
      </c>
      <c r="O59">
        <f>O$2*'Count data'!O58</f>
        <v>0</v>
      </c>
      <c r="P59">
        <f>P$2*'Count data'!P58</f>
        <v>0</v>
      </c>
      <c r="Q59">
        <f>Q$2*'Count data'!Q58</f>
        <v>0</v>
      </c>
      <c r="R59">
        <f>R$2*'Count data'!R58</f>
        <v>82625000</v>
      </c>
    </row>
    <row r="60" spans="1:18">
      <c r="A60" s="28" t="s">
        <v>6790</v>
      </c>
      <c r="B60">
        <f>B$2*'Count data'!B59</f>
        <v>0</v>
      </c>
      <c r="C60">
        <f>C$2*'Count data'!C59</f>
        <v>1504854</v>
      </c>
      <c r="D60">
        <f>D$2*'Count data'!D59</f>
        <v>0</v>
      </c>
      <c r="E60">
        <f>E$2*'Count data'!E59</f>
        <v>5199552</v>
      </c>
      <c r="F60">
        <f>F$2*'Count data'!F59</f>
        <v>11517390</v>
      </c>
      <c r="G60">
        <f>G$2*'Count data'!G59</f>
        <v>230825.69999999998</v>
      </c>
      <c r="H60">
        <f>H$2*'Count data'!H59</f>
        <v>0</v>
      </c>
      <c r="I60">
        <f>I$2*'Count data'!I59</f>
        <v>67864773.599999994</v>
      </c>
      <c r="J60">
        <f>J$2*'Count data'!J59</f>
        <v>26348751</v>
      </c>
      <c r="K60">
        <f>K$2*'Count data'!K59</f>
        <v>21203892</v>
      </c>
      <c r="L60">
        <f>L$2*'Count data'!L59</f>
        <v>0</v>
      </c>
      <c r="M60">
        <f>M$2*'Count data'!M59</f>
        <v>0</v>
      </c>
      <c r="N60">
        <f>N$2*'Count data'!N59</f>
        <v>0</v>
      </c>
      <c r="O60">
        <f>O$2*'Count data'!O59</f>
        <v>0</v>
      </c>
      <c r="P60">
        <f>P$2*'Count data'!P59</f>
        <v>0</v>
      </c>
      <c r="Q60">
        <f>Q$2*'Count data'!Q59</f>
        <v>0</v>
      </c>
      <c r="R60">
        <f>R$2*'Count data'!R59</f>
        <v>47790000</v>
      </c>
    </row>
    <row r="61" spans="1:18">
      <c r="A61" s="28" t="s">
        <v>6792</v>
      </c>
      <c r="B61">
        <f>B$2*'Count data'!B60</f>
        <v>0</v>
      </c>
      <c r="C61">
        <f>C$2*'Count data'!C60</f>
        <v>231516</v>
      </c>
      <c r="D61">
        <f>D$2*'Count data'!D60</f>
        <v>0</v>
      </c>
      <c r="E61">
        <f>E$2*'Count data'!E60</f>
        <v>1605743.9999999998</v>
      </c>
      <c r="F61">
        <f>F$2*'Count data'!F60</f>
        <v>20363850</v>
      </c>
      <c r="G61">
        <f>G$2*'Count data'!G60</f>
        <v>210753.9</v>
      </c>
      <c r="H61">
        <f>H$2*'Count data'!H60</f>
        <v>0</v>
      </c>
      <c r="I61">
        <f>I$2*'Count data'!I60</f>
        <v>88093696.5</v>
      </c>
      <c r="J61">
        <f>J$2*'Count data'!J60</f>
        <v>54724329</v>
      </c>
      <c r="K61">
        <f>K$2*'Count data'!K60</f>
        <v>26109270</v>
      </c>
      <c r="L61">
        <f>L$2*'Count data'!L60</f>
        <v>0</v>
      </c>
      <c r="M61">
        <f>M$2*'Count data'!M60</f>
        <v>0</v>
      </c>
      <c r="N61">
        <f>N$2*'Count data'!N60</f>
        <v>0</v>
      </c>
      <c r="O61">
        <f>O$2*'Count data'!O60</f>
        <v>0</v>
      </c>
      <c r="P61">
        <f>P$2*'Count data'!P60</f>
        <v>0</v>
      </c>
      <c r="Q61">
        <f>Q$2*'Count data'!Q60</f>
        <v>0</v>
      </c>
      <c r="R61">
        <f>R$2*'Count data'!R60</f>
        <v>1024829999.9999999</v>
      </c>
    </row>
    <row r="62" spans="1:18">
      <c r="A62" s="28" t="s">
        <v>6794</v>
      </c>
      <c r="B62">
        <f>B$2*'Count data'!B61</f>
        <v>0</v>
      </c>
      <c r="C62">
        <f>C$2*'Count data'!C61</f>
        <v>115758</v>
      </c>
      <c r="D62">
        <f>D$2*'Count data'!D61</f>
        <v>0</v>
      </c>
      <c r="E62">
        <f>E$2*'Count data'!E61</f>
        <v>7646400</v>
      </c>
      <c r="F62">
        <f>F$2*'Count data'!F61</f>
        <v>22986990</v>
      </c>
      <c r="G62">
        <f>G$2*'Count data'!G61</f>
        <v>190682.1</v>
      </c>
      <c r="H62">
        <f>H$2*'Count data'!H61</f>
        <v>0</v>
      </c>
      <c r="I62">
        <f>I$2*'Count data'!I61</f>
        <v>422197197.29999995</v>
      </c>
      <c r="J62">
        <f>J$2*'Count data'!J61</f>
        <v>2118955.5</v>
      </c>
      <c r="K62">
        <f>K$2*'Count data'!K61</f>
        <v>9019566</v>
      </c>
      <c r="L62">
        <f>L$2*'Count data'!L61</f>
        <v>0</v>
      </c>
      <c r="M62">
        <f>M$2*'Count data'!M61</f>
        <v>0</v>
      </c>
      <c r="N62">
        <f>N$2*'Count data'!N61</f>
        <v>0</v>
      </c>
      <c r="O62">
        <f>O$2*'Count data'!O61</f>
        <v>0</v>
      </c>
      <c r="P62">
        <f>P$2*'Count data'!P61</f>
        <v>0</v>
      </c>
      <c r="Q62">
        <f>Q$2*'Count data'!Q61</f>
        <v>0</v>
      </c>
      <c r="R62">
        <f>R$2*'Count data'!R61</f>
        <v>390285000</v>
      </c>
    </row>
    <row r="63" spans="1:18">
      <c r="A63" s="28" t="s">
        <v>6796</v>
      </c>
      <c r="B63">
        <f>B$2*'Count data'!B62</f>
        <v>0</v>
      </c>
      <c r="C63">
        <f>C$2*'Count data'!C62</f>
        <v>0</v>
      </c>
      <c r="D63">
        <f>D$2*'Count data'!D62</f>
        <v>0</v>
      </c>
      <c r="E63">
        <f>E$2*'Count data'!E62</f>
        <v>8181648</v>
      </c>
      <c r="F63">
        <f>F$2*'Count data'!F62</f>
        <v>8166780</v>
      </c>
      <c r="G63">
        <f>G$2*'Count data'!G62</f>
        <v>50179.5</v>
      </c>
      <c r="H63">
        <f>H$2*'Count data'!H62</f>
        <v>0</v>
      </c>
      <c r="I63">
        <f>I$2*'Count data'!I62</f>
        <v>418281921.89999998</v>
      </c>
      <c r="J63">
        <f>J$2*'Count data'!J62</f>
        <v>10963291.5</v>
      </c>
      <c r="K63">
        <f>K$2*'Count data'!K62</f>
        <v>4968673.2</v>
      </c>
      <c r="L63">
        <f>L$2*'Count data'!L62</f>
        <v>0</v>
      </c>
      <c r="M63">
        <f>M$2*'Count data'!M62</f>
        <v>0</v>
      </c>
      <c r="N63">
        <f>N$2*'Count data'!N62</f>
        <v>0</v>
      </c>
      <c r="O63">
        <f>O$2*'Count data'!O62</f>
        <v>0</v>
      </c>
      <c r="P63">
        <f>P$2*'Count data'!P62</f>
        <v>0</v>
      </c>
      <c r="Q63">
        <f>Q$2*'Count data'!Q62</f>
        <v>0</v>
      </c>
      <c r="R63">
        <f>R$2*'Count data'!R62</f>
        <v>42480000</v>
      </c>
    </row>
    <row r="64" spans="1:18">
      <c r="A64" s="28" t="s">
        <v>6798</v>
      </c>
      <c r="B64">
        <f>B$2*'Count data'!B63</f>
        <v>0</v>
      </c>
      <c r="C64">
        <f>C$2*'Count data'!C63</f>
        <v>0</v>
      </c>
      <c r="D64">
        <f>D$2*'Count data'!D63</f>
        <v>0</v>
      </c>
      <c r="E64">
        <f>E$2*'Count data'!E63</f>
        <v>16822080</v>
      </c>
      <c r="F64">
        <f>F$2*'Count data'!F63</f>
        <v>1263780</v>
      </c>
      <c r="G64">
        <f>G$2*'Count data'!G63</f>
        <v>10035.9</v>
      </c>
      <c r="H64">
        <f>H$2*'Count data'!H63</f>
        <v>0</v>
      </c>
      <c r="I64">
        <f>I$2*'Count data'!I63</f>
        <v>575545483.79999995</v>
      </c>
      <c r="J64">
        <f>J$2*'Count data'!J63</f>
        <v>9673492.5</v>
      </c>
      <c r="K64">
        <f>K$2*'Count data'!K63</f>
        <v>1519084.8</v>
      </c>
      <c r="L64">
        <f>L$2*'Count data'!L63</f>
        <v>0</v>
      </c>
      <c r="M64">
        <f>M$2*'Count data'!M63</f>
        <v>0</v>
      </c>
      <c r="N64">
        <f>N$2*'Count data'!N63</f>
        <v>0</v>
      </c>
      <c r="O64">
        <f>O$2*'Count data'!O63</f>
        <v>0</v>
      </c>
      <c r="P64">
        <f>P$2*'Count data'!P63</f>
        <v>0</v>
      </c>
      <c r="Q64">
        <f>Q$2*'Count data'!Q63</f>
        <v>0</v>
      </c>
      <c r="R64">
        <f>R$2*'Count data'!R63</f>
        <v>58410000</v>
      </c>
    </row>
    <row r="65" spans="1:18">
      <c r="A65" s="28" t="s">
        <v>6800</v>
      </c>
      <c r="B65">
        <f>B$2*'Count data'!B64</f>
        <v>0</v>
      </c>
      <c r="C65">
        <f>C$2*'Count data'!C64</f>
        <v>0</v>
      </c>
      <c r="D65">
        <f>D$2*'Count data'!D64</f>
        <v>0</v>
      </c>
      <c r="E65">
        <f>E$2*'Count data'!E64</f>
        <v>10628496</v>
      </c>
      <c r="F65">
        <f>F$2*'Count data'!F64</f>
        <v>552240</v>
      </c>
      <c r="G65">
        <f>G$2*'Count data'!G64</f>
        <v>0</v>
      </c>
      <c r="H65">
        <f>H$2*'Count data'!H64</f>
        <v>0</v>
      </c>
      <c r="I65">
        <f>I$2*'Count data'!I64</f>
        <v>29364565.5</v>
      </c>
      <c r="J65">
        <f>J$2*'Count data'!J64</f>
        <v>6725380.5</v>
      </c>
      <c r="K65">
        <f>K$2*'Count data'!K64</f>
        <v>1329199.2</v>
      </c>
      <c r="L65">
        <f>L$2*'Count data'!L64</f>
        <v>0</v>
      </c>
      <c r="M65">
        <f>M$2*'Count data'!M64</f>
        <v>0</v>
      </c>
      <c r="N65">
        <f>N$2*'Count data'!N64</f>
        <v>0</v>
      </c>
      <c r="O65">
        <f>O$2*'Count data'!O64</f>
        <v>0</v>
      </c>
      <c r="P65">
        <f>P$2*'Count data'!P64</f>
        <v>0</v>
      </c>
      <c r="Q65">
        <f>Q$2*'Count data'!Q64</f>
        <v>0</v>
      </c>
      <c r="R65">
        <f>R$2*'Count data'!R64</f>
        <v>7965000.0000000009</v>
      </c>
    </row>
    <row r="66" spans="1:18">
      <c r="A66" s="28" t="s">
        <v>6802</v>
      </c>
      <c r="B66">
        <f>B$2*'Count data'!B65</f>
        <v>0</v>
      </c>
      <c r="C66">
        <f>C$2*'Count data'!C65</f>
        <v>0</v>
      </c>
      <c r="D66">
        <f>D$2*'Count data'!D65</f>
        <v>0</v>
      </c>
      <c r="E66">
        <f>E$2*'Count data'!E65</f>
        <v>18657216</v>
      </c>
      <c r="F66">
        <f>F$2*'Count data'!F65</f>
        <v>647820</v>
      </c>
      <c r="G66">
        <f>G$2*'Count data'!G65</f>
        <v>10035.9</v>
      </c>
      <c r="H66">
        <f>H$2*'Count data'!H65</f>
        <v>0</v>
      </c>
      <c r="I66">
        <f>I$2*'Count data'!I65</f>
        <v>221865606</v>
      </c>
      <c r="J66">
        <f>J$2*'Count data'!J65</f>
        <v>15938230.499999998</v>
      </c>
      <c r="K66">
        <f>K$2*'Count data'!K65</f>
        <v>474714</v>
      </c>
      <c r="L66">
        <f>L$2*'Count data'!L65</f>
        <v>0</v>
      </c>
      <c r="M66">
        <f>M$2*'Count data'!M65</f>
        <v>0</v>
      </c>
      <c r="N66">
        <f>N$2*'Count data'!N65</f>
        <v>0</v>
      </c>
      <c r="O66">
        <f>O$2*'Count data'!O65</f>
        <v>0</v>
      </c>
      <c r="P66">
        <f>P$2*'Count data'!P65</f>
        <v>0</v>
      </c>
      <c r="Q66">
        <f>Q$2*'Count data'!Q65</f>
        <v>0</v>
      </c>
      <c r="R66">
        <f>R$2*'Count data'!R65</f>
        <v>0</v>
      </c>
    </row>
    <row r="67" spans="1:18">
      <c r="A67" s="28" t="s">
        <v>6804</v>
      </c>
      <c r="B67">
        <f>B$2*'Count data'!B66</f>
        <v>0</v>
      </c>
      <c r="C67">
        <f>C$2*'Count data'!C66</f>
        <v>0</v>
      </c>
      <c r="D67">
        <f>D$2*'Count data'!D66</f>
        <v>0</v>
      </c>
      <c r="E67">
        <f>E$2*'Count data'!E66</f>
        <v>8640432</v>
      </c>
      <c r="F67">
        <f>F$2*'Count data'!F66</f>
        <v>244260</v>
      </c>
      <c r="G67">
        <f>G$2*'Count data'!G66</f>
        <v>60215.4</v>
      </c>
      <c r="H67">
        <f>H$2*'Count data'!H66</f>
        <v>0</v>
      </c>
      <c r="I67">
        <f>I$2*'Count data'!I66</f>
        <v>86788604.700000003</v>
      </c>
      <c r="J67">
        <f>J$2*'Count data'!J66</f>
        <v>8660079</v>
      </c>
      <c r="K67">
        <f>K$2*'Count data'!K66</f>
        <v>759542.4</v>
      </c>
      <c r="L67">
        <f>L$2*'Count data'!L66</f>
        <v>0</v>
      </c>
      <c r="M67">
        <f>M$2*'Count data'!M66</f>
        <v>0</v>
      </c>
      <c r="N67">
        <f>N$2*'Count data'!N66</f>
        <v>0</v>
      </c>
      <c r="O67">
        <f>O$2*'Count data'!O66</f>
        <v>0</v>
      </c>
      <c r="P67">
        <f>P$2*'Count data'!P66</f>
        <v>0</v>
      </c>
      <c r="Q67">
        <f>Q$2*'Count data'!Q66</f>
        <v>0</v>
      </c>
      <c r="R67">
        <f>R$2*'Count data'!R66</f>
        <v>0</v>
      </c>
    </row>
    <row r="68" spans="1:18">
      <c r="A68" s="28" t="s">
        <v>6806</v>
      </c>
      <c r="B68">
        <f>B$2*'Count data'!B67</f>
        <v>0</v>
      </c>
      <c r="C68">
        <f>C$2*'Count data'!C67</f>
        <v>0</v>
      </c>
      <c r="D68">
        <f>D$2*'Count data'!D67</f>
        <v>0</v>
      </c>
      <c r="E68">
        <f>E$2*'Count data'!E67</f>
        <v>17751816</v>
      </c>
      <c r="F68">
        <f>F$2*'Count data'!F67</f>
        <v>575070</v>
      </c>
      <c r="G68">
        <f>G$2*'Count data'!G67</f>
        <v>662123.70000000007</v>
      </c>
      <c r="H68">
        <f>H$2*'Count data'!H67</f>
        <v>0</v>
      </c>
      <c r="I68">
        <f>I$2*'Count data'!I67</f>
        <v>872413314.5999999</v>
      </c>
      <c r="J68">
        <f>J$2*'Count data'!J67</f>
        <v>29588343</v>
      </c>
      <c r="K68">
        <f>K$2*'Count data'!K67</f>
        <v>1339450.4000000001</v>
      </c>
      <c r="L68">
        <f>L$2*'Count data'!L67</f>
        <v>0</v>
      </c>
      <c r="M68">
        <f>M$2*'Count data'!M67</f>
        <v>0</v>
      </c>
      <c r="N68">
        <f>N$2*'Count data'!N67</f>
        <v>0</v>
      </c>
      <c r="O68">
        <f>O$2*'Count data'!O67</f>
        <v>0</v>
      </c>
      <c r="P68">
        <f>P$2*'Count data'!P67</f>
        <v>0</v>
      </c>
      <c r="Q68">
        <f>Q$2*'Count data'!Q67</f>
        <v>0</v>
      </c>
      <c r="R68">
        <f>R$2*'Count data'!R67</f>
        <v>0</v>
      </c>
    </row>
    <row r="69" spans="1:18">
      <c r="A69" s="28" t="s">
        <v>6904</v>
      </c>
      <c r="B69">
        <f>B$2*'Count data'!B68</f>
        <v>0</v>
      </c>
      <c r="C69">
        <f>C$2*'Count data'!C68</f>
        <v>0</v>
      </c>
      <c r="D69">
        <f>D$2*'Count data'!D68</f>
        <v>0</v>
      </c>
      <c r="E69">
        <f>E$2*'Count data'!E68</f>
        <v>13839984</v>
      </c>
      <c r="F69">
        <f>F$2*'Count data'!F68</f>
        <v>0</v>
      </c>
      <c r="G69">
        <f>G$2*'Count data'!G68</f>
        <v>0</v>
      </c>
      <c r="H69">
        <f>H$2*'Count data'!H68</f>
        <v>0</v>
      </c>
      <c r="I69">
        <f>I$2*'Count data'!I68</f>
        <v>0</v>
      </c>
      <c r="J69">
        <f>J$2*'Count data'!J68</f>
        <v>368514</v>
      </c>
      <c r="K69">
        <f>K$2*'Count data'!K68</f>
        <v>0</v>
      </c>
      <c r="L69">
        <f>L$2*'Count data'!L68</f>
        <v>1011979.8</v>
      </c>
      <c r="M69">
        <f>M$2*'Count data'!M68</f>
        <v>0</v>
      </c>
      <c r="N69">
        <f>N$2*'Count data'!N68</f>
        <v>0</v>
      </c>
      <c r="O69">
        <f>O$2*'Count data'!O68</f>
        <v>0</v>
      </c>
      <c r="P69">
        <f>P$2*'Count data'!P68</f>
        <v>0</v>
      </c>
      <c r="Q69">
        <f>Q$2*'Count data'!Q68</f>
        <v>255146960.25000003</v>
      </c>
      <c r="R69">
        <f>R$2*'Count data'!R68</f>
        <v>0</v>
      </c>
    </row>
    <row r="70" spans="1:18">
      <c r="A70" s="28" t="s">
        <v>6905</v>
      </c>
      <c r="B70">
        <f>B$2*'Count data'!B69</f>
        <v>0</v>
      </c>
      <c r="C70">
        <f>C$2*'Count data'!C69</f>
        <v>0</v>
      </c>
      <c r="D70">
        <f>D$2*'Count data'!D69</f>
        <v>0</v>
      </c>
      <c r="E70">
        <f>E$2*'Count data'!E69</f>
        <v>10727856</v>
      </c>
      <c r="F70">
        <f>F$2*'Count data'!F69</f>
        <v>0</v>
      </c>
      <c r="G70">
        <f>G$2*'Count data'!G69</f>
        <v>0</v>
      </c>
      <c r="H70">
        <f>H$2*'Count data'!H69</f>
        <v>0</v>
      </c>
      <c r="I70">
        <f>I$2*'Count data'!I69</f>
        <v>1305091.8</v>
      </c>
      <c r="J70">
        <f>J$2*'Count data'!J69</f>
        <v>1308537</v>
      </c>
      <c r="K70">
        <f>K$2*'Count data'!K69</f>
        <v>78791.199999999997</v>
      </c>
      <c r="L70">
        <f>L$2*'Count data'!L69</f>
        <v>0</v>
      </c>
      <c r="M70">
        <f>M$2*'Count data'!M69</f>
        <v>0</v>
      </c>
      <c r="N70">
        <f>N$2*'Count data'!N69</f>
        <v>0</v>
      </c>
      <c r="O70">
        <f>O$2*'Count data'!O69</f>
        <v>0</v>
      </c>
      <c r="P70">
        <f>P$2*'Count data'!P69</f>
        <v>0</v>
      </c>
      <c r="Q70">
        <f>Q$2*'Count data'!Q69</f>
        <v>88745161.75</v>
      </c>
      <c r="R70">
        <f>R$2*'Count data'!R69</f>
        <v>0</v>
      </c>
    </row>
    <row r="71" spans="1:18">
      <c r="A71" s="28" t="s">
        <v>6907</v>
      </c>
      <c r="B71">
        <f>B$2*'Count data'!B70</f>
        <v>0</v>
      </c>
      <c r="C71">
        <f>C$2*'Count data'!C70</f>
        <v>0</v>
      </c>
      <c r="D71">
        <f>D$2*'Count data'!D70</f>
        <v>0</v>
      </c>
      <c r="E71">
        <f>E$2*'Count data'!E70</f>
        <v>21322584</v>
      </c>
      <c r="F71">
        <f>F$2*'Count data'!F70</f>
        <v>0</v>
      </c>
      <c r="G71">
        <f>G$2*'Count data'!G70</f>
        <v>0</v>
      </c>
      <c r="H71">
        <f>H$2*'Count data'!H70</f>
        <v>0</v>
      </c>
      <c r="I71">
        <f>I$2*'Count data'!I70</f>
        <v>652545.9</v>
      </c>
      <c r="J71">
        <f>J$2*'Count data'!J70</f>
        <v>620436</v>
      </c>
      <c r="K71">
        <f>K$2*'Count data'!K70</f>
        <v>39395.599999999999</v>
      </c>
      <c r="L71">
        <f>L$2*'Count data'!L70</f>
        <v>1574667.25</v>
      </c>
      <c r="M71">
        <f>M$2*'Count data'!M70</f>
        <v>0</v>
      </c>
      <c r="N71">
        <f>N$2*'Count data'!N70</f>
        <v>0</v>
      </c>
      <c r="O71">
        <f>O$2*'Count data'!O70</f>
        <v>0</v>
      </c>
      <c r="P71">
        <f>P$2*'Count data'!P70</f>
        <v>0</v>
      </c>
      <c r="Q71">
        <f>Q$2*'Count data'!Q70</f>
        <v>280370714.5</v>
      </c>
      <c r="R71">
        <f>R$2*'Count data'!R70</f>
        <v>0</v>
      </c>
    </row>
    <row r="72" spans="1:18">
      <c r="A72" s="28" t="s">
        <v>6909</v>
      </c>
      <c r="B72">
        <f>B$2*'Count data'!B71</f>
        <v>0</v>
      </c>
      <c r="C72">
        <f>C$2*'Count data'!C71</f>
        <v>0</v>
      </c>
      <c r="D72">
        <f>D$2*'Count data'!D71</f>
        <v>0</v>
      </c>
      <c r="E72">
        <f>E$2*'Count data'!E71</f>
        <v>11400480</v>
      </c>
      <c r="F72">
        <f>F$2*'Count data'!F71</f>
        <v>0</v>
      </c>
      <c r="G72">
        <f>G$2*'Count data'!G71</f>
        <v>499716</v>
      </c>
      <c r="H72">
        <f>H$2*'Count data'!H71</f>
        <v>0</v>
      </c>
      <c r="I72">
        <f>I$2*'Count data'!I71</f>
        <v>0</v>
      </c>
      <c r="J72">
        <f>J$2*'Count data'!J71</f>
        <v>19913983</v>
      </c>
      <c r="K72">
        <f>K$2*'Count data'!K71</f>
        <v>0</v>
      </c>
      <c r="L72">
        <f>L$2*'Count data'!L71</f>
        <v>2018718.65</v>
      </c>
      <c r="M72">
        <f>M$2*'Count data'!M71</f>
        <v>1498817.4999999998</v>
      </c>
      <c r="N72">
        <f>N$2*'Count data'!N71</f>
        <v>0</v>
      </c>
      <c r="O72">
        <f>O$2*'Count data'!O71</f>
        <v>4266505.3500000006</v>
      </c>
      <c r="P72">
        <f>P$2*'Count data'!P71</f>
        <v>0</v>
      </c>
      <c r="Q72">
        <f>Q$2*'Count data'!Q71</f>
        <v>57332954.5</v>
      </c>
      <c r="R72">
        <f>R$2*'Count data'!R71</f>
        <v>0</v>
      </c>
    </row>
    <row r="73" spans="1:18">
      <c r="A73" s="28" t="s">
        <v>6911</v>
      </c>
      <c r="B73">
        <f>B$2*'Count data'!B72</f>
        <v>0</v>
      </c>
      <c r="C73">
        <f>C$2*'Count data'!C72</f>
        <v>0</v>
      </c>
      <c r="D73">
        <f>D$2*'Count data'!D72</f>
        <v>0</v>
      </c>
      <c r="E73">
        <f>E$2*'Count data'!E72</f>
        <v>7186392</v>
      </c>
      <c r="F73">
        <f>F$2*'Count data'!F72</f>
        <v>0</v>
      </c>
      <c r="G73">
        <f>G$2*'Count data'!G72</f>
        <v>12243042</v>
      </c>
      <c r="H73">
        <f>H$2*'Count data'!H72</f>
        <v>0</v>
      </c>
      <c r="I73">
        <f>I$2*'Count data'!I72</f>
        <v>0</v>
      </c>
      <c r="J73">
        <f>J$2*'Count data'!J72</f>
        <v>5963542</v>
      </c>
      <c r="K73">
        <f>K$2*'Count data'!K72</f>
        <v>433351.60000000003</v>
      </c>
      <c r="L73">
        <f>L$2*'Count data'!L72</f>
        <v>3149334.5</v>
      </c>
      <c r="M73">
        <f>M$2*'Count data'!M72</f>
        <v>0</v>
      </c>
      <c r="N73">
        <f>N$2*'Count data'!N72</f>
        <v>0</v>
      </c>
      <c r="O73">
        <f>O$2*'Count data'!O72</f>
        <v>21244143.399999999</v>
      </c>
      <c r="P73">
        <f>P$2*'Count data'!P72</f>
        <v>0</v>
      </c>
      <c r="Q73">
        <f>Q$2*'Count data'!Q72</f>
        <v>146590300.5</v>
      </c>
      <c r="R73">
        <f>R$2*'Count data'!R72</f>
        <v>0</v>
      </c>
    </row>
    <row r="74" spans="1:18">
      <c r="A74" s="28" t="s">
        <v>6715</v>
      </c>
      <c r="B74">
        <f>B$2*'Count data'!B73</f>
        <v>0</v>
      </c>
      <c r="C74">
        <f>C$2*'Count data'!C73</f>
        <v>0</v>
      </c>
      <c r="D74">
        <f>D$2*'Count data'!D73</f>
        <v>0</v>
      </c>
      <c r="E74">
        <f>E$2*'Count data'!E73</f>
        <v>6843528</v>
      </c>
      <c r="F74">
        <f>F$2*'Count data'!F73</f>
        <v>0</v>
      </c>
      <c r="G74">
        <f>G$2*'Count data'!G73</f>
        <v>10778556.6</v>
      </c>
      <c r="H74">
        <f>H$2*'Count data'!H73</f>
        <v>0</v>
      </c>
      <c r="I74">
        <f>I$2*'Count data'!I73</f>
        <v>0</v>
      </c>
      <c r="J74">
        <f>J$2*'Count data'!J73</f>
        <v>9489235.5</v>
      </c>
      <c r="K74">
        <f>K$2*'Count data'!K73</f>
        <v>4462311.6000000006</v>
      </c>
      <c r="L74">
        <f>L$2*'Count data'!L73</f>
        <v>0</v>
      </c>
      <c r="M74">
        <f>M$2*'Count data'!M73</f>
        <v>1204042.5</v>
      </c>
      <c r="N74">
        <f>N$2*'Count data'!N73</f>
        <v>0</v>
      </c>
      <c r="O74">
        <f>O$2*'Count data'!O73</f>
        <v>4266505.3500000006</v>
      </c>
      <c r="P74">
        <f>P$2*'Count data'!P73</f>
        <v>0</v>
      </c>
      <c r="Q74">
        <f>Q$2*'Count data'!Q73</f>
        <v>95329633.5</v>
      </c>
      <c r="R74">
        <f>R$2*'Count data'!R73</f>
        <v>0</v>
      </c>
    </row>
    <row r="75" spans="1:18">
      <c r="A75" s="28" t="s">
        <v>6717</v>
      </c>
      <c r="B75">
        <f>B$2*'Count data'!B74</f>
        <v>0</v>
      </c>
      <c r="C75">
        <f>C$2*'Count data'!C74</f>
        <v>0</v>
      </c>
      <c r="D75">
        <f>D$2*'Count data'!D74</f>
        <v>0</v>
      </c>
      <c r="E75">
        <f>E$2*'Count data'!E74</f>
        <v>3603024</v>
      </c>
      <c r="F75">
        <f>F$2*'Count data'!F74</f>
        <v>0</v>
      </c>
      <c r="G75">
        <f>G$2*'Count data'!G74</f>
        <v>3075200.1</v>
      </c>
      <c r="H75">
        <f>H$2*'Count data'!H74</f>
        <v>0</v>
      </c>
      <c r="I75">
        <f>I$2*'Count data'!I74</f>
        <v>0</v>
      </c>
      <c r="J75">
        <f>J$2*'Count data'!J74</f>
        <v>872358</v>
      </c>
      <c r="K75">
        <f>K$2*'Count data'!K74</f>
        <v>32774695.599999998</v>
      </c>
      <c r="L75">
        <f>L$2*'Count data'!L74</f>
        <v>629866.89999999991</v>
      </c>
      <c r="M75">
        <f>M$2*'Count data'!M74</f>
        <v>2702860</v>
      </c>
      <c r="N75">
        <f>N$2*'Count data'!N74</f>
        <v>55094.35</v>
      </c>
      <c r="O75">
        <f>O$2*'Count data'!O74</f>
        <v>0</v>
      </c>
      <c r="P75">
        <f>P$2*'Count data'!P74</f>
        <v>0</v>
      </c>
      <c r="Q75">
        <f>Q$2*'Count data'!Q74</f>
        <v>262291138.49999997</v>
      </c>
      <c r="R75">
        <f>R$2*'Count data'!R74</f>
        <v>0</v>
      </c>
    </row>
    <row r="76" spans="1:18">
      <c r="A76" s="28" t="s">
        <v>6719</v>
      </c>
      <c r="B76">
        <f>B$2*'Count data'!B75</f>
        <v>0</v>
      </c>
      <c r="C76">
        <f>C$2*'Count data'!C75</f>
        <v>0</v>
      </c>
      <c r="D76">
        <f>D$2*'Count data'!D75</f>
        <v>0</v>
      </c>
      <c r="E76">
        <f>E$2*'Count data'!E75</f>
        <v>8807976</v>
      </c>
      <c r="F76">
        <f>F$2*'Count data'!F75</f>
        <v>0</v>
      </c>
      <c r="G76">
        <f>G$2*'Count data'!G75</f>
        <v>1046568.6</v>
      </c>
      <c r="H76">
        <f>H$2*'Count data'!H75</f>
        <v>0</v>
      </c>
      <c r="I76">
        <f>I$2*'Count data'!I75</f>
        <v>812302.89999999991</v>
      </c>
      <c r="J76">
        <f>J$2*'Count data'!J75</f>
        <v>3497066</v>
      </c>
      <c r="K76">
        <f>K$2*'Count data'!K75</f>
        <v>32433485.599999998</v>
      </c>
      <c r="L76">
        <f>L$2*'Count data'!L75</f>
        <v>505989.9</v>
      </c>
      <c r="M76">
        <f>M$2*'Count data'!M75</f>
        <v>13834017.5</v>
      </c>
      <c r="N76">
        <f>N$2*'Count data'!N75</f>
        <v>44258.85</v>
      </c>
      <c r="O76">
        <f>O$2*'Count data'!O75</f>
        <v>18110551.900000002</v>
      </c>
      <c r="P76">
        <f>P$2*'Count data'!P75</f>
        <v>0</v>
      </c>
      <c r="Q76">
        <f>Q$2*'Count data'!Q75</f>
        <v>265094951.25</v>
      </c>
      <c r="R76">
        <f>R$2*'Count data'!R75</f>
        <v>0</v>
      </c>
    </row>
    <row r="77" spans="1:18">
      <c r="A77" s="28" t="s">
        <v>6721</v>
      </c>
      <c r="B77">
        <f>B$2*'Count data'!B76</f>
        <v>0</v>
      </c>
      <c r="C77">
        <f>C$2*'Count data'!C76</f>
        <v>0</v>
      </c>
      <c r="D77">
        <f>D$2*'Count data'!D76</f>
        <v>0</v>
      </c>
      <c r="E77">
        <f>E$2*'Count data'!E76</f>
        <v>10437336</v>
      </c>
      <c r="F77">
        <f>F$2*'Count data'!F76</f>
        <v>0</v>
      </c>
      <c r="G77">
        <f>G$2*'Count data'!G76</f>
        <v>762728.4</v>
      </c>
      <c r="H77">
        <f>H$2*'Count data'!H76</f>
        <v>0</v>
      </c>
      <c r="I77">
        <f>I$2*'Count data'!I76</f>
        <v>3262729.5</v>
      </c>
      <c r="J77">
        <f>J$2*'Count data'!J76</f>
        <v>8752207.5</v>
      </c>
      <c r="K77">
        <f>K$2*'Count data'!K76</f>
        <v>12184326</v>
      </c>
      <c r="L77">
        <f>L$2*'Count data'!L76</f>
        <v>252994.95</v>
      </c>
      <c r="M77">
        <f>M$2*'Count data'!M76</f>
        <v>0</v>
      </c>
      <c r="N77">
        <f>N$2*'Count data'!N76</f>
        <v>177035.4</v>
      </c>
      <c r="O77">
        <f>O$2*'Count data'!O76</f>
        <v>93863117.700000003</v>
      </c>
      <c r="P77">
        <f>P$2*'Count data'!P76</f>
        <v>0</v>
      </c>
      <c r="Q77">
        <f>Q$2*'Count data'!Q76</f>
        <v>176640203.25</v>
      </c>
      <c r="R77">
        <f>R$2*'Count data'!R76</f>
        <v>0</v>
      </c>
    </row>
    <row r="78" spans="1:18">
      <c r="A78" s="28" t="s">
        <v>6723</v>
      </c>
      <c r="B78">
        <f>B$2*'Count data'!B77</f>
        <v>0</v>
      </c>
      <c r="C78">
        <f>C$2*'Count data'!C77</f>
        <v>0</v>
      </c>
      <c r="D78">
        <f>D$2*'Count data'!D77</f>
        <v>0</v>
      </c>
      <c r="E78">
        <f>E$2*'Count data'!E77</f>
        <v>13266504</v>
      </c>
      <c r="F78">
        <f>F$2*'Count data'!F77</f>
        <v>0</v>
      </c>
      <c r="G78">
        <f>G$2*'Count data'!G77</f>
        <v>612189.9</v>
      </c>
      <c r="H78">
        <f>H$2*'Count data'!H77</f>
        <v>0</v>
      </c>
      <c r="I78">
        <f>I$2*'Count data'!I77</f>
        <v>1305091.8</v>
      </c>
      <c r="J78">
        <f>J$2*'Count data'!J77</f>
        <v>11700319.5</v>
      </c>
      <c r="K78">
        <f>K$2*'Count data'!K77</f>
        <v>1424142</v>
      </c>
      <c r="L78">
        <f>L$2*'Count data'!L77</f>
        <v>252994.95</v>
      </c>
      <c r="M78">
        <f>M$2*'Count data'!M77</f>
        <v>1204042.5</v>
      </c>
      <c r="N78">
        <f>N$2*'Count data'!N77</f>
        <v>132776.55000000002</v>
      </c>
      <c r="O78">
        <f>O$2*'Count data'!O77</f>
        <v>81063601.649999991</v>
      </c>
      <c r="P78">
        <f>P$2*'Count data'!P77</f>
        <v>0</v>
      </c>
      <c r="Q78">
        <f>Q$2*'Count data'!Q77</f>
        <v>19626689.25</v>
      </c>
      <c r="R78">
        <f>R$2*'Count data'!R77</f>
        <v>0</v>
      </c>
    </row>
    <row r="79" spans="1:18">
      <c r="A79" s="28" t="s">
        <v>6955</v>
      </c>
      <c r="B79">
        <f>B$2*'Count data'!B78</f>
        <v>0</v>
      </c>
      <c r="C79">
        <f>C$2*'Count data'!C78</f>
        <v>0</v>
      </c>
      <c r="D79">
        <f>D$2*'Count data'!D78</f>
        <v>0</v>
      </c>
      <c r="E79">
        <f>E$2*'Count data'!E78</f>
        <v>13419431.999999998</v>
      </c>
      <c r="F79">
        <f>F$2*'Count data'!F78</f>
        <v>0</v>
      </c>
      <c r="G79">
        <f>G$2*'Count data'!G78</f>
        <v>371328.3</v>
      </c>
      <c r="H79">
        <f>H$2*'Count data'!H78</f>
        <v>0</v>
      </c>
      <c r="I79">
        <f>I$2*'Count data'!I78</f>
        <v>3262729.5</v>
      </c>
      <c r="J79">
        <f>J$2*'Count data'!J78</f>
        <v>1289799</v>
      </c>
      <c r="K79">
        <f>K$2*'Count data'!K78</f>
        <v>443066.39999999997</v>
      </c>
      <c r="L79">
        <f>L$2*'Count data'!L78</f>
        <v>0</v>
      </c>
      <c r="M79">
        <f>M$2*'Count data'!M78</f>
        <v>0</v>
      </c>
      <c r="N79">
        <f>N$2*'Count data'!N78</f>
        <v>0</v>
      </c>
      <c r="O79">
        <f>O$2*'Count data'!O78</f>
        <v>8533010.7000000011</v>
      </c>
      <c r="P79">
        <f>P$2*'Count data'!P78</f>
        <v>0</v>
      </c>
      <c r="Q79">
        <f>Q$2*'Count data'!Q78</f>
        <v>0</v>
      </c>
      <c r="R79">
        <f>R$2*'Count data'!R78</f>
        <v>0</v>
      </c>
    </row>
    <row r="80" spans="1:18">
      <c r="A80" s="28" t="s">
        <v>6957</v>
      </c>
      <c r="B80">
        <f>B$2*'Count data'!B79</f>
        <v>0</v>
      </c>
      <c r="C80">
        <f>C$2*'Count data'!C79</f>
        <v>0</v>
      </c>
      <c r="D80">
        <f>D$2*'Count data'!D79</f>
        <v>0</v>
      </c>
      <c r="E80">
        <f>E$2*'Count data'!E79</f>
        <v>8303184.0000000009</v>
      </c>
      <c r="F80">
        <f>F$2*'Count data'!F79</f>
        <v>0</v>
      </c>
      <c r="G80">
        <f>G$2*'Count data'!G79</f>
        <v>283462.2</v>
      </c>
      <c r="H80">
        <f>H$2*'Count data'!H79</f>
        <v>0</v>
      </c>
      <c r="I80">
        <f>I$2*'Count data'!I79</f>
        <v>652545.9</v>
      </c>
      <c r="J80">
        <f>J$2*'Count data'!J79</f>
        <v>804693</v>
      </c>
      <c r="K80">
        <f>K$2*'Count data'!K79</f>
        <v>2173314</v>
      </c>
      <c r="L80">
        <f>L$2*'Count data'!L79</f>
        <v>0</v>
      </c>
      <c r="M80">
        <f>M$2*'Count data'!M79</f>
        <v>0</v>
      </c>
      <c r="N80">
        <f>N$2*'Count data'!N79</f>
        <v>44258.85</v>
      </c>
      <c r="O80">
        <f>O$2*'Count data'!O79</f>
        <v>4266505.3500000006</v>
      </c>
      <c r="P80">
        <f>P$2*'Count data'!P79</f>
        <v>0</v>
      </c>
      <c r="Q80">
        <f>Q$2*'Count data'!Q79</f>
        <v>0</v>
      </c>
      <c r="R80">
        <f>R$2*'Count data'!R79</f>
        <v>0</v>
      </c>
    </row>
    <row r="81" spans="1:18">
      <c r="A81" s="28" t="s">
        <v>6916</v>
      </c>
      <c r="B81">
        <f>B$2*'Count data'!B80</f>
        <v>0</v>
      </c>
      <c r="C81">
        <f>C$2*'Count data'!C80</f>
        <v>0</v>
      </c>
      <c r="D81">
        <f>D$2*'Count data'!D80</f>
        <v>0</v>
      </c>
      <c r="E81">
        <f>E$2*'Count data'!E80</f>
        <v>497015.99999999994</v>
      </c>
      <c r="F81">
        <f>F$2*'Count data'!F80</f>
        <v>0</v>
      </c>
      <c r="G81">
        <f>G$2*'Count data'!G80</f>
        <v>0</v>
      </c>
      <c r="H81">
        <f>H$2*'Count data'!H80</f>
        <v>0</v>
      </c>
      <c r="I81">
        <f>I$2*'Count data'!I80</f>
        <v>0</v>
      </c>
      <c r="J81">
        <f>J$2*'Count data'!J80</f>
        <v>0</v>
      </c>
      <c r="K81">
        <f>K$2*'Count data'!K80</f>
        <v>1519084.8</v>
      </c>
      <c r="L81">
        <f>L$2*'Count data'!L80</f>
        <v>252994.95</v>
      </c>
      <c r="M81">
        <f>M$2*'Count data'!M80</f>
        <v>0</v>
      </c>
      <c r="N81">
        <f>N$2*'Count data'!N80</f>
        <v>0</v>
      </c>
      <c r="O81">
        <f>O$2*'Count data'!O80</f>
        <v>0</v>
      </c>
      <c r="P81">
        <f>P$2*'Count data'!P80</f>
        <v>0</v>
      </c>
      <c r="Q81">
        <f>Q$2*'Count data'!Q80</f>
        <v>0</v>
      </c>
      <c r="R81">
        <f>R$2*'Count data'!R80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80"/>
  <sheetViews>
    <sheetView zoomScale="80" zoomScaleNormal="80" workbookViewId="0">
      <selection sqref="A1:XFD1048576"/>
    </sheetView>
  </sheetViews>
  <sheetFormatPr defaultColWidth="10.85546875" defaultRowHeight="12"/>
  <sheetData>
    <row r="1" spans="1:23">
      <c r="A1" t="s">
        <v>6865</v>
      </c>
      <c r="B1" t="s">
        <v>15</v>
      </c>
    </row>
    <row r="2" spans="1:23">
      <c r="B2" t="s">
        <v>3062</v>
      </c>
      <c r="C2" t="s">
        <v>1611</v>
      </c>
      <c r="D2" t="s">
        <v>2547</v>
      </c>
      <c r="E2" t="s">
        <v>24</v>
      </c>
      <c r="F2" t="s">
        <v>1749</v>
      </c>
      <c r="G2" t="s">
        <v>484</v>
      </c>
      <c r="H2" t="s">
        <v>2843</v>
      </c>
      <c r="I2" t="s">
        <v>30</v>
      </c>
      <c r="J2" t="s">
        <v>99</v>
      </c>
      <c r="K2" t="s">
        <v>73</v>
      </c>
      <c r="L2" t="s">
        <v>41</v>
      </c>
      <c r="M2" t="s">
        <v>202</v>
      </c>
      <c r="N2" t="s">
        <v>228</v>
      </c>
      <c r="O2" t="s">
        <v>1341</v>
      </c>
      <c r="P2" t="s">
        <v>3410</v>
      </c>
      <c r="Q2" t="s">
        <v>354</v>
      </c>
      <c r="R2" t="s">
        <v>4041</v>
      </c>
      <c r="S2" t="s">
        <v>5964</v>
      </c>
      <c r="U2" t="s">
        <v>110</v>
      </c>
      <c r="V2" t="s">
        <v>363</v>
      </c>
      <c r="W2" t="s">
        <v>237</v>
      </c>
    </row>
    <row r="3" spans="1:23">
      <c r="A3" s="28" t="s">
        <v>6866</v>
      </c>
      <c r="B3">
        <v>0</v>
      </c>
      <c r="C3">
        <v>0</v>
      </c>
      <c r="D3">
        <v>0</v>
      </c>
      <c r="E3">
        <v>23735.7</v>
      </c>
      <c r="F3">
        <v>0</v>
      </c>
      <c r="G3">
        <v>38019.599999999999</v>
      </c>
      <c r="H3">
        <v>0</v>
      </c>
      <c r="I3">
        <v>212.4</v>
      </c>
      <c r="J3">
        <v>345.15</v>
      </c>
      <c r="K3">
        <v>318.60000000000002</v>
      </c>
      <c r="L3">
        <v>8894.25</v>
      </c>
      <c r="M3">
        <v>0</v>
      </c>
      <c r="N3">
        <v>26.55</v>
      </c>
      <c r="O3">
        <v>26.55</v>
      </c>
      <c r="P3">
        <v>345.15</v>
      </c>
      <c r="Q3">
        <v>159.30000000000001</v>
      </c>
      <c r="R3">
        <v>0</v>
      </c>
      <c r="S3">
        <v>0</v>
      </c>
      <c r="U3">
        <v>0</v>
      </c>
      <c r="V3">
        <v>79.650000000000006</v>
      </c>
      <c r="W3">
        <v>0</v>
      </c>
    </row>
    <row r="4" spans="1:23">
      <c r="A4" s="28" t="s">
        <v>6867</v>
      </c>
      <c r="B4">
        <v>0</v>
      </c>
      <c r="C4">
        <v>0</v>
      </c>
      <c r="D4">
        <v>0</v>
      </c>
      <c r="E4">
        <v>10531</v>
      </c>
      <c r="F4">
        <v>0</v>
      </c>
      <c r="G4">
        <v>37702.800000000003</v>
      </c>
      <c r="H4">
        <v>0</v>
      </c>
      <c r="I4">
        <v>430.75</v>
      </c>
      <c r="J4">
        <v>888.6</v>
      </c>
      <c r="K4">
        <v>119.2</v>
      </c>
      <c r="L4">
        <v>8515.4</v>
      </c>
      <c r="M4">
        <v>0</v>
      </c>
      <c r="N4">
        <v>0</v>
      </c>
      <c r="O4">
        <v>26.55</v>
      </c>
      <c r="P4">
        <v>86.15</v>
      </c>
      <c r="Q4">
        <v>358.15</v>
      </c>
      <c r="R4">
        <v>0</v>
      </c>
      <c r="S4">
        <v>0</v>
      </c>
      <c r="U4">
        <v>26.55</v>
      </c>
      <c r="V4">
        <v>192.35</v>
      </c>
      <c r="W4">
        <v>79.650000000000006</v>
      </c>
    </row>
    <row r="5" spans="1:23">
      <c r="A5" s="28" t="s">
        <v>6869</v>
      </c>
      <c r="B5">
        <v>0</v>
      </c>
      <c r="C5">
        <v>0</v>
      </c>
      <c r="D5">
        <v>0</v>
      </c>
      <c r="E5">
        <v>16310.55</v>
      </c>
      <c r="F5">
        <v>0</v>
      </c>
      <c r="G5">
        <v>40062.6</v>
      </c>
      <c r="H5">
        <v>0</v>
      </c>
      <c r="I5">
        <v>835.5</v>
      </c>
      <c r="J5">
        <v>3771.1</v>
      </c>
      <c r="K5">
        <v>0</v>
      </c>
      <c r="L5">
        <v>13065.05</v>
      </c>
      <c r="M5">
        <v>0</v>
      </c>
      <c r="N5">
        <v>0</v>
      </c>
      <c r="O5">
        <v>0</v>
      </c>
      <c r="P5">
        <v>0</v>
      </c>
      <c r="Q5">
        <v>1437.45</v>
      </c>
      <c r="R5">
        <v>0</v>
      </c>
      <c r="S5">
        <v>0</v>
      </c>
      <c r="U5">
        <v>264.95</v>
      </c>
      <c r="V5">
        <v>112.7</v>
      </c>
      <c r="W5">
        <v>616.04999999999995</v>
      </c>
    </row>
    <row r="6" spans="1:23">
      <c r="A6" s="28" t="s">
        <v>6871</v>
      </c>
      <c r="B6">
        <v>0</v>
      </c>
      <c r="C6">
        <v>0</v>
      </c>
      <c r="D6">
        <v>0</v>
      </c>
      <c r="E6">
        <v>12525.95</v>
      </c>
      <c r="F6">
        <v>0</v>
      </c>
      <c r="G6">
        <v>101595.7</v>
      </c>
      <c r="H6">
        <v>0</v>
      </c>
      <c r="I6">
        <v>1553.35</v>
      </c>
      <c r="J6">
        <v>3833.8</v>
      </c>
      <c r="K6">
        <v>958.45</v>
      </c>
      <c r="L6">
        <v>15599.6</v>
      </c>
      <c r="M6">
        <v>0</v>
      </c>
      <c r="N6">
        <v>0</v>
      </c>
      <c r="O6">
        <v>132.19999999999999</v>
      </c>
      <c r="P6">
        <v>0</v>
      </c>
      <c r="Q6">
        <v>2082.15</v>
      </c>
      <c r="R6">
        <v>0</v>
      </c>
      <c r="S6">
        <v>0</v>
      </c>
      <c r="U6">
        <v>165.25</v>
      </c>
      <c r="V6">
        <v>33.049999999999997</v>
      </c>
      <c r="W6">
        <v>66.099999999999994</v>
      </c>
    </row>
    <row r="7" spans="1:23">
      <c r="A7" s="28" t="s">
        <v>6873</v>
      </c>
      <c r="B7">
        <v>0</v>
      </c>
      <c r="C7">
        <v>0</v>
      </c>
      <c r="D7">
        <v>0</v>
      </c>
      <c r="E7">
        <v>5814.45</v>
      </c>
      <c r="F7">
        <v>0</v>
      </c>
      <c r="G7">
        <v>181655.1</v>
      </c>
      <c r="H7">
        <v>0</v>
      </c>
      <c r="I7">
        <v>3717</v>
      </c>
      <c r="J7">
        <v>902.7</v>
      </c>
      <c r="K7">
        <v>3398.4</v>
      </c>
      <c r="L7">
        <v>5203.8</v>
      </c>
      <c r="M7">
        <v>53.1</v>
      </c>
      <c r="N7">
        <v>159.30000000000001</v>
      </c>
      <c r="O7">
        <v>212.4</v>
      </c>
      <c r="P7">
        <v>0</v>
      </c>
      <c r="Q7">
        <v>6026.85</v>
      </c>
      <c r="R7">
        <v>0</v>
      </c>
      <c r="S7">
        <v>0</v>
      </c>
      <c r="U7">
        <v>557.54999999999995</v>
      </c>
      <c r="V7">
        <v>132.75</v>
      </c>
      <c r="W7">
        <v>292.05</v>
      </c>
    </row>
    <row r="8" spans="1:23">
      <c r="A8" s="28" t="s">
        <v>6875</v>
      </c>
      <c r="B8">
        <v>0</v>
      </c>
      <c r="C8">
        <v>0</v>
      </c>
      <c r="D8">
        <v>0</v>
      </c>
      <c r="E8">
        <v>2544.85</v>
      </c>
      <c r="F8">
        <v>0</v>
      </c>
      <c r="G8">
        <v>1090.6500000000001</v>
      </c>
      <c r="H8">
        <v>0</v>
      </c>
      <c r="I8">
        <v>1751.65</v>
      </c>
      <c r="J8">
        <v>363.55</v>
      </c>
      <c r="K8">
        <v>3007.55</v>
      </c>
      <c r="L8">
        <v>1817.75</v>
      </c>
      <c r="M8">
        <v>231.35</v>
      </c>
      <c r="N8">
        <v>0</v>
      </c>
      <c r="O8">
        <v>594.9</v>
      </c>
      <c r="P8">
        <v>0</v>
      </c>
      <c r="Q8">
        <v>11270.05</v>
      </c>
      <c r="R8">
        <v>0</v>
      </c>
      <c r="S8">
        <v>0</v>
      </c>
      <c r="U8">
        <v>462.7</v>
      </c>
      <c r="V8">
        <v>165.25</v>
      </c>
      <c r="W8">
        <v>99.15</v>
      </c>
    </row>
    <row r="9" spans="1:23">
      <c r="A9" s="28" t="s">
        <v>6877</v>
      </c>
      <c r="B9">
        <v>0</v>
      </c>
      <c r="C9">
        <v>0</v>
      </c>
      <c r="D9">
        <v>0</v>
      </c>
      <c r="E9">
        <v>3186</v>
      </c>
      <c r="F9">
        <v>0</v>
      </c>
      <c r="G9">
        <v>0</v>
      </c>
      <c r="H9">
        <v>0</v>
      </c>
      <c r="I9">
        <v>1327.5</v>
      </c>
      <c r="J9">
        <v>79.650000000000006</v>
      </c>
      <c r="K9">
        <v>2548.8000000000002</v>
      </c>
      <c r="L9">
        <v>185.85</v>
      </c>
      <c r="M9">
        <v>504.45</v>
      </c>
      <c r="N9">
        <v>0</v>
      </c>
      <c r="O9">
        <v>1008.9</v>
      </c>
      <c r="P9">
        <v>0</v>
      </c>
      <c r="Q9">
        <v>5363.1</v>
      </c>
      <c r="R9">
        <v>0</v>
      </c>
      <c r="S9">
        <v>0</v>
      </c>
      <c r="U9">
        <v>345.15</v>
      </c>
      <c r="V9">
        <v>159.30000000000001</v>
      </c>
      <c r="W9">
        <v>26.55</v>
      </c>
    </row>
    <row r="10" spans="1:23">
      <c r="A10" s="28" t="s">
        <v>6777</v>
      </c>
      <c r="B10">
        <v>0</v>
      </c>
      <c r="C10">
        <v>0</v>
      </c>
      <c r="D10">
        <v>0</v>
      </c>
      <c r="E10">
        <v>4164.3</v>
      </c>
      <c r="F10">
        <v>0</v>
      </c>
      <c r="G10">
        <v>8923.5</v>
      </c>
      <c r="H10">
        <v>0</v>
      </c>
      <c r="I10">
        <v>991.5</v>
      </c>
      <c r="J10">
        <v>0</v>
      </c>
      <c r="K10">
        <v>6940.5</v>
      </c>
      <c r="L10">
        <v>694.05</v>
      </c>
      <c r="M10">
        <v>925.4</v>
      </c>
      <c r="N10">
        <v>66.099999999999994</v>
      </c>
      <c r="O10">
        <v>1189.8</v>
      </c>
      <c r="P10">
        <v>0</v>
      </c>
      <c r="Q10">
        <v>7105.75</v>
      </c>
      <c r="R10">
        <v>0</v>
      </c>
      <c r="S10">
        <v>0</v>
      </c>
      <c r="U10">
        <v>231.35</v>
      </c>
      <c r="V10">
        <v>33.049999999999997</v>
      </c>
      <c r="W10">
        <v>0</v>
      </c>
    </row>
    <row r="11" spans="1:23">
      <c r="A11" s="28" t="s">
        <v>6919</v>
      </c>
      <c r="B11">
        <v>0</v>
      </c>
      <c r="C11">
        <v>0</v>
      </c>
      <c r="D11">
        <v>0</v>
      </c>
      <c r="E11">
        <v>5367.2</v>
      </c>
      <c r="F11">
        <v>0</v>
      </c>
      <c r="G11">
        <v>27060.1</v>
      </c>
      <c r="H11">
        <v>0</v>
      </c>
      <c r="I11">
        <v>410.15</v>
      </c>
      <c r="J11">
        <v>132.19999999999999</v>
      </c>
      <c r="K11">
        <v>4883.8999999999996</v>
      </c>
      <c r="L11">
        <v>1409.8</v>
      </c>
      <c r="M11">
        <v>714.1</v>
      </c>
      <c r="N11">
        <v>26.55</v>
      </c>
      <c r="O11">
        <v>628.5</v>
      </c>
      <c r="P11">
        <v>0</v>
      </c>
      <c r="Q11">
        <v>6995.35</v>
      </c>
      <c r="R11">
        <v>0</v>
      </c>
      <c r="S11">
        <v>0</v>
      </c>
      <c r="U11">
        <v>423.15</v>
      </c>
      <c r="V11">
        <v>0</v>
      </c>
      <c r="W11">
        <v>33.049999999999997</v>
      </c>
    </row>
    <row r="12" spans="1:23">
      <c r="A12" s="28" t="s">
        <v>6921</v>
      </c>
      <c r="B12">
        <v>0</v>
      </c>
      <c r="C12">
        <v>0</v>
      </c>
      <c r="D12">
        <v>0</v>
      </c>
      <c r="E12">
        <v>4752.3500000000004</v>
      </c>
      <c r="F12">
        <v>0</v>
      </c>
      <c r="G12">
        <v>0</v>
      </c>
      <c r="H12">
        <v>0</v>
      </c>
      <c r="I12">
        <v>470.85</v>
      </c>
      <c r="J12">
        <v>1643.35</v>
      </c>
      <c r="K12">
        <v>4891.05</v>
      </c>
      <c r="L12">
        <v>331.6</v>
      </c>
      <c r="M12">
        <v>497.4</v>
      </c>
      <c r="N12">
        <v>53.1</v>
      </c>
      <c r="O12">
        <v>808.95</v>
      </c>
      <c r="P12">
        <v>0</v>
      </c>
      <c r="Q12">
        <v>1809.7</v>
      </c>
      <c r="R12">
        <v>0</v>
      </c>
      <c r="S12">
        <v>0</v>
      </c>
      <c r="U12">
        <v>145.75</v>
      </c>
      <c r="V12">
        <v>92.65</v>
      </c>
      <c r="W12">
        <v>26.55</v>
      </c>
    </row>
    <row r="13" spans="1:23">
      <c r="A13" s="28" t="s">
        <v>6923</v>
      </c>
      <c r="B13">
        <v>0</v>
      </c>
      <c r="C13">
        <v>0</v>
      </c>
      <c r="D13">
        <v>0</v>
      </c>
      <c r="E13">
        <v>5230.3500000000004</v>
      </c>
      <c r="F13">
        <v>0</v>
      </c>
      <c r="G13">
        <v>477.9</v>
      </c>
      <c r="H13">
        <v>0</v>
      </c>
      <c r="I13">
        <v>292.05</v>
      </c>
      <c r="J13">
        <v>2840.85</v>
      </c>
      <c r="K13">
        <v>849.6</v>
      </c>
      <c r="L13">
        <v>849.6</v>
      </c>
      <c r="M13">
        <v>1725.75</v>
      </c>
      <c r="N13">
        <v>79.650000000000006</v>
      </c>
      <c r="O13">
        <v>1619.55</v>
      </c>
      <c r="P13">
        <v>0</v>
      </c>
      <c r="Q13">
        <v>2230.1999999999998</v>
      </c>
      <c r="R13">
        <v>0</v>
      </c>
      <c r="S13">
        <v>0</v>
      </c>
      <c r="U13">
        <v>53.1</v>
      </c>
      <c r="V13">
        <v>26.55</v>
      </c>
      <c r="W13">
        <v>318.60000000000002</v>
      </c>
    </row>
    <row r="14" spans="1:23">
      <c r="A14" s="28" t="s">
        <v>6925</v>
      </c>
      <c r="B14">
        <v>0</v>
      </c>
      <c r="C14">
        <v>0</v>
      </c>
      <c r="D14">
        <v>0</v>
      </c>
      <c r="E14">
        <v>4805.55</v>
      </c>
      <c r="F14">
        <v>0</v>
      </c>
      <c r="G14">
        <v>10991.7</v>
      </c>
      <c r="H14">
        <v>0</v>
      </c>
      <c r="I14">
        <v>159.30000000000001</v>
      </c>
      <c r="J14">
        <v>6478.2</v>
      </c>
      <c r="K14">
        <v>1778.85</v>
      </c>
      <c r="L14">
        <v>2203.65</v>
      </c>
      <c r="M14">
        <v>796.5</v>
      </c>
      <c r="N14">
        <v>292.05</v>
      </c>
      <c r="O14">
        <v>849.6</v>
      </c>
      <c r="P14">
        <v>0</v>
      </c>
      <c r="Q14">
        <v>1380.6</v>
      </c>
      <c r="R14">
        <v>0</v>
      </c>
      <c r="S14">
        <v>0</v>
      </c>
      <c r="U14">
        <v>53.1</v>
      </c>
      <c r="V14">
        <v>132.75</v>
      </c>
      <c r="W14">
        <v>106.2</v>
      </c>
    </row>
    <row r="15" spans="1:23">
      <c r="A15" s="28" t="s">
        <v>6927</v>
      </c>
      <c r="B15">
        <v>0</v>
      </c>
      <c r="C15">
        <v>0</v>
      </c>
      <c r="D15">
        <v>0</v>
      </c>
      <c r="E15">
        <v>5011.25</v>
      </c>
      <c r="F15">
        <v>0</v>
      </c>
      <c r="G15">
        <v>251.4</v>
      </c>
      <c r="H15">
        <v>0</v>
      </c>
      <c r="I15">
        <v>496.85</v>
      </c>
      <c r="J15">
        <v>8484.7999999999993</v>
      </c>
      <c r="K15">
        <v>1475.9</v>
      </c>
      <c r="L15">
        <v>3130.05</v>
      </c>
      <c r="M15">
        <v>886.95</v>
      </c>
      <c r="N15">
        <v>437.25</v>
      </c>
      <c r="O15">
        <v>920.55</v>
      </c>
      <c r="P15">
        <v>0</v>
      </c>
      <c r="Q15">
        <v>1376.2</v>
      </c>
      <c r="R15">
        <v>0</v>
      </c>
      <c r="S15">
        <v>0</v>
      </c>
      <c r="U15">
        <v>125.7</v>
      </c>
      <c r="V15">
        <v>529.35</v>
      </c>
      <c r="W15">
        <v>602.5</v>
      </c>
    </row>
    <row r="16" spans="1:23">
      <c r="A16" s="28" t="s">
        <v>6929</v>
      </c>
      <c r="B16">
        <v>0</v>
      </c>
      <c r="C16">
        <v>0</v>
      </c>
      <c r="D16">
        <v>11894.4</v>
      </c>
      <c r="E16">
        <v>3690.45</v>
      </c>
      <c r="F16">
        <v>0</v>
      </c>
      <c r="G16">
        <v>17230.95</v>
      </c>
      <c r="H16">
        <v>0</v>
      </c>
      <c r="I16">
        <v>79.650000000000006</v>
      </c>
      <c r="J16">
        <v>0</v>
      </c>
      <c r="K16">
        <v>159.30000000000001</v>
      </c>
      <c r="L16">
        <v>7885.35</v>
      </c>
      <c r="M16">
        <v>26.55</v>
      </c>
      <c r="N16">
        <v>849.6</v>
      </c>
      <c r="O16">
        <v>53.1</v>
      </c>
      <c r="P16">
        <v>0</v>
      </c>
      <c r="Q16">
        <v>53.1</v>
      </c>
      <c r="R16">
        <v>26.55</v>
      </c>
      <c r="S16">
        <v>0</v>
      </c>
      <c r="U16">
        <v>318.60000000000002</v>
      </c>
      <c r="V16">
        <v>185.85</v>
      </c>
      <c r="W16">
        <v>159.30000000000001</v>
      </c>
    </row>
    <row r="17" spans="1:23">
      <c r="A17" s="28" t="s">
        <v>6930</v>
      </c>
      <c r="B17">
        <v>0</v>
      </c>
      <c r="C17">
        <v>0</v>
      </c>
      <c r="D17">
        <v>8257.0499999999993</v>
      </c>
      <c r="E17">
        <v>1805.4</v>
      </c>
      <c r="F17">
        <v>0</v>
      </c>
      <c r="G17">
        <v>8575.65</v>
      </c>
      <c r="H17">
        <v>0</v>
      </c>
      <c r="I17">
        <v>159.30000000000001</v>
      </c>
      <c r="J17">
        <v>0</v>
      </c>
      <c r="K17">
        <v>0</v>
      </c>
      <c r="L17">
        <v>10593.45</v>
      </c>
      <c r="M17">
        <v>26.55</v>
      </c>
      <c r="N17">
        <v>3902.85</v>
      </c>
      <c r="O17">
        <v>26.55</v>
      </c>
      <c r="P17">
        <v>0</v>
      </c>
      <c r="Q17">
        <v>0</v>
      </c>
      <c r="R17">
        <v>26.55</v>
      </c>
      <c r="S17">
        <v>0</v>
      </c>
      <c r="U17">
        <v>318.60000000000002</v>
      </c>
      <c r="V17">
        <v>53.1</v>
      </c>
      <c r="W17">
        <v>53.1</v>
      </c>
    </row>
    <row r="18" spans="1:23">
      <c r="A18" s="28" t="s">
        <v>6932</v>
      </c>
      <c r="B18">
        <v>0</v>
      </c>
      <c r="C18">
        <v>0</v>
      </c>
      <c r="D18">
        <v>2097.4499999999998</v>
      </c>
      <c r="E18">
        <v>7088.85</v>
      </c>
      <c r="F18">
        <v>0</v>
      </c>
      <c r="G18">
        <v>1539.9</v>
      </c>
      <c r="H18">
        <v>0</v>
      </c>
      <c r="I18">
        <v>398.25</v>
      </c>
      <c r="J18">
        <v>238.95</v>
      </c>
      <c r="K18">
        <v>0</v>
      </c>
      <c r="L18">
        <v>24877.35</v>
      </c>
      <c r="M18">
        <v>212.4</v>
      </c>
      <c r="N18">
        <v>4832.1000000000004</v>
      </c>
      <c r="O18">
        <v>132.75</v>
      </c>
      <c r="P18">
        <v>53.1</v>
      </c>
      <c r="Q18">
        <v>53.1</v>
      </c>
      <c r="R18">
        <v>79.650000000000006</v>
      </c>
      <c r="S18">
        <v>0</v>
      </c>
      <c r="U18">
        <v>743.4</v>
      </c>
      <c r="V18">
        <v>902.7</v>
      </c>
      <c r="W18">
        <v>292.05</v>
      </c>
    </row>
    <row r="19" spans="1:23">
      <c r="A19" s="28" t="s">
        <v>6934</v>
      </c>
      <c r="B19">
        <v>0</v>
      </c>
      <c r="C19">
        <v>0</v>
      </c>
      <c r="D19">
        <v>2247.4</v>
      </c>
      <c r="E19">
        <v>2214.35</v>
      </c>
      <c r="F19">
        <v>0</v>
      </c>
      <c r="G19">
        <v>793.2</v>
      </c>
      <c r="H19">
        <v>0</v>
      </c>
      <c r="I19">
        <v>958.45</v>
      </c>
      <c r="J19">
        <v>1520.3</v>
      </c>
      <c r="K19">
        <v>0</v>
      </c>
      <c r="L19">
        <v>24291.75</v>
      </c>
      <c r="M19">
        <v>396.6</v>
      </c>
      <c r="N19">
        <v>2875.35</v>
      </c>
      <c r="O19">
        <v>66.099999999999994</v>
      </c>
      <c r="P19">
        <v>99.15</v>
      </c>
      <c r="Q19">
        <v>330.5</v>
      </c>
      <c r="R19">
        <v>297.45</v>
      </c>
      <c r="S19">
        <v>0</v>
      </c>
      <c r="U19">
        <v>627.95000000000005</v>
      </c>
      <c r="V19">
        <v>99.15</v>
      </c>
      <c r="W19">
        <v>231.35</v>
      </c>
    </row>
    <row r="20" spans="1:23">
      <c r="A20" s="28" t="s">
        <v>6936</v>
      </c>
      <c r="B20">
        <v>0</v>
      </c>
      <c r="C20">
        <v>0</v>
      </c>
      <c r="D20">
        <v>185.85</v>
      </c>
      <c r="E20">
        <v>6823.35</v>
      </c>
      <c r="F20">
        <v>0</v>
      </c>
      <c r="G20">
        <v>159.30000000000001</v>
      </c>
      <c r="H20">
        <v>0</v>
      </c>
      <c r="I20">
        <v>1885.05</v>
      </c>
      <c r="J20">
        <v>8310.15</v>
      </c>
      <c r="K20">
        <v>0</v>
      </c>
      <c r="L20">
        <v>13115.7</v>
      </c>
      <c r="M20">
        <v>716.85</v>
      </c>
      <c r="N20">
        <v>2362.9499999999998</v>
      </c>
      <c r="O20">
        <v>185.85</v>
      </c>
      <c r="P20">
        <v>345.15</v>
      </c>
      <c r="Q20">
        <v>1354.05</v>
      </c>
      <c r="R20">
        <v>318.60000000000002</v>
      </c>
      <c r="S20">
        <v>0</v>
      </c>
      <c r="U20">
        <v>424.8</v>
      </c>
      <c r="V20">
        <v>318.60000000000002</v>
      </c>
      <c r="W20">
        <v>265.5</v>
      </c>
    </row>
    <row r="21" spans="1:23">
      <c r="A21" s="28" t="s">
        <v>6938</v>
      </c>
      <c r="B21">
        <v>769.95</v>
      </c>
      <c r="C21">
        <v>0</v>
      </c>
      <c r="D21">
        <v>292.05</v>
      </c>
      <c r="E21">
        <v>11071.35</v>
      </c>
      <c r="F21">
        <v>0</v>
      </c>
      <c r="G21">
        <v>185.85</v>
      </c>
      <c r="H21">
        <v>929.25</v>
      </c>
      <c r="I21">
        <v>1354.05</v>
      </c>
      <c r="J21">
        <v>8841.15</v>
      </c>
      <c r="K21">
        <v>0</v>
      </c>
      <c r="L21">
        <v>11336.85</v>
      </c>
      <c r="M21">
        <v>716.85</v>
      </c>
      <c r="N21">
        <v>1380.6</v>
      </c>
      <c r="O21">
        <v>106.2</v>
      </c>
      <c r="P21">
        <v>345.15</v>
      </c>
      <c r="Q21">
        <v>371.7</v>
      </c>
      <c r="R21">
        <v>637.20000000000005</v>
      </c>
      <c r="S21">
        <v>0</v>
      </c>
      <c r="U21">
        <v>371.7</v>
      </c>
      <c r="V21">
        <v>584.1</v>
      </c>
      <c r="W21">
        <v>424.8</v>
      </c>
    </row>
    <row r="22" spans="1:23">
      <c r="A22" s="28" t="s">
        <v>6940</v>
      </c>
      <c r="B22">
        <v>3437.2</v>
      </c>
      <c r="C22">
        <v>0</v>
      </c>
      <c r="D22">
        <v>661</v>
      </c>
      <c r="E22">
        <v>9220.9500000000007</v>
      </c>
      <c r="F22">
        <v>99.15</v>
      </c>
      <c r="G22">
        <v>1487.25</v>
      </c>
      <c r="H22">
        <v>694.05</v>
      </c>
      <c r="I22">
        <v>3404.15</v>
      </c>
      <c r="J22">
        <v>17252.099999999999</v>
      </c>
      <c r="K22">
        <v>1322</v>
      </c>
      <c r="L22">
        <v>13781.85</v>
      </c>
      <c r="M22">
        <v>1057.5999999999999</v>
      </c>
      <c r="N22">
        <v>1156.75</v>
      </c>
      <c r="O22">
        <v>66.099999999999994</v>
      </c>
      <c r="P22">
        <v>1255.9000000000001</v>
      </c>
      <c r="Q22">
        <v>33.049999999999997</v>
      </c>
      <c r="R22">
        <v>760.15</v>
      </c>
      <c r="S22">
        <v>0</v>
      </c>
      <c r="U22">
        <v>561.85</v>
      </c>
      <c r="V22">
        <v>1156.75</v>
      </c>
      <c r="W22">
        <v>561.85</v>
      </c>
    </row>
    <row r="23" spans="1:23">
      <c r="A23" s="28" t="s">
        <v>6942</v>
      </c>
      <c r="B23">
        <v>8310.15</v>
      </c>
      <c r="C23">
        <v>0</v>
      </c>
      <c r="D23">
        <v>318.60000000000002</v>
      </c>
      <c r="E23">
        <v>3000.15</v>
      </c>
      <c r="F23">
        <v>0</v>
      </c>
      <c r="G23">
        <v>4274.55</v>
      </c>
      <c r="H23">
        <v>1300.95</v>
      </c>
      <c r="I23">
        <v>1141.6500000000001</v>
      </c>
      <c r="J23">
        <v>35789.4</v>
      </c>
      <c r="K23">
        <v>5256.9</v>
      </c>
      <c r="L23">
        <v>2283.3000000000002</v>
      </c>
      <c r="M23">
        <v>1938.15</v>
      </c>
      <c r="N23">
        <v>451.35</v>
      </c>
      <c r="O23">
        <v>79.650000000000006</v>
      </c>
      <c r="P23">
        <v>1247.8499999999999</v>
      </c>
      <c r="Q23">
        <v>504.45</v>
      </c>
      <c r="R23">
        <v>53.1</v>
      </c>
      <c r="S23">
        <v>0</v>
      </c>
      <c r="U23">
        <v>318.60000000000002</v>
      </c>
      <c r="V23">
        <v>106.2</v>
      </c>
      <c r="W23">
        <v>557.54999999999995</v>
      </c>
    </row>
    <row r="24" spans="1:23">
      <c r="A24" s="28" t="s">
        <v>6850</v>
      </c>
      <c r="B24">
        <v>823.05</v>
      </c>
      <c r="C24">
        <v>0</v>
      </c>
      <c r="D24">
        <v>292.05</v>
      </c>
      <c r="E24">
        <v>1805.4</v>
      </c>
      <c r="F24">
        <v>1115.0999999999999</v>
      </c>
      <c r="G24">
        <v>557.54999999999995</v>
      </c>
      <c r="H24">
        <v>876.15</v>
      </c>
      <c r="I24">
        <v>557.54999999999995</v>
      </c>
      <c r="J24">
        <v>20788.650000000001</v>
      </c>
      <c r="K24">
        <v>4699.3500000000004</v>
      </c>
      <c r="L24">
        <v>3212.55</v>
      </c>
      <c r="M24">
        <v>8071.2</v>
      </c>
      <c r="N24">
        <v>1194.75</v>
      </c>
      <c r="O24">
        <v>132.75</v>
      </c>
      <c r="P24">
        <v>2177.1</v>
      </c>
      <c r="Q24">
        <v>238.95</v>
      </c>
      <c r="R24">
        <v>0</v>
      </c>
      <c r="S24">
        <v>0</v>
      </c>
      <c r="U24">
        <v>371.7</v>
      </c>
      <c r="V24">
        <v>292.05</v>
      </c>
      <c r="W24">
        <v>876.15</v>
      </c>
    </row>
    <row r="25" spans="1:23">
      <c r="A25" s="28" t="s">
        <v>6852</v>
      </c>
      <c r="B25">
        <v>66.099999999999994</v>
      </c>
      <c r="C25">
        <v>0</v>
      </c>
      <c r="D25">
        <v>727.1</v>
      </c>
      <c r="E25">
        <v>3205.85</v>
      </c>
      <c r="F25">
        <v>0</v>
      </c>
      <c r="G25">
        <v>231.35</v>
      </c>
      <c r="H25">
        <v>7171.85</v>
      </c>
      <c r="I25">
        <v>627.95000000000005</v>
      </c>
      <c r="J25">
        <v>9353.15</v>
      </c>
      <c r="K25">
        <v>2842.3</v>
      </c>
      <c r="L25">
        <v>6808.3</v>
      </c>
      <c r="M25">
        <v>15070.8</v>
      </c>
      <c r="N25">
        <v>1388.1</v>
      </c>
      <c r="O25">
        <v>396.6</v>
      </c>
      <c r="P25">
        <v>4263.45</v>
      </c>
      <c r="Q25">
        <v>727.1</v>
      </c>
      <c r="R25">
        <v>33.049999999999997</v>
      </c>
      <c r="S25">
        <v>0</v>
      </c>
      <c r="U25">
        <v>231.35</v>
      </c>
      <c r="V25">
        <v>99.15</v>
      </c>
      <c r="W25">
        <v>66.099999999999994</v>
      </c>
    </row>
    <row r="26" spans="1:23">
      <c r="A26" s="28" t="s">
        <v>6854</v>
      </c>
      <c r="B26">
        <v>79.650000000000006</v>
      </c>
      <c r="C26">
        <v>0</v>
      </c>
      <c r="D26">
        <v>324.55</v>
      </c>
      <c r="E26">
        <v>3037.4</v>
      </c>
      <c r="F26">
        <v>0</v>
      </c>
      <c r="G26">
        <v>0</v>
      </c>
      <c r="H26">
        <v>4261.3500000000004</v>
      </c>
      <c r="I26">
        <v>979.6</v>
      </c>
      <c r="J26">
        <v>3058</v>
      </c>
      <c r="K26">
        <v>324.55</v>
      </c>
      <c r="L26">
        <v>17135.95</v>
      </c>
      <c r="M26">
        <v>15584.15</v>
      </c>
      <c r="N26">
        <v>4890.3999999999996</v>
      </c>
      <c r="O26">
        <v>1409.25</v>
      </c>
      <c r="P26">
        <v>3820.9</v>
      </c>
      <c r="Q26">
        <v>476.25</v>
      </c>
      <c r="R26">
        <v>0</v>
      </c>
      <c r="S26">
        <v>0</v>
      </c>
      <c r="U26">
        <v>205.35</v>
      </c>
      <c r="V26">
        <v>224.85</v>
      </c>
      <c r="W26">
        <v>959.55</v>
      </c>
    </row>
    <row r="27" spans="1:23">
      <c r="A27" s="28" t="s">
        <v>6564</v>
      </c>
      <c r="B27">
        <v>159.30000000000001</v>
      </c>
      <c r="C27">
        <v>0</v>
      </c>
      <c r="D27">
        <v>849.6</v>
      </c>
      <c r="E27">
        <v>3265.65</v>
      </c>
      <c r="F27">
        <v>0</v>
      </c>
      <c r="G27">
        <v>212.4</v>
      </c>
      <c r="H27">
        <v>4433.8500000000004</v>
      </c>
      <c r="I27">
        <v>1725.75</v>
      </c>
      <c r="J27">
        <v>8018.1</v>
      </c>
      <c r="K27">
        <v>584.1</v>
      </c>
      <c r="L27">
        <v>19301.849999999999</v>
      </c>
      <c r="M27">
        <v>11204.1</v>
      </c>
      <c r="N27">
        <v>2973.6</v>
      </c>
      <c r="O27">
        <v>2070.9</v>
      </c>
      <c r="P27">
        <v>3026.7</v>
      </c>
      <c r="Q27">
        <v>610.65</v>
      </c>
      <c r="R27">
        <v>0</v>
      </c>
      <c r="S27">
        <v>0</v>
      </c>
      <c r="U27">
        <v>185.85</v>
      </c>
      <c r="V27">
        <v>212.4</v>
      </c>
      <c r="W27">
        <v>796.5</v>
      </c>
    </row>
    <row r="28" spans="1:23">
      <c r="A28" s="28" t="s">
        <v>6566</v>
      </c>
      <c r="B28">
        <v>185.85</v>
      </c>
      <c r="C28">
        <v>0</v>
      </c>
      <c r="D28">
        <v>743.4</v>
      </c>
      <c r="E28">
        <v>3823.2</v>
      </c>
      <c r="F28">
        <v>0</v>
      </c>
      <c r="G28">
        <v>159.30000000000001</v>
      </c>
      <c r="H28">
        <v>1858.5</v>
      </c>
      <c r="I28">
        <v>1300.95</v>
      </c>
      <c r="J28">
        <v>7566.75</v>
      </c>
      <c r="K28">
        <v>212.4</v>
      </c>
      <c r="L28">
        <v>11363.4</v>
      </c>
      <c r="M28">
        <v>1221.3</v>
      </c>
      <c r="N28">
        <v>2362.9499999999998</v>
      </c>
      <c r="O28">
        <v>504.45</v>
      </c>
      <c r="P28">
        <v>2070.9</v>
      </c>
      <c r="Q28">
        <v>2389.5</v>
      </c>
      <c r="R28">
        <v>0</v>
      </c>
      <c r="S28">
        <v>0</v>
      </c>
      <c r="U28">
        <v>159.30000000000001</v>
      </c>
      <c r="V28">
        <v>106.2</v>
      </c>
      <c r="W28">
        <v>79.650000000000006</v>
      </c>
    </row>
    <row r="29" spans="1:23">
      <c r="A29" s="28" t="s">
        <v>6568</v>
      </c>
      <c r="B29">
        <v>0</v>
      </c>
      <c r="C29">
        <v>0</v>
      </c>
      <c r="D29">
        <v>0</v>
      </c>
      <c r="E29">
        <v>124532.4</v>
      </c>
      <c r="F29">
        <v>0</v>
      </c>
      <c r="G29">
        <v>1057.5999999999999</v>
      </c>
      <c r="H29">
        <v>165.25</v>
      </c>
      <c r="I29">
        <v>495.75</v>
      </c>
      <c r="J29">
        <v>99.15</v>
      </c>
      <c r="K29">
        <v>33.049999999999997</v>
      </c>
      <c r="L29">
        <v>0</v>
      </c>
      <c r="M29">
        <v>0</v>
      </c>
      <c r="N29">
        <v>1553.35</v>
      </c>
      <c r="O29" s="1">
        <v>0</v>
      </c>
      <c r="P29" s="4">
        <v>0</v>
      </c>
      <c r="Q29">
        <v>3139.75</v>
      </c>
      <c r="R29">
        <v>0</v>
      </c>
      <c r="S29">
        <v>0</v>
      </c>
      <c r="U29">
        <v>132.19999999999999</v>
      </c>
      <c r="V29">
        <v>33.049999999999997</v>
      </c>
      <c r="W29">
        <v>33.049999999999997</v>
      </c>
    </row>
    <row r="30" spans="1:23">
      <c r="A30" s="28" t="s">
        <v>6569</v>
      </c>
      <c r="B30">
        <v>0</v>
      </c>
      <c r="C30">
        <v>0</v>
      </c>
      <c r="D30">
        <v>0</v>
      </c>
      <c r="E30">
        <v>116864.8</v>
      </c>
      <c r="F30">
        <v>0</v>
      </c>
      <c r="G30">
        <v>99.15</v>
      </c>
      <c r="H30">
        <v>0</v>
      </c>
      <c r="I30">
        <v>1322</v>
      </c>
      <c r="J30">
        <v>66.099999999999994</v>
      </c>
      <c r="K30">
        <v>0</v>
      </c>
      <c r="L30">
        <v>0</v>
      </c>
      <c r="M30">
        <v>0</v>
      </c>
      <c r="N30">
        <v>760.15</v>
      </c>
      <c r="O30" s="1">
        <v>0</v>
      </c>
      <c r="P30" s="4">
        <v>0</v>
      </c>
      <c r="Q30">
        <v>3833.8</v>
      </c>
      <c r="R30">
        <v>0</v>
      </c>
      <c r="S30">
        <v>0</v>
      </c>
      <c r="U30">
        <v>132.19999999999999</v>
      </c>
      <c r="V30">
        <v>0</v>
      </c>
      <c r="W30">
        <v>132.19999999999999</v>
      </c>
    </row>
    <row r="31" spans="1:23">
      <c r="A31" s="28" t="s">
        <v>6571</v>
      </c>
      <c r="B31">
        <v>0</v>
      </c>
      <c r="C31">
        <v>0</v>
      </c>
      <c r="D31">
        <v>0</v>
      </c>
      <c r="E31">
        <v>39825.25</v>
      </c>
      <c r="F31">
        <v>0</v>
      </c>
      <c r="G31">
        <v>0</v>
      </c>
      <c r="H31">
        <v>0</v>
      </c>
      <c r="I31">
        <v>2247.4</v>
      </c>
      <c r="J31">
        <v>727.1</v>
      </c>
      <c r="K31">
        <v>0</v>
      </c>
      <c r="L31">
        <v>0</v>
      </c>
      <c r="M31">
        <v>0</v>
      </c>
      <c r="N31">
        <v>363.55</v>
      </c>
      <c r="O31" s="1">
        <v>0</v>
      </c>
      <c r="P31" s="4">
        <v>0</v>
      </c>
      <c r="Q31">
        <v>8593</v>
      </c>
      <c r="R31">
        <v>0</v>
      </c>
      <c r="S31">
        <v>0</v>
      </c>
      <c r="U31">
        <v>198.3</v>
      </c>
      <c r="V31">
        <v>132.19999999999999</v>
      </c>
      <c r="W31">
        <v>66.099999999999994</v>
      </c>
    </row>
    <row r="32" spans="1:23">
      <c r="A32" s="28" t="s">
        <v>6573</v>
      </c>
      <c r="B32">
        <v>0</v>
      </c>
      <c r="C32">
        <v>0</v>
      </c>
      <c r="D32">
        <v>0</v>
      </c>
      <c r="E32">
        <v>61043.35</v>
      </c>
      <c r="F32">
        <v>0</v>
      </c>
      <c r="G32">
        <v>0</v>
      </c>
      <c r="H32">
        <v>0</v>
      </c>
      <c r="I32">
        <v>5949</v>
      </c>
      <c r="J32">
        <v>99.15</v>
      </c>
      <c r="K32">
        <v>132.19999999999999</v>
      </c>
      <c r="L32">
        <v>0</v>
      </c>
      <c r="M32">
        <v>99.15</v>
      </c>
      <c r="N32">
        <v>231.35</v>
      </c>
      <c r="O32" s="1">
        <v>33.049999999999997</v>
      </c>
      <c r="P32" s="4">
        <v>0</v>
      </c>
      <c r="Q32">
        <v>8824.35</v>
      </c>
      <c r="R32">
        <v>0</v>
      </c>
      <c r="S32">
        <v>0</v>
      </c>
      <c r="U32">
        <v>231.35</v>
      </c>
      <c r="V32">
        <v>66.099999999999994</v>
      </c>
      <c r="W32">
        <v>132.19999999999999</v>
      </c>
    </row>
    <row r="33" spans="1:23">
      <c r="A33" s="28" t="s">
        <v>7021</v>
      </c>
      <c r="B33">
        <v>0</v>
      </c>
      <c r="C33">
        <v>0</v>
      </c>
      <c r="D33">
        <v>0</v>
      </c>
      <c r="E33">
        <v>7006.6</v>
      </c>
      <c r="F33">
        <v>1288.95</v>
      </c>
      <c r="G33">
        <v>0</v>
      </c>
      <c r="H33">
        <v>0</v>
      </c>
      <c r="I33">
        <v>6081.2</v>
      </c>
      <c r="J33">
        <v>165.25</v>
      </c>
      <c r="K33">
        <v>1454.2</v>
      </c>
      <c r="L33">
        <v>0</v>
      </c>
      <c r="M33">
        <v>297.45</v>
      </c>
      <c r="N33">
        <v>132.19999999999999</v>
      </c>
      <c r="O33" s="1">
        <v>0</v>
      </c>
      <c r="P33" s="4">
        <v>0</v>
      </c>
      <c r="Q33">
        <v>6973.55</v>
      </c>
      <c r="R33">
        <v>0</v>
      </c>
      <c r="S33">
        <v>0</v>
      </c>
      <c r="U33">
        <v>892.35</v>
      </c>
      <c r="V33">
        <v>132.19999999999999</v>
      </c>
      <c r="W33">
        <v>99.15</v>
      </c>
    </row>
    <row r="34" spans="1:23">
      <c r="A34" s="28" t="s">
        <v>7023</v>
      </c>
      <c r="B34">
        <v>0</v>
      </c>
      <c r="C34">
        <v>0</v>
      </c>
      <c r="D34">
        <v>0</v>
      </c>
      <c r="E34">
        <v>6345.6</v>
      </c>
      <c r="F34">
        <v>3569.4</v>
      </c>
      <c r="G34">
        <v>0</v>
      </c>
      <c r="H34">
        <v>0</v>
      </c>
      <c r="I34">
        <v>2511.8000000000002</v>
      </c>
      <c r="J34">
        <v>33.049999999999997</v>
      </c>
      <c r="K34">
        <v>29480.6</v>
      </c>
      <c r="L34">
        <v>0</v>
      </c>
      <c r="M34">
        <v>66.099999999999994</v>
      </c>
      <c r="N34">
        <v>99.15</v>
      </c>
      <c r="O34" s="1">
        <v>66.099999999999994</v>
      </c>
      <c r="P34" s="4">
        <v>0</v>
      </c>
      <c r="Q34">
        <v>4957.5</v>
      </c>
      <c r="R34">
        <v>0</v>
      </c>
      <c r="S34">
        <v>0</v>
      </c>
      <c r="U34">
        <v>892.35</v>
      </c>
      <c r="V34">
        <v>264.39999999999998</v>
      </c>
      <c r="W34">
        <v>363.55</v>
      </c>
    </row>
    <row r="35" spans="1:23">
      <c r="A35" s="28" t="s">
        <v>7025</v>
      </c>
      <c r="B35">
        <v>0</v>
      </c>
      <c r="C35">
        <v>0</v>
      </c>
      <c r="D35">
        <v>0</v>
      </c>
      <c r="E35">
        <v>6378.65</v>
      </c>
      <c r="F35">
        <v>0</v>
      </c>
      <c r="G35">
        <v>264.39999999999998</v>
      </c>
      <c r="H35">
        <v>0</v>
      </c>
      <c r="I35">
        <v>528.79999999999995</v>
      </c>
      <c r="J35">
        <v>0</v>
      </c>
      <c r="K35">
        <v>4759.2</v>
      </c>
      <c r="L35">
        <v>0</v>
      </c>
      <c r="M35">
        <v>1949.95</v>
      </c>
      <c r="N35">
        <v>495.75</v>
      </c>
      <c r="O35" s="1">
        <v>0</v>
      </c>
      <c r="P35" s="4">
        <v>0</v>
      </c>
      <c r="Q35">
        <v>2974.5</v>
      </c>
      <c r="R35">
        <v>0</v>
      </c>
      <c r="S35">
        <v>0</v>
      </c>
      <c r="U35">
        <v>528.79999999999995</v>
      </c>
      <c r="V35">
        <v>561.85</v>
      </c>
      <c r="W35">
        <v>396.6</v>
      </c>
    </row>
    <row r="36" spans="1:23">
      <c r="A36" s="28" t="s">
        <v>6644</v>
      </c>
      <c r="B36">
        <v>0</v>
      </c>
      <c r="C36">
        <v>0</v>
      </c>
      <c r="D36">
        <v>0</v>
      </c>
      <c r="E36">
        <v>1355.05</v>
      </c>
      <c r="F36">
        <v>1189.8</v>
      </c>
      <c r="G36">
        <v>10609.05</v>
      </c>
      <c r="H36">
        <v>0</v>
      </c>
      <c r="I36">
        <v>198.3</v>
      </c>
      <c r="J36">
        <v>33.049999999999997</v>
      </c>
      <c r="K36">
        <v>2049.1</v>
      </c>
      <c r="L36">
        <v>0</v>
      </c>
      <c r="M36">
        <v>2082.15</v>
      </c>
      <c r="N36">
        <v>627.95000000000005</v>
      </c>
      <c r="O36" s="1">
        <v>33.049999999999997</v>
      </c>
      <c r="P36" s="4">
        <v>0</v>
      </c>
      <c r="Q36">
        <v>3437.2</v>
      </c>
      <c r="R36">
        <v>0</v>
      </c>
      <c r="S36">
        <v>0</v>
      </c>
      <c r="U36">
        <v>264.39999999999998</v>
      </c>
      <c r="V36">
        <v>0</v>
      </c>
      <c r="W36">
        <v>66.099999999999994</v>
      </c>
    </row>
    <row r="37" spans="1:23">
      <c r="A37" s="28" t="s">
        <v>6646</v>
      </c>
      <c r="B37">
        <v>0</v>
      </c>
      <c r="C37">
        <v>0</v>
      </c>
      <c r="D37">
        <v>0</v>
      </c>
      <c r="E37">
        <v>2677.05</v>
      </c>
      <c r="F37">
        <v>3271.95</v>
      </c>
      <c r="G37">
        <v>727.1</v>
      </c>
      <c r="H37">
        <v>0</v>
      </c>
      <c r="I37">
        <v>528.79999999999995</v>
      </c>
      <c r="J37">
        <v>33.049999999999997</v>
      </c>
      <c r="K37">
        <v>3668.55</v>
      </c>
      <c r="L37">
        <v>0</v>
      </c>
      <c r="M37">
        <v>330.5</v>
      </c>
      <c r="N37">
        <v>99.15</v>
      </c>
      <c r="O37" s="1">
        <v>99.15</v>
      </c>
      <c r="P37" s="4">
        <v>0</v>
      </c>
      <c r="Q37">
        <v>6345.6</v>
      </c>
      <c r="R37">
        <v>0</v>
      </c>
      <c r="S37">
        <v>0</v>
      </c>
      <c r="U37">
        <v>297.45</v>
      </c>
      <c r="V37">
        <v>231.35</v>
      </c>
      <c r="W37">
        <v>132.19999999999999</v>
      </c>
    </row>
    <row r="38" spans="1:23">
      <c r="A38" s="28" t="s">
        <v>6648</v>
      </c>
      <c r="B38">
        <v>0</v>
      </c>
      <c r="C38">
        <v>0</v>
      </c>
      <c r="D38">
        <v>0</v>
      </c>
      <c r="E38">
        <v>1168.2</v>
      </c>
      <c r="F38">
        <v>50816.7</v>
      </c>
      <c r="G38">
        <v>0</v>
      </c>
      <c r="H38">
        <v>0</v>
      </c>
      <c r="I38">
        <v>1115.0999999999999</v>
      </c>
      <c r="J38">
        <v>902.7</v>
      </c>
      <c r="K38">
        <v>7513.65</v>
      </c>
      <c r="L38">
        <v>53.1</v>
      </c>
      <c r="M38">
        <v>663.75</v>
      </c>
      <c r="N38">
        <v>0</v>
      </c>
      <c r="O38" s="1">
        <v>26.55</v>
      </c>
      <c r="P38" s="4">
        <v>0</v>
      </c>
      <c r="Q38">
        <v>1115.0999999999999</v>
      </c>
      <c r="R38">
        <v>0</v>
      </c>
      <c r="S38">
        <v>0</v>
      </c>
      <c r="U38">
        <v>292.05</v>
      </c>
      <c r="V38">
        <v>212.4</v>
      </c>
      <c r="W38">
        <v>0</v>
      </c>
    </row>
    <row r="39" spans="1:23">
      <c r="A39" s="28" t="s">
        <v>6650</v>
      </c>
      <c r="B39">
        <v>0</v>
      </c>
      <c r="C39">
        <v>0</v>
      </c>
      <c r="D39">
        <v>0</v>
      </c>
      <c r="E39">
        <v>849.6</v>
      </c>
      <c r="F39">
        <v>108961.2</v>
      </c>
      <c r="G39">
        <v>0</v>
      </c>
      <c r="H39">
        <v>0</v>
      </c>
      <c r="I39">
        <v>716.85</v>
      </c>
      <c r="J39">
        <v>663.75</v>
      </c>
      <c r="K39">
        <v>7832.25</v>
      </c>
      <c r="L39">
        <v>159.30000000000001</v>
      </c>
      <c r="M39">
        <v>398.25</v>
      </c>
      <c r="N39">
        <v>53.1</v>
      </c>
      <c r="O39" s="1">
        <v>0</v>
      </c>
      <c r="P39" s="4">
        <v>0</v>
      </c>
      <c r="Q39">
        <v>690.3</v>
      </c>
      <c r="R39">
        <v>0</v>
      </c>
      <c r="S39">
        <v>0</v>
      </c>
      <c r="U39">
        <v>106.2</v>
      </c>
      <c r="V39">
        <v>26.55</v>
      </c>
      <c r="W39">
        <v>0</v>
      </c>
    </row>
    <row r="40" spans="1:23">
      <c r="A40" s="28" t="s">
        <v>6652</v>
      </c>
      <c r="B40">
        <v>0</v>
      </c>
      <c r="C40">
        <v>0</v>
      </c>
      <c r="D40">
        <v>0</v>
      </c>
      <c r="E40">
        <v>7965</v>
      </c>
      <c r="F40">
        <v>98022.6</v>
      </c>
      <c r="G40">
        <v>185.85</v>
      </c>
      <c r="H40">
        <v>0</v>
      </c>
      <c r="I40">
        <v>2283.3000000000002</v>
      </c>
      <c r="J40">
        <v>3186</v>
      </c>
      <c r="K40">
        <v>10354.5</v>
      </c>
      <c r="L40">
        <v>26.55</v>
      </c>
      <c r="M40">
        <v>265.5</v>
      </c>
      <c r="N40">
        <v>0</v>
      </c>
      <c r="O40" s="1">
        <v>0</v>
      </c>
      <c r="P40" s="4">
        <v>0</v>
      </c>
      <c r="Q40">
        <v>1035.45</v>
      </c>
      <c r="R40">
        <v>0</v>
      </c>
      <c r="S40">
        <v>0</v>
      </c>
      <c r="U40">
        <v>132.75</v>
      </c>
      <c r="V40">
        <v>132.75</v>
      </c>
      <c r="W40">
        <v>106.2</v>
      </c>
    </row>
    <row r="41" spans="1:23">
      <c r="A41" s="28" t="s">
        <v>6654</v>
      </c>
      <c r="B41">
        <v>0</v>
      </c>
      <c r="C41">
        <v>0</v>
      </c>
      <c r="D41">
        <v>0</v>
      </c>
      <c r="E41">
        <v>5097.6000000000004</v>
      </c>
      <c r="F41">
        <v>1752.3</v>
      </c>
      <c r="G41">
        <v>4964.8500000000004</v>
      </c>
      <c r="H41">
        <v>0</v>
      </c>
      <c r="I41">
        <v>2920.5</v>
      </c>
      <c r="J41">
        <v>3345.3</v>
      </c>
      <c r="K41">
        <v>11389.95</v>
      </c>
      <c r="L41">
        <v>637.20000000000005</v>
      </c>
      <c r="M41">
        <v>1035.45</v>
      </c>
      <c r="N41">
        <v>238.95</v>
      </c>
      <c r="O41" s="1">
        <v>26.55</v>
      </c>
      <c r="P41" s="4">
        <v>0</v>
      </c>
      <c r="Q41">
        <v>3876.3</v>
      </c>
      <c r="R41">
        <v>0</v>
      </c>
      <c r="S41">
        <v>0</v>
      </c>
      <c r="U41">
        <v>318.60000000000002</v>
      </c>
      <c r="V41">
        <v>504.45</v>
      </c>
      <c r="W41">
        <v>398.25</v>
      </c>
    </row>
    <row r="42" spans="1:23">
      <c r="A42" s="28" t="s">
        <v>6656</v>
      </c>
      <c r="B42">
        <v>0</v>
      </c>
      <c r="C42">
        <v>0</v>
      </c>
      <c r="D42">
        <v>0</v>
      </c>
      <c r="E42">
        <v>6709.15</v>
      </c>
      <c r="F42">
        <v>0</v>
      </c>
      <c r="G42">
        <v>12030.2</v>
      </c>
      <c r="H42">
        <v>0</v>
      </c>
      <c r="I42">
        <v>231.35</v>
      </c>
      <c r="J42">
        <v>18640.2</v>
      </c>
      <c r="K42">
        <v>462.7</v>
      </c>
      <c r="L42">
        <v>0</v>
      </c>
      <c r="M42">
        <v>0</v>
      </c>
      <c r="N42">
        <v>231.35</v>
      </c>
      <c r="O42">
        <v>0</v>
      </c>
      <c r="P42" s="4">
        <v>0</v>
      </c>
      <c r="Q42">
        <v>0</v>
      </c>
      <c r="R42">
        <v>0</v>
      </c>
      <c r="S42">
        <v>0</v>
      </c>
      <c r="U42">
        <v>165.25</v>
      </c>
      <c r="V42">
        <v>132.19999999999999</v>
      </c>
      <c r="W42">
        <v>297.45</v>
      </c>
    </row>
    <row r="43" spans="1:23">
      <c r="A43" s="28" t="s">
        <v>6657</v>
      </c>
      <c r="B43">
        <v>0</v>
      </c>
      <c r="C43">
        <v>0</v>
      </c>
      <c r="D43">
        <v>0</v>
      </c>
      <c r="E43">
        <v>16723.3</v>
      </c>
      <c r="F43">
        <v>0</v>
      </c>
      <c r="G43">
        <v>18243.599999999999</v>
      </c>
      <c r="H43">
        <v>198.3</v>
      </c>
      <c r="I43">
        <v>1850.8</v>
      </c>
      <c r="J43">
        <v>36685.5</v>
      </c>
      <c r="K43">
        <v>2049.1</v>
      </c>
      <c r="L43">
        <v>0</v>
      </c>
      <c r="M43">
        <v>165.25</v>
      </c>
      <c r="N43">
        <v>462.7</v>
      </c>
      <c r="O43">
        <v>33.049999999999997</v>
      </c>
      <c r="P43" s="4">
        <v>0</v>
      </c>
      <c r="Q43">
        <v>33.049999999999997</v>
      </c>
      <c r="R43">
        <v>0</v>
      </c>
      <c r="S43">
        <v>0</v>
      </c>
      <c r="U43">
        <v>297.45</v>
      </c>
      <c r="V43">
        <v>627.95000000000005</v>
      </c>
      <c r="W43">
        <v>561.85</v>
      </c>
    </row>
    <row r="44" spans="1:23">
      <c r="A44" s="28" t="s">
        <v>6659</v>
      </c>
      <c r="B44">
        <v>0</v>
      </c>
      <c r="C44">
        <v>0</v>
      </c>
      <c r="D44">
        <v>0</v>
      </c>
      <c r="E44">
        <v>18937.650000000001</v>
      </c>
      <c r="F44">
        <v>0</v>
      </c>
      <c r="G44">
        <v>12129.35</v>
      </c>
      <c r="H44">
        <v>0</v>
      </c>
      <c r="I44">
        <v>793.2</v>
      </c>
      <c r="J44">
        <v>79121.7</v>
      </c>
      <c r="K44">
        <v>3966</v>
      </c>
      <c r="L44">
        <v>0</v>
      </c>
      <c r="M44">
        <v>33.049999999999997</v>
      </c>
      <c r="N44">
        <v>991.5</v>
      </c>
      <c r="O44">
        <v>0</v>
      </c>
      <c r="P44" s="4">
        <v>0</v>
      </c>
      <c r="Q44">
        <v>33.049999999999997</v>
      </c>
      <c r="R44">
        <v>0</v>
      </c>
      <c r="S44">
        <v>0</v>
      </c>
      <c r="U44">
        <v>495.75</v>
      </c>
      <c r="V44">
        <v>99.15</v>
      </c>
      <c r="W44">
        <v>66.099999999999994</v>
      </c>
    </row>
    <row r="45" spans="1:23">
      <c r="A45" s="28" t="s">
        <v>6661</v>
      </c>
      <c r="B45">
        <v>0</v>
      </c>
      <c r="C45">
        <v>0</v>
      </c>
      <c r="D45">
        <v>0</v>
      </c>
      <c r="E45">
        <v>7138.8</v>
      </c>
      <c r="F45">
        <v>0</v>
      </c>
      <c r="G45">
        <v>2644</v>
      </c>
      <c r="H45">
        <v>66.099999999999994</v>
      </c>
      <c r="I45">
        <v>1421.15</v>
      </c>
      <c r="J45">
        <v>53640.15</v>
      </c>
      <c r="K45">
        <v>2313.5</v>
      </c>
      <c r="L45">
        <v>0</v>
      </c>
      <c r="M45">
        <v>132.19999999999999</v>
      </c>
      <c r="N45">
        <v>3833.8</v>
      </c>
      <c r="O45">
        <v>66.099999999999994</v>
      </c>
      <c r="P45" s="4">
        <v>0</v>
      </c>
      <c r="Q45">
        <v>0</v>
      </c>
      <c r="R45">
        <v>0</v>
      </c>
      <c r="S45">
        <v>0</v>
      </c>
      <c r="U45">
        <v>330.5</v>
      </c>
      <c r="V45">
        <v>132.19999999999999</v>
      </c>
      <c r="W45">
        <v>66.099999999999994</v>
      </c>
    </row>
    <row r="46" spans="1:23">
      <c r="A46" s="28" t="s">
        <v>6663</v>
      </c>
      <c r="B46">
        <v>0</v>
      </c>
      <c r="C46">
        <v>0</v>
      </c>
      <c r="D46">
        <v>0</v>
      </c>
      <c r="E46">
        <v>7932</v>
      </c>
      <c r="F46">
        <v>0</v>
      </c>
      <c r="G46">
        <v>1520.3</v>
      </c>
      <c r="H46">
        <v>0</v>
      </c>
      <c r="I46">
        <v>6114.25</v>
      </c>
      <c r="J46">
        <v>13451.35</v>
      </c>
      <c r="K46">
        <v>1288.95</v>
      </c>
      <c r="L46">
        <v>0</v>
      </c>
      <c r="M46">
        <v>33.049999999999997</v>
      </c>
      <c r="N46">
        <v>561.85</v>
      </c>
      <c r="O46">
        <v>330.5</v>
      </c>
      <c r="P46" s="4">
        <v>0</v>
      </c>
      <c r="Q46">
        <v>33.049999999999997</v>
      </c>
      <c r="R46">
        <v>0</v>
      </c>
      <c r="S46">
        <v>0</v>
      </c>
      <c r="U46">
        <v>627.95000000000005</v>
      </c>
      <c r="V46">
        <v>925.4</v>
      </c>
      <c r="W46">
        <v>66.099999999999994</v>
      </c>
    </row>
    <row r="47" spans="1:23">
      <c r="A47" s="28" t="s">
        <v>6665</v>
      </c>
      <c r="B47">
        <v>0</v>
      </c>
      <c r="C47">
        <v>0</v>
      </c>
      <c r="D47">
        <v>0</v>
      </c>
      <c r="E47">
        <v>18739.349999999999</v>
      </c>
      <c r="F47">
        <v>0</v>
      </c>
      <c r="G47">
        <v>627.95000000000005</v>
      </c>
      <c r="H47">
        <v>0</v>
      </c>
      <c r="I47">
        <v>2677.05</v>
      </c>
      <c r="J47">
        <v>826.25</v>
      </c>
      <c r="K47">
        <v>1322</v>
      </c>
      <c r="L47">
        <v>0</v>
      </c>
      <c r="M47">
        <v>33.049999999999997</v>
      </c>
      <c r="N47">
        <v>5651.55</v>
      </c>
      <c r="O47">
        <v>330.5</v>
      </c>
      <c r="P47" s="4">
        <v>0</v>
      </c>
      <c r="Q47">
        <v>0</v>
      </c>
      <c r="R47">
        <v>0</v>
      </c>
      <c r="S47">
        <v>0</v>
      </c>
      <c r="U47">
        <v>528.79999999999995</v>
      </c>
      <c r="V47">
        <v>396.6</v>
      </c>
      <c r="W47">
        <v>330.5</v>
      </c>
    </row>
    <row r="48" spans="1:23">
      <c r="A48" s="28" t="s">
        <v>6667</v>
      </c>
      <c r="B48">
        <v>0</v>
      </c>
      <c r="C48">
        <v>0</v>
      </c>
      <c r="D48">
        <v>0</v>
      </c>
      <c r="E48">
        <v>11920.95</v>
      </c>
      <c r="F48">
        <v>0</v>
      </c>
      <c r="G48">
        <v>3557.7</v>
      </c>
      <c r="H48">
        <v>0</v>
      </c>
      <c r="I48">
        <v>6504.75</v>
      </c>
      <c r="J48">
        <v>185.85</v>
      </c>
      <c r="K48">
        <v>265.5</v>
      </c>
      <c r="L48">
        <v>0</v>
      </c>
      <c r="M48">
        <v>26.55</v>
      </c>
      <c r="N48">
        <v>3239.1</v>
      </c>
      <c r="O48">
        <v>345.15</v>
      </c>
      <c r="P48" s="4">
        <v>0</v>
      </c>
      <c r="Q48">
        <v>26.55</v>
      </c>
      <c r="R48">
        <v>0</v>
      </c>
      <c r="S48">
        <v>0</v>
      </c>
      <c r="U48">
        <v>610.65</v>
      </c>
      <c r="V48">
        <v>159.30000000000001</v>
      </c>
      <c r="W48">
        <v>451.35</v>
      </c>
    </row>
    <row r="49" spans="1:23">
      <c r="A49" s="28" t="s">
        <v>6669</v>
      </c>
      <c r="B49">
        <v>0</v>
      </c>
      <c r="C49">
        <v>0</v>
      </c>
      <c r="D49">
        <v>0</v>
      </c>
      <c r="E49">
        <v>7832.25</v>
      </c>
      <c r="F49">
        <v>0</v>
      </c>
      <c r="G49">
        <v>1566.45</v>
      </c>
      <c r="H49">
        <v>26.55</v>
      </c>
      <c r="I49">
        <v>5681.7</v>
      </c>
      <c r="J49">
        <v>1991.25</v>
      </c>
      <c r="K49">
        <v>743.4</v>
      </c>
      <c r="L49">
        <v>0</v>
      </c>
      <c r="M49">
        <v>238.95</v>
      </c>
      <c r="N49">
        <v>3982.5</v>
      </c>
      <c r="O49">
        <v>1460.25</v>
      </c>
      <c r="P49" s="4">
        <v>0</v>
      </c>
      <c r="Q49">
        <v>185.85</v>
      </c>
      <c r="R49">
        <v>0</v>
      </c>
      <c r="S49">
        <v>0</v>
      </c>
      <c r="U49">
        <v>424.8</v>
      </c>
      <c r="V49">
        <v>53.1</v>
      </c>
      <c r="W49">
        <v>212.4</v>
      </c>
    </row>
    <row r="50" spans="1:23">
      <c r="A50" s="28" t="s">
        <v>6944</v>
      </c>
      <c r="B50">
        <v>0</v>
      </c>
      <c r="C50">
        <v>0</v>
      </c>
      <c r="D50">
        <v>0</v>
      </c>
      <c r="E50">
        <v>19009.8</v>
      </c>
      <c r="F50">
        <v>0</v>
      </c>
      <c r="G50">
        <v>477.9</v>
      </c>
      <c r="H50">
        <v>0</v>
      </c>
      <c r="I50">
        <v>5734.8</v>
      </c>
      <c r="J50">
        <v>1062</v>
      </c>
      <c r="K50">
        <v>1141.6500000000001</v>
      </c>
      <c r="L50">
        <v>0</v>
      </c>
      <c r="M50">
        <v>159.30000000000001</v>
      </c>
      <c r="N50">
        <v>1938.15</v>
      </c>
      <c r="O50">
        <v>716.85</v>
      </c>
      <c r="P50" s="4">
        <v>0</v>
      </c>
      <c r="Q50">
        <v>477.9</v>
      </c>
      <c r="R50">
        <v>0</v>
      </c>
      <c r="S50">
        <v>0</v>
      </c>
      <c r="U50">
        <v>238.95</v>
      </c>
      <c r="V50">
        <v>0</v>
      </c>
      <c r="W50">
        <v>106.2</v>
      </c>
    </row>
    <row r="51" spans="1:23">
      <c r="A51" s="29" t="s">
        <v>6946</v>
      </c>
      <c r="B51">
        <v>0</v>
      </c>
      <c r="C51">
        <v>0</v>
      </c>
      <c r="D51">
        <v>0</v>
      </c>
      <c r="E51">
        <v>16591.099999999999</v>
      </c>
      <c r="F51">
        <v>0</v>
      </c>
      <c r="G51">
        <v>627.95000000000005</v>
      </c>
      <c r="H51">
        <v>0</v>
      </c>
      <c r="I51">
        <v>2875.35</v>
      </c>
      <c r="J51">
        <v>2313.5</v>
      </c>
      <c r="K51">
        <v>2478.75</v>
      </c>
      <c r="L51">
        <v>991.5</v>
      </c>
      <c r="M51">
        <v>66.099999999999994</v>
      </c>
      <c r="N51">
        <v>297.45</v>
      </c>
      <c r="O51">
        <v>462.7</v>
      </c>
      <c r="P51" s="4">
        <v>0</v>
      </c>
      <c r="Q51">
        <v>2577.9</v>
      </c>
      <c r="R51">
        <v>0</v>
      </c>
      <c r="S51">
        <v>0</v>
      </c>
      <c r="U51">
        <v>561.85</v>
      </c>
      <c r="V51">
        <v>132.19999999999999</v>
      </c>
      <c r="W51">
        <v>231.35</v>
      </c>
    </row>
    <row r="52" spans="1:23">
      <c r="A52" s="28" t="s">
        <v>6948</v>
      </c>
      <c r="B52">
        <v>0</v>
      </c>
      <c r="C52">
        <v>0</v>
      </c>
      <c r="D52">
        <v>0</v>
      </c>
      <c r="E52">
        <v>2247.4</v>
      </c>
      <c r="F52">
        <v>0</v>
      </c>
      <c r="G52">
        <v>561.85</v>
      </c>
      <c r="H52">
        <v>33.049999999999997</v>
      </c>
      <c r="I52">
        <v>1355.05</v>
      </c>
      <c r="J52">
        <v>627.95000000000005</v>
      </c>
      <c r="K52">
        <v>7700.65</v>
      </c>
      <c r="L52">
        <v>132.19999999999999</v>
      </c>
      <c r="M52">
        <v>33.049999999999997</v>
      </c>
      <c r="N52">
        <v>66.099999999999994</v>
      </c>
      <c r="O52">
        <v>925.4</v>
      </c>
      <c r="P52" s="4">
        <v>0</v>
      </c>
      <c r="Q52">
        <v>3106.7</v>
      </c>
      <c r="R52">
        <v>0</v>
      </c>
      <c r="S52">
        <v>0</v>
      </c>
      <c r="U52">
        <v>99.15</v>
      </c>
      <c r="V52">
        <v>264.39999999999998</v>
      </c>
      <c r="W52">
        <v>33.049999999999997</v>
      </c>
    </row>
    <row r="53" spans="1:23">
      <c r="A53" s="28" t="s">
        <v>6950</v>
      </c>
      <c r="B53">
        <v>0</v>
      </c>
      <c r="C53">
        <v>0</v>
      </c>
      <c r="D53">
        <v>0</v>
      </c>
      <c r="E53">
        <v>4672.8</v>
      </c>
      <c r="F53">
        <v>0</v>
      </c>
      <c r="G53">
        <v>584.1</v>
      </c>
      <c r="H53">
        <v>0</v>
      </c>
      <c r="I53">
        <v>79.650000000000006</v>
      </c>
      <c r="J53">
        <v>796.5</v>
      </c>
      <c r="K53">
        <v>11336.85</v>
      </c>
      <c r="L53">
        <v>0</v>
      </c>
      <c r="M53">
        <v>53.1</v>
      </c>
      <c r="N53">
        <v>26.55</v>
      </c>
      <c r="O53">
        <v>477.9</v>
      </c>
      <c r="P53" s="4">
        <v>0</v>
      </c>
      <c r="Q53">
        <v>1008.9</v>
      </c>
      <c r="R53">
        <v>0</v>
      </c>
      <c r="S53">
        <v>0</v>
      </c>
      <c r="U53">
        <v>132.75</v>
      </c>
      <c r="V53">
        <v>79.650000000000006</v>
      </c>
      <c r="W53">
        <v>26.55</v>
      </c>
    </row>
    <row r="54" spans="1:23">
      <c r="A54" s="28" t="s">
        <v>6782</v>
      </c>
      <c r="B54">
        <v>0</v>
      </c>
      <c r="C54">
        <v>0</v>
      </c>
      <c r="D54">
        <v>0</v>
      </c>
      <c r="E54">
        <v>2875.35</v>
      </c>
      <c r="F54">
        <v>0</v>
      </c>
      <c r="G54">
        <v>1222.8499999999999</v>
      </c>
      <c r="H54">
        <v>0</v>
      </c>
      <c r="I54">
        <v>760.15</v>
      </c>
      <c r="J54">
        <v>297.45</v>
      </c>
      <c r="K54">
        <v>15136.9</v>
      </c>
      <c r="L54">
        <v>132.19999999999999</v>
      </c>
      <c r="M54">
        <v>264.39999999999998</v>
      </c>
      <c r="N54">
        <v>231.35</v>
      </c>
      <c r="O54">
        <v>1156.75</v>
      </c>
      <c r="P54" s="4">
        <v>0</v>
      </c>
      <c r="Q54">
        <v>826.25</v>
      </c>
      <c r="R54">
        <v>0</v>
      </c>
      <c r="S54">
        <v>0</v>
      </c>
      <c r="U54">
        <v>99.15</v>
      </c>
      <c r="V54">
        <v>66.099999999999994</v>
      </c>
      <c r="W54">
        <v>231.35</v>
      </c>
    </row>
    <row r="55" spans="1:23">
      <c r="A55" s="28" t="s">
        <v>6784</v>
      </c>
      <c r="B55">
        <v>0</v>
      </c>
      <c r="C55">
        <v>61770.45</v>
      </c>
      <c r="D55">
        <v>0</v>
      </c>
      <c r="E55">
        <v>5486.3</v>
      </c>
      <c r="F55">
        <v>0</v>
      </c>
      <c r="G55">
        <v>16624.150000000001</v>
      </c>
      <c r="H55">
        <v>0</v>
      </c>
      <c r="I55">
        <v>1222.8499999999999</v>
      </c>
      <c r="J55">
        <v>132.19999999999999</v>
      </c>
      <c r="K55">
        <v>0</v>
      </c>
      <c r="L55">
        <v>0</v>
      </c>
      <c r="M55">
        <v>0</v>
      </c>
      <c r="N55">
        <v>0</v>
      </c>
      <c r="O55">
        <v>0</v>
      </c>
      <c r="P55" s="4">
        <v>0</v>
      </c>
      <c r="Q55">
        <v>0</v>
      </c>
      <c r="R55">
        <v>0</v>
      </c>
      <c r="S55">
        <v>0</v>
      </c>
      <c r="U55">
        <v>297.45</v>
      </c>
      <c r="V55">
        <v>66.099999999999994</v>
      </c>
      <c r="W55">
        <v>33.049999999999997</v>
      </c>
    </row>
    <row r="56" spans="1:23">
      <c r="A56" s="28" t="s">
        <v>6785</v>
      </c>
      <c r="B56">
        <v>0</v>
      </c>
      <c r="C56">
        <v>41179.050000000003</v>
      </c>
      <c r="D56">
        <v>0</v>
      </c>
      <c r="E56">
        <v>1619.55</v>
      </c>
      <c r="F56">
        <v>212.4</v>
      </c>
      <c r="G56">
        <v>32337.9</v>
      </c>
      <c r="H56">
        <v>0</v>
      </c>
      <c r="I56">
        <v>1619.55</v>
      </c>
      <c r="J56">
        <v>79.650000000000006</v>
      </c>
      <c r="K56">
        <v>265.5</v>
      </c>
      <c r="L56">
        <v>0</v>
      </c>
      <c r="M56">
        <v>0</v>
      </c>
      <c r="N56">
        <v>0</v>
      </c>
      <c r="O56">
        <v>0</v>
      </c>
      <c r="P56" s="4">
        <v>0</v>
      </c>
      <c r="Q56">
        <v>0</v>
      </c>
      <c r="R56">
        <v>0</v>
      </c>
      <c r="S56">
        <v>0</v>
      </c>
      <c r="U56">
        <v>265.5</v>
      </c>
      <c r="V56">
        <v>132.75</v>
      </c>
      <c r="W56">
        <v>0</v>
      </c>
    </row>
    <row r="57" spans="1:23">
      <c r="A57" s="28" t="s">
        <v>6786</v>
      </c>
      <c r="B57">
        <v>0</v>
      </c>
      <c r="C57">
        <v>1539.9</v>
      </c>
      <c r="D57">
        <v>0</v>
      </c>
      <c r="E57">
        <v>6796.8</v>
      </c>
      <c r="F57">
        <v>1672.65</v>
      </c>
      <c r="G57">
        <v>4938.3</v>
      </c>
      <c r="H57">
        <v>0</v>
      </c>
      <c r="I57">
        <v>849.6</v>
      </c>
      <c r="J57">
        <v>1831.95</v>
      </c>
      <c r="K57">
        <v>1646.1</v>
      </c>
      <c r="L57">
        <v>0</v>
      </c>
      <c r="M57">
        <v>0</v>
      </c>
      <c r="N57">
        <v>0</v>
      </c>
      <c r="O57">
        <v>0</v>
      </c>
      <c r="P57" s="4">
        <v>0</v>
      </c>
      <c r="Q57">
        <v>0</v>
      </c>
      <c r="R57">
        <v>53.1</v>
      </c>
      <c r="S57">
        <v>0</v>
      </c>
      <c r="U57">
        <v>265.5</v>
      </c>
      <c r="V57">
        <v>292.05</v>
      </c>
      <c r="W57">
        <v>0</v>
      </c>
    </row>
    <row r="58" spans="1:23">
      <c r="A58" s="28" t="s">
        <v>6788</v>
      </c>
      <c r="B58">
        <v>0</v>
      </c>
      <c r="C58">
        <v>3800.75</v>
      </c>
      <c r="D58">
        <v>0</v>
      </c>
      <c r="E58">
        <v>4428.7</v>
      </c>
      <c r="F58">
        <v>10972.6</v>
      </c>
      <c r="G58">
        <v>694.05</v>
      </c>
      <c r="H58">
        <v>0</v>
      </c>
      <c r="I58">
        <v>1983</v>
      </c>
      <c r="J58">
        <v>4957.5</v>
      </c>
      <c r="K58">
        <v>7105.75</v>
      </c>
      <c r="L58">
        <v>0</v>
      </c>
      <c r="M58">
        <v>0</v>
      </c>
      <c r="N58">
        <v>0</v>
      </c>
      <c r="O58">
        <v>0</v>
      </c>
      <c r="P58" s="4">
        <v>0</v>
      </c>
      <c r="Q58">
        <v>0</v>
      </c>
      <c r="R58">
        <v>826.25</v>
      </c>
      <c r="S58">
        <v>0</v>
      </c>
      <c r="U58">
        <v>264.39999999999998</v>
      </c>
      <c r="V58">
        <v>495.75</v>
      </c>
      <c r="W58">
        <v>165.25</v>
      </c>
    </row>
    <row r="59" spans="1:23">
      <c r="A59" s="28" t="s">
        <v>6790</v>
      </c>
      <c r="B59">
        <v>0</v>
      </c>
      <c r="C59">
        <v>345.15</v>
      </c>
      <c r="D59">
        <v>0</v>
      </c>
      <c r="E59">
        <v>3610.8</v>
      </c>
      <c r="F59">
        <v>57586.95</v>
      </c>
      <c r="G59">
        <v>610.65</v>
      </c>
      <c r="H59">
        <v>0</v>
      </c>
      <c r="I59">
        <v>2761.2</v>
      </c>
      <c r="J59">
        <v>7593.3</v>
      </c>
      <c r="K59">
        <v>17788.5</v>
      </c>
      <c r="L59">
        <v>0</v>
      </c>
      <c r="M59">
        <v>0</v>
      </c>
      <c r="N59">
        <v>0</v>
      </c>
      <c r="O59">
        <v>0</v>
      </c>
      <c r="P59" s="4">
        <v>0</v>
      </c>
      <c r="Q59">
        <v>0</v>
      </c>
      <c r="R59">
        <v>477.9</v>
      </c>
      <c r="S59">
        <v>0</v>
      </c>
      <c r="U59">
        <v>212.4</v>
      </c>
      <c r="V59">
        <v>212.4</v>
      </c>
      <c r="W59">
        <v>0</v>
      </c>
    </row>
    <row r="60" spans="1:23">
      <c r="A60" s="28" t="s">
        <v>6792</v>
      </c>
      <c r="B60">
        <v>0</v>
      </c>
      <c r="C60">
        <v>53.1</v>
      </c>
      <c r="D60">
        <v>0</v>
      </c>
      <c r="E60">
        <v>1115.0999999999999</v>
      </c>
      <c r="F60">
        <v>101819.25</v>
      </c>
      <c r="G60">
        <v>557.54999999999995</v>
      </c>
      <c r="H60">
        <v>0</v>
      </c>
      <c r="I60">
        <v>3584.25</v>
      </c>
      <c r="J60">
        <v>15770.7</v>
      </c>
      <c r="K60">
        <v>21903.75</v>
      </c>
      <c r="L60">
        <v>0</v>
      </c>
      <c r="M60">
        <v>0</v>
      </c>
      <c r="N60">
        <v>0</v>
      </c>
      <c r="O60">
        <v>0</v>
      </c>
      <c r="P60" s="4">
        <v>0</v>
      </c>
      <c r="Q60">
        <v>0</v>
      </c>
      <c r="R60">
        <v>10248.299999999999</v>
      </c>
      <c r="S60">
        <v>0</v>
      </c>
      <c r="U60">
        <v>265.5</v>
      </c>
      <c r="V60">
        <v>79.650000000000006</v>
      </c>
      <c r="W60">
        <v>26.55</v>
      </c>
    </row>
    <row r="61" spans="1:23">
      <c r="A61" s="28" t="s">
        <v>6794</v>
      </c>
      <c r="B61">
        <v>0</v>
      </c>
      <c r="C61">
        <v>26.55</v>
      </c>
      <c r="D61">
        <v>0</v>
      </c>
      <c r="E61">
        <v>5310</v>
      </c>
      <c r="F61">
        <v>114934.95</v>
      </c>
      <c r="G61">
        <v>504.45</v>
      </c>
      <c r="H61">
        <v>0</v>
      </c>
      <c r="I61">
        <v>17177.849999999999</v>
      </c>
      <c r="J61">
        <v>610.65</v>
      </c>
      <c r="K61">
        <v>7566.75</v>
      </c>
      <c r="L61">
        <v>0</v>
      </c>
      <c r="M61">
        <v>0</v>
      </c>
      <c r="N61">
        <v>0</v>
      </c>
      <c r="O61">
        <v>0</v>
      </c>
      <c r="P61" s="4">
        <v>0</v>
      </c>
      <c r="Q61">
        <v>0</v>
      </c>
      <c r="R61">
        <v>3902.85</v>
      </c>
      <c r="S61">
        <v>0</v>
      </c>
      <c r="U61">
        <v>132.75</v>
      </c>
      <c r="V61">
        <v>159.30000000000001</v>
      </c>
      <c r="W61">
        <v>0</v>
      </c>
    </row>
    <row r="62" spans="1:23">
      <c r="A62" s="28" t="s">
        <v>6796</v>
      </c>
      <c r="B62">
        <v>0</v>
      </c>
      <c r="C62">
        <v>0</v>
      </c>
      <c r="D62">
        <v>0</v>
      </c>
      <c r="E62">
        <v>5681.7</v>
      </c>
      <c r="F62">
        <v>40833.9</v>
      </c>
      <c r="G62">
        <v>132.75</v>
      </c>
      <c r="H62">
        <v>0</v>
      </c>
      <c r="I62">
        <v>17018.55</v>
      </c>
      <c r="J62">
        <v>3159.45</v>
      </c>
      <c r="K62">
        <v>4168.3500000000004</v>
      </c>
      <c r="L62">
        <v>0</v>
      </c>
      <c r="M62">
        <v>0</v>
      </c>
      <c r="N62">
        <v>0</v>
      </c>
      <c r="O62">
        <v>0</v>
      </c>
      <c r="P62" s="4">
        <v>0</v>
      </c>
      <c r="Q62">
        <v>0</v>
      </c>
      <c r="R62">
        <v>424.8</v>
      </c>
      <c r="S62">
        <v>0</v>
      </c>
      <c r="U62">
        <v>451.35</v>
      </c>
      <c r="V62">
        <v>212.4</v>
      </c>
      <c r="W62">
        <v>53.1</v>
      </c>
    </row>
    <row r="63" spans="1:23">
      <c r="A63" s="28" t="s">
        <v>6798</v>
      </c>
      <c r="B63">
        <v>0</v>
      </c>
      <c r="C63">
        <v>0</v>
      </c>
      <c r="D63">
        <v>0</v>
      </c>
      <c r="E63">
        <v>11682</v>
      </c>
      <c r="F63">
        <v>6318.9</v>
      </c>
      <c r="G63">
        <v>26.55</v>
      </c>
      <c r="H63">
        <v>0</v>
      </c>
      <c r="I63">
        <v>23417.1</v>
      </c>
      <c r="J63">
        <v>2787.75</v>
      </c>
      <c r="K63">
        <v>1274.4000000000001</v>
      </c>
      <c r="L63">
        <v>0</v>
      </c>
      <c r="M63">
        <v>0</v>
      </c>
      <c r="N63">
        <v>0</v>
      </c>
      <c r="O63">
        <v>0</v>
      </c>
      <c r="P63" s="4">
        <v>0</v>
      </c>
      <c r="Q63">
        <v>0</v>
      </c>
      <c r="R63">
        <v>584.1</v>
      </c>
      <c r="S63">
        <v>0</v>
      </c>
      <c r="U63">
        <v>79.650000000000006</v>
      </c>
      <c r="V63">
        <v>318.60000000000002</v>
      </c>
      <c r="W63">
        <v>53.1</v>
      </c>
    </row>
    <row r="64" spans="1:23">
      <c r="A64" s="28" t="s">
        <v>6800</v>
      </c>
      <c r="B64">
        <v>0</v>
      </c>
      <c r="C64">
        <v>0</v>
      </c>
      <c r="D64">
        <v>0</v>
      </c>
      <c r="E64">
        <v>7380.9</v>
      </c>
      <c r="F64">
        <v>2761.2</v>
      </c>
      <c r="G64">
        <v>0</v>
      </c>
      <c r="H64">
        <v>0</v>
      </c>
      <c r="I64">
        <v>1194.75</v>
      </c>
      <c r="J64">
        <v>1938.15</v>
      </c>
      <c r="K64">
        <v>1115.0999999999999</v>
      </c>
      <c r="L64">
        <v>0</v>
      </c>
      <c r="M64">
        <v>0</v>
      </c>
      <c r="N64">
        <v>0</v>
      </c>
      <c r="O64">
        <v>0</v>
      </c>
      <c r="P64" s="4">
        <v>0</v>
      </c>
      <c r="Q64">
        <v>0</v>
      </c>
      <c r="R64">
        <v>79.650000000000006</v>
      </c>
      <c r="S64">
        <v>0</v>
      </c>
      <c r="U64">
        <v>53.1</v>
      </c>
      <c r="V64">
        <v>26.55</v>
      </c>
      <c r="W64">
        <v>0</v>
      </c>
    </row>
    <row r="65" spans="1:23">
      <c r="A65" s="28" t="s">
        <v>6802</v>
      </c>
      <c r="B65">
        <v>0</v>
      </c>
      <c r="C65">
        <v>0</v>
      </c>
      <c r="D65">
        <v>0</v>
      </c>
      <c r="E65">
        <v>12956.4</v>
      </c>
      <c r="F65">
        <v>3239.1</v>
      </c>
      <c r="G65">
        <v>26.55</v>
      </c>
      <c r="H65">
        <v>0</v>
      </c>
      <c r="I65">
        <v>9027</v>
      </c>
      <c r="J65">
        <v>4593.1499999999996</v>
      </c>
      <c r="K65">
        <v>398.25</v>
      </c>
      <c r="L65">
        <v>0</v>
      </c>
      <c r="M65">
        <v>0</v>
      </c>
      <c r="N65">
        <v>0</v>
      </c>
      <c r="O65">
        <v>0</v>
      </c>
      <c r="P65" s="4">
        <v>0</v>
      </c>
      <c r="Q65">
        <v>0</v>
      </c>
      <c r="R65">
        <v>0</v>
      </c>
      <c r="S65">
        <v>0</v>
      </c>
      <c r="U65">
        <v>26.55</v>
      </c>
      <c r="V65">
        <v>26.55</v>
      </c>
      <c r="W65">
        <v>53.1</v>
      </c>
    </row>
    <row r="66" spans="1:23">
      <c r="A66" s="28" t="s">
        <v>6804</v>
      </c>
      <c r="B66">
        <v>0</v>
      </c>
      <c r="C66">
        <v>0</v>
      </c>
      <c r="D66">
        <v>0</v>
      </c>
      <c r="E66">
        <v>6000.3</v>
      </c>
      <c r="F66">
        <v>1221.3</v>
      </c>
      <c r="G66">
        <v>159.30000000000001</v>
      </c>
      <c r="H66">
        <v>0</v>
      </c>
      <c r="I66">
        <v>3531.15</v>
      </c>
      <c r="J66">
        <v>2495.6999999999998</v>
      </c>
      <c r="K66">
        <v>637.20000000000005</v>
      </c>
      <c r="L66">
        <v>0</v>
      </c>
      <c r="M66">
        <v>0</v>
      </c>
      <c r="N66">
        <v>0</v>
      </c>
      <c r="O66">
        <v>0</v>
      </c>
      <c r="P66" s="4">
        <v>0</v>
      </c>
      <c r="Q66">
        <v>0</v>
      </c>
      <c r="R66">
        <v>0</v>
      </c>
      <c r="S66">
        <v>0</v>
      </c>
      <c r="U66">
        <v>79.650000000000006</v>
      </c>
      <c r="V66">
        <v>0</v>
      </c>
      <c r="W66">
        <v>132.75</v>
      </c>
    </row>
    <row r="67" spans="1:23">
      <c r="A67" s="28" t="s">
        <v>6806</v>
      </c>
      <c r="B67">
        <v>0</v>
      </c>
      <c r="C67">
        <v>0</v>
      </c>
      <c r="D67">
        <v>0</v>
      </c>
      <c r="E67">
        <v>12327.65</v>
      </c>
      <c r="F67">
        <v>2875.35</v>
      </c>
      <c r="G67">
        <v>1751.65</v>
      </c>
      <c r="H67">
        <v>0</v>
      </c>
      <c r="I67">
        <v>35495.699999999997</v>
      </c>
      <c r="J67">
        <v>8526.9</v>
      </c>
      <c r="K67">
        <v>1123.7</v>
      </c>
      <c r="L67">
        <v>0</v>
      </c>
      <c r="M67">
        <v>0</v>
      </c>
      <c r="N67">
        <v>0</v>
      </c>
      <c r="O67">
        <v>0</v>
      </c>
      <c r="P67" s="4">
        <v>0</v>
      </c>
      <c r="Q67">
        <v>0</v>
      </c>
      <c r="R67">
        <v>0</v>
      </c>
      <c r="S67">
        <v>0</v>
      </c>
      <c r="U67">
        <v>0</v>
      </c>
      <c r="V67">
        <v>0</v>
      </c>
      <c r="W67">
        <v>330.5</v>
      </c>
    </row>
    <row r="68" spans="1:23">
      <c r="A68" s="28" t="s">
        <v>6904</v>
      </c>
      <c r="B68">
        <v>0</v>
      </c>
      <c r="C68">
        <v>0</v>
      </c>
      <c r="D68">
        <v>0</v>
      </c>
      <c r="E68">
        <v>9611.1</v>
      </c>
      <c r="F68">
        <v>0</v>
      </c>
      <c r="G68">
        <v>0</v>
      </c>
      <c r="H68">
        <v>0</v>
      </c>
      <c r="I68">
        <v>0</v>
      </c>
      <c r="J68">
        <v>106.2</v>
      </c>
      <c r="K68">
        <v>0</v>
      </c>
      <c r="L68">
        <v>106.2</v>
      </c>
      <c r="M68">
        <v>0</v>
      </c>
      <c r="N68">
        <v>0</v>
      </c>
      <c r="O68">
        <v>0</v>
      </c>
      <c r="P68" s="4">
        <v>0</v>
      </c>
      <c r="Q68">
        <v>2416.0500000000002</v>
      </c>
      <c r="R68">
        <v>0</v>
      </c>
      <c r="S68">
        <v>36240.75</v>
      </c>
      <c r="U68">
        <v>106.2</v>
      </c>
      <c r="V68">
        <v>0</v>
      </c>
      <c r="W68">
        <v>159.30000000000001</v>
      </c>
    </row>
    <row r="69" spans="1:23">
      <c r="A69" s="28" t="s">
        <v>6905</v>
      </c>
      <c r="B69">
        <v>0</v>
      </c>
      <c r="C69">
        <v>0</v>
      </c>
      <c r="D69">
        <v>0</v>
      </c>
      <c r="E69">
        <v>7449.9</v>
      </c>
      <c r="F69">
        <v>0</v>
      </c>
      <c r="G69">
        <v>0</v>
      </c>
      <c r="H69">
        <v>0</v>
      </c>
      <c r="I69">
        <v>53.1</v>
      </c>
      <c r="J69">
        <v>377.1</v>
      </c>
      <c r="K69">
        <v>66.099999999999994</v>
      </c>
      <c r="L69">
        <v>0</v>
      </c>
      <c r="M69">
        <v>0</v>
      </c>
      <c r="N69">
        <v>0</v>
      </c>
      <c r="O69">
        <v>0</v>
      </c>
      <c r="P69" s="4">
        <v>0</v>
      </c>
      <c r="Q69">
        <v>840.35</v>
      </c>
      <c r="R69">
        <v>0</v>
      </c>
      <c r="S69">
        <v>25211.05</v>
      </c>
      <c r="U69">
        <v>26.55</v>
      </c>
      <c r="V69">
        <v>53.1</v>
      </c>
      <c r="W69">
        <v>152.25</v>
      </c>
    </row>
    <row r="70" spans="1:23">
      <c r="A70" s="28" t="s">
        <v>6907</v>
      </c>
      <c r="B70">
        <v>0</v>
      </c>
      <c r="C70">
        <v>0</v>
      </c>
      <c r="D70">
        <v>0</v>
      </c>
      <c r="E70">
        <v>14807.35</v>
      </c>
      <c r="F70">
        <v>0</v>
      </c>
      <c r="G70">
        <v>0</v>
      </c>
      <c r="H70">
        <v>0</v>
      </c>
      <c r="I70">
        <v>26.55</v>
      </c>
      <c r="J70">
        <v>178.8</v>
      </c>
      <c r="K70">
        <v>33.049999999999997</v>
      </c>
      <c r="L70">
        <v>165.25</v>
      </c>
      <c r="M70">
        <v>0</v>
      </c>
      <c r="N70">
        <v>0</v>
      </c>
      <c r="O70">
        <v>0</v>
      </c>
      <c r="P70" s="4">
        <v>0</v>
      </c>
      <c r="Q70">
        <v>2654.9</v>
      </c>
      <c r="R70">
        <v>0</v>
      </c>
      <c r="S70">
        <v>15291.75</v>
      </c>
      <c r="U70">
        <v>26.55</v>
      </c>
      <c r="V70">
        <v>125.7</v>
      </c>
      <c r="W70">
        <v>92.65</v>
      </c>
    </row>
    <row r="71" spans="1:23">
      <c r="A71" s="28" t="s">
        <v>6909</v>
      </c>
      <c r="B71">
        <v>0</v>
      </c>
      <c r="C71">
        <v>0</v>
      </c>
      <c r="D71">
        <v>0</v>
      </c>
      <c r="E71">
        <v>7917</v>
      </c>
      <c r="F71">
        <v>0</v>
      </c>
      <c r="G71">
        <v>1322</v>
      </c>
      <c r="H71">
        <v>0</v>
      </c>
      <c r="I71">
        <v>0</v>
      </c>
      <c r="J71">
        <v>5738.9</v>
      </c>
      <c r="K71">
        <v>0</v>
      </c>
      <c r="L71">
        <v>211.85</v>
      </c>
      <c r="M71">
        <v>33.049999999999997</v>
      </c>
      <c r="N71">
        <v>0</v>
      </c>
      <c r="O71">
        <v>26.55</v>
      </c>
      <c r="P71" s="4">
        <v>0</v>
      </c>
      <c r="Q71">
        <v>542.9</v>
      </c>
      <c r="R71">
        <v>0</v>
      </c>
      <c r="S71">
        <v>6969.9</v>
      </c>
      <c r="U71">
        <v>66.099999999999994</v>
      </c>
      <c r="V71">
        <v>244.9</v>
      </c>
      <c r="W71">
        <v>125.7</v>
      </c>
    </row>
    <row r="72" spans="1:23">
      <c r="A72" s="28" t="s">
        <v>6911</v>
      </c>
      <c r="B72">
        <v>0</v>
      </c>
      <c r="C72">
        <v>0</v>
      </c>
      <c r="D72">
        <v>0</v>
      </c>
      <c r="E72">
        <v>4990.55</v>
      </c>
      <c r="F72">
        <v>0</v>
      </c>
      <c r="G72">
        <v>32389</v>
      </c>
      <c r="H72">
        <v>0</v>
      </c>
      <c r="I72">
        <v>0</v>
      </c>
      <c r="J72">
        <v>1718.6</v>
      </c>
      <c r="K72">
        <v>363.55</v>
      </c>
      <c r="L72">
        <v>330.5</v>
      </c>
      <c r="M72">
        <v>0</v>
      </c>
      <c r="N72">
        <v>0</v>
      </c>
      <c r="O72">
        <v>132.19999999999999</v>
      </c>
      <c r="P72" s="4">
        <v>0</v>
      </c>
      <c r="Q72">
        <v>1388.1</v>
      </c>
      <c r="R72">
        <v>0</v>
      </c>
      <c r="S72">
        <v>0</v>
      </c>
      <c r="U72">
        <v>66.099999999999994</v>
      </c>
      <c r="V72">
        <v>66.099999999999994</v>
      </c>
      <c r="W72">
        <v>99.15</v>
      </c>
    </row>
    <row r="73" spans="1:23">
      <c r="A73" s="28" t="s">
        <v>6715</v>
      </c>
      <c r="B73">
        <v>0</v>
      </c>
      <c r="C73">
        <v>0</v>
      </c>
      <c r="D73">
        <v>0</v>
      </c>
      <c r="E73">
        <v>4752.45</v>
      </c>
      <c r="F73">
        <v>0</v>
      </c>
      <c r="G73">
        <v>28514.7</v>
      </c>
      <c r="H73">
        <v>0</v>
      </c>
      <c r="I73">
        <v>0</v>
      </c>
      <c r="J73">
        <v>2734.65</v>
      </c>
      <c r="K73">
        <v>3743.55</v>
      </c>
      <c r="L73">
        <v>0</v>
      </c>
      <c r="M73">
        <v>26.55</v>
      </c>
      <c r="N73">
        <v>0</v>
      </c>
      <c r="O73">
        <v>26.55</v>
      </c>
      <c r="P73" s="4">
        <v>0</v>
      </c>
      <c r="Q73">
        <v>902.7</v>
      </c>
      <c r="R73">
        <v>0</v>
      </c>
      <c r="S73">
        <v>982.35</v>
      </c>
      <c r="U73">
        <v>159.30000000000001</v>
      </c>
      <c r="V73">
        <v>26.55</v>
      </c>
      <c r="W73">
        <v>26.55</v>
      </c>
    </row>
    <row r="74" spans="1:23">
      <c r="A74" s="28" t="s">
        <v>6717</v>
      </c>
      <c r="B74">
        <v>0</v>
      </c>
      <c r="C74">
        <v>0</v>
      </c>
      <c r="D74">
        <v>0</v>
      </c>
      <c r="E74">
        <v>2502.1</v>
      </c>
      <c r="F74">
        <v>0</v>
      </c>
      <c r="G74">
        <v>8135.45</v>
      </c>
      <c r="H74">
        <v>0</v>
      </c>
      <c r="I74">
        <v>0</v>
      </c>
      <c r="J74">
        <v>251.4</v>
      </c>
      <c r="K74">
        <v>27495.55</v>
      </c>
      <c r="L74">
        <v>66.099999999999994</v>
      </c>
      <c r="M74">
        <v>59.6</v>
      </c>
      <c r="N74">
        <v>33.049999999999997</v>
      </c>
      <c r="O74">
        <v>0</v>
      </c>
      <c r="P74" s="4">
        <v>0</v>
      </c>
      <c r="Q74">
        <v>2483.6999999999998</v>
      </c>
      <c r="R74">
        <v>0</v>
      </c>
      <c r="S74">
        <v>1032.7</v>
      </c>
      <c r="U74">
        <v>172.3</v>
      </c>
      <c r="V74">
        <v>0</v>
      </c>
      <c r="W74">
        <v>119.2</v>
      </c>
    </row>
    <row r="75" spans="1:23">
      <c r="A75" s="28" t="s">
        <v>6719</v>
      </c>
      <c r="B75">
        <v>0</v>
      </c>
      <c r="C75">
        <v>0</v>
      </c>
      <c r="D75">
        <v>0</v>
      </c>
      <c r="E75">
        <v>6116.65</v>
      </c>
      <c r="F75">
        <v>0</v>
      </c>
      <c r="G75">
        <v>2768.7</v>
      </c>
      <c r="H75">
        <v>0</v>
      </c>
      <c r="I75">
        <v>33.049999999999997</v>
      </c>
      <c r="J75">
        <v>1007.8</v>
      </c>
      <c r="K75">
        <v>27209.3</v>
      </c>
      <c r="L75">
        <v>53.1</v>
      </c>
      <c r="M75">
        <v>305.05</v>
      </c>
      <c r="N75">
        <v>26.55</v>
      </c>
      <c r="O75">
        <v>112.7</v>
      </c>
      <c r="P75" s="4">
        <v>0</v>
      </c>
      <c r="Q75">
        <v>2510.25</v>
      </c>
      <c r="R75">
        <v>0</v>
      </c>
      <c r="S75">
        <v>1067.4000000000001</v>
      </c>
      <c r="U75">
        <v>231.9</v>
      </c>
      <c r="V75">
        <v>53.1</v>
      </c>
      <c r="W75">
        <v>53.1</v>
      </c>
    </row>
    <row r="76" spans="1:23">
      <c r="A76" s="28" t="s">
        <v>6721</v>
      </c>
      <c r="B76">
        <v>0</v>
      </c>
      <c r="C76">
        <v>0</v>
      </c>
      <c r="D76">
        <v>0</v>
      </c>
      <c r="E76">
        <v>7248.15</v>
      </c>
      <c r="F76">
        <v>0</v>
      </c>
      <c r="G76">
        <v>2017.8</v>
      </c>
      <c r="H76">
        <v>0</v>
      </c>
      <c r="I76">
        <v>132.75</v>
      </c>
      <c r="J76">
        <v>2522.25</v>
      </c>
      <c r="K76">
        <v>10221.75</v>
      </c>
      <c r="L76">
        <v>26.55</v>
      </c>
      <c r="M76">
        <v>0</v>
      </c>
      <c r="N76">
        <v>106.2</v>
      </c>
      <c r="O76">
        <v>584.1</v>
      </c>
      <c r="P76" s="4">
        <v>0</v>
      </c>
      <c r="Q76">
        <v>1672.65</v>
      </c>
      <c r="R76">
        <v>0</v>
      </c>
      <c r="S76">
        <v>849.6</v>
      </c>
      <c r="U76">
        <v>132.75</v>
      </c>
      <c r="V76">
        <v>53.1</v>
      </c>
      <c r="W76">
        <v>0</v>
      </c>
    </row>
    <row r="77" spans="1:23">
      <c r="A77" s="28" t="s">
        <v>6723</v>
      </c>
      <c r="B77">
        <v>0</v>
      </c>
      <c r="C77">
        <v>0</v>
      </c>
      <c r="D77">
        <v>0</v>
      </c>
      <c r="E77">
        <v>9212.85</v>
      </c>
      <c r="F77">
        <v>0</v>
      </c>
      <c r="G77">
        <v>1619.55</v>
      </c>
      <c r="H77">
        <v>0</v>
      </c>
      <c r="I77">
        <v>53.1</v>
      </c>
      <c r="J77">
        <v>3371.85</v>
      </c>
      <c r="K77">
        <v>1194.75</v>
      </c>
      <c r="L77">
        <v>26.55</v>
      </c>
      <c r="M77">
        <v>26.55</v>
      </c>
      <c r="N77">
        <v>79.650000000000006</v>
      </c>
      <c r="O77">
        <v>504.45</v>
      </c>
      <c r="P77" s="4">
        <v>0</v>
      </c>
      <c r="Q77">
        <v>185.85</v>
      </c>
      <c r="R77">
        <v>0</v>
      </c>
      <c r="S77">
        <v>823.05</v>
      </c>
      <c r="U77">
        <v>238.95</v>
      </c>
      <c r="V77">
        <v>159.30000000000001</v>
      </c>
      <c r="W77">
        <v>238.95</v>
      </c>
    </row>
    <row r="78" spans="1:23">
      <c r="A78" s="28" t="s">
        <v>6955</v>
      </c>
      <c r="B78">
        <v>0</v>
      </c>
      <c r="C78">
        <v>0</v>
      </c>
      <c r="D78">
        <v>0</v>
      </c>
      <c r="E78">
        <v>9319.0499999999993</v>
      </c>
      <c r="F78">
        <v>0</v>
      </c>
      <c r="G78">
        <v>982.35</v>
      </c>
      <c r="H78">
        <v>0</v>
      </c>
      <c r="I78">
        <v>132.75</v>
      </c>
      <c r="J78">
        <v>371.7</v>
      </c>
      <c r="K78">
        <v>371.7</v>
      </c>
      <c r="L78">
        <v>0</v>
      </c>
      <c r="M78">
        <v>0</v>
      </c>
      <c r="N78">
        <v>0</v>
      </c>
      <c r="O78">
        <v>53.1</v>
      </c>
      <c r="P78" s="4">
        <v>0</v>
      </c>
      <c r="Q78">
        <v>0</v>
      </c>
      <c r="R78">
        <v>0</v>
      </c>
      <c r="S78">
        <v>3451.5</v>
      </c>
      <c r="U78">
        <v>265.5</v>
      </c>
      <c r="V78">
        <v>238.95</v>
      </c>
      <c r="W78">
        <v>424.8</v>
      </c>
    </row>
    <row r="79" spans="1:23">
      <c r="A79" s="28" t="s">
        <v>6957</v>
      </c>
      <c r="B79">
        <v>0</v>
      </c>
      <c r="C79">
        <v>0</v>
      </c>
      <c r="D79">
        <v>0</v>
      </c>
      <c r="E79">
        <v>5766.1</v>
      </c>
      <c r="F79">
        <v>0</v>
      </c>
      <c r="G79">
        <v>749.9</v>
      </c>
      <c r="H79">
        <v>0</v>
      </c>
      <c r="I79">
        <v>26.55</v>
      </c>
      <c r="J79">
        <v>231.9</v>
      </c>
      <c r="K79">
        <v>1823.25</v>
      </c>
      <c r="L79">
        <v>0</v>
      </c>
      <c r="M79">
        <v>0</v>
      </c>
      <c r="N79">
        <v>26.55</v>
      </c>
      <c r="O79">
        <v>26.55</v>
      </c>
      <c r="P79" s="4">
        <v>0</v>
      </c>
      <c r="Q79">
        <v>0</v>
      </c>
      <c r="R79">
        <v>0</v>
      </c>
      <c r="S79">
        <v>2213.35</v>
      </c>
      <c r="U79">
        <v>79.650000000000006</v>
      </c>
      <c r="V79">
        <v>79.650000000000006</v>
      </c>
      <c r="W79">
        <v>192.35</v>
      </c>
    </row>
    <row r="80" spans="1:23">
      <c r="A80" s="28" t="s">
        <v>6916</v>
      </c>
      <c r="B80">
        <v>0</v>
      </c>
      <c r="C80">
        <v>0</v>
      </c>
      <c r="D80">
        <v>0</v>
      </c>
      <c r="E80">
        <v>345.15</v>
      </c>
      <c r="F80">
        <v>0</v>
      </c>
      <c r="G80">
        <v>0</v>
      </c>
      <c r="H80">
        <v>0</v>
      </c>
      <c r="I80">
        <v>0</v>
      </c>
      <c r="J80">
        <v>0</v>
      </c>
      <c r="K80">
        <v>1274.4000000000001</v>
      </c>
      <c r="L80">
        <v>26.55</v>
      </c>
      <c r="M80">
        <v>0</v>
      </c>
      <c r="N80">
        <v>0</v>
      </c>
      <c r="O80">
        <v>0</v>
      </c>
      <c r="P80" s="4">
        <v>0</v>
      </c>
      <c r="Q80">
        <v>0</v>
      </c>
      <c r="R80">
        <v>0</v>
      </c>
      <c r="S80">
        <v>0</v>
      </c>
      <c r="U80">
        <v>0</v>
      </c>
      <c r="V80">
        <v>26.55</v>
      </c>
      <c r="W80">
        <v>0</v>
      </c>
    </row>
  </sheetData>
  <autoFilter ref="A2:W2">
    <sortState ref="A3:W80">
      <sortCondition ref="A2"/>
    </sortState>
  </autoFilter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0"/>
  <sheetViews>
    <sheetView tabSelected="1" zoomScale="80" zoomScaleNormal="80" workbookViewId="0">
      <selection activeCell="A3" sqref="A3"/>
    </sheetView>
  </sheetViews>
  <sheetFormatPr defaultColWidth="11.42578125" defaultRowHeight="12"/>
  <sheetData>
    <row r="1" spans="1:19">
      <c r="A1" t="s">
        <v>6864</v>
      </c>
    </row>
    <row r="2" spans="1:19">
      <c r="C2" t="s">
        <v>3062</v>
      </c>
      <c r="D2" t="s">
        <v>1611</v>
      </c>
      <c r="E2" t="s">
        <v>2547</v>
      </c>
      <c r="F2" t="s">
        <v>24</v>
      </c>
      <c r="G2" t="s">
        <v>1749</v>
      </c>
      <c r="H2" t="s">
        <v>484</v>
      </c>
      <c r="I2" t="s">
        <v>2843</v>
      </c>
      <c r="J2" t="s">
        <v>30</v>
      </c>
      <c r="K2" t="s">
        <v>99</v>
      </c>
      <c r="L2" t="s">
        <v>73</v>
      </c>
      <c r="M2" t="s">
        <v>41</v>
      </c>
      <c r="N2" t="s">
        <v>202</v>
      </c>
      <c r="O2" t="s">
        <v>228</v>
      </c>
      <c r="P2" t="s">
        <v>1341</v>
      </c>
      <c r="Q2" t="s">
        <v>3410</v>
      </c>
      <c r="R2" t="s">
        <v>354</v>
      </c>
      <c r="S2" t="s">
        <v>4041</v>
      </c>
    </row>
    <row r="3" spans="1:19">
      <c r="A3" s="48">
        <v>36307</v>
      </c>
      <c r="B3" s="28" t="s">
        <v>6866</v>
      </c>
      <c r="C3">
        <v>0</v>
      </c>
      <c r="D3">
        <v>0</v>
      </c>
      <c r="E3">
        <f>1440*'Count data'!D3</f>
        <v>0</v>
      </c>
      <c r="F3">
        <v>27367262.099999998</v>
      </c>
      <c r="G3">
        <f>200*'Count data'!F3</f>
        <v>0</v>
      </c>
      <c r="H3">
        <v>3193646.4</v>
      </c>
      <c r="I3">
        <v>0</v>
      </c>
      <c r="J3">
        <v>5220367.2</v>
      </c>
      <c r="K3">
        <v>1656720</v>
      </c>
      <c r="L3">
        <v>427242.6</v>
      </c>
      <c r="M3">
        <v>84753308.25</v>
      </c>
      <c r="N3">
        <v>0</v>
      </c>
      <c r="O3">
        <v>44258.85</v>
      </c>
      <c r="P3">
        <v>6477403.4999999991</v>
      </c>
      <c r="Q3" s="42">
        <v>3948516</v>
      </c>
      <c r="R3">
        <v>16822876.5</v>
      </c>
      <c r="S3">
        <f>100000*'Count data'!R3</f>
        <v>0</v>
      </c>
    </row>
    <row r="4" spans="1:19">
      <c r="A4" s="48">
        <v>36312</v>
      </c>
      <c r="B4" s="28" t="s">
        <v>6867</v>
      </c>
      <c r="C4">
        <v>0</v>
      </c>
      <c r="D4">
        <v>0</v>
      </c>
      <c r="E4">
        <f>1440*'Count data'!D4</f>
        <v>0</v>
      </c>
      <c r="F4">
        <v>12142243</v>
      </c>
      <c r="G4">
        <f>200*'Count data'!F4</f>
        <v>0</v>
      </c>
      <c r="H4">
        <v>3167035.2</v>
      </c>
      <c r="I4">
        <v>0</v>
      </c>
      <c r="J4">
        <v>10586973.500000002</v>
      </c>
      <c r="K4">
        <v>4265280</v>
      </c>
      <c r="L4">
        <v>159847.20000000001</v>
      </c>
      <c r="M4">
        <v>81143246.599999994</v>
      </c>
      <c r="N4">
        <v>0</v>
      </c>
      <c r="O4">
        <v>0</v>
      </c>
      <c r="P4">
        <v>6477403.4999999991</v>
      </c>
      <c r="Q4" s="42">
        <v>985556</v>
      </c>
      <c r="R4">
        <v>37822430.75</v>
      </c>
      <c r="S4">
        <f>100000*'Count data'!R4</f>
        <v>0</v>
      </c>
    </row>
    <row r="5" spans="1:19">
      <c r="A5" s="48">
        <v>36319</v>
      </c>
      <c r="B5" s="28" t="s">
        <v>6869</v>
      </c>
      <c r="C5">
        <v>0</v>
      </c>
      <c r="D5">
        <v>0</v>
      </c>
      <c r="E5">
        <f>1440*'Count data'!D5</f>
        <v>0</v>
      </c>
      <c r="F5">
        <v>18806064.149999999</v>
      </c>
      <c r="G5">
        <f>200*'Count data'!F5</f>
        <v>0</v>
      </c>
      <c r="H5">
        <v>3365258.4</v>
      </c>
      <c r="I5">
        <v>0</v>
      </c>
      <c r="J5">
        <v>20534918.999999996</v>
      </c>
      <c r="K5">
        <v>18101280</v>
      </c>
      <c r="L5">
        <v>0</v>
      </c>
      <c r="M5">
        <v>124496861.45</v>
      </c>
      <c r="N5">
        <v>0</v>
      </c>
      <c r="O5">
        <v>0</v>
      </c>
      <c r="P5">
        <v>0</v>
      </c>
      <c r="Q5" s="42">
        <v>0</v>
      </c>
      <c r="R5">
        <v>151801907.25</v>
      </c>
      <c r="S5">
        <f>100000*'Count data'!R5</f>
        <v>0</v>
      </c>
    </row>
    <row r="6" spans="1:19">
      <c r="A6" s="48">
        <v>36326</v>
      </c>
      <c r="B6" s="28" t="s">
        <v>6871</v>
      </c>
      <c r="C6">
        <v>0</v>
      </c>
      <c r="D6">
        <v>0</v>
      </c>
      <c r="E6">
        <f>1440*'Count data'!D6</f>
        <v>0</v>
      </c>
      <c r="F6">
        <v>14442420.35</v>
      </c>
      <c r="G6">
        <f>200*'Count data'!F6</f>
        <v>0</v>
      </c>
      <c r="H6">
        <v>8534038.7999999989</v>
      </c>
      <c r="I6">
        <v>0</v>
      </c>
      <c r="J6">
        <v>38178236.300000004</v>
      </c>
      <c r="K6">
        <v>18402240</v>
      </c>
      <c r="L6">
        <v>1285281.45</v>
      </c>
      <c r="M6">
        <v>148648588.39999998</v>
      </c>
      <c r="N6">
        <v>0</v>
      </c>
      <c r="O6">
        <v>0</v>
      </c>
      <c r="P6">
        <v>32252834</v>
      </c>
      <c r="Q6" s="42">
        <v>0</v>
      </c>
      <c r="R6">
        <v>219885450.75</v>
      </c>
      <c r="S6">
        <f>100000*'Count data'!R6</f>
        <v>0</v>
      </c>
    </row>
    <row r="7" spans="1:19">
      <c r="A7" s="48">
        <v>36333</v>
      </c>
      <c r="B7" s="28" t="s">
        <v>6873</v>
      </c>
      <c r="C7">
        <v>0</v>
      </c>
      <c r="D7">
        <v>0</v>
      </c>
      <c r="E7">
        <f>1440*'Count data'!D7</f>
        <v>0</v>
      </c>
      <c r="F7">
        <v>6704060.8500000006</v>
      </c>
      <c r="G7">
        <f>200*'Count data'!F7</f>
        <v>0</v>
      </c>
      <c r="H7">
        <v>15259028.399999999</v>
      </c>
      <c r="I7">
        <v>0</v>
      </c>
      <c r="J7">
        <v>91356426</v>
      </c>
      <c r="K7">
        <v>4332960</v>
      </c>
      <c r="L7">
        <v>4557254.4000000004</v>
      </c>
      <c r="M7">
        <v>49587010.199999996</v>
      </c>
      <c r="N7">
        <v>4485888</v>
      </c>
      <c r="O7">
        <v>265553.09999999998</v>
      </c>
      <c r="P7">
        <v>51819228</v>
      </c>
      <c r="Q7" s="42">
        <v>0</v>
      </c>
      <c r="R7">
        <v>636465494.25</v>
      </c>
      <c r="S7">
        <f>100000*'Count data'!R7</f>
        <v>0</v>
      </c>
    </row>
    <row r="8" spans="1:19">
      <c r="A8" s="48">
        <v>36340</v>
      </c>
      <c r="B8" s="28" t="s">
        <v>6875</v>
      </c>
      <c r="C8">
        <v>0</v>
      </c>
      <c r="D8">
        <v>0</v>
      </c>
      <c r="E8">
        <f>1440*'Count data'!D8</f>
        <v>0</v>
      </c>
      <c r="F8">
        <v>2934212.05</v>
      </c>
      <c r="G8">
        <f>200*'Count data'!F8</f>
        <v>0</v>
      </c>
      <c r="H8">
        <v>91614.6</v>
      </c>
      <c r="I8">
        <v>0</v>
      </c>
      <c r="J8">
        <v>43052053.699999996</v>
      </c>
      <c r="K8">
        <v>1745040</v>
      </c>
      <c r="L8">
        <v>4033124.55</v>
      </c>
      <c r="M8">
        <v>17321339.75</v>
      </c>
      <c r="N8">
        <v>19544448</v>
      </c>
      <c r="O8">
        <v>0</v>
      </c>
      <c r="P8">
        <v>145137753</v>
      </c>
      <c r="Q8" s="42">
        <v>0</v>
      </c>
      <c r="R8">
        <v>1190173630.25</v>
      </c>
      <c r="S8">
        <f>100000*'Count data'!R8</f>
        <v>0</v>
      </c>
    </row>
    <row r="9" spans="1:19">
      <c r="A9" s="48">
        <v>36347</v>
      </c>
      <c r="B9" s="28" t="s">
        <v>6877</v>
      </c>
      <c r="C9">
        <v>0</v>
      </c>
      <c r="D9">
        <v>0</v>
      </c>
      <c r="E9">
        <f>1440*'Count data'!D9</f>
        <v>0</v>
      </c>
      <c r="F9">
        <v>4587840</v>
      </c>
      <c r="G9">
        <f>200*'Count data'!F9</f>
        <v>0</v>
      </c>
      <c r="H9">
        <v>0</v>
      </c>
      <c r="I9">
        <v>0</v>
      </c>
      <c r="J9">
        <v>32627295</v>
      </c>
      <c r="K9">
        <v>276385.5</v>
      </c>
      <c r="L9">
        <v>3038169.6</v>
      </c>
      <c r="M9">
        <v>1770964.65</v>
      </c>
      <c r="N9">
        <v>42615936</v>
      </c>
      <c r="O9">
        <v>0</v>
      </c>
      <c r="P9">
        <v>152036185.5</v>
      </c>
      <c r="Q9" s="42">
        <v>0</v>
      </c>
      <c r="R9">
        <v>566370175.5</v>
      </c>
      <c r="S9">
        <f>100000*'Count data'!R9</f>
        <v>0</v>
      </c>
    </row>
    <row r="10" spans="1:19">
      <c r="A10" s="48">
        <v>36354</v>
      </c>
      <c r="B10" s="28" t="s">
        <v>6777</v>
      </c>
      <c r="C10">
        <v>0</v>
      </c>
      <c r="D10">
        <v>0</v>
      </c>
      <c r="E10">
        <f>1440*'Count data'!D10</f>
        <v>0</v>
      </c>
      <c r="F10">
        <v>5996592</v>
      </c>
      <c r="G10">
        <f>200*'Count data'!F10</f>
        <v>0</v>
      </c>
      <c r="H10">
        <v>749574</v>
      </c>
      <c r="I10">
        <v>0</v>
      </c>
      <c r="J10">
        <v>24369087</v>
      </c>
      <c r="K10">
        <v>0</v>
      </c>
      <c r="L10">
        <v>8273076</v>
      </c>
      <c r="M10">
        <v>6613602.4500000002</v>
      </c>
      <c r="N10">
        <v>78177792</v>
      </c>
      <c r="O10">
        <v>110188.7</v>
      </c>
      <c r="P10">
        <v>179296911</v>
      </c>
      <c r="Q10" s="42">
        <v>0</v>
      </c>
      <c r="R10">
        <v>750402728.75</v>
      </c>
      <c r="S10">
        <f>100000*'Count data'!R10</f>
        <v>0</v>
      </c>
    </row>
    <row r="11" spans="1:19">
      <c r="A11" s="48">
        <v>36361</v>
      </c>
      <c r="B11" s="28" t="s">
        <v>6919</v>
      </c>
      <c r="C11">
        <v>0</v>
      </c>
      <c r="D11">
        <v>0</v>
      </c>
      <c r="E11">
        <f>1440*'Count data'!D11</f>
        <v>0</v>
      </c>
      <c r="F11">
        <v>7728768</v>
      </c>
      <c r="G11">
        <f>200*'Count data'!F11</f>
        <v>0</v>
      </c>
      <c r="H11">
        <v>2273048.4</v>
      </c>
      <c r="I11">
        <v>0</v>
      </c>
      <c r="J11">
        <v>13543153</v>
      </c>
      <c r="K11">
        <v>183890.2</v>
      </c>
      <c r="L11">
        <v>5074372.0999999996</v>
      </c>
      <c r="M11">
        <v>13433984.200000001</v>
      </c>
      <c r="N11">
        <v>32384435</v>
      </c>
      <c r="O11">
        <v>44258.85</v>
      </c>
      <c r="P11">
        <v>100998064.5</v>
      </c>
      <c r="Q11" s="42">
        <v>0</v>
      </c>
      <c r="R11">
        <v>738743936.75</v>
      </c>
      <c r="S11">
        <f>100000*'Count data'!R11</f>
        <v>0</v>
      </c>
    </row>
    <row r="12" spans="1:19">
      <c r="A12" s="48">
        <v>36368</v>
      </c>
      <c r="B12" s="28" t="s">
        <v>6921</v>
      </c>
      <c r="C12">
        <v>0</v>
      </c>
      <c r="D12">
        <v>0</v>
      </c>
      <c r="E12">
        <f>1440*'Count data'!D12</f>
        <v>0</v>
      </c>
      <c r="F12">
        <v>5488964.25</v>
      </c>
      <c r="G12">
        <f>200*'Count data'!F12</f>
        <v>0</v>
      </c>
      <c r="H12">
        <v>0</v>
      </c>
      <c r="I12">
        <v>0</v>
      </c>
      <c r="J12">
        <v>15547467</v>
      </c>
      <c r="K12">
        <v>2285899.85</v>
      </c>
      <c r="L12">
        <v>5081800.95</v>
      </c>
      <c r="M12">
        <v>3159816.4</v>
      </c>
      <c r="N12">
        <v>22557090</v>
      </c>
      <c r="O12">
        <v>88517.7</v>
      </c>
      <c r="P12">
        <v>129995838.15000002</v>
      </c>
      <c r="Q12" s="42">
        <v>0</v>
      </c>
      <c r="R12">
        <v>191113368.5</v>
      </c>
      <c r="S12">
        <f>100000*'Count data'!R12</f>
        <v>0</v>
      </c>
    </row>
    <row r="13" spans="1:19">
      <c r="A13" s="48">
        <v>36375</v>
      </c>
      <c r="B13" s="28" t="s">
        <v>6923</v>
      </c>
      <c r="C13">
        <v>0</v>
      </c>
      <c r="D13">
        <v>0</v>
      </c>
      <c r="E13">
        <f>1440*'Count data'!D13</f>
        <v>0</v>
      </c>
      <c r="F13">
        <v>7542164.6999999993</v>
      </c>
      <c r="G13">
        <f>200*'Count data'!F13</f>
        <v>0</v>
      </c>
      <c r="H13">
        <v>40143.599999999999</v>
      </c>
      <c r="I13">
        <v>0</v>
      </c>
      <c r="J13">
        <v>10745687.699999999</v>
      </c>
      <c r="K13">
        <v>11491238.25</v>
      </c>
      <c r="L13">
        <v>1012723.2</v>
      </c>
      <c r="M13">
        <v>8095838.4000000013</v>
      </c>
      <c r="N13">
        <v>78266214</v>
      </c>
      <c r="O13">
        <v>132776.54999999999</v>
      </c>
      <c r="P13">
        <v>214566081.75</v>
      </c>
      <c r="Q13" s="42">
        <v>0</v>
      </c>
      <c r="R13">
        <v>235520271</v>
      </c>
      <c r="S13">
        <f>100000*'Count data'!R13</f>
        <v>0</v>
      </c>
    </row>
    <row r="14" spans="1:19">
      <c r="A14" s="48">
        <v>36382</v>
      </c>
      <c r="B14" s="28" t="s">
        <v>6925</v>
      </c>
      <c r="C14">
        <v>0</v>
      </c>
      <c r="D14">
        <v>0</v>
      </c>
      <c r="E14">
        <f>1440*'Count data'!D14</f>
        <v>0</v>
      </c>
      <c r="F14">
        <v>6929603.1000000006</v>
      </c>
      <c r="G14">
        <f>200*'Count data'!F14</f>
        <v>0</v>
      </c>
      <c r="H14">
        <v>923302.8</v>
      </c>
      <c r="I14">
        <v>0</v>
      </c>
      <c r="J14">
        <v>5861284.1999999993</v>
      </c>
      <c r="K14">
        <v>26204319</v>
      </c>
      <c r="L14">
        <v>2120389.2000000002</v>
      </c>
      <c r="M14">
        <v>20998580.849999998</v>
      </c>
      <c r="N14">
        <v>36122868</v>
      </c>
      <c r="O14">
        <v>486847.35</v>
      </c>
      <c r="P14">
        <v>112559256</v>
      </c>
      <c r="Q14" s="42">
        <v>0</v>
      </c>
      <c r="R14">
        <v>164374236</v>
      </c>
      <c r="S14">
        <f>100000*'Count data'!R14</f>
        <v>0</v>
      </c>
    </row>
    <row r="15" spans="1:19">
      <c r="A15" s="48">
        <v>36389</v>
      </c>
      <c r="B15" s="28" t="s">
        <v>6927</v>
      </c>
      <c r="C15">
        <v>0</v>
      </c>
      <c r="D15">
        <v>0</v>
      </c>
      <c r="E15">
        <f>1440*'Count data'!D15</f>
        <v>0</v>
      </c>
      <c r="F15">
        <v>7226222.5</v>
      </c>
      <c r="G15">
        <f>200*'Count data'!F15</f>
        <v>0</v>
      </c>
      <c r="H15">
        <v>21117.599999999999</v>
      </c>
      <c r="I15">
        <v>0</v>
      </c>
      <c r="J15">
        <v>18281098.899999999</v>
      </c>
      <c r="K15">
        <v>34321016.000000007</v>
      </c>
      <c r="L15">
        <v>1759272.8</v>
      </c>
      <c r="M15">
        <v>29826246.449999999</v>
      </c>
      <c r="N15">
        <v>40224956.399999999</v>
      </c>
      <c r="O15">
        <v>728895.75</v>
      </c>
      <c r="P15">
        <v>121959066.75</v>
      </c>
      <c r="Q15" s="42">
        <v>0</v>
      </c>
      <c r="R15">
        <v>163850372</v>
      </c>
      <c r="S15">
        <f>100000*'Count data'!R15</f>
        <v>0</v>
      </c>
    </row>
    <row r="16" spans="1:19">
      <c r="A16" s="48">
        <v>36307</v>
      </c>
      <c r="B16" s="28" t="s">
        <v>6929</v>
      </c>
      <c r="C16">
        <v>0</v>
      </c>
      <c r="D16">
        <v>0</v>
      </c>
      <c r="E16">
        <f>1440*'Count data'!D16</f>
        <v>17127936</v>
      </c>
      <c r="F16">
        <v>4255088.8499999996</v>
      </c>
      <c r="G16">
        <f>200*'Count data'!F16</f>
        <v>0</v>
      </c>
      <c r="H16">
        <v>12013418.340000002</v>
      </c>
      <c r="I16">
        <v>0</v>
      </c>
      <c r="J16">
        <v>1957637.7</v>
      </c>
      <c r="K16">
        <v>0</v>
      </c>
      <c r="L16">
        <v>213621.3</v>
      </c>
      <c r="M16">
        <v>75139500.149999991</v>
      </c>
      <c r="N16">
        <v>2242944</v>
      </c>
      <c r="O16">
        <v>1416283.2</v>
      </c>
      <c r="P16">
        <v>12954806.999999998</v>
      </c>
      <c r="Q16" s="42">
        <v>0</v>
      </c>
      <c r="R16">
        <v>5607625.5</v>
      </c>
      <c r="S16">
        <f>100000*'Count data'!R16</f>
        <v>2655000</v>
      </c>
    </row>
    <row r="17" spans="1:19">
      <c r="A17" s="48">
        <v>36312</v>
      </c>
      <c r="B17" s="28" t="s">
        <v>6930</v>
      </c>
      <c r="C17">
        <v>0</v>
      </c>
      <c r="D17">
        <v>0</v>
      </c>
      <c r="E17">
        <f>1440*'Count data'!D17</f>
        <v>11890151.999999998</v>
      </c>
      <c r="F17">
        <v>2081626.2</v>
      </c>
      <c r="G17">
        <f>200*'Count data'!F17</f>
        <v>0</v>
      </c>
      <c r="H17">
        <v>2233099.2599999998</v>
      </c>
      <c r="I17">
        <v>0</v>
      </c>
      <c r="J17">
        <v>3915275.4</v>
      </c>
      <c r="K17">
        <v>0</v>
      </c>
      <c r="L17">
        <v>0</v>
      </c>
      <c r="M17">
        <v>100944985.05000001</v>
      </c>
      <c r="N17">
        <v>2242944</v>
      </c>
      <c r="O17">
        <v>6506050.9500000002</v>
      </c>
      <c r="P17">
        <v>6477403.4999999991</v>
      </c>
      <c r="Q17" s="42">
        <v>0</v>
      </c>
      <c r="R17">
        <v>0</v>
      </c>
      <c r="S17">
        <f>100000*'Count data'!R17</f>
        <v>2655000</v>
      </c>
    </row>
    <row r="18" spans="1:19">
      <c r="A18" s="48">
        <v>36319</v>
      </c>
      <c r="B18" s="28" t="s">
        <v>6932</v>
      </c>
      <c r="C18">
        <v>0</v>
      </c>
      <c r="D18">
        <v>0</v>
      </c>
      <c r="E18">
        <f>1440*'Count data'!D18</f>
        <v>3020327.9999999995</v>
      </c>
      <c r="F18">
        <v>8173444.0499999998</v>
      </c>
      <c r="G18">
        <f>200*'Count data'!F18</f>
        <v>0</v>
      </c>
      <c r="H18">
        <v>129351.6</v>
      </c>
      <c r="I18">
        <v>0</v>
      </c>
      <c r="J18">
        <v>9788188.5</v>
      </c>
      <c r="K18">
        <v>1146960</v>
      </c>
      <c r="L18">
        <v>0</v>
      </c>
      <c r="M18">
        <v>237056268.15000001</v>
      </c>
      <c r="N18">
        <v>17943552</v>
      </c>
      <c r="O18">
        <v>8055110.7000000002</v>
      </c>
      <c r="P18">
        <v>32387017.5</v>
      </c>
      <c r="Q18" s="20">
        <v>607464</v>
      </c>
      <c r="R18">
        <v>5607625.5</v>
      </c>
      <c r="S18">
        <f>100000*'Count data'!R18</f>
        <v>7965000.0000000009</v>
      </c>
    </row>
    <row r="19" spans="1:19">
      <c r="A19" s="48">
        <v>36326</v>
      </c>
      <c r="B19" s="28" t="s">
        <v>6934</v>
      </c>
      <c r="C19">
        <v>0</v>
      </c>
      <c r="D19">
        <v>0</v>
      </c>
      <c r="E19">
        <f>1440*'Count data'!D19</f>
        <v>3236256</v>
      </c>
      <c r="F19">
        <v>2553145.5499999998</v>
      </c>
      <c r="G19">
        <f>200*'Count data'!F19</f>
        <v>0</v>
      </c>
      <c r="H19">
        <v>99943.2</v>
      </c>
      <c r="I19">
        <v>0</v>
      </c>
      <c r="J19">
        <v>23556784.099999994</v>
      </c>
      <c r="K19">
        <v>7297440</v>
      </c>
      <c r="L19">
        <v>0</v>
      </c>
      <c r="M19">
        <v>231476085.75</v>
      </c>
      <c r="N19">
        <v>33504767.999999996</v>
      </c>
      <c r="O19">
        <v>4793208.45</v>
      </c>
      <c r="P19">
        <v>16126416.999999998</v>
      </c>
      <c r="Q19" s="20">
        <v>1134276</v>
      </c>
      <c r="R19">
        <v>34902452.5</v>
      </c>
      <c r="S19">
        <f>100000*'Count data'!R19</f>
        <v>29745000</v>
      </c>
    </row>
    <row r="20" spans="1:19">
      <c r="A20" s="48">
        <v>36333</v>
      </c>
      <c r="B20" s="28" t="s">
        <v>6936</v>
      </c>
      <c r="C20">
        <v>0</v>
      </c>
      <c r="D20">
        <v>0</v>
      </c>
      <c r="E20">
        <f>1440*'Count data'!D20</f>
        <v>267624</v>
      </c>
      <c r="F20">
        <v>7867322.5499999998</v>
      </c>
      <c r="G20">
        <f>200*'Count data'!F20</f>
        <v>0</v>
      </c>
      <c r="H20">
        <v>26762.400000000001</v>
      </c>
      <c r="I20">
        <v>0</v>
      </c>
      <c r="J20">
        <v>46330758.900000006</v>
      </c>
      <c r="K20">
        <v>39888720</v>
      </c>
      <c r="L20">
        <v>0</v>
      </c>
      <c r="M20">
        <v>124979505.3</v>
      </c>
      <c r="N20">
        <v>60559488</v>
      </c>
      <c r="O20">
        <v>3939037.65</v>
      </c>
      <c r="P20">
        <v>45341824.5</v>
      </c>
      <c r="Q20" s="20">
        <v>3948516</v>
      </c>
      <c r="R20">
        <v>142994450.25</v>
      </c>
      <c r="S20">
        <f>100000*'Count data'!R20</f>
        <v>31860000.000000004</v>
      </c>
    </row>
    <row r="21" spans="1:19">
      <c r="A21" s="48">
        <v>36340</v>
      </c>
      <c r="B21" s="28" t="s">
        <v>6938</v>
      </c>
      <c r="C21">
        <v>893142</v>
      </c>
      <c r="D21">
        <v>0</v>
      </c>
      <c r="E21">
        <f>1440*'Count data'!D21</f>
        <v>420552</v>
      </c>
      <c r="F21">
        <v>12765266.549999999</v>
      </c>
      <c r="G21">
        <f>200*'Count data'!F21</f>
        <v>0</v>
      </c>
      <c r="H21">
        <v>70251.3</v>
      </c>
      <c r="I21">
        <v>4367475</v>
      </c>
      <c r="J21">
        <v>33279840.900000002</v>
      </c>
      <c r="K21">
        <v>42437520</v>
      </c>
      <c r="L21">
        <v>0</v>
      </c>
      <c r="M21">
        <v>108028843.64999999</v>
      </c>
      <c r="N21">
        <v>60559488</v>
      </c>
      <c r="O21">
        <v>2301460.2000000002</v>
      </c>
      <c r="P21">
        <v>25909613.999999996</v>
      </c>
      <c r="Q21" s="20">
        <v>3948516</v>
      </c>
      <c r="R21">
        <v>39253378.5</v>
      </c>
      <c r="S21">
        <f>100000*'Count data'!R21</f>
        <v>63720000.000000007</v>
      </c>
    </row>
    <row r="22" spans="1:19">
      <c r="A22" s="48">
        <v>36347</v>
      </c>
      <c r="B22" s="28" t="s">
        <v>6940</v>
      </c>
      <c r="C22">
        <v>3987152</v>
      </c>
      <c r="D22">
        <v>0</v>
      </c>
      <c r="E22">
        <f>1440*'Count data'!D22</f>
        <v>951840</v>
      </c>
      <c r="F22">
        <v>13278168</v>
      </c>
      <c r="G22">
        <f>200*'Count data'!F22</f>
        <v>19830</v>
      </c>
      <c r="H22">
        <v>874503</v>
      </c>
      <c r="I22">
        <v>3262035</v>
      </c>
      <c r="J22">
        <v>83667198.699999988</v>
      </c>
      <c r="K22">
        <v>59864787.000000007</v>
      </c>
      <c r="L22">
        <v>1575824</v>
      </c>
      <c r="M22">
        <v>131327248.65000002</v>
      </c>
      <c r="N22">
        <v>89346048</v>
      </c>
      <c r="O22">
        <v>1928302.25</v>
      </c>
      <c r="P22">
        <v>9960939.4999999981</v>
      </c>
      <c r="Q22" s="20">
        <v>14367496</v>
      </c>
      <c r="R22">
        <v>3490245.25</v>
      </c>
      <c r="S22">
        <f>100000*'Count data'!R22</f>
        <v>76015000</v>
      </c>
    </row>
    <row r="23" spans="1:19">
      <c r="A23" s="48">
        <v>36354</v>
      </c>
      <c r="B23" s="28" t="s">
        <v>6942</v>
      </c>
      <c r="C23">
        <v>9639774</v>
      </c>
      <c r="D23">
        <v>0</v>
      </c>
      <c r="E23">
        <f>1440*'Count data'!D23</f>
        <v>458784.00000000006</v>
      </c>
      <c r="F23">
        <v>4320216</v>
      </c>
      <c r="G23">
        <f>200*'Count data'!F23</f>
        <v>0</v>
      </c>
      <c r="H23">
        <v>2082560.76</v>
      </c>
      <c r="I23">
        <v>6114465</v>
      </c>
      <c r="J23">
        <v>28059473.700000003</v>
      </c>
      <c r="K23">
        <v>124189218</v>
      </c>
      <c r="L23">
        <v>6266224.7999999998</v>
      </c>
      <c r="M23">
        <v>21757565.699999999</v>
      </c>
      <c r="N23">
        <v>163734912</v>
      </c>
      <c r="O23">
        <v>752400.45</v>
      </c>
      <c r="P23">
        <v>12002856.749999998</v>
      </c>
      <c r="Q23" s="20">
        <v>14275404</v>
      </c>
      <c r="R23">
        <v>53272442.25</v>
      </c>
      <c r="S23">
        <f>100000*'Count data'!R23</f>
        <v>5310000</v>
      </c>
    </row>
    <row r="24" spans="1:19">
      <c r="A24" s="48">
        <v>36361</v>
      </c>
      <c r="B24" s="28" t="s">
        <v>6850</v>
      </c>
      <c r="C24">
        <v>954738</v>
      </c>
      <c r="D24">
        <v>0</v>
      </c>
      <c r="E24">
        <f>1440*'Count data'!D24</f>
        <v>420552</v>
      </c>
      <c r="F24">
        <v>2599776</v>
      </c>
      <c r="G24">
        <f>200*'Count data'!F24</f>
        <v>223019.99999999997</v>
      </c>
      <c r="H24">
        <v>220120.74</v>
      </c>
      <c r="I24">
        <v>8568747</v>
      </c>
      <c r="J24">
        <v>18410301</v>
      </c>
      <c r="K24">
        <v>28917012.149999995</v>
      </c>
      <c r="L24">
        <v>4882624.6500000004</v>
      </c>
      <c r="M24">
        <v>30612388.949999999</v>
      </c>
      <c r="N24">
        <v>366028920</v>
      </c>
      <c r="O24">
        <v>1991648.25</v>
      </c>
      <c r="P24">
        <v>21332526.749999996</v>
      </c>
      <c r="Q24" s="20">
        <v>24906024</v>
      </c>
      <c r="R24">
        <v>25234314.75</v>
      </c>
      <c r="S24">
        <f>100000*'Count data'!R24</f>
        <v>0</v>
      </c>
    </row>
    <row r="25" spans="1:19">
      <c r="A25" s="48">
        <v>36368</v>
      </c>
      <c r="B25" s="28" t="s">
        <v>6852</v>
      </c>
      <c r="C25">
        <v>76676</v>
      </c>
      <c r="D25">
        <v>0</v>
      </c>
      <c r="E25">
        <f>1440*'Count data'!D25</f>
        <v>1047024</v>
      </c>
      <c r="F25">
        <v>3702756.75</v>
      </c>
      <c r="G25">
        <f>200*'Count data'!F25</f>
        <v>0</v>
      </c>
      <c r="H25">
        <v>87450.3</v>
      </c>
      <c r="I25">
        <v>70140693</v>
      </c>
      <c r="J25">
        <v>20734909.000000004</v>
      </c>
      <c r="K25">
        <v>13010231.65</v>
      </c>
      <c r="L25">
        <v>2953149.7</v>
      </c>
      <c r="M25">
        <v>64876290.70000001</v>
      </c>
      <c r="N25">
        <v>683460780</v>
      </c>
      <c r="O25">
        <v>2313962.7000000002</v>
      </c>
      <c r="P25">
        <v>63732430.199999996</v>
      </c>
      <c r="Q25" s="20">
        <v>48773868</v>
      </c>
      <c r="R25">
        <v>76785395.5</v>
      </c>
      <c r="S25">
        <f>100000*'Count data'!R25</f>
        <v>3304999.9999999995</v>
      </c>
    </row>
    <row r="26" spans="1:19">
      <c r="A26" s="48">
        <v>36375</v>
      </c>
      <c r="B26" s="28" t="s">
        <v>6854</v>
      </c>
      <c r="C26">
        <v>92394</v>
      </c>
      <c r="D26">
        <v>0</v>
      </c>
      <c r="E26">
        <f>1440*'Count data'!D26</f>
        <v>467352</v>
      </c>
      <c r="F26">
        <v>4379930.8</v>
      </c>
      <c r="G26">
        <f>200*'Count data'!F26</f>
        <v>0</v>
      </c>
      <c r="H26">
        <v>0</v>
      </c>
      <c r="I26">
        <v>41663218.950000003</v>
      </c>
      <c r="J26">
        <v>36043402.399999999</v>
      </c>
      <c r="K26">
        <v>12369610</v>
      </c>
      <c r="L26">
        <v>386863.6</v>
      </c>
      <c r="M26">
        <v>163288467.54999998</v>
      </c>
      <c r="N26">
        <v>706772370.80000007</v>
      </c>
      <c r="O26">
        <v>8152296.8000000007</v>
      </c>
      <c r="P26">
        <v>186704486.25</v>
      </c>
      <c r="Q26" s="20">
        <v>43711096</v>
      </c>
      <c r="R26">
        <v>50294381.25</v>
      </c>
      <c r="S26">
        <f>100000*'Count data'!R26</f>
        <v>0</v>
      </c>
    </row>
    <row r="27" spans="1:19">
      <c r="A27" s="48">
        <v>36382</v>
      </c>
      <c r="B27" s="28" t="s">
        <v>6564</v>
      </c>
      <c r="C27">
        <v>184788</v>
      </c>
      <c r="D27">
        <v>0</v>
      </c>
      <c r="E27">
        <f>1440*'Count data'!D27</f>
        <v>1223424</v>
      </c>
      <c r="F27">
        <v>4709067.3</v>
      </c>
      <c r="G27">
        <f>200*'Count data'!F27</f>
        <v>0</v>
      </c>
      <c r="H27">
        <v>80287.199999999997</v>
      </c>
      <c r="I27">
        <v>43349751.449999996</v>
      </c>
      <c r="J27">
        <v>63497245.5</v>
      </c>
      <c r="K27">
        <v>32433214.5</v>
      </c>
      <c r="L27">
        <v>696247.2</v>
      </c>
      <c r="M27">
        <v>183927328.65000001</v>
      </c>
      <c r="N27">
        <v>508128343.19999999</v>
      </c>
      <c r="O27">
        <v>4956991.2</v>
      </c>
      <c r="P27">
        <v>274363186.5</v>
      </c>
      <c r="Q27" s="20">
        <v>34625448</v>
      </c>
      <c r="R27">
        <v>72703989</v>
      </c>
      <c r="S27">
        <f>100000*'Count data'!R27</f>
        <v>0</v>
      </c>
    </row>
    <row r="28" spans="1:19">
      <c r="A28" s="48">
        <v>36389</v>
      </c>
      <c r="B28" s="28" t="s">
        <v>6566</v>
      </c>
      <c r="C28">
        <v>215586</v>
      </c>
      <c r="D28">
        <v>0</v>
      </c>
      <c r="E28">
        <f>1440*'Count data'!D28</f>
        <v>1070496</v>
      </c>
      <c r="F28">
        <v>5513054.4000000004</v>
      </c>
      <c r="G28">
        <f>200*'Count data'!F28</f>
        <v>0</v>
      </c>
      <c r="H28">
        <v>60215.4</v>
      </c>
      <c r="I28">
        <v>18170554.5</v>
      </c>
      <c r="J28">
        <v>47867154.300000004</v>
      </c>
      <c r="K28">
        <v>30607503.75</v>
      </c>
      <c r="L28">
        <v>253180.79999999999</v>
      </c>
      <c r="M28">
        <v>108281838.60000001</v>
      </c>
      <c r="N28">
        <v>55388397.599999994</v>
      </c>
      <c r="O28">
        <v>3939037.65</v>
      </c>
      <c r="P28">
        <v>66832058.249999993</v>
      </c>
      <c r="Q28" s="20">
        <v>23691096</v>
      </c>
      <c r="R28">
        <v>284493870</v>
      </c>
      <c r="S28">
        <f>100000*'Count data'!R28</f>
        <v>0</v>
      </c>
    </row>
    <row r="29" spans="1:19">
      <c r="A29" s="48">
        <v>36308</v>
      </c>
      <c r="B29" s="28" t="s">
        <v>6568</v>
      </c>
      <c r="C29">
        <v>0</v>
      </c>
      <c r="D29">
        <v>0</v>
      </c>
      <c r="E29">
        <f>1440*'Count data'!D29</f>
        <v>0</v>
      </c>
      <c r="F29">
        <v>143585857.20000002</v>
      </c>
      <c r="G29">
        <f>200*'Count data'!F29</f>
        <v>0</v>
      </c>
      <c r="H29">
        <v>382005.12</v>
      </c>
      <c r="I29">
        <v>776675</v>
      </c>
      <c r="J29">
        <v>12184543.5</v>
      </c>
      <c r="K29">
        <v>475920</v>
      </c>
      <c r="L29">
        <v>44320.05</v>
      </c>
      <c r="M29">
        <v>0</v>
      </c>
      <c r="N29">
        <v>0</v>
      </c>
      <c r="O29">
        <v>2589434.4500000002</v>
      </c>
      <c r="P29" s="42">
        <v>0</v>
      </c>
      <c r="Q29" s="46">
        <v>0</v>
      </c>
      <c r="R29">
        <v>331573298.75</v>
      </c>
      <c r="S29">
        <f>100000*'Count data'!R29</f>
        <v>0</v>
      </c>
    </row>
    <row r="30" spans="1:19">
      <c r="A30" s="48">
        <v>36313</v>
      </c>
      <c r="B30" s="28" t="s">
        <v>6569</v>
      </c>
      <c r="C30">
        <v>0</v>
      </c>
      <c r="D30">
        <v>0</v>
      </c>
      <c r="E30">
        <f>1440*'Count data'!D30</f>
        <v>0</v>
      </c>
      <c r="F30">
        <v>134745114.40000001</v>
      </c>
      <c r="G30">
        <f>200*'Count data'!F30</f>
        <v>0</v>
      </c>
      <c r="H30">
        <v>35812.980000000003</v>
      </c>
      <c r="I30">
        <v>0</v>
      </c>
      <c r="J30">
        <v>32492116</v>
      </c>
      <c r="K30">
        <v>317280</v>
      </c>
      <c r="L30">
        <v>0</v>
      </c>
      <c r="M30">
        <v>0</v>
      </c>
      <c r="N30">
        <v>0</v>
      </c>
      <c r="O30">
        <v>1267170.05</v>
      </c>
      <c r="P30" s="42">
        <v>0</v>
      </c>
      <c r="Q30" s="46">
        <v>0</v>
      </c>
      <c r="R30">
        <v>404868449</v>
      </c>
      <c r="S30">
        <f>100000*'Count data'!R30</f>
        <v>0</v>
      </c>
    </row>
    <row r="31" spans="1:19">
      <c r="A31" s="48">
        <v>36320</v>
      </c>
      <c r="B31" s="28" t="s">
        <v>6571</v>
      </c>
      <c r="C31">
        <v>0</v>
      </c>
      <c r="D31">
        <v>0</v>
      </c>
      <c r="E31">
        <f>1440*'Count data'!D31</f>
        <v>0</v>
      </c>
      <c r="F31">
        <v>45918513.25</v>
      </c>
      <c r="G31">
        <f>200*'Count data'!F31</f>
        <v>0</v>
      </c>
      <c r="H31">
        <v>0</v>
      </c>
      <c r="I31">
        <v>0</v>
      </c>
      <c r="J31">
        <v>55236597.199999996</v>
      </c>
      <c r="K31">
        <v>3490080</v>
      </c>
      <c r="L31">
        <v>0</v>
      </c>
      <c r="M31">
        <v>0</v>
      </c>
      <c r="N31">
        <v>0</v>
      </c>
      <c r="O31">
        <v>606037.85</v>
      </c>
      <c r="P31" s="42">
        <v>0</v>
      </c>
      <c r="Q31" s="46">
        <v>0</v>
      </c>
      <c r="R31">
        <v>907463765</v>
      </c>
      <c r="S31">
        <f>100000*'Count data'!R31</f>
        <v>0</v>
      </c>
    </row>
    <row r="32" spans="1:19">
      <c r="A32" s="48">
        <v>36327</v>
      </c>
      <c r="B32" s="28" t="s">
        <v>6573</v>
      </c>
      <c r="C32">
        <v>0</v>
      </c>
      <c r="D32">
        <v>0</v>
      </c>
      <c r="E32">
        <f>1440*'Count data'!D32</f>
        <v>0</v>
      </c>
      <c r="F32">
        <v>70382982.549999997</v>
      </c>
      <c r="G32">
        <f>200*'Count data'!F32</f>
        <v>0</v>
      </c>
      <c r="H32">
        <v>0</v>
      </c>
      <c r="I32">
        <v>0</v>
      </c>
      <c r="J32">
        <v>146214521.99999997</v>
      </c>
      <c r="K32">
        <v>475920</v>
      </c>
      <c r="L32">
        <v>177280.2</v>
      </c>
      <c r="M32">
        <v>0</v>
      </c>
      <c r="N32">
        <v>8376192</v>
      </c>
      <c r="O32">
        <v>385660.45</v>
      </c>
      <c r="P32" s="42">
        <v>8063208.4999999991</v>
      </c>
      <c r="Q32" s="46">
        <v>0</v>
      </c>
      <c r="R32">
        <v>931895481.75</v>
      </c>
      <c r="S32">
        <f>100000*'Count data'!R32</f>
        <v>0</v>
      </c>
    </row>
    <row r="33" spans="1:19">
      <c r="A33" s="48">
        <v>36334</v>
      </c>
      <c r="B33" s="28" t="s">
        <v>7021</v>
      </c>
      <c r="C33">
        <v>0</v>
      </c>
      <c r="D33">
        <v>0</v>
      </c>
      <c r="E33">
        <f>1440*'Count data'!D33</f>
        <v>0</v>
      </c>
      <c r="F33">
        <v>8078609.8000000007</v>
      </c>
      <c r="G33">
        <f>200*'Count data'!F33</f>
        <v>257790</v>
      </c>
      <c r="H33">
        <v>0</v>
      </c>
      <c r="I33">
        <v>0</v>
      </c>
      <c r="J33">
        <v>149463733.59999999</v>
      </c>
      <c r="K33">
        <v>793200</v>
      </c>
      <c r="L33">
        <v>1950082.2</v>
      </c>
      <c r="M33">
        <v>0</v>
      </c>
      <c r="N33">
        <v>25128576</v>
      </c>
      <c r="O33">
        <v>220377.4</v>
      </c>
      <c r="P33" s="42">
        <v>0</v>
      </c>
      <c r="Q33" s="46">
        <v>0</v>
      </c>
      <c r="R33">
        <v>736441747.75</v>
      </c>
      <c r="S33">
        <f>100000*'Count data'!R33</f>
        <v>0</v>
      </c>
    </row>
    <row r="34" spans="1:19">
      <c r="A34" s="48">
        <v>36341</v>
      </c>
      <c r="B34" s="28" t="s">
        <v>7023</v>
      </c>
      <c r="C34">
        <v>0</v>
      </c>
      <c r="D34">
        <v>0</v>
      </c>
      <c r="E34">
        <f>1440*'Count data'!D34</f>
        <v>0</v>
      </c>
      <c r="F34">
        <v>7316476.7999999998</v>
      </c>
      <c r="G34">
        <f>200*'Count data'!F34</f>
        <v>713880</v>
      </c>
      <c r="H34">
        <v>0</v>
      </c>
      <c r="I34">
        <v>0</v>
      </c>
      <c r="J34">
        <v>61735020.400000006</v>
      </c>
      <c r="K34">
        <v>158640</v>
      </c>
      <c r="L34">
        <v>39533484.600000001</v>
      </c>
      <c r="M34">
        <v>0</v>
      </c>
      <c r="N34">
        <v>5584127.9999999991</v>
      </c>
      <c r="O34">
        <v>165283.04999999999</v>
      </c>
      <c r="P34" s="42">
        <v>16126416.999999998</v>
      </c>
      <c r="Q34" s="46">
        <v>0</v>
      </c>
      <c r="R34">
        <v>523536787.5</v>
      </c>
      <c r="S34">
        <f>100000*'Count data'!R34</f>
        <v>0</v>
      </c>
    </row>
    <row r="35" spans="1:19">
      <c r="A35" s="48">
        <v>36348</v>
      </c>
      <c r="B35" s="28" t="s">
        <v>7025</v>
      </c>
      <c r="C35">
        <v>0</v>
      </c>
      <c r="D35">
        <v>0</v>
      </c>
      <c r="E35">
        <f>1440*'Count data'!D35</f>
        <v>0</v>
      </c>
      <c r="F35">
        <v>9185256</v>
      </c>
      <c r="G35">
        <f>200*'Count data'!F35</f>
        <v>0</v>
      </c>
      <c r="H35">
        <v>210991.2</v>
      </c>
      <c r="I35">
        <v>0</v>
      </c>
      <c r="J35">
        <v>12996846.4</v>
      </c>
      <c r="K35">
        <v>0</v>
      </c>
      <c r="L35">
        <v>5672966.3999999994</v>
      </c>
      <c r="M35">
        <v>0</v>
      </c>
      <c r="N35">
        <v>164731775.99999997</v>
      </c>
      <c r="O35">
        <v>826415.25</v>
      </c>
      <c r="P35" s="42">
        <v>0</v>
      </c>
      <c r="Q35" s="46">
        <v>0</v>
      </c>
      <c r="R35">
        <v>314122072.5</v>
      </c>
      <c r="S35">
        <f>100000*'Count data'!R35</f>
        <v>0</v>
      </c>
    </row>
    <row r="36" spans="1:19">
      <c r="A36" s="48">
        <v>36355</v>
      </c>
      <c r="B36" s="28" t="s">
        <v>6644</v>
      </c>
      <c r="C36">
        <v>0</v>
      </c>
      <c r="D36">
        <v>0</v>
      </c>
      <c r="E36">
        <f>1440*'Count data'!D36</f>
        <v>0</v>
      </c>
      <c r="F36">
        <v>1951272</v>
      </c>
      <c r="G36">
        <f>200*'Count data'!F36</f>
        <v>237960</v>
      </c>
      <c r="H36">
        <v>13100054.939999999</v>
      </c>
      <c r="I36">
        <v>0</v>
      </c>
      <c r="J36">
        <v>4873817.4000000004</v>
      </c>
      <c r="K36">
        <v>114683.5</v>
      </c>
      <c r="L36">
        <v>2442527.2000000002</v>
      </c>
      <c r="M36">
        <v>0</v>
      </c>
      <c r="N36">
        <v>175900032</v>
      </c>
      <c r="O36">
        <v>1046792.65</v>
      </c>
      <c r="P36" s="42">
        <v>4980469.75</v>
      </c>
      <c r="Q36" s="46">
        <v>0</v>
      </c>
      <c r="R36">
        <v>362985506</v>
      </c>
      <c r="S36">
        <f>100000*'Count data'!R36</f>
        <v>0</v>
      </c>
    </row>
    <row r="37" spans="1:19">
      <c r="A37" s="48">
        <v>36362</v>
      </c>
      <c r="B37" s="28" t="s">
        <v>6646</v>
      </c>
      <c r="C37">
        <v>0</v>
      </c>
      <c r="D37">
        <v>0</v>
      </c>
      <c r="E37">
        <f>1440*'Count data'!D37</f>
        <v>0</v>
      </c>
      <c r="F37">
        <v>3854952</v>
      </c>
      <c r="G37">
        <f>200*'Count data'!F37</f>
        <v>654390</v>
      </c>
      <c r="H37">
        <v>384781.32</v>
      </c>
      <c r="I37">
        <v>0</v>
      </c>
      <c r="J37">
        <v>17460976</v>
      </c>
      <c r="K37">
        <v>45972.55</v>
      </c>
      <c r="L37">
        <v>3811623.45</v>
      </c>
      <c r="M37">
        <v>0</v>
      </c>
      <c r="N37">
        <v>14988175</v>
      </c>
      <c r="O37">
        <v>165283.04999999999</v>
      </c>
      <c r="P37" s="42">
        <v>15933107.549999999</v>
      </c>
      <c r="Q37" s="46">
        <v>0</v>
      </c>
      <c r="R37">
        <v>670127088.00000012</v>
      </c>
      <c r="S37">
        <f>100000*'Count data'!R37</f>
        <v>0</v>
      </c>
    </row>
    <row r="38" spans="1:19">
      <c r="A38" s="48">
        <v>36369</v>
      </c>
      <c r="B38" s="28" t="s">
        <v>6648</v>
      </c>
      <c r="C38">
        <v>0</v>
      </c>
      <c r="D38">
        <v>0</v>
      </c>
      <c r="E38">
        <f>1440*'Count data'!D38</f>
        <v>0</v>
      </c>
      <c r="F38">
        <v>1349271</v>
      </c>
      <c r="G38">
        <f>200*'Count data'!F38</f>
        <v>10163340</v>
      </c>
      <c r="H38">
        <v>0</v>
      </c>
      <c r="I38">
        <v>0</v>
      </c>
      <c r="J38">
        <v>36820602</v>
      </c>
      <c r="K38">
        <v>1255655.7</v>
      </c>
      <c r="L38">
        <v>7806682.3500000006</v>
      </c>
      <c r="M38">
        <v>505989.9</v>
      </c>
      <c r="N38">
        <v>30101062.5</v>
      </c>
      <c r="O38">
        <v>0</v>
      </c>
      <c r="P38" s="42">
        <v>4266505.3499999996</v>
      </c>
      <c r="Q38" s="46">
        <v>0</v>
      </c>
      <c r="R38">
        <v>117760135.5</v>
      </c>
      <c r="S38">
        <f>100000*'Count data'!R38</f>
        <v>0</v>
      </c>
    </row>
    <row r="39" spans="1:19">
      <c r="A39" s="48">
        <v>36376</v>
      </c>
      <c r="B39" s="28" t="s">
        <v>6650</v>
      </c>
      <c r="C39">
        <v>0</v>
      </c>
      <c r="D39">
        <v>0</v>
      </c>
      <c r="E39">
        <f>1440*'Count data'!D39</f>
        <v>0</v>
      </c>
      <c r="F39">
        <v>1225123.2</v>
      </c>
      <c r="G39">
        <f>200*'Count data'!F39</f>
        <v>21792240</v>
      </c>
      <c r="H39">
        <v>0</v>
      </c>
      <c r="I39">
        <v>0</v>
      </c>
      <c r="J39">
        <v>26375778.900000002</v>
      </c>
      <c r="K39">
        <v>2684868.75</v>
      </c>
      <c r="L39">
        <v>9336042</v>
      </c>
      <c r="M39">
        <v>1517969.7</v>
      </c>
      <c r="N39">
        <v>18061434</v>
      </c>
      <c r="O39">
        <v>88517.7</v>
      </c>
      <c r="P39" s="42">
        <v>0</v>
      </c>
      <c r="Q39" s="46">
        <v>0</v>
      </c>
      <c r="R39">
        <v>72899131.5</v>
      </c>
      <c r="S39">
        <f>100000*'Count data'!R39</f>
        <v>0</v>
      </c>
    </row>
    <row r="40" spans="1:19">
      <c r="A40" s="48">
        <v>36383</v>
      </c>
      <c r="B40" s="28" t="s">
        <v>6652</v>
      </c>
      <c r="C40">
        <v>0</v>
      </c>
      <c r="D40">
        <v>0</v>
      </c>
      <c r="E40">
        <f>1440*'Count data'!D40</f>
        <v>0</v>
      </c>
      <c r="F40">
        <v>11485530</v>
      </c>
      <c r="G40">
        <f>200*'Count data'!F40</f>
        <v>19604520</v>
      </c>
      <c r="H40">
        <v>70251.3</v>
      </c>
      <c r="I40">
        <v>0</v>
      </c>
      <c r="J40">
        <v>84011740.200000003</v>
      </c>
      <c r="K40">
        <v>12887370</v>
      </c>
      <c r="L40">
        <v>12342564</v>
      </c>
      <c r="M40">
        <v>252994.95</v>
      </c>
      <c r="N40">
        <v>12040956</v>
      </c>
      <c r="O40">
        <v>0</v>
      </c>
      <c r="P40" s="42">
        <v>0</v>
      </c>
      <c r="Q40" s="46">
        <v>0</v>
      </c>
      <c r="R40">
        <v>123280677</v>
      </c>
      <c r="S40">
        <f>100000*'Count data'!R40</f>
        <v>0</v>
      </c>
    </row>
    <row r="41" spans="1:19">
      <c r="A41" s="48">
        <v>36390</v>
      </c>
      <c r="B41" s="28" t="s">
        <v>6654</v>
      </c>
      <c r="C41">
        <v>0</v>
      </c>
      <c r="D41">
        <v>0</v>
      </c>
      <c r="E41">
        <f>1440*'Count data'!D41</f>
        <v>0</v>
      </c>
      <c r="F41">
        <v>7350739.2000000002</v>
      </c>
      <c r="G41">
        <f>200*'Count data'!F41</f>
        <v>350460</v>
      </c>
      <c r="H41">
        <v>2460579.66</v>
      </c>
      <c r="I41">
        <v>0</v>
      </c>
      <c r="J41">
        <v>107456877</v>
      </c>
      <c r="K41">
        <v>13531738.5</v>
      </c>
      <c r="L41">
        <v>13576820.4</v>
      </c>
      <c r="M41">
        <v>6071878.7999999998</v>
      </c>
      <c r="N41">
        <v>46959728.399999999</v>
      </c>
      <c r="O41">
        <v>398329.65</v>
      </c>
      <c r="P41" s="42">
        <v>3517476.75</v>
      </c>
      <c r="Q41" s="46">
        <v>0</v>
      </c>
      <c r="R41">
        <v>461512278</v>
      </c>
      <c r="S41">
        <f>100000*'Count data'!R41</f>
        <v>0</v>
      </c>
    </row>
    <row r="42" spans="1:19">
      <c r="A42" s="48">
        <v>36308</v>
      </c>
      <c r="B42" s="28" t="s">
        <v>6656</v>
      </c>
      <c r="C42">
        <v>0</v>
      </c>
      <c r="D42">
        <v>0</v>
      </c>
      <c r="E42">
        <f>1440*'Count data'!D42</f>
        <v>0</v>
      </c>
      <c r="F42">
        <v>7735649.9500000002</v>
      </c>
      <c r="G42">
        <f>200*'Count data'!F42</f>
        <v>0</v>
      </c>
      <c r="H42">
        <v>4345308.24</v>
      </c>
      <c r="I42">
        <v>0</v>
      </c>
      <c r="J42">
        <v>5686120.2999999998</v>
      </c>
      <c r="K42">
        <v>89472959.999999985</v>
      </c>
      <c r="L42">
        <v>620480.69999999995</v>
      </c>
      <c r="M42">
        <v>0</v>
      </c>
      <c r="N42">
        <v>0</v>
      </c>
      <c r="O42">
        <v>385660.45</v>
      </c>
      <c r="P42">
        <v>0</v>
      </c>
      <c r="Q42" s="46">
        <v>0</v>
      </c>
      <c r="R42">
        <v>0</v>
      </c>
      <c r="S42">
        <f>100000*'Count data'!R42</f>
        <v>0</v>
      </c>
    </row>
    <row r="43" spans="1:19">
      <c r="A43" s="48">
        <v>36313</v>
      </c>
      <c r="B43" s="28" t="s">
        <v>6657</v>
      </c>
      <c r="C43">
        <v>0</v>
      </c>
      <c r="D43">
        <v>0</v>
      </c>
      <c r="E43">
        <f>1440*'Count data'!D43</f>
        <v>0</v>
      </c>
      <c r="F43">
        <v>19281964.900000002</v>
      </c>
      <c r="G43">
        <f>200*'Count data'!F43</f>
        <v>0</v>
      </c>
      <c r="H43">
        <v>6589588.3199999994</v>
      </c>
      <c r="I43">
        <v>932010</v>
      </c>
      <c r="J43">
        <v>45488962.399999999</v>
      </c>
      <c r="K43">
        <v>176090400</v>
      </c>
      <c r="L43">
        <v>2747843.1</v>
      </c>
      <c r="M43">
        <v>0</v>
      </c>
      <c r="N43">
        <v>13960320</v>
      </c>
      <c r="O43">
        <v>771320.9</v>
      </c>
      <c r="P43">
        <v>8063208.4999999991</v>
      </c>
      <c r="Q43" s="46">
        <v>0</v>
      </c>
      <c r="R43">
        <v>3490245.25</v>
      </c>
      <c r="S43">
        <f>100000*'Count data'!R43</f>
        <v>0</v>
      </c>
    </row>
    <row r="44" spans="1:19">
      <c r="A44" s="48">
        <v>36320</v>
      </c>
      <c r="B44" s="28" t="s">
        <v>6659</v>
      </c>
      <c r="C44">
        <v>0</v>
      </c>
      <c r="D44">
        <v>0</v>
      </c>
      <c r="E44">
        <f>1440*'Count data'!D44</f>
        <v>0</v>
      </c>
      <c r="F44">
        <v>21835110.449999999</v>
      </c>
      <c r="G44">
        <f>200*'Count data'!F44</f>
        <v>0</v>
      </c>
      <c r="H44">
        <v>4381121.22</v>
      </c>
      <c r="I44">
        <v>0</v>
      </c>
      <c r="J44">
        <v>19495269.599999998</v>
      </c>
      <c r="K44">
        <v>379784160</v>
      </c>
      <c r="L44">
        <v>5318406</v>
      </c>
      <c r="M44">
        <v>0</v>
      </c>
      <c r="N44">
        <v>2792064</v>
      </c>
      <c r="O44">
        <v>1652830.5</v>
      </c>
      <c r="P44">
        <v>0</v>
      </c>
      <c r="Q44" s="46">
        <v>0</v>
      </c>
      <c r="R44">
        <v>3490245.25</v>
      </c>
      <c r="S44">
        <f>100000*'Count data'!R44</f>
        <v>0</v>
      </c>
    </row>
    <row r="45" spans="1:19">
      <c r="A45" s="48">
        <v>36327</v>
      </c>
      <c r="B45" s="28" t="s">
        <v>6661</v>
      </c>
      <c r="C45">
        <v>0</v>
      </c>
      <c r="D45">
        <v>0</v>
      </c>
      <c r="E45">
        <f>1440*'Count data'!D45</f>
        <v>0</v>
      </c>
      <c r="F45">
        <v>8231036.3999999994</v>
      </c>
      <c r="G45">
        <f>200*'Count data'!F45</f>
        <v>0</v>
      </c>
      <c r="H45">
        <v>955012.8</v>
      </c>
      <c r="I45">
        <v>310670</v>
      </c>
      <c r="J45">
        <v>34929024.700000003</v>
      </c>
      <c r="K45">
        <v>257472720</v>
      </c>
      <c r="L45">
        <v>3102403.5</v>
      </c>
      <c r="M45">
        <v>0</v>
      </c>
      <c r="N45">
        <v>11168256</v>
      </c>
      <c r="O45">
        <v>6390944.6000000006</v>
      </c>
      <c r="P45">
        <v>16126416.999999998</v>
      </c>
      <c r="Q45" s="46">
        <v>0</v>
      </c>
      <c r="R45">
        <v>0</v>
      </c>
      <c r="S45">
        <f>100000*'Count data'!R45</f>
        <v>0</v>
      </c>
    </row>
    <row r="46" spans="1:19">
      <c r="A46" s="48">
        <v>36334</v>
      </c>
      <c r="B46" s="28" t="s">
        <v>6663</v>
      </c>
      <c r="C46">
        <v>0</v>
      </c>
      <c r="D46">
        <v>0</v>
      </c>
      <c r="E46">
        <f>1440*'Count data'!D46</f>
        <v>0</v>
      </c>
      <c r="F46">
        <v>9145596</v>
      </c>
      <c r="G46">
        <f>200*'Count data'!F46</f>
        <v>0</v>
      </c>
      <c r="H46">
        <v>549132.36</v>
      </c>
      <c r="I46">
        <v>0</v>
      </c>
      <c r="J46">
        <v>150276036.5</v>
      </c>
      <c r="K46">
        <v>64566480</v>
      </c>
      <c r="L46">
        <v>1728481.95</v>
      </c>
      <c r="M46">
        <v>0</v>
      </c>
      <c r="N46">
        <v>2792064</v>
      </c>
      <c r="O46">
        <v>936603.95</v>
      </c>
      <c r="P46">
        <v>80632085.000000015</v>
      </c>
      <c r="Q46" s="46">
        <v>0</v>
      </c>
      <c r="R46">
        <v>3490245.25</v>
      </c>
      <c r="S46">
        <f>100000*'Count data'!R46</f>
        <v>0</v>
      </c>
    </row>
    <row r="47" spans="1:19">
      <c r="A47" s="48">
        <v>36341</v>
      </c>
      <c r="B47" s="28" t="s">
        <v>6665</v>
      </c>
      <c r="C47">
        <v>0</v>
      </c>
      <c r="D47">
        <v>0</v>
      </c>
      <c r="E47">
        <f>1440*'Count data'!D47</f>
        <v>0</v>
      </c>
      <c r="F47">
        <v>21606470.550000001</v>
      </c>
      <c r="G47">
        <f>200*'Count data'!F47</f>
        <v>0</v>
      </c>
      <c r="H47">
        <v>226815.54</v>
      </c>
      <c r="I47">
        <v>0</v>
      </c>
      <c r="J47">
        <v>65796534.899999999</v>
      </c>
      <c r="K47">
        <v>3966000</v>
      </c>
      <c r="L47">
        <v>1772802</v>
      </c>
      <c r="M47">
        <v>0</v>
      </c>
      <c r="N47">
        <v>2792064</v>
      </c>
      <c r="O47">
        <v>9421133.8499999996</v>
      </c>
      <c r="P47">
        <v>80632085</v>
      </c>
      <c r="Q47" s="46">
        <v>0</v>
      </c>
      <c r="R47">
        <v>0</v>
      </c>
      <c r="S47">
        <f>100000*'Count data'!R47</f>
        <v>0</v>
      </c>
    </row>
    <row r="48" spans="1:19">
      <c r="A48" s="48">
        <v>36348</v>
      </c>
      <c r="B48" s="28" t="s">
        <v>6667</v>
      </c>
      <c r="C48">
        <v>0</v>
      </c>
      <c r="D48">
        <v>0</v>
      </c>
      <c r="E48">
        <f>1440*'Count data'!D48</f>
        <v>0</v>
      </c>
      <c r="F48">
        <v>17166168</v>
      </c>
      <c r="G48">
        <f>200*'Count data'!F48</f>
        <v>0</v>
      </c>
      <c r="H48">
        <v>2839044.6</v>
      </c>
      <c r="I48">
        <v>0</v>
      </c>
      <c r="J48">
        <v>159873745.5</v>
      </c>
      <c r="K48">
        <v>644899.5</v>
      </c>
      <c r="L48">
        <v>316476</v>
      </c>
      <c r="M48">
        <v>0</v>
      </c>
      <c r="N48">
        <v>2242944</v>
      </c>
      <c r="O48">
        <v>5399579.7000000002</v>
      </c>
      <c r="P48">
        <v>52012379.249999993</v>
      </c>
      <c r="Q48" s="46">
        <v>0</v>
      </c>
      <c r="R48">
        <v>2803812.75</v>
      </c>
      <c r="S48">
        <f>100000*'Count data'!R48</f>
        <v>0</v>
      </c>
    </row>
    <row r="49" spans="1:19">
      <c r="A49" s="48">
        <v>36355</v>
      </c>
      <c r="B49" s="28" t="s">
        <v>6669</v>
      </c>
      <c r="C49">
        <v>0</v>
      </c>
      <c r="D49">
        <v>0</v>
      </c>
      <c r="E49">
        <f>1440*'Count data'!D49</f>
        <v>0</v>
      </c>
      <c r="F49">
        <v>11278440</v>
      </c>
      <c r="G49">
        <f>200*'Count data'!F49</f>
        <v>0</v>
      </c>
      <c r="H49">
        <v>1934252.46</v>
      </c>
      <c r="I49">
        <v>124785</v>
      </c>
      <c r="J49">
        <v>139644822.59999999</v>
      </c>
      <c r="K49">
        <v>6909637.5</v>
      </c>
      <c r="L49">
        <v>886132.8</v>
      </c>
      <c r="M49">
        <v>0</v>
      </c>
      <c r="N49">
        <v>20186496</v>
      </c>
      <c r="O49">
        <v>6638827.5</v>
      </c>
      <c r="P49">
        <v>220052373.75</v>
      </c>
      <c r="Q49" s="46">
        <v>0</v>
      </c>
      <c r="R49">
        <v>19626689.25</v>
      </c>
      <c r="S49">
        <f>100000*'Count data'!R49</f>
        <v>0</v>
      </c>
    </row>
    <row r="50" spans="1:19">
      <c r="A50" s="48">
        <v>36362</v>
      </c>
      <c r="B50" s="28" t="s">
        <v>6944</v>
      </c>
      <c r="C50">
        <v>0</v>
      </c>
      <c r="D50">
        <v>0</v>
      </c>
      <c r="E50">
        <f>1440*'Count data'!D50</f>
        <v>0</v>
      </c>
      <c r="F50">
        <v>27374112</v>
      </c>
      <c r="G50">
        <f>200*'Count data'!F50</f>
        <v>0</v>
      </c>
      <c r="H50">
        <v>252904.68</v>
      </c>
      <c r="I50">
        <v>0</v>
      </c>
      <c r="J50">
        <v>189363096</v>
      </c>
      <c r="K50">
        <v>1477242</v>
      </c>
      <c r="L50">
        <v>1186174.3500000001</v>
      </c>
      <c r="M50">
        <v>0</v>
      </c>
      <c r="N50">
        <v>7224254.9999999991</v>
      </c>
      <c r="O50">
        <v>3230896.05</v>
      </c>
      <c r="P50">
        <v>115195644.45</v>
      </c>
      <c r="Q50" s="46">
        <v>0</v>
      </c>
      <c r="R50">
        <v>50468629.5</v>
      </c>
      <c r="S50">
        <f>100000*'Count data'!R50</f>
        <v>0</v>
      </c>
    </row>
    <row r="51" spans="1:19">
      <c r="A51" s="48">
        <v>36365</v>
      </c>
      <c r="B51" s="28" t="s">
        <v>6945</v>
      </c>
      <c r="C51">
        <v>0</v>
      </c>
      <c r="D51">
        <v>0</v>
      </c>
      <c r="E51">
        <f>1440*'Count data'!D51</f>
        <v>0</v>
      </c>
      <c r="F51">
        <v>19162720.5</v>
      </c>
      <c r="G51">
        <f>200*'Count data'!F51</f>
        <v>0</v>
      </c>
      <c r="H51">
        <v>89671.26</v>
      </c>
      <c r="I51">
        <v>0</v>
      </c>
      <c r="J51">
        <v>94944057</v>
      </c>
      <c r="K51">
        <v>3218078.5</v>
      </c>
      <c r="L51">
        <v>2575421.25</v>
      </c>
      <c r="M51">
        <v>9448003.5</v>
      </c>
      <c r="N51">
        <v>2997635</v>
      </c>
      <c r="O51">
        <v>495849.15</v>
      </c>
      <c r="P51">
        <v>74354501.899999991</v>
      </c>
      <c r="Q51" s="46">
        <v>0</v>
      </c>
      <c r="R51">
        <v>272239129.5</v>
      </c>
      <c r="S51">
        <f>100000*'Count data'!R51</f>
        <v>0</v>
      </c>
    </row>
    <row r="52" spans="1:19">
      <c r="A52" s="48">
        <v>36376</v>
      </c>
      <c r="B52" s="28" t="s">
        <v>6948</v>
      </c>
      <c r="C52">
        <v>0</v>
      </c>
      <c r="D52">
        <v>0</v>
      </c>
      <c r="E52">
        <f>1440*'Count data'!D52</f>
        <v>0</v>
      </c>
      <c r="F52">
        <v>3240750.8</v>
      </c>
      <c r="G52">
        <f>200*'Count data'!F52</f>
        <v>0</v>
      </c>
      <c r="H52">
        <v>146305.74</v>
      </c>
      <c r="I52">
        <v>323129.84999999998</v>
      </c>
      <c r="J52">
        <v>49857709.70000001</v>
      </c>
      <c r="K52">
        <v>2540057.75</v>
      </c>
      <c r="L52">
        <v>9179174.7999999989</v>
      </c>
      <c r="M52">
        <v>1259733.8</v>
      </c>
      <c r="N52">
        <v>1498883.6</v>
      </c>
      <c r="O52">
        <v>110188.7</v>
      </c>
      <c r="P52">
        <v>122601619</v>
      </c>
      <c r="Q52" s="46">
        <v>0</v>
      </c>
      <c r="R52">
        <v>328083053.5</v>
      </c>
      <c r="S52">
        <f>100000*'Count data'!R52</f>
        <v>0</v>
      </c>
    </row>
    <row r="53" spans="1:19">
      <c r="A53" s="48">
        <v>36383</v>
      </c>
      <c r="B53" s="28" t="s">
        <v>6950</v>
      </c>
      <c r="C53">
        <v>0</v>
      </c>
      <c r="D53">
        <v>0</v>
      </c>
      <c r="E53">
        <f>1440*'Count data'!D53</f>
        <v>0</v>
      </c>
      <c r="F53">
        <v>6738177.6000000006</v>
      </c>
      <c r="G53">
        <f>200*'Count data'!F53</f>
        <v>0</v>
      </c>
      <c r="H53">
        <v>220789.8</v>
      </c>
      <c r="I53">
        <v>0</v>
      </c>
      <c r="J53">
        <v>2930642.1</v>
      </c>
      <c r="K53">
        <v>3221842.5</v>
      </c>
      <c r="L53">
        <v>13513525.199999997</v>
      </c>
      <c r="M53">
        <v>0</v>
      </c>
      <c r="N53">
        <v>2408191.2000000002</v>
      </c>
      <c r="O53">
        <v>44258.85</v>
      </c>
      <c r="P53">
        <v>63314581.5</v>
      </c>
      <c r="Q53" s="46">
        <v>0</v>
      </c>
      <c r="R53">
        <v>120119634</v>
      </c>
      <c r="S53">
        <f>100000*'Count data'!R53</f>
        <v>0</v>
      </c>
    </row>
    <row r="54" spans="1:19">
      <c r="A54" s="48">
        <v>36390</v>
      </c>
      <c r="B54" s="28" t="s">
        <v>6782</v>
      </c>
      <c r="C54">
        <v>0</v>
      </c>
      <c r="D54">
        <v>0</v>
      </c>
      <c r="E54">
        <f>1440*'Count data'!D54</f>
        <v>0</v>
      </c>
      <c r="F54">
        <v>4146254.7</v>
      </c>
      <c r="G54">
        <f>200*'Count data'!F54</f>
        <v>0</v>
      </c>
      <c r="H54">
        <v>606044.46</v>
      </c>
      <c r="I54">
        <v>0</v>
      </c>
      <c r="J54">
        <v>27968959.099999994</v>
      </c>
      <c r="K54">
        <v>1203185.25</v>
      </c>
      <c r="L54">
        <v>18043184.799999997</v>
      </c>
      <c r="M54">
        <v>1259733.8</v>
      </c>
      <c r="N54">
        <v>11991068.799999999</v>
      </c>
      <c r="O54">
        <v>385660.45</v>
      </c>
      <c r="P54">
        <v>153252023.75</v>
      </c>
      <c r="Q54" s="46">
        <v>0</v>
      </c>
      <c r="R54">
        <v>98373325</v>
      </c>
      <c r="S54">
        <f>100000*'Count data'!R54</f>
        <v>0</v>
      </c>
    </row>
    <row r="55" spans="1:19">
      <c r="A55" s="48">
        <v>36308</v>
      </c>
      <c r="B55" s="28" t="s">
        <v>6784</v>
      </c>
      <c r="C55">
        <v>0</v>
      </c>
      <c r="D55">
        <v>269319162</v>
      </c>
      <c r="E55">
        <f>1440*'Count data'!D55</f>
        <v>0</v>
      </c>
      <c r="F55">
        <v>6325703.8999999994</v>
      </c>
      <c r="G55">
        <f>200*'Count data'!F55</f>
        <v>0</v>
      </c>
      <c r="H55">
        <v>9216428.7599999998</v>
      </c>
      <c r="I55">
        <v>0</v>
      </c>
      <c r="J55">
        <v>30055207.300000001</v>
      </c>
      <c r="K55">
        <v>634560</v>
      </c>
      <c r="L55">
        <v>0</v>
      </c>
      <c r="M55">
        <v>0</v>
      </c>
      <c r="N55">
        <v>0</v>
      </c>
      <c r="O55">
        <v>0</v>
      </c>
      <c r="P55">
        <v>0</v>
      </c>
      <c r="Q55" s="46">
        <v>0</v>
      </c>
      <c r="R55">
        <v>0</v>
      </c>
      <c r="S55">
        <f>100000*'Count data'!R55</f>
        <v>0</v>
      </c>
    </row>
    <row r="56" spans="1:19">
      <c r="A56" s="48">
        <v>36313</v>
      </c>
      <c r="B56" s="28" t="s">
        <v>6785</v>
      </c>
      <c r="C56">
        <v>0</v>
      </c>
      <c r="D56">
        <v>179540658</v>
      </c>
      <c r="E56">
        <f>1440*'Count data'!D56</f>
        <v>0</v>
      </c>
      <c r="F56">
        <v>1867341.15</v>
      </c>
      <c r="G56">
        <f>200*'Count data'!F56</f>
        <v>42480</v>
      </c>
      <c r="H56">
        <v>11680449.479999999</v>
      </c>
      <c r="I56">
        <v>0</v>
      </c>
      <c r="J56">
        <v>39805299.899999999</v>
      </c>
      <c r="K56">
        <v>382320</v>
      </c>
      <c r="L56">
        <v>356035.5</v>
      </c>
      <c r="M56">
        <v>0</v>
      </c>
      <c r="N56">
        <v>0</v>
      </c>
      <c r="O56">
        <v>0</v>
      </c>
      <c r="P56">
        <v>0</v>
      </c>
      <c r="Q56" s="46">
        <v>0</v>
      </c>
      <c r="R56">
        <v>0</v>
      </c>
      <c r="S56">
        <f>100000*'Count data'!R56</f>
        <v>0</v>
      </c>
    </row>
    <row r="57" spans="1:19">
      <c r="A57" s="48">
        <v>36320</v>
      </c>
      <c r="B57" s="28" t="s">
        <v>6786</v>
      </c>
      <c r="C57">
        <v>0</v>
      </c>
      <c r="D57">
        <v>6713964.0000000009</v>
      </c>
      <c r="E57">
        <f>1440*'Count data'!D57</f>
        <v>0</v>
      </c>
      <c r="F57">
        <v>7836710.3999999994</v>
      </c>
      <c r="G57">
        <f>200*'Count data'!F57</f>
        <v>334530</v>
      </c>
      <c r="H57">
        <v>1285933.32</v>
      </c>
      <c r="I57">
        <v>0</v>
      </c>
      <c r="J57">
        <v>20881468.800000001</v>
      </c>
      <c r="K57">
        <v>8793360</v>
      </c>
      <c r="L57">
        <v>2207420.1</v>
      </c>
      <c r="M57">
        <v>0</v>
      </c>
      <c r="N57">
        <v>0</v>
      </c>
      <c r="O57">
        <v>0</v>
      </c>
      <c r="P57">
        <v>0</v>
      </c>
      <c r="Q57" s="46">
        <v>0</v>
      </c>
      <c r="R57">
        <v>0</v>
      </c>
      <c r="S57">
        <f>100000*'Count data'!R57</f>
        <v>5310000</v>
      </c>
    </row>
    <row r="58" spans="1:19">
      <c r="A58" s="48">
        <v>36327</v>
      </c>
      <c r="B58" s="28" t="s">
        <v>6788</v>
      </c>
      <c r="C58">
        <v>0</v>
      </c>
      <c r="D58">
        <v>16571270</v>
      </c>
      <c r="E58">
        <f>1440*'Count data'!D58</f>
        <v>0</v>
      </c>
      <c r="F58">
        <v>5106291.0999999996</v>
      </c>
      <c r="G58">
        <f>200*'Count data'!F58</f>
        <v>2194520</v>
      </c>
      <c r="H58">
        <v>285670.98</v>
      </c>
      <c r="I58">
        <v>0</v>
      </c>
      <c r="J58">
        <v>48738174</v>
      </c>
      <c r="K58">
        <v>23796000</v>
      </c>
      <c r="L58">
        <v>9528810.75</v>
      </c>
      <c r="M58">
        <v>0</v>
      </c>
      <c r="N58">
        <v>0</v>
      </c>
      <c r="O58">
        <v>0</v>
      </c>
      <c r="P58">
        <v>0</v>
      </c>
      <c r="Q58" s="46">
        <v>0</v>
      </c>
      <c r="R58">
        <v>0</v>
      </c>
      <c r="S58">
        <f>100000*'Count data'!R58</f>
        <v>82625000</v>
      </c>
    </row>
    <row r="59" spans="1:19">
      <c r="A59" s="48">
        <v>36334</v>
      </c>
      <c r="B59" s="28" t="s">
        <v>6790</v>
      </c>
      <c r="C59">
        <v>0</v>
      </c>
      <c r="D59">
        <v>1504854</v>
      </c>
      <c r="E59">
        <f>1440*'Count data'!D59</f>
        <v>0</v>
      </c>
      <c r="F59">
        <v>4163252.4</v>
      </c>
      <c r="G59">
        <f>200*'Count data'!F59</f>
        <v>11517390</v>
      </c>
      <c r="H59">
        <v>205178.4</v>
      </c>
      <c r="I59">
        <v>0</v>
      </c>
      <c r="J59">
        <v>67864773.600000009</v>
      </c>
      <c r="K59">
        <v>36447840</v>
      </c>
      <c r="L59">
        <v>23854378.5</v>
      </c>
      <c r="M59">
        <v>0</v>
      </c>
      <c r="N59">
        <v>0</v>
      </c>
      <c r="O59">
        <v>0</v>
      </c>
      <c r="P59">
        <v>0</v>
      </c>
      <c r="Q59" s="46">
        <v>0</v>
      </c>
      <c r="R59">
        <v>0</v>
      </c>
      <c r="S59">
        <f>100000*'Count data'!R59</f>
        <v>47790000</v>
      </c>
    </row>
    <row r="60" spans="1:19">
      <c r="A60" s="48">
        <v>36341</v>
      </c>
      <c r="B60" s="28" t="s">
        <v>6792</v>
      </c>
      <c r="C60">
        <v>0</v>
      </c>
      <c r="D60">
        <v>231516</v>
      </c>
      <c r="E60">
        <f>1440*'Count data'!D60</f>
        <v>0</v>
      </c>
      <c r="F60">
        <v>1285710.3</v>
      </c>
      <c r="G60">
        <f>200*'Count data'!F60</f>
        <v>20363850</v>
      </c>
      <c r="H60">
        <v>168603.12</v>
      </c>
      <c r="I60">
        <v>0</v>
      </c>
      <c r="J60">
        <v>88093696.5</v>
      </c>
      <c r="K60">
        <v>75699360</v>
      </c>
      <c r="L60">
        <v>29372928.75</v>
      </c>
      <c r="M60">
        <v>0</v>
      </c>
      <c r="N60">
        <v>0</v>
      </c>
      <c r="O60">
        <v>0</v>
      </c>
      <c r="P60">
        <v>0</v>
      </c>
      <c r="Q60" s="46">
        <v>0</v>
      </c>
      <c r="R60">
        <v>0</v>
      </c>
      <c r="S60">
        <f>100000*'Count data'!R60</f>
        <v>1024829999.9999999</v>
      </c>
    </row>
    <row r="61" spans="1:19">
      <c r="A61" s="48">
        <v>36348</v>
      </c>
      <c r="B61" s="28" t="s">
        <v>6794</v>
      </c>
      <c r="C61">
        <v>0</v>
      </c>
      <c r="D61">
        <v>115758</v>
      </c>
      <c r="E61">
        <f>1440*'Count data'!D61</f>
        <v>0</v>
      </c>
      <c r="F61">
        <v>7646400</v>
      </c>
      <c r="G61">
        <f>200*'Count data'!F61</f>
        <v>22986990</v>
      </c>
      <c r="H61">
        <v>296616.59999999998</v>
      </c>
      <c r="I61">
        <v>0</v>
      </c>
      <c r="J61">
        <v>422197197.30000001</v>
      </c>
      <c r="K61">
        <v>2118955.5</v>
      </c>
      <c r="L61">
        <v>9019566</v>
      </c>
      <c r="M61">
        <v>0</v>
      </c>
      <c r="N61">
        <v>0</v>
      </c>
      <c r="O61">
        <v>0</v>
      </c>
      <c r="P61">
        <v>0</v>
      </c>
      <c r="Q61" s="46">
        <v>0</v>
      </c>
      <c r="R61">
        <v>0</v>
      </c>
      <c r="S61">
        <f>100000*'Count data'!R61</f>
        <v>390285000</v>
      </c>
    </row>
    <row r="62" spans="1:19">
      <c r="A62" s="48">
        <v>36355</v>
      </c>
      <c r="B62" s="28" t="s">
        <v>6796</v>
      </c>
      <c r="C62">
        <v>0</v>
      </c>
      <c r="D62">
        <v>0</v>
      </c>
      <c r="E62">
        <f>1440*'Count data'!D62</f>
        <v>0</v>
      </c>
      <c r="F62">
        <v>8181648</v>
      </c>
      <c r="G62">
        <f>200*'Count data'!F62</f>
        <v>8166780</v>
      </c>
      <c r="H62">
        <v>172840.5</v>
      </c>
      <c r="I62">
        <v>0</v>
      </c>
      <c r="J62">
        <v>418281921.89999992</v>
      </c>
      <c r="K62">
        <v>10963291.5</v>
      </c>
      <c r="L62">
        <v>4968673.2</v>
      </c>
      <c r="M62">
        <v>0</v>
      </c>
      <c r="N62">
        <v>0</v>
      </c>
      <c r="O62">
        <v>0</v>
      </c>
      <c r="P62">
        <v>0</v>
      </c>
      <c r="Q62" s="46">
        <v>0</v>
      </c>
      <c r="R62">
        <v>0</v>
      </c>
      <c r="S62">
        <f>100000*'Count data'!R62</f>
        <v>42480000</v>
      </c>
    </row>
    <row r="63" spans="1:19">
      <c r="A63" s="48">
        <v>36362</v>
      </c>
      <c r="B63" s="28" t="s">
        <v>6798</v>
      </c>
      <c r="C63">
        <v>0</v>
      </c>
      <c r="D63">
        <v>0</v>
      </c>
      <c r="E63">
        <f>1440*'Count data'!D63</f>
        <v>0</v>
      </c>
      <c r="F63">
        <v>16822080</v>
      </c>
      <c r="G63">
        <f>200*'Count data'!F63</f>
        <v>1263780</v>
      </c>
      <c r="H63">
        <v>20517.84</v>
      </c>
      <c r="I63">
        <v>0</v>
      </c>
      <c r="J63">
        <v>773232642</v>
      </c>
      <c r="K63">
        <v>3877760.25</v>
      </c>
      <c r="L63">
        <v>1324101.6000000001</v>
      </c>
      <c r="M63">
        <v>0</v>
      </c>
      <c r="N63">
        <v>0</v>
      </c>
      <c r="O63">
        <v>0</v>
      </c>
      <c r="P63">
        <v>0</v>
      </c>
      <c r="Q63" s="46">
        <v>0</v>
      </c>
      <c r="R63">
        <v>0</v>
      </c>
      <c r="S63">
        <f>100000*'Count data'!R63</f>
        <v>58410000</v>
      </c>
    </row>
    <row r="64" spans="1:19">
      <c r="A64" s="48">
        <v>36369</v>
      </c>
      <c r="B64" s="28" t="s">
        <v>6800</v>
      </c>
      <c r="C64">
        <v>0</v>
      </c>
      <c r="D64">
        <v>0</v>
      </c>
      <c r="E64">
        <f>1440*'Count data'!D64</f>
        <v>0</v>
      </c>
      <c r="F64">
        <v>8524939.5</v>
      </c>
      <c r="G64">
        <f>200*'Count data'!F64</f>
        <v>552240</v>
      </c>
      <c r="H64">
        <v>0</v>
      </c>
      <c r="I64">
        <v>0</v>
      </c>
      <c r="J64">
        <v>39450645</v>
      </c>
      <c r="K64">
        <v>2695966.65</v>
      </c>
      <c r="L64">
        <v>1158588.8999999999</v>
      </c>
      <c r="M64">
        <v>0</v>
      </c>
      <c r="N64">
        <v>0</v>
      </c>
      <c r="O64">
        <v>0</v>
      </c>
      <c r="P64">
        <v>0</v>
      </c>
      <c r="Q64" s="46">
        <v>0</v>
      </c>
      <c r="R64">
        <v>0</v>
      </c>
      <c r="S64">
        <f>100000*'Count data'!R64</f>
        <v>7965000.0000000009</v>
      </c>
    </row>
    <row r="65" spans="1:19">
      <c r="A65" s="48">
        <v>36376</v>
      </c>
      <c r="B65" s="28" t="s">
        <v>6802</v>
      </c>
      <c r="C65">
        <v>0</v>
      </c>
      <c r="D65">
        <v>0</v>
      </c>
      <c r="E65">
        <f>1440*'Count data'!D65</f>
        <v>0</v>
      </c>
      <c r="F65">
        <v>18683128.800000001</v>
      </c>
      <c r="G65">
        <f>200*'Count data'!F65</f>
        <v>647820</v>
      </c>
      <c r="H65">
        <v>20071.8</v>
      </c>
      <c r="I65">
        <v>0</v>
      </c>
      <c r="J65">
        <v>332139438</v>
      </c>
      <c r="K65">
        <v>18579291.75</v>
      </c>
      <c r="L65">
        <v>474714</v>
      </c>
      <c r="M65">
        <v>0</v>
      </c>
      <c r="N65">
        <v>0</v>
      </c>
      <c r="O65">
        <v>0</v>
      </c>
      <c r="P65">
        <v>0</v>
      </c>
      <c r="Q65" s="46">
        <v>0</v>
      </c>
      <c r="R65">
        <v>0</v>
      </c>
      <c r="S65">
        <f>100000*'Count data'!R65</f>
        <v>0</v>
      </c>
    </row>
    <row r="66" spans="1:19">
      <c r="A66" s="48">
        <v>36383</v>
      </c>
      <c r="B66" s="28" t="s">
        <v>6804</v>
      </c>
      <c r="C66">
        <v>0</v>
      </c>
      <c r="D66">
        <v>0</v>
      </c>
      <c r="E66">
        <f>1440*'Count data'!D66</f>
        <v>0</v>
      </c>
      <c r="F66">
        <v>8652432.5999999996</v>
      </c>
      <c r="G66">
        <f>200*'Count data'!F66</f>
        <v>244260</v>
      </c>
      <c r="H66">
        <v>80287.199999999997</v>
      </c>
      <c r="I66">
        <v>0</v>
      </c>
      <c r="J66">
        <v>129925133.10000001</v>
      </c>
      <c r="K66">
        <v>10095106.5</v>
      </c>
      <c r="L66">
        <v>759542.4</v>
      </c>
      <c r="M66">
        <v>0</v>
      </c>
      <c r="N66">
        <v>0</v>
      </c>
      <c r="O66">
        <v>0</v>
      </c>
      <c r="P66">
        <v>0</v>
      </c>
      <c r="Q66" s="46">
        <v>0</v>
      </c>
      <c r="R66">
        <v>0</v>
      </c>
      <c r="S66">
        <f>100000*'Count data'!R66</f>
        <v>0</v>
      </c>
    </row>
    <row r="67" spans="1:19">
      <c r="A67" s="48">
        <v>36390</v>
      </c>
      <c r="B67" s="28" t="s">
        <v>6806</v>
      </c>
      <c r="C67">
        <v>0</v>
      </c>
      <c r="D67">
        <v>0</v>
      </c>
      <c r="E67">
        <f>1440*'Count data'!D67</f>
        <v>0</v>
      </c>
      <c r="F67">
        <v>17776471.300000001</v>
      </c>
      <c r="G67">
        <f>200*'Count data'!F67</f>
        <v>575070</v>
      </c>
      <c r="H67">
        <v>647409.84</v>
      </c>
      <c r="I67">
        <v>0</v>
      </c>
      <c r="J67">
        <v>1306028785.8</v>
      </c>
      <c r="K67">
        <v>34491310.499999993</v>
      </c>
      <c r="L67">
        <v>1339450.3999999999</v>
      </c>
      <c r="M67">
        <v>0</v>
      </c>
      <c r="N67">
        <v>0</v>
      </c>
      <c r="O67">
        <v>0</v>
      </c>
      <c r="P67">
        <v>0</v>
      </c>
      <c r="Q67" s="46">
        <v>0</v>
      </c>
      <c r="R67">
        <v>0</v>
      </c>
      <c r="S67">
        <f>100000*'Count data'!R67</f>
        <v>0</v>
      </c>
    </row>
    <row r="68" spans="1:19">
      <c r="A68" s="48">
        <v>36307</v>
      </c>
      <c r="B68" s="28" t="s">
        <v>6904</v>
      </c>
      <c r="C68">
        <v>0</v>
      </c>
      <c r="D68">
        <v>0</v>
      </c>
      <c r="E68">
        <f>1440*'Count data'!D68</f>
        <v>0</v>
      </c>
      <c r="F68">
        <v>11081598.299999999</v>
      </c>
      <c r="G68">
        <f>200*'Count data'!F68</f>
        <v>0</v>
      </c>
      <c r="H68">
        <v>0</v>
      </c>
      <c r="I68">
        <v>0</v>
      </c>
      <c r="J68">
        <v>0</v>
      </c>
      <c r="K68">
        <v>509760</v>
      </c>
      <c r="L68">
        <v>0</v>
      </c>
      <c r="M68">
        <v>1011979.8</v>
      </c>
      <c r="N68">
        <v>0</v>
      </c>
      <c r="O68">
        <v>0</v>
      </c>
      <c r="P68">
        <v>0</v>
      </c>
      <c r="Q68" s="46">
        <v>0</v>
      </c>
      <c r="R68">
        <v>255146960.25</v>
      </c>
      <c r="S68">
        <f>100000*'Count data'!R68</f>
        <v>0</v>
      </c>
    </row>
    <row r="69" spans="1:19">
      <c r="A69" s="48">
        <v>36312</v>
      </c>
      <c r="B69" s="28" t="s">
        <v>6905</v>
      </c>
      <c r="C69">
        <v>0</v>
      </c>
      <c r="D69">
        <v>0</v>
      </c>
      <c r="E69">
        <f>1440*'Count data'!D69</f>
        <v>0</v>
      </c>
      <c r="F69">
        <v>8589734.7000000011</v>
      </c>
      <c r="G69">
        <f>200*'Count data'!F69</f>
        <v>0</v>
      </c>
      <c r="H69">
        <v>0</v>
      </c>
      <c r="I69">
        <v>0</v>
      </c>
      <c r="J69">
        <v>1305091.8</v>
      </c>
      <c r="K69">
        <v>1810080</v>
      </c>
      <c r="L69">
        <v>88640.1</v>
      </c>
      <c r="M69">
        <v>0</v>
      </c>
      <c r="N69">
        <v>0</v>
      </c>
      <c r="O69">
        <v>0</v>
      </c>
      <c r="P69">
        <v>0</v>
      </c>
      <c r="Q69" s="46">
        <v>0</v>
      </c>
      <c r="R69">
        <v>88745161.75</v>
      </c>
      <c r="S69">
        <f>100000*'Count data'!R69</f>
        <v>0</v>
      </c>
    </row>
    <row r="70" spans="1:19">
      <c r="A70" s="48">
        <v>36319</v>
      </c>
      <c r="B70" s="28" t="s">
        <v>6907</v>
      </c>
      <c r="C70">
        <v>0</v>
      </c>
      <c r="D70">
        <v>0</v>
      </c>
      <c r="E70">
        <f>1440*'Count data'!D70</f>
        <v>0</v>
      </c>
      <c r="F70">
        <v>17072874.550000001</v>
      </c>
      <c r="G70">
        <f>200*'Count data'!F70</f>
        <v>0</v>
      </c>
      <c r="H70">
        <v>0</v>
      </c>
      <c r="I70">
        <v>0</v>
      </c>
      <c r="J70">
        <v>652545.9</v>
      </c>
      <c r="K70">
        <v>858240</v>
      </c>
      <c r="L70">
        <v>44320.05</v>
      </c>
      <c r="M70">
        <v>1574667.25</v>
      </c>
      <c r="N70">
        <v>0</v>
      </c>
      <c r="O70">
        <v>0</v>
      </c>
      <c r="P70">
        <v>0</v>
      </c>
      <c r="Q70" s="46">
        <v>0</v>
      </c>
      <c r="R70">
        <v>280370714.5</v>
      </c>
      <c r="S70">
        <f>100000*'Count data'!R70</f>
        <v>0</v>
      </c>
    </row>
    <row r="71" spans="1:19">
      <c r="A71" s="48">
        <v>36326</v>
      </c>
      <c r="B71" s="28" t="s">
        <v>6909</v>
      </c>
      <c r="C71">
        <v>0</v>
      </c>
      <c r="D71">
        <v>0</v>
      </c>
      <c r="E71">
        <f>1440*'Count data'!D71</f>
        <v>0</v>
      </c>
      <c r="F71">
        <v>9128301</v>
      </c>
      <c r="G71">
        <f>200*'Count data'!F71</f>
        <v>0</v>
      </c>
      <c r="H71">
        <v>111048</v>
      </c>
      <c r="I71">
        <v>0</v>
      </c>
      <c r="J71">
        <v>0</v>
      </c>
      <c r="K71">
        <v>27546720</v>
      </c>
      <c r="L71">
        <v>0</v>
      </c>
      <c r="M71">
        <v>2018718.65</v>
      </c>
      <c r="N71">
        <v>2792064</v>
      </c>
      <c r="O71">
        <v>0</v>
      </c>
      <c r="P71">
        <v>6477403.4999999991</v>
      </c>
      <c r="Q71" s="46">
        <v>0</v>
      </c>
      <c r="R71">
        <v>57332954.5</v>
      </c>
      <c r="S71">
        <f>100000*'Count data'!R71</f>
        <v>0</v>
      </c>
    </row>
    <row r="72" spans="1:19">
      <c r="A72" s="48">
        <v>36333</v>
      </c>
      <c r="B72" s="28" t="s">
        <v>6911</v>
      </c>
      <c r="C72">
        <v>0</v>
      </c>
      <c r="D72">
        <v>0</v>
      </c>
      <c r="E72">
        <f>1440*'Count data'!D72</f>
        <v>0</v>
      </c>
      <c r="F72">
        <v>5754104.1499999994</v>
      </c>
      <c r="G72">
        <f>200*'Count data'!F72</f>
        <v>0</v>
      </c>
      <c r="H72">
        <v>2720676</v>
      </c>
      <c r="I72">
        <v>0</v>
      </c>
      <c r="J72">
        <v>0</v>
      </c>
      <c r="K72">
        <v>8249280</v>
      </c>
      <c r="L72">
        <v>487520.55</v>
      </c>
      <c r="M72">
        <v>3149334.5</v>
      </c>
      <c r="N72">
        <v>0</v>
      </c>
      <c r="O72">
        <v>0</v>
      </c>
      <c r="P72">
        <v>32252833.999999996</v>
      </c>
      <c r="Q72" s="46">
        <v>0</v>
      </c>
      <c r="R72">
        <v>146590300.5</v>
      </c>
      <c r="S72">
        <f>100000*'Count data'!R72</f>
        <v>0</v>
      </c>
    </row>
    <row r="73" spans="1:19">
      <c r="A73" s="48">
        <v>36340</v>
      </c>
      <c r="B73" s="28" t="s">
        <v>6715</v>
      </c>
      <c r="C73">
        <v>0</v>
      </c>
      <c r="D73">
        <v>0</v>
      </c>
      <c r="E73">
        <f>1440*'Count data'!D73</f>
        <v>0</v>
      </c>
      <c r="F73">
        <v>5479574.8499999996</v>
      </c>
      <c r="G73">
        <f>200*'Count data'!F73</f>
        <v>0</v>
      </c>
      <c r="H73">
        <v>2395234.7999999998</v>
      </c>
      <c r="I73">
        <v>0</v>
      </c>
      <c r="J73">
        <v>0</v>
      </c>
      <c r="K73">
        <v>13126320</v>
      </c>
      <c r="L73">
        <v>5020100.55</v>
      </c>
      <c r="M73">
        <v>0</v>
      </c>
      <c r="N73">
        <v>2242944</v>
      </c>
      <c r="O73">
        <v>0</v>
      </c>
      <c r="P73">
        <v>6477403.4999999991</v>
      </c>
      <c r="Q73" s="46">
        <v>0</v>
      </c>
      <c r="R73">
        <v>95329633.5</v>
      </c>
      <c r="S73">
        <f>100000*'Count data'!R73</f>
        <v>0</v>
      </c>
    </row>
    <row r="74" spans="1:19">
      <c r="A74" s="48">
        <v>36347</v>
      </c>
      <c r="B74" s="28" t="s">
        <v>6717</v>
      </c>
      <c r="C74">
        <v>0</v>
      </c>
      <c r="D74">
        <v>0</v>
      </c>
      <c r="E74">
        <f>1440*'Count data'!D74</f>
        <v>0</v>
      </c>
      <c r="F74">
        <v>3603024</v>
      </c>
      <c r="G74">
        <f>200*'Count data'!F74</f>
        <v>0</v>
      </c>
      <c r="H74">
        <v>683377.8</v>
      </c>
      <c r="I74">
        <v>0</v>
      </c>
      <c r="J74">
        <v>0</v>
      </c>
      <c r="K74">
        <v>872358</v>
      </c>
      <c r="L74">
        <v>32774695.600000005</v>
      </c>
      <c r="M74">
        <v>629866.9</v>
      </c>
      <c r="N74">
        <v>5035008</v>
      </c>
      <c r="O74">
        <v>55094.35</v>
      </c>
      <c r="P74">
        <v>0</v>
      </c>
      <c r="Q74" s="46">
        <v>0</v>
      </c>
      <c r="R74">
        <v>262291138.5</v>
      </c>
      <c r="S74">
        <f>100000*'Count data'!R74</f>
        <v>0</v>
      </c>
    </row>
    <row r="75" spans="1:19">
      <c r="A75" s="48">
        <v>36354</v>
      </c>
      <c r="B75" s="28" t="s">
        <v>6719</v>
      </c>
      <c r="C75">
        <v>0</v>
      </c>
      <c r="D75">
        <v>0</v>
      </c>
      <c r="E75">
        <f>1440*'Count data'!D75</f>
        <v>0</v>
      </c>
      <c r="F75">
        <v>8807976</v>
      </c>
      <c r="G75">
        <f>200*'Count data'!F75</f>
        <v>0</v>
      </c>
      <c r="H75">
        <v>232570.8</v>
      </c>
      <c r="I75">
        <v>0</v>
      </c>
      <c r="J75">
        <v>812302.9</v>
      </c>
      <c r="K75">
        <v>3497066</v>
      </c>
      <c r="L75">
        <v>32433485.599999998</v>
      </c>
      <c r="M75">
        <v>505989.9</v>
      </c>
      <c r="N75">
        <v>25770624</v>
      </c>
      <c r="O75">
        <v>44258.85</v>
      </c>
      <c r="P75">
        <v>16983326.499999996</v>
      </c>
      <c r="Q75" s="46">
        <v>0</v>
      </c>
      <c r="R75">
        <v>265094951.25</v>
      </c>
      <c r="S75">
        <f>100000*'Count data'!R75</f>
        <v>0</v>
      </c>
    </row>
    <row r="76" spans="1:19">
      <c r="A76" s="48">
        <v>36361</v>
      </c>
      <c r="B76" s="28" t="s">
        <v>6721</v>
      </c>
      <c r="C76">
        <v>0</v>
      </c>
      <c r="D76">
        <v>0</v>
      </c>
      <c r="E76">
        <f>1440*'Count data'!D76</f>
        <v>0</v>
      </c>
      <c r="F76">
        <v>10437336</v>
      </c>
      <c r="G76">
        <f>200*'Count data'!F76</f>
        <v>0</v>
      </c>
      <c r="H76">
        <v>169495.2</v>
      </c>
      <c r="I76">
        <v>0</v>
      </c>
      <c r="J76">
        <v>4383405</v>
      </c>
      <c r="K76">
        <v>3508449.75</v>
      </c>
      <c r="L76">
        <v>10620398.25</v>
      </c>
      <c r="M76">
        <v>252994.95</v>
      </c>
      <c r="N76">
        <v>0</v>
      </c>
      <c r="O76">
        <v>177035.4</v>
      </c>
      <c r="P76">
        <v>93863117.700000003</v>
      </c>
      <c r="Q76" s="46">
        <v>0</v>
      </c>
      <c r="R76">
        <v>176640203.25</v>
      </c>
      <c r="S76">
        <f>100000*'Count data'!R76</f>
        <v>0</v>
      </c>
    </row>
    <row r="77" spans="1:19">
      <c r="A77" s="48">
        <v>36368</v>
      </c>
      <c r="B77" s="28" t="s">
        <v>6723</v>
      </c>
      <c r="C77">
        <v>0</v>
      </c>
      <c r="D77">
        <v>0</v>
      </c>
      <c r="E77">
        <f>1440*'Count data'!D77</f>
        <v>0</v>
      </c>
      <c r="F77">
        <v>10640841.75</v>
      </c>
      <c r="G77">
        <f>200*'Count data'!F77</f>
        <v>0</v>
      </c>
      <c r="H77">
        <v>136042.20000000001</v>
      </c>
      <c r="I77">
        <v>0</v>
      </c>
      <c r="J77">
        <v>1753362</v>
      </c>
      <c r="K77">
        <v>4690243.3499999996</v>
      </c>
      <c r="L77">
        <v>1241345.25</v>
      </c>
      <c r="M77">
        <v>252994.95</v>
      </c>
      <c r="N77">
        <v>1204042.5</v>
      </c>
      <c r="O77">
        <v>132776.54999999999</v>
      </c>
      <c r="P77">
        <v>81063601.649999991</v>
      </c>
      <c r="Q77" s="46">
        <v>0</v>
      </c>
      <c r="R77">
        <v>19626689.25</v>
      </c>
      <c r="S77">
        <f>100000*'Count data'!R77</f>
        <v>0</v>
      </c>
    </row>
    <row r="78" spans="1:19">
      <c r="A78" s="48">
        <v>36375</v>
      </c>
      <c r="B78" s="28" t="s">
        <v>6955</v>
      </c>
      <c r="C78">
        <v>0</v>
      </c>
      <c r="D78">
        <v>0</v>
      </c>
      <c r="E78">
        <f>1440*'Count data'!D78</f>
        <v>0</v>
      </c>
      <c r="F78">
        <v>13438070.1</v>
      </c>
      <c r="G78">
        <f>200*'Count data'!F78</f>
        <v>0</v>
      </c>
      <c r="H78">
        <v>82517.399999999994</v>
      </c>
      <c r="I78">
        <v>0</v>
      </c>
      <c r="J78">
        <v>4884403.5</v>
      </c>
      <c r="K78">
        <v>1503526.5</v>
      </c>
      <c r="L78">
        <v>443066.4</v>
      </c>
      <c r="M78">
        <v>0</v>
      </c>
      <c r="N78">
        <v>0</v>
      </c>
      <c r="O78">
        <v>0</v>
      </c>
      <c r="P78">
        <v>7034953.4999999991</v>
      </c>
      <c r="Q78" s="46">
        <v>0</v>
      </c>
      <c r="R78">
        <v>0</v>
      </c>
      <c r="S78">
        <f>100000*'Count data'!R78</f>
        <v>0</v>
      </c>
    </row>
    <row r="79" spans="1:19">
      <c r="A79" s="48">
        <v>36382</v>
      </c>
      <c r="B79" s="28" t="s">
        <v>6957</v>
      </c>
      <c r="C79">
        <v>0</v>
      </c>
      <c r="D79">
        <v>0</v>
      </c>
      <c r="E79">
        <f>1440*'Count data'!D79</f>
        <v>0</v>
      </c>
      <c r="F79">
        <v>8314716.2000000002</v>
      </c>
      <c r="G79">
        <f>200*'Count data'!F79</f>
        <v>0</v>
      </c>
      <c r="H79">
        <v>62991.6</v>
      </c>
      <c r="I79">
        <v>0</v>
      </c>
      <c r="J79">
        <v>976880.7</v>
      </c>
      <c r="K79">
        <v>938035.5</v>
      </c>
      <c r="L79">
        <v>2173314</v>
      </c>
      <c r="M79">
        <v>0</v>
      </c>
      <c r="N79">
        <v>0</v>
      </c>
      <c r="O79">
        <v>44258.85</v>
      </c>
      <c r="P79">
        <v>3517476.75</v>
      </c>
      <c r="Q79" s="46">
        <v>0</v>
      </c>
      <c r="R79">
        <v>0</v>
      </c>
      <c r="S79">
        <f>100000*'Count data'!R79</f>
        <v>0</v>
      </c>
    </row>
    <row r="80" spans="1:19">
      <c r="A80" s="48">
        <v>36389</v>
      </c>
      <c r="B80" s="28" t="s">
        <v>6916</v>
      </c>
      <c r="C80">
        <v>0</v>
      </c>
      <c r="D80">
        <v>0</v>
      </c>
      <c r="E80">
        <f>1440*'Count data'!D80</f>
        <v>0</v>
      </c>
      <c r="F80">
        <v>497706.3</v>
      </c>
      <c r="G80">
        <f>200*'Count data'!F80</f>
        <v>0</v>
      </c>
      <c r="H80">
        <v>0</v>
      </c>
      <c r="I80">
        <v>0</v>
      </c>
      <c r="J80">
        <v>0</v>
      </c>
      <c r="K80">
        <v>0</v>
      </c>
      <c r="L80">
        <v>1519084.8</v>
      </c>
      <c r="M80">
        <v>252994.95</v>
      </c>
      <c r="N80">
        <v>0</v>
      </c>
      <c r="O80">
        <v>0</v>
      </c>
      <c r="P80">
        <v>0</v>
      </c>
      <c r="Q80" s="46">
        <v>0</v>
      </c>
      <c r="R80">
        <v>0</v>
      </c>
      <c r="S80">
        <f>100000*'Count data'!R80</f>
        <v>0</v>
      </c>
    </row>
  </sheetData>
  <autoFilter ref="A2:T2">
    <sortState ref="A3:Z80">
      <sortCondition ref="B2"/>
    </sortState>
  </autoFilter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AA152"/>
  <sheetViews>
    <sheetView topLeftCell="A73" workbookViewId="0">
      <selection activeCell="F96" sqref="F96"/>
    </sheetView>
  </sheetViews>
  <sheetFormatPr defaultColWidth="10.85546875" defaultRowHeight="12"/>
  <sheetData>
    <row r="1" spans="1:27">
      <c r="A1" t="s">
        <v>6958</v>
      </c>
      <c r="E1" t="s">
        <v>6865</v>
      </c>
      <c r="F1" t="s">
        <v>15</v>
      </c>
    </row>
    <row r="2" spans="1:27">
      <c r="A2" t="s">
        <v>13</v>
      </c>
      <c r="B2" t="s">
        <v>12</v>
      </c>
      <c r="D2" t="s">
        <v>5</v>
      </c>
      <c r="F2" t="s">
        <v>3067</v>
      </c>
      <c r="G2" t="s">
        <v>1611</v>
      </c>
      <c r="H2" t="s">
        <v>2547</v>
      </c>
      <c r="I2" t="s">
        <v>234</v>
      </c>
      <c r="J2" t="s">
        <v>1749</v>
      </c>
      <c r="K2" t="s">
        <v>484</v>
      </c>
      <c r="L2" t="s">
        <v>2843</v>
      </c>
      <c r="M2" t="s">
        <v>30</v>
      </c>
      <c r="N2" t="s">
        <v>99</v>
      </c>
      <c r="O2" t="s">
        <v>73</v>
      </c>
      <c r="P2" t="s">
        <v>41</v>
      </c>
      <c r="Q2" t="s">
        <v>460</v>
      </c>
      <c r="R2" t="s">
        <v>228</v>
      </c>
      <c r="S2" t="s">
        <v>1341</v>
      </c>
      <c r="T2" t="s">
        <v>3410</v>
      </c>
      <c r="U2" t="s">
        <v>354</v>
      </c>
      <c r="V2" t="s">
        <v>4041</v>
      </c>
      <c r="W2" t="s">
        <v>5964</v>
      </c>
      <c r="Y2" t="s">
        <v>348</v>
      </c>
      <c r="Z2" t="s">
        <v>363</v>
      </c>
      <c r="AA2" t="s">
        <v>237</v>
      </c>
    </row>
    <row r="3" spans="1:27">
      <c r="A3" t="s">
        <v>3994</v>
      </c>
      <c r="B3" s="13">
        <v>36307</v>
      </c>
      <c r="D3" s="48">
        <v>36307</v>
      </c>
      <c r="E3" s="28" t="s">
        <v>6866</v>
      </c>
      <c r="F3">
        <v>0</v>
      </c>
      <c r="G3">
        <v>0</v>
      </c>
      <c r="H3">
        <v>0</v>
      </c>
      <c r="I3">
        <v>23735.7</v>
      </c>
      <c r="J3">
        <v>0</v>
      </c>
      <c r="K3">
        <v>38019.599999999999</v>
      </c>
      <c r="L3">
        <v>0</v>
      </c>
      <c r="M3">
        <v>212.4</v>
      </c>
      <c r="N3">
        <v>345.15</v>
      </c>
      <c r="O3">
        <v>318.60000000000002</v>
      </c>
      <c r="P3">
        <v>8894.25</v>
      </c>
      <c r="Q3">
        <v>0</v>
      </c>
      <c r="R3">
        <v>26.55</v>
      </c>
      <c r="S3">
        <v>26.55</v>
      </c>
      <c r="T3">
        <v>345.15</v>
      </c>
      <c r="U3">
        <v>159.30000000000001</v>
      </c>
      <c r="V3">
        <v>0</v>
      </c>
      <c r="W3">
        <v>0</v>
      </c>
      <c r="Y3">
        <v>0</v>
      </c>
      <c r="Z3">
        <v>79.650000000000006</v>
      </c>
      <c r="AA3">
        <v>0</v>
      </c>
    </row>
    <row r="4" spans="1:27">
      <c r="A4" t="s">
        <v>3994</v>
      </c>
      <c r="B4" s="18">
        <v>36312</v>
      </c>
      <c r="D4" s="48">
        <v>36312</v>
      </c>
      <c r="E4" s="28" t="s">
        <v>6867</v>
      </c>
      <c r="F4">
        <v>0</v>
      </c>
      <c r="G4">
        <v>0</v>
      </c>
      <c r="H4">
        <v>0</v>
      </c>
      <c r="I4">
        <v>10531</v>
      </c>
      <c r="J4">
        <v>0</v>
      </c>
      <c r="K4">
        <v>37702.800000000003</v>
      </c>
      <c r="L4">
        <v>0</v>
      </c>
      <c r="M4">
        <v>430.75</v>
      </c>
      <c r="N4">
        <v>888.6</v>
      </c>
      <c r="O4">
        <v>119.2</v>
      </c>
      <c r="P4">
        <v>8515.4</v>
      </c>
      <c r="Q4">
        <v>0</v>
      </c>
      <c r="R4">
        <v>0</v>
      </c>
      <c r="S4">
        <v>26.55</v>
      </c>
      <c r="T4">
        <v>86.15</v>
      </c>
      <c r="U4">
        <v>358.15</v>
      </c>
      <c r="V4">
        <v>0</v>
      </c>
      <c r="W4">
        <v>0</v>
      </c>
      <c r="Y4">
        <v>26.55</v>
      </c>
      <c r="Z4">
        <v>192.35</v>
      </c>
      <c r="AA4">
        <v>79.650000000000006</v>
      </c>
    </row>
    <row r="5" spans="1:27">
      <c r="B5" s="18"/>
      <c r="D5" s="49">
        <v>36315</v>
      </c>
      <c r="E5" s="29" t="s">
        <v>6868</v>
      </c>
      <c r="F5" s="29">
        <f>AVERAGE(F4,F6)</f>
        <v>0</v>
      </c>
      <c r="G5" s="29">
        <f t="shared" ref="G5:T5" si="0">AVERAGE(G4,G6)</f>
        <v>0</v>
      </c>
      <c r="H5" s="29">
        <f t="shared" si="0"/>
        <v>0</v>
      </c>
      <c r="I5" s="29">
        <f t="shared" si="0"/>
        <v>13420.775</v>
      </c>
      <c r="J5" s="29">
        <f t="shared" si="0"/>
        <v>0</v>
      </c>
      <c r="K5" s="29">
        <f t="shared" si="0"/>
        <v>38882.699999999997</v>
      </c>
      <c r="L5" s="29">
        <f t="shared" si="0"/>
        <v>0</v>
      </c>
      <c r="M5" s="29">
        <f t="shared" si="0"/>
        <v>633.125</v>
      </c>
      <c r="N5" s="29">
        <f t="shared" si="0"/>
        <v>2329.85</v>
      </c>
      <c r="O5" s="29">
        <f t="shared" si="0"/>
        <v>59.6</v>
      </c>
      <c r="P5" s="29">
        <f t="shared" si="0"/>
        <v>10790.224999999999</v>
      </c>
      <c r="Q5" s="29">
        <f t="shared" si="0"/>
        <v>0</v>
      </c>
      <c r="R5" s="29">
        <f t="shared" si="0"/>
        <v>0</v>
      </c>
      <c r="S5" s="29">
        <f t="shared" si="0"/>
        <v>13.275</v>
      </c>
      <c r="T5" s="29">
        <f t="shared" si="0"/>
        <v>43.075000000000003</v>
      </c>
      <c r="U5" s="29">
        <f>AVERAGE(U4,U6)</f>
        <v>897.8</v>
      </c>
      <c r="V5" s="29">
        <f>AVERAGE(V4,V6)</f>
        <v>0</v>
      </c>
      <c r="W5" s="29">
        <f>AVERAGE(W4,W6)</f>
        <v>0</v>
      </c>
      <c r="Y5" s="29">
        <f>AVERAGE(Y4,Y6)</f>
        <v>145.75</v>
      </c>
      <c r="Z5" s="29">
        <f>AVERAGE(Z4,Z6)</f>
        <v>152.52500000000001</v>
      </c>
      <c r="AA5" s="29">
        <f>AVERAGE(AA4,AA6)</f>
        <v>347.84999999999997</v>
      </c>
    </row>
    <row r="6" spans="1:27">
      <c r="A6" t="s">
        <v>3994</v>
      </c>
      <c r="B6" s="18">
        <v>36319</v>
      </c>
      <c r="D6" s="48">
        <v>36319</v>
      </c>
      <c r="E6" s="28" t="s">
        <v>6869</v>
      </c>
      <c r="F6">
        <v>0</v>
      </c>
      <c r="G6">
        <v>0</v>
      </c>
      <c r="H6">
        <v>0</v>
      </c>
      <c r="I6">
        <v>16310.55</v>
      </c>
      <c r="J6">
        <v>0</v>
      </c>
      <c r="K6">
        <v>40062.6</v>
      </c>
      <c r="L6">
        <v>0</v>
      </c>
      <c r="M6">
        <v>835.5</v>
      </c>
      <c r="N6">
        <v>3771.1</v>
      </c>
      <c r="O6">
        <v>0</v>
      </c>
      <c r="P6">
        <v>13065.05</v>
      </c>
      <c r="Q6">
        <v>0</v>
      </c>
      <c r="R6">
        <v>0</v>
      </c>
      <c r="S6">
        <v>0</v>
      </c>
      <c r="T6">
        <v>0</v>
      </c>
      <c r="U6">
        <v>1437.45</v>
      </c>
      <c r="V6">
        <v>0</v>
      </c>
      <c r="W6">
        <v>0</v>
      </c>
      <c r="Y6">
        <v>264.95</v>
      </c>
      <c r="Z6">
        <v>112.7</v>
      </c>
      <c r="AA6">
        <v>616.04999999999995</v>
      </c>
    </row>
    <row r="7" spans="1:27">
      <c r="B7" s="18"/>
      <c r="D7" s="49">
        <v>36322</v>
      </c>
      <c r="E7" s="29" t="s">
        <v>6870</v>
      </c>
      <c r="F7" s="29">
        <f t="shared" ref="F7:W7" si="1">AVERAGE(F6,F8)</f>
        <v>0</v>
      </c>
      <c r="G7" s="29">
        <f t="shared" si="1"/>
        <v>0</v>
      </c>
      <c r="H7" s="29">
        <f t="shared" si="1"/>
        <v>0</v>
      </c>
      <c r="I7" s="29">
        <f t="shared" si="1"/>
        <v>14418.25</v>
      </c>
      <c r="J7" s="29">
        <f t="shared" si="1"/>
        <v>0</v>
      </c>
      <c r="K7" s="29">
        <f t="shared" si="1"/>
        <v>70829.149999999994</v>
      </c>
      <c r="L7" s="29">
        <f t="shared" si="1"/>
        <v>0</v>
      </c>
      <c r="M7" s="29">
        <f t="shared" si="1"/>
        <v>1194.425</v>
      </c>
      <c r="N7" s="29">
        <f t="shared" si="1"/>
        <v>3802.45</v>
      </c>
      <c r="O7" s="29">
        <f t="shared" si="1"/>
        <v>479.22500000000002</v>
      </c>
      <c r="P7" s="29">
        <f t="shared" si="1"/>
        <v>14332.325000000001</v>
      </c>
      <c r="Q7" s="29">
        <f t="shared" si="1"/>
        <v>0</v>
      </c>
      <c r="R7" s="29">
        <f t="shared" si="1"/>
        <v>0</v>
      </c>
      <c r="S7" s="29">
        <f t="shared" si="1"/>
        <v>66.099999999999994</v>
      </c>
      <c r="T7" s="29">
        <f t="shared" si="1"/>
        <v>0</v>
      </c>
      <c r="U7" s="29">
        <f t="shared" si="1"/>
        <v>1759.8000000000002</v>
      </c>
      <c r="V7" s="29">
        <f t="shared" si="1"/>
        <v>0</v>
      </c>
      <c r="W7" s="29">
        <f t="shared" si="1"/>
        <v>0</v>
      </c>
      <c r="Y7" s="29">
        <f>AVERAGE(Y6,Y8)</f>
        <v>215.1</v>
      </c>
      <c r="Z7" s="29">
        <f>AVERAGE(Z6,Z8)</f>
        <v>72.875</v>
      </c>
      <c r="AA7" s="29">
        <f>AVERAGE(AA6,AA8)</f>
        <v>341.07499999999999</v>
      </c>
    </row>
    <row r="8" spans="1:27">
      <c r="A8" t="s">
        <v>3994</v>
      </c>
      <c r="B8" s="18">
        <v>36326</v>
      </c>
      <c r="D8" s="48">
        <v>36326</v>
      </c>
      <c r="E8" s="28" t="s">
        <v>6871</v>
      </c>
      <c r="F8">
        <v>0</v>
      </c>
      <c r="G8">
        <v>0</v>
      </c>
      <c r="H8">
        <v>0</v>
      </c>
      <c r="I8">
        <v>12525.95</v>
      </c>
      <c r="J8">
        <v>0</v>
      </c>
      <c r="K8">
        <v>101595.7</v>
      </c>
      <c r="L8">
        <v>0</v>
      </c>
      <c r="M8">
        <v>1553.35</v>
      </c>
      <c r="N8">
        <v>3833.8</v>
      </c>
      <c r="O8">
        <v>958.45</v>
      </c>
      <c r="P8">
        <v>15599.6</v>
      </c>
      <c r="Q8">
        <v>0</v>
      </c>
      <c r="R8">
        <v>0</v>
      </c>
      <c r="S8">
        <v>132.19999999999999</v>
      </c>
      <c r="T8">
        <v>0</v>
      </c>
      <c r="U8">
        <v>2082.15</v>
      </c>
      <c r="V8">
        <v>0</v>
      </c>
      <c r="W8">
        <v>0</v>
      </c>
      <c r="Y8">
        <v>165.25</v>
      </c>
      <c r="Z8">
        <v>33.049999999999997</v>
      </c>
      <c r="AA8">
        <v>66.099999999999994</v>
      </c>
    </row>
    <row r="9" spans="1:27">
      <c r="B9" s="18"/>
      <c r="D9" s="49">
        <v>36329</v>
      </c>
      <c r="E9" s="29" t="s">
        <v>6872</v>
      </c>
      <c r="F9" s="29">
        <f t="shared" ref="F9:W9" si="2">AVERAGE(F8,F10)</f>
        <v>0</v>
      </c>
      <c r="G9" s="29">
        <f t="shared" si="2"/>
        <v>0</v>
      </c>
      <c r="H9" s="29">
        <f t="shared" si="2"/>
        <v>0</v>
      </c>
      <c r="I9" s="29">
        <f t="shared" si="2"/>
        <v>9170.2000000000007</v>
      </c>
      <c r="J9" s="29">
        <f t="shared" si="2"/>
        <v>0</v>
      </c>
      <c r="K9" s="29">
        <f t="shared" si="2"/>
        <v>141625.4</v>
      </c>
      <c r="L9" s="29">
        <f t="shared" si="2"/>
        <v>0</v>
      </c>
      <c r="M9" s="29">
        <f t="shared" si="2"/>
        <v>2635.1750000000002</v>
      </c>
      <c r="N9" s="29">
        <f t="shared" si="2"/>
        <v>2368.25</v>
      </c>
      <c r="O9" s="29">
        <f t="shared" si="2"/>
        <v>2178.4250000000002</v>
      </c>
      <c r="P9" s="29">
        <f t="shared" si="2"/>
        <v>10401.700000000001</v>
      </c>
      <c r="Q9" s="29">
        <f t="shared" si="2"/>
        <v>26.55</v>
      </c>
      <c r="R9" s="29">
        <f t="shared" si="2"/>
        <v>79.650000000000006</v>
      </c>
      <c r="S9" s="29">
        <f t="shared" si="2"/>
        <v>172.3</v>
      </c>
      <c r="T9" s="29">
        <f t="shared" si="2"/>
        <v>0</v>
      </c>
      <c r="U9" s="29">
        <f t="shared" si="2"/>
        <v>4054.5</v>
      </c>
      <c r="V9" s="29">
        <f t="shared" si="2"/>
        <v>0</v>
      </c>
      <c r="W9" s="29">
        <f t="shared" si="2"/>
        <v>0</v>
      </c>
      <c r="Y9" s="29">
        <f>AVERAGE(Y8,Y10)</f>
        <v>361.4</v>
      </c>
      <c r="Z9" s="29">
        <f>AVERAGE(Z8,Z10)</f>
        <v>82.9</v>
      </c>
      <c r="AA9" s="29">
        <f>AVERAGE(AA8,AA10)</f>
        <v>179.07499999999999</v>
      </c>
    </row>
    <row r="10" spans="1:27">
      <c r="A10" t="s">
        <v>3994</v>
      </c>
      <c r="B10" s="18">
        <v>36333</v>
      </c>
      <c r="D10" s="48">
        <v>36333</v>
      </c>
      <c r="E10" s="28" t="s">
        <v>6873</v>
      </c>
      <c r="F10">
        <v>0</v>
      </c>
      <c r="G10">
        <v>0</v>
      </c>
      <c r="H10">
        <v>0</v>
      </c>
      <c r="I10">
        <v>5814.45</v>
      </c>
      <c r="J10">
        <v>0</v>
      </c>
      <c r="K10">
        <v>181655.1</v>
      </c>
      <c r="L10">
        <v>0</v>
      </c>
      <c r="M10">
        <v>3717</v>
      </c>
      <c r="N10">
        <v>902.7</v>
      </c>
      <c r="O10">
        <v>3398.4</v>
      </c>
      <c r="P10">
        <v>5203.8</v>
      </c>
      <c r="Q10">
        <v>53.1</v>
      </c>
      <c r="R10">
        <v>159.30000000000001</v>
      </c>
      <c r="S10">
        <v>212.4</v>
      </c>
      <c r="T10">
        <v>0</v>
      </c>
      <c r="U10">
        <v>6026.85</v>
      </c>
      <c r="V10">
        <v>0</v>
      </c>
      <c r="W10">
        <v>0</v>
      </c>
      <c r="Y10">
        <v>557.54999999999995</v>
      </c>
      <c r="Z10">
        <v>132.75</v>
      </c>
      <c r="AA10">
        <v>292.05</v>
      </c>
    </row>
    <row r="11" spans="1:27">
      <c r="B11" s="18"/>
      <c r="D11" s="49">
        <v>36336</v>
      </c>
      <c r="E11" s="29" t="s">
        <v>6874</v>
      </c>
      <c r="F11" s="29">
        <f t="shared" ref="F11:W11" si="3">AVERAGE(F10,F12)</f>
        <v>0</v>
      </c>
      <c r="G11" s="29">
        <f t="shared" si="3"/>
        <v>0</v>
      </c>
      <c r="H11" s="29">
        <f t="shared" si="3"/>
        <v>0</v>
      </c>
      <c r="I11" s="29">
        <f t="shared" si="3"/>
        <v>4179.6499999999996</v>
      </c>
      <c r="J11" s="29">
        <f t="shared" si="3"/>
        <v>0</v>
      </c>
      <c r="K11" s="29">
        <f t="shared" si="3"/>
        <v>91372.875</v>
      </c>
      <c r="L11" s="29">
        <f t="shared" si="3"/>
        <v>0</v>
      </c>
      <c r="M11" s="29">
        <f t="shared" si="3"/>
        <v>2734.3249999999998</v>
      </c>
      <c r="N11" s="29">
        <f t="shared" si="3"/>
        <v>633.125</v>
      </c>
      <c r="O11" s="29">
        <f t="shared" si="3"/>
        <v>3202.9750000000004</v>
      </c>
      <c r="P11" s="29">
        <f t="shared" si="3"/>
        <v>3510.7750000000001</v>
      </c>
      <c r="Q11" s="29">
        <f t="shared" si="3"/>
        <v>142.22499999999999</v>
      </c>
      <c r="R11" s="29">
        <f t="shared" si="3"/>
        <v>79.650000000000006</v>
      </c>
      <c r="S11" s="29">
        <f t="shared" si="3"/>
        <v>403.65</v>
      </c>
      <c r="T11" s="29">
        <f t="shared" si="3"/>
        <v>0</v>
      </c>
      <c r="U11" s="29">
        <f t="shared" si="3"/>
        <v>8648.4500000000007</v>
      </c>
      <c r="V11" s="29">
        <f t="shared" si="3"/>
        <v>0</v>
      </c>
      <c r="W11" s="29">
        <f t="shared" si="3"/>
        <v>0</v>
      </c>
      <c r="Y11" s="29">
        <f>AVERAGE(Y10,Y12)</f>
        <v>510.125</v>
      </c>
      <c r="Z11" s="29">
        <f>AVERAGE(Z10,Z12)</f>
        <v>149</v>
      </c>
      <c r="AA11" s="29">
        <f>AVERAGE(AA10,AA12)</f>
        <v>195.60000000000002</v>
      </c>
    </row>
    <row r="12" spans="1:27">
      <c r="A12" t="s">
        <v>3994</v>
      </c>
      <c r="B12" s="18">
        <v>36340</v>
      </c>
      <c r="D12" s="48">
        <v>36340</v>
      </c>
      <c r="E12" s="28" t="s">
        <v>6875</v>
      </c>
      <c r="F12">
        <v>0</v>
      </c>
      <c r="G12">
        <v>0</v>
      </c>
      <c r="H12">
        <v>0</v>
      </c>
      <c r="I12">
        <v>2544.85</v>
      </c>
      <c r="J12">
        <v>0</v>
      </c>
      <c r="K12">
        <v>1090.6500000000001</v>
      </c>
      <c r="L12">
        <v>0</v>
      </c>
      <c r="M12">
        <v>1751.65</v>
      </c>
      <c r="N12">
        <v>363.55</v>
      </c>
      <c r="O12">
        <v>3007.55</v>
      </c>
      <c r="P12">
        <v>1817.75</v>
      </c>
      <c r="Q12">
        <v>231.35</v>
      </c>
      <c r="R12">
        <v>0</v>
      </c>
      <c r="S12">
        <v>594.9</v>
      </c>
      <c r="T12">
        <v>0</v>
      </c>
      <c r="U12">
        <v>11270.05</v>
      </c>
      <c r="V12">
        <v>0</v>
      </c>
      <c r="W12">
        <v>0</v>
      </c>
      <c r="Y12">
        <v>462.7</v>
      </c>
      <c r="Z12">
        <v>165.25</v>
      </c>
      <c r="AA12">
        <v>99.15</v>
      </c>
    </row>
    <row r="13" spans="1:27">
      <c r="B13" s="18"/>
      <c r="D13" s="49">
        <v>36343</v>
      </c>
      <c r="E13" s="29" t="s">
        <v>6876</v>
      </c>
      <c r="F13" s="29">
        <f t="shared" ref="F13:W13" si="4">AVERAGE(F12,F14)</f>
        <v>0</v>
      </c>
      <c r="G13" s="29">
        <f t="shared" si="4"/>
        <v>0</v>
      </c>
      <c r="H13" s="29">
        <f t="shared" si="4"/>
        <v>0</v>
      </c>
      <c r="I13" s="29">
        <f t="shared" si="4"/>
        <v>2865.4250000000002</v>
      </c>
      <c r="J13" s="29">
        <f t="shared" si="4"/>
        <v>0</v>
      </c>
      <c r="K13" s="29">
        <f t="shared" si="4"/>
        <v>545.32500000000005</v>
      </c>
      <c r="L13" s="29">
        <f t="shared" si="4"/>
        <v>0</v>
      </c>
      <c r="M13" s="29">
        <f t="shared" si="4"/>
        <v>1539.575</v>
      </c>
      <c r="N13" s="29">
        <f t="shared" si="4"/>
        <v>221.60000000000002</v>
      </c>
      <c r="O13" s="29">
        <f t="shared" si="4"/>
        <v>2778.1750000000002</v>
      </c>
      <c r="P13" s="29">
        <f t="shared" si="4"/>
        <v>1001.8</v>
      </c>
      <c r="Q13" s="29">
        <f t="shared" si="4"/>
        <v>367.9</v>
      </c>
      <c r="R13" s="29">
        <f t="shared" si="4"/>
        <v>0</v>
      </c>
      <c r="S13" s="29">
        <f t="shared" si="4"/>
        <v>801.9</v>
      </c>
      <c r="T13" s="29">
        <f t="shared" si="4"/>
        <v>0</v>
      </c>
      <c r="U13" s="29">
        <f t="shared" si="4"/>
        <v>8316.5750000000007</v>
      </c>
      <c r="V13" s="29">
        <f t="shared" si="4"/>
        <v>0</v>
      </c>
      <c r="W13" s="29">
        <f t="shared" si="4"/>
        <v>0</v>
      </c>
      <c r="Y13" s="29">
        <f>AVERAGE(Y12,Y14)</f>
        <v>403.92499999999995</v>
      </c>
      <c r="Z13" s="29">
        <f>AVERAGE(Z12,Z14)</f>
        <v>162.27500000000001</v>
      </c>
      <c r="AA13" s="29">
        <f>AVERAGE(AA12,AA14)</f>
        <v>62.85</v>
      </c>
    </row>
    <row r="14" spans="1:27">
      <c r="A14" t="s">
        <v>3994</v>
      </c>
      <c r="B14" s="18">
        <v>36347</v>
      </c>
      <c r="D14" s="48">
        <v>36347</v>
      </c>
      <c r="E14" s="28" t="s">
        <v>6877</v>
      </c>
      <c r="F14">
        <v>0</v>
      </c>
      <c r="G14">
        <v>0</v>
      </c>
      <c r="H14">
        <v>0</v>
      </c>
      <c r="I14">
        <v>3186</v>
      </c>
      <c r="J14">
        <v>0</v>
      </c>
      <c r="K14">
        <v>0</v>
      </c>
      <c r="L14">
        <v>0</v>
      </c>
      <c r="M14">
        <v>1327.5</v>
      </c>
      <c r="N14">
        <v>79.650000000000006</v>
      </c>
      <c r="O14">
        <v>2548.8000000000002</v>
      </c>
      <c r="P14">
        <v>185.85</v>
      </c>
      <c r="Q14">
        <v>504.45</v>
      </c>
      <c r="R14">
        <v>0</v>
      </c>
      <c r="S14">
        <v>1008.9</v>
      </c>
      <c r="T14">
        <v>0</v>
      </c>
      <c r="U14">
        <v>5363.1</v>
      </c>
      <c r="V14">
        <v>0</v>
      </c>
      <c r="W14">
        <v>0</v>
      </c>
      <c r="Y14">
        <v>345.15</v>
      </c>
      <c r="Z14">
        <v>159.30000000000001</v>
      </c>
      <c r="AA14">
        <v>26.55</v>
      </c>
    </row>
    <row r="15" spans="1:27">
      <c r="B15" s="18"/>
      <c r="D15" s="49">
        <v>36350</v>
      </c>
      <c r="E15" s="29" t="s">
        <v>6776</v>
      </c>
      <c r="F15" s="29">
        <f t="shared" ref="F15:W15" si="5">AVERAGE(F14,F16)</f>
        <v>0</v>
      </c>
      <c r="G15" s="29">
        <f t="shared" si="5"/>
        <v>0</v>
      </c>
      <c r="H15" s="29">
        <f t="shared" si="5"/>
        <v>0</v>
      </c>
      <c r="I15" s="29">
        <f t="shared" si="5"/>
        <v>3675.15</v>
      </c>
      <c r="J15" s="29">
        <f t="shared" si="5"/>
        <v>0</v>
      </c>
      <c r="K15" s="29">
        <f t="shared" si="5"/>
        <v>4461.75</v>
      </c>
      <c r="L15" s="29">
        <f t="shared" si="5"/>
        <v>0</v>
      </c>
      <c r="M15" s="29">
        <f t="shared" si="5"/>
        <v>1159.5</v>
      </c>
      <c r="N15" s="29">
        <f t="shared" si="5"/>
        <v>39.825000000000003</v>
      </c>
      <c r="O15" s="29">
        <f t="shared" si="5"/>
        <v>4744.6499999999996</v>
      </c>
      <c r="P15" s="29">
        <f t="shared" si="5"/>
        <v>439.95</v>
      </c>
      <c r="Q15" s="29">
        <f t="shared" si="5"/>
        <v>714.92499999999995</v>
      </c>
      <c r="R15" s="29">
        <f t="shared" si="5"/>
        <v>33.049999999999997</v>
      </c>
      <c r="S15" s="29">
        <f t="shared" si="5"/>
        <v>1099.3499999999999</v>
      </c>
      <c r="T15" s="29">
        <f t="shared" si="5"/>
        <v>0</v>
      </c>
      <c r="U15" s="29">
        <f t="shared" si="5"/>
        <v>6234.4250000000002</v>
      </c>
      <c r="V15" s="29">
        <f t="shared" si="5"/>
        <v>0</v>
      </c>
      <c r="W15" s="29">
        <f t="shared" si="5"/>
        <v>0</v>
      </c>
      <c r="Y15" s="29">
        <f>AVERAGE(Y14,Y16)</f>
        <v>288.25</v>
      </c>
      <c r="Z15" s="29">
        <f>AVERAGE(Z14,Z16)</f>
        <v>96.175000000000011</v>
      </c>
      <c r="AA15" s="29">
        <f>AVERAGE(AA14,AA16)</f>
        <v>13.275</v>
      </c>
    </row>
    <row r="16" spans="1:27">
      <c r="A16" t="s">
        <v>3994</v>
      </c>
      <c r="B16" s="18">
        <v>36354</v>
      </c>
      <c r="D16" s="48">
        <v>36354</v>
      </c>
      <c r="E16" s="28" t="s">
        <v>6777</v>
      </c>
      <c r="F16">
        <v>0</v>
      </c>
      <c r="G16">
        <v>0</v>
      </c>
      <c r="H16">
        <v>0</v>
      </c>
      <c r="I16">
        <v>4164.3</v>
      </c>
      <c r="J16">
        <v>0</v>
      </c>
      <c r="K16">
        <v>8923.5</v>
      </c>
      <c r="L16">
        <v>0</v>
      </c>
      <c r="M16">
        <v>991.5</v>
      </c>
      <c r="N16">
        <v>0</v>
      </c>
      <c r="O16">
        <v>6940.5</v>
      </c>
      <c r="P16">
        <v>694.05</v>
      </c>
      <c r="Q16">
        <v>925.4</v>
      </c>
      <c r="R16">
        <v>66.099999999999994</v>
      </c>
      <c r="S16">
        <v>1189.8</v>
      </c>
      <c r="T16">
        <v>0</v>
      </c>
      <c r="U16">
        <v>7105.75</v>
      </c>
      <c r="V16">
        <v>0</v>
      </c>
      <c r="W16">
        <v>0</v>
      </c>
      <c r="Y16">
        <v>231.35</v>
      </c>
      <c r="Z16">
        <v>33.049999999999997</v>
      </c>
      <c r="AA16">
        <v>0</v>
      </c>
    </row>
    <row r="17" spans="1:27">
      <c r="B17" s="18"/>
      <c r="D17" s="49">
        <v>36357</v>
      </c>
      <c r="E17" s="29" t="s">
        <v>6918</v>
      </c>
      <c r="F17" s="29">
        <f t="shared" ref="F17:W17" si="6">AVERAGE(F16,F18)</f>
        <v>0</v>
      </c>
      <c r="G17" s="29">
        <f t="shared" si="6"/>
        <v>0</v>
      </c>
      <c r="H17" s="29">
        <f t="shared" si="6"/>
        <v>0</v>
      </c>
      <c r="I17" s="29">
        <f t="shared" si="6"/>
        <v>4765.75</v>
      </c>
      <c r="J17" s="29">
        <f t="shared" si="6"/>
        <v>0</v>
      </c>
      <c r="K17" s="29">
        <f t="shared" si="6"/>
        <v>17991.8</v>
      </c>
      <c r="L17" s="29">
        <f t="shared" si="6"/>
        <v>0</v>
      </c>
      <c r="M17" s="29">
        <f t="shared" si="6"/>
        <v>700.82500000000005</v>
      </c>
      <c r="N17" s="29">
        <f t="shared" si="6"/>
        <v>66.099999999999994</v>
      </c>
      <c r="O17" s="29">
        <f t="shared" si="6"/>
        <v>5912.2</v>
      </c>
      <c r="P17" s="29">
        <f t="shared" si="6"/>
        <v>1051.925</v>
      </c>
      <c r="Q17" s="29">
        <f t="shared" si="6"/>
        <v>819.75</v>
      </c>
      <c r="R17" s="29">
        <f t="shared" si="6"/>
        <v>46.324999999999996</v>
      </c>
      <c r="S17" s="29">
        <f t="shared" si="6"/>
        <v>909.15</v>
      </c>
      <c r="T17" s="29">
        <f t="shared" si="6"/>
        <v>0</v>
      </c>
      <c r="U17" s="29">
        <f t="shared" si="6"/>
        <v>7050.55</v>
      </c>
      <c r="V17" s="29">
        <f t="shared" si="6"/>
        <v>0</v>
      </c>
      <c r="W17" s="29">
        <f t="shared" si="6"/>
        <v>0</v>
      </c>
      <c r="Y17" s="29">
        <f>AVERAGE(Y16,Y18)</f>
        <v>327.25</v>
      </c>
      <c r="Z17" s="29">
        <f>AVERAGE(Z16,Z18)</f>
        <v>16.524999999999999</v>
      </c>
      <c r="AA17" s="29">
        <f>AVERAGE(AA16,AA18)</f>
        <v>16.524999999999999</v>
      </c>
    </row>
    <row r="18" spans="1:27">
      <c r="A18" t="s">
        <v>3994</v>
      </c>
      <c r="B18" s="18">
        <v>36361</v>
      </c>
      <c r="D18" s="48">
        <v>36361</v>
      </c>
      <c r="E18" s="28" t="s">
        <v>6919</v>
      </c>
      <c r="F18">
        <v>0</v>
      </c>
      <c r="G18">
        <v>0</v>
      </c>
      <c r="H18">
        <v>0</v>
      </c>
      <c r="I18">
        <v>5367.2</v>
      </c>
      <c r="J18">
        <v>0</v>
      </c>
      <c r="K18">
        <v>27060.1</v>
      </c>
      <c r="L18">
        <v>0</v>
      </c>
      <c r="M18">
        <v>410.15</v>
      </c>
      <c r="N18">
        <v>132.19999999999999</v>
      </c>
      <c r="O18">
        <v>4883.8999999999996</v>
      </c>
      <c r="P18">
        <v>1409.8</v>
      </c>
      <c r="Q18">
        <v>714.1</v>
      </c>
      <c r="R18">
        <v>26.55</v>
      </c>
      <c r="S18">
        <v>628.5</v>
      </c>
      <c r="T18">
        <v>0</v>
      </c>
      <c r="U18">
        <v>6995.35</v>
      </c>
      <c r="V18">
        <v>0</v>
      </c>
      <c r="W18">
        <v>0</v>
      </c>
      <c r="Y18">
        <v>423.15</v>
      </c>
      <c r="Z18">
        <v>0</v>
      </c>
      <c r="AA18">
        <v>33.049999999999997</v>
      </c>
    </row>
    <row r="19" spans="1:27">
      <c r="B19" s="18"/>
      <c r="D19" s="49">
        <v>36364</v>
      </c>
      <c r="E19" s="29" t="s">
        <v>6920</v>
      </c>
      <c r="F19" s="29">
        <f t="shared" ref="F19:W19" si="7">AVERAGE(F18,F20)</f>
        <v>0</v>
      </c>
      <c r="G19" s="29">
        <f t="shared" si="7"/>
        <v>0</v>
      </c>
      <c r="H19" s="29">
        <f t="shared" si="7"/>
        <v>0</v>
      </c>
      <c r="I19" s="29">
        <f t="shared" si="7"/>
        <v>5059.7749999999996</v>
      </c>
      <c r="J19" s="29">
        <f t="shared" si="7"/>
        <v>0</v>
      </c>
      <c r="K19" s="29">
        <f t="shared" si="7"/>
        <v>13530.05</v>
      </c>
      <c r="L19" s="29">
        <f t="shared" si="7"/>
        <v>0</v>
      </c>
      <c r="M19" s="29">
        <f t="shared" si="7"/>
        <v>440.5</v>
      </c>
      <c r="N19" s="29">
        <f t="shared" si="7"/>
        <v>887.77499999999998</v>
      </c>
      <c r="O19" s="29">
        <f t="shared" si="7"/>
        <v>4887.4750000000004</v>
      </c>
      <c r="P19" s="29">
        <f t="shared" si="7"/>
        <v>870.7</v>
      </c>
      <c r="Q19" s="29">
        <f t="shared" si="7"/>
        <v>605.75</v>
      </c>
      <c r="R19" s="29">
        <f t="shared" si="7"/>
        <v>39.825000000000003</v>
      </c>
      <c r="S19" s="29">
        <f t="shared" si="7"/>
        <v>718.72500000000002</v>
      </c>
      <c r="T19" s="29">
        <f t="shared" si="7"/>
        <v>0</v>
      </c>
      <c r="U19" s="29">
        <f t="shared" si="7"/>
        <v>4402.5250000000005</v>
      </c>
      <c r="V19" s="29">
        <f t="shared" si="7"/>
        <v>0</v>
      </c>
      <c r="W19" s="29">
        <f t="shared" si="7"/>
        <v>0</v>
      </c>
      <c r="Y19" s="29">
        <f>AVERAGE(Y18,Y20)</f>
        <v>284.45</v>
      </c>
      <c r="Z19" s="29">
        <f>AVERAGE(Z18,Z20)</f>
        <v>46.325000000000003</v>
      </c>
      <c r="AA19" s="29">
        <f>AVERAGE(AA18,AA20)</f>
        <v>29.799999999999997</v>
      </c>
    </row>
    <row r="20" spans="1:27">
      <c r="A20" t="s">
        <v>3994</v>
      </c>
      <c r="B20" s="18">
        <v>36368</v>
      </c>
      <c r="D20" s="48">
        <v>36368</v>
      </c>
      <c r="E20" s="28" t="s">
        <v>6921</v>
      </c>
      <c r="F20">
        <v>0</v>
      </c>
      <c r="G20">
        <v>0</v>
      </c>
      <c r="H20">
        <v>0</v>
      </c>
      <c r="I20">
        <v>4752.3500000000004</v>
      </c>
      <c r="J20">
        <v>0</v>
      </c>
      <c r="K20">
        <v>0</v>
      </c>
      <c r="L20">
        <v>0</v>
      </c>
      <c r="M20">
        <v>470.85</v>
      </c>
      <c r="N20">
        <v>1643.35</v>
      </c>
      <c r="O20">
        <v>4891.05</v>
      </c>
      <c r="P20">
        <v>331.6</v>
      </c>
      <c r="Q20">
        <v>497.4</v>
      </c>
      <c r="R20">
        <v>53.1</v>
      </c>
      <c r="S20">
        <v>808.95</v>
      </c>
      <c r="T20">
        <v>0</v>
      </c>
      <c r="U20">
        <v>1809.7</v>
      </c>
      <c r="V20">
        <v>0</v>
      </c>
      <c r="W20">
        <v>0</v>
      </c>
      <c r="Y20">
        <v>145.75</v>
      </c>
      <c r="Z20">
        <v>92.65</v>
      </c>
      <c r="AA20">
        <v>26.55</v>
      </c>
    </row>
    <row r="21" spans="1:27">
      <c r="B21" s="18"/>
      <c r="D21" s="49">
        <v>36371</v>
      </c>
      <c r="E21" s="29" t="s">
        <v>6922</v>
      </c>
      <c r="F21" s="29">
        <f t="shared" ref="F21:W21" si="8">AVERAGE(F20,F22)</f>
        <v>0</v>
      </c>
      <c r="G21" s="29">
        <f t="shared" si="8"/>
        <v>0</v>
      </c>
      <c r="H21" s="29">
        <f t="shared" si="8"/>
        <v>0</v>
      </c>
      <c r="I21" s="29">
        <f t="shared" si="8"/>
        <v>4991.3500000000004</v>
      </c>
      <c r="J21" s="29">
        <f t="shared" si="8"/>
        <v>0</v>
      </c>
      <c r="K21" s="29">
        <f t="shared" si="8"/>
        <v>238.95</v>
      </c>
      <c r="L21" s="29">
        <f t="shared" si="8"/>
        <v>0</v>
      </c>
      <c r="M21" s="29">
        <f t="shared" si="8"/>
        <v>381.45000000000005</v>
      </c>
      <c r="N21" s="29">
        <f t="shared" si="8"/>
        <v>2242.1</v>
      </c>
      <c r="O21" s="29">
        <f t="shared" si="8"/>
        <v>2870.3250000000003</v>
      </c>
      <c r="P21" s="29">
        <f t="shared" si="8"/>
        <v>590.6</v>
      </c>
      <c r="Q21" s="29">
        <f t="shared" si="8"/>
        <v>1111.575</v>
      </c>
      <c r="R21" s="29">
        <f t="shared" si="8"/>
        <v>66.375</v>
      </c>
      <c r="S21" s="29">
        <f t="shared" si="8"/>
        <v>1214.25</v>
      </c>
      <c r="T21" s="29">
        <f t="shared" si="8"/>
        <v>0</v>
      </c>
      <c r="U21" s="29">
        <f t="shared" si="8"/>
        <v>2019.9499999999998</v>
      </c>
      <c r="V21" s="29">
        <f t="shared" si="8"/>
        <v>0</v>
      </c>
      <c r="W21" s="29">
        <f t="shared" si="8"/>
        <v>0</v>
      </c>
      <c r="Y21" s="29">
        <f>AVERAGE(Y20,Y22)</f>
        <v>99.424999999999997</v>
      </c>
      <c r="Z21" s="29">
        <f>AVERAGE(Z20,Z22)</f>
        <v>59.6</v>
      </c>
      <c r="AA21" s="29">
        <f>AVERAGE(AA20,AA22)</f>
        <v>172.57500000000002</v>
      </c>
    </row>
    <row r="22" spans="1:27">
      <c r="A22" t="s">
        <v>3994</v>
      </c>
      <c r="B22" s="18">
        <v>36375</v>
      </c>
      <c r="D22" s="48">
        <v>36375</v>
      </c>
      <c r="E22" s="28" t="s">
        <v>6923</v>
      </c>
      <c r="F22">
        <v>0</v>
      </c>
      <c r="G22">
        <v>0</v>
      </c>
      <c r="H22">
        <v>0</v>
      </c>
      <c r="I22">
        <v>5230.3500000000004</v>
      </c>
      <c r="J22">
        <v>0</v>
      </c>
      <c r="K22">
        <v>477.9</v>
      </c>
      <c r="L22">
        <v>0</v>
      </c>
      <c r="M22">
        <v>292.05</v>
      </c>
      <c r="N22">
        <v>2840.85</v>
      </c>
      <c r="O22">
        <v>849.6</v>
      </c>
      <c r="P22">
        <v>849.6</v>
      </c>
      <c r="Q22">
        <v>1725.75</v>
      </c>
      <c r="R22">
        <v>79.650000000000006</v>
      </c>
      <c r="S22">
        <v>1619.55</v>
      </c>
      <c r="T22">
        <v>0</v>
      </c>
      <c r="U22">
        <v>2230.1999999999998</v>
      </c>
      <c r="V22">
        <v>0</v>
      </c>
      <c r="W22">
        <v>0</v>
      </c>
      <c r="Y22">
        <v>53.1</v>
      </c>
      <c r="Z22">
        <v>26.55</v>
      </c>
      <c r="AA22">
        <v>318.60000000000002</v>
      </c>
    </row>
    <row r="23" spans="1:27">
      <c r="B23" s="18"/>
      <c r="D23" s="49">
        <v>36378</v>
      </c>
      <c r="E23" s="29" t="s">
        <v>6924</v>
      </c>
      <c r="F23" s="29">
        <f t="shared" ref="F23:W23" si="9">AVERAGE(F22,F24)</f>
        <v>0</v>
      </c>
      <c r="G23" s="29">
        <f t="shared" si="9"/>
        <v>0</v>
      </c>
      <c r="H23" s="29">
        <f t="shared" si="9"/>
        <v>0</v>
      </c>
      <c r="I23" s="29">
        <f t="shared" si="9"/>
        <v>5017.9500000000007</v>
      </c>
      <c r="J23" s="29">
        <f t="shared" si="9"/>
        <v>0</v>
      </c>
      <c r="K23" s="29">
        <f t="shared" si="9"/>
        <v>5734.8</v>
      </c>
      <c r="L23" s="29">
        <f t="shared" si="9"/>
        <v>0</v>
      </c>
      <c r="M23" s="29">
        <f t="shared" si="9"/>
        <v>225.67500000000001</v>
      </c>
      <c r="N23" s="29">
        <f t="shared" si="9"/>
        <v>4659.5249999999996</v>
      </c>
      <c r="O23" s="29">
        <f t="shared" si="9"/>
        <v>1314.2249999999999</v>
      </c>
      <c r="P23" s="29">
        <f t="shared" si="9"/>
        <v>1526.625</v>
      </c>
      <c r="Q23" s="29">
        <f t="shared" si="9"/>
        <v>1261.125</v>
      </c>
      <c r="R23" s="29">
        <f t="shared" si="9"/>
        <v>185.85000000000002</v>
      </c>
      <c r="S23" s="29">
        <f t="shared" si="9"/>
        <v>1234.575</v>
      </c>
      <c r="T23" s="29">
        <f t="shared" si="9"/>
        <v>0</v>
      </c>
      <c r="U23" s="29">
        <f t="shared" si="9"/>
        <v>1805.3999999999999</v>
      </c>
      <c r="V23" s="29">
        <f t="shared" si="9"/>
        <v>0</v>
      </c>
      <c r="W23" s="29">
        <f t="shared" si="9"/>
        <v>0</v>
      </c>
      <c r="Y23" s="29">
        <f>AVERAGE(Y22,Y24)</f>
        <v>53.1</v>
      </c>
      <c r="Z23" s="29">
        <f>AVERAGE(Z22,Z24)</f>
        <v>79.650000000000006</v>
      </c>
      <c r="AA23" s="29">
        <f>AVERAGE(AA22,AA24)</f>
        <v>212.4</v>
      </c>
    </row>
    <row r="24" spans="1:27">
      <c r="A24" t="s">
        <v>3994</v>
      </c>
      <c r="B24" s="18">
        <v>36382</v>
      </c>
      <c r="D24" s="48">
        <v>36382</v>
      </c>
      <c r="E24" s="28" t="s">
        <v>6925</v>
      </c>
      <c r="F24">
        <v>0</v>
      </c>
      <c r="G24">
        <v>0</v>
      </c>
      <c r="H24">
        <v>0</v>
      </c>
      <c r="I24">
        <v>4805.55</v>
      </c>
      <c r="J24">
        <v>0</v>
      </c>
      <c r="K24">
        <v>10991.7</v>
      </c>
      <c r="L24">
        <v>0</v>
      </c>
      <c r="M24">
        <v>159.30000000000001</v>
      </c>
      <c r="N24">
        <v>6478.2</v>
      </c>
      <c r="O24">
        <v>1778.85</v>
      </c>
      <c r="P24">
        <v>2203.65</v>
      </c>
      <c r="Q24">
        <v>796.5</v>
      </c>
      <c r="R24">
        <v>292.05</v>
      </c>
      <c r="S24">
        <v>849.6</v>
      </c>
      <c r="T24">
        <v>0</v>
      </c>
      <c r="U24">
        <v>1380.6</v>
      </c>
      <c r="V24">
        <v>0</v>
      </c>
      <c r="W24">
        <v>0</v>
      </c>
      <c r="Y24">
        <v>53.1</v>
      </c>
      <c r="Z24">
        <v>132.75</v>
      </c>
      <c r="AA24">
        <v>106.2</v>
      </c>
    </row>
    <row r="25" spans="1:27">
      <c r="B25" s="18"/>
      <c r="D25" s="49">
        <v>36385</v>
      </c>
      <c r="E25" s="29" t="s">
        <v>6926</v>
      </c>
      <c r="F25" s="29">
        <f t="shared" ref="F25:W25" si="10">AVERAGE(F24,F26)</f>
        <v>0</v>
      </c>
      <c r="G25" s="29">
        <f t="shared" si="10"/>
        <v>0</v>
      </c>
      <c r="H25" s="29">
        <f t="shared" si="10"/>
        <v>0</v>
      </c>
      <c r="I25" s="29">
        <f t="shared" si="10"/>
        <v>4908.3999999999996</v>
      </c>
      <c r="J25" s="29">
        <f t="shared" si="10"/>
        <v>0</v>
      </c>
      <c r="K25" s="29">
        <f t="shared" si="10"/>
        <v>5621.55</v>
      </c>
      <c r="L25" s="29">
        <f t="shared" si="10"/>
        <v>0</v>
      </c>
      <c r="M25" s="29">
        <f t="shared" si="10"/>
        <v>328.07500000000005</v>
      </c>
      <c r="N25" s="29">
        <f t="shared" si="10"/>
        <v>7481.5</v>
      </c>
      <c r="O25" s="29">
        <f t="shared" si="10"/>
        <v>1627.375</v>
      </c>
      <c r="P25" s="29">
        <f t="shared" si="10"/>
        <v>2666.8500000000004</v>
      </c>
      <c r="Q25" s="29">
        <f t="shared" si="10"/>
        <v>841.72500000000002</v>
      </c>
      <c r="R25" s="29">
        <f t="shared" si="10"/>
        <v>364.65</v>
      </c>
      <c r="S25" s="29">
        <f t="shared" si="10"/>
        <v>885.07500000000005</v>
      </c>
      <c r="T25" s="29">
        <f t="shared" si="10"/>
        <v>0</v>
      </c>
      <c r="U25" s="29">
        <f t="shared" si="10"/>
        <v>1378.4</v>
      </c>
      <c r="V25" s="29">
        <f t="shared" si="10"/>
        <v>0</v>
      </c>
      <c r="W25" s="29">
        <f t="shared" si="10"/>
        <v>0</v>
      </c>
      <c r="Y25" s="29">
        <f>AVERAGE(Y24,Y26)</f>
        <v>89.4</v>
      </c>
      <c r="Z25" s="29">
        <f>AVERAGE(Z24,Z26)</f>
        <v>331.05</v>
      </c>
      <c r="AA25" s="29">
        <f>AVERAGE(AA24,AA26)</f>
        <v>354.35</v>
      </c>
    </row>
    <row r="26" spans="1:27">
      <c r="A26" t="s">
        <v>3994</v>
      </c>
      <c r="B26" s="18">
        <v>36389</v>
      </c>
      <c r="D26" s="48">
        <v>36389</v>
      </c>
      <c r="E26" s="28" t="s">
        <v>6927</v>
      </c>
      <c r="F26">
        <v>0</v>
      </c>
      <c r="G26">
        <v>0</v>
      </c>
      <c r="H26">
        <v>0</v>
      </c>
      <c r="I26">
        <v>5011.25</v>
      </c>
      <c r="J26">
        <v>0</v>
      </c>
      <c r="K26">
        <v>251.4</v>
      </c>
      <c r="L26">
        <v>0</v>
      </c>
      <c r="M26">
        <v>496.85</v>
      </c>
      <c r="N26">
        <v>8484.7999999999993</v>
      </c>
      <c r="O26">
        <v>1475.9</v>
      </c>
      <c r="P26">
        <v>3130.05</v>
      </c>
      <c r="Q26">
        <v>886.95</v>
      </c>
      <c r="R26">
        <v>437.25</v>
      </c>
      <c r="S26">
        <v>920.55</v>
      </c>
      <c r="T26">
        <v>0</v>
      </c>
      <c r="U26">
        <v>1376.2</v>
      </c>
      <c r="V26">
        <v>0</v>
      </c>
      <c r="W26">
        <v>0</v>
      </c>
      <c r="Y26">
        <v>125.7</v>
      </c>
      <c r="Z26">
        <v>529.35</v>
      </c>
      <c r="AA26">
        <v>602.5</v>
      </c>
    </row>
    <row r="27" spans="1:27">
      <c r="B27" s="18"/>
      <c r="D27" s="49">
        <v>36392</v>
      </c>
      <c r="E27" s="29" t="s">
        <v>6928</v>
      </c>
      <c r="F27" s="29">
        <f t="shared" ref="F27:W27" si="11">F26</f>
        <v>0</v>
      </c>
      <c r="G27" s="29">
        <f t="shared" si="11"/>
        <v>0</v>
      </c>
      <c r="H27" s="29">
        <f t="shared" si="11"/>
        <v>0</v>
      </c>
      <c r="I27" s="29">
        <f t="shared" si="11"/>
        <v>5011.25</v>
      </c>
      <c r="J27" s="29">
        <f t="shared" si="11"/>
        <v>0</v>
      </c>
      <c r="K27" s="29">
        <f t="shared" si="11"/>
        <v>251.4</v>
      </c>
      <c r="L27" s="29">
        <f t="shared" si="11"/>
        <v>0</v>
      </c>
      <c r="M27" s="29">
        <f t="shared" si="11"/>
        <v>496.85</v>
      </c>
      <c r="N27" s="29">
        <f t="shared" si="11"/>
        <v>8484.7999999999993</v>
      </c>
      <c r="O27" s="29">
        <f t="shared" si="11"/>
        <v>1475.9</v>
      </c>
      <c r="P27" s="29">
        <f t="shared" si="11"/>
        <v>3130.05</v>
      </c>
      <c r="Q27" s="29">
        <f t="shared" si="11"/>
        <v>886.95</v>
      </c>
      <c r="R27" s="29">
        <f t="shared" si="11"/>
        <v>437.25</v>
      </c>
      <c r="S27" s="29">
        <f t="shared" si="11"/>
        <v>920.55</v>
      </c>
      <c r="T27" s="29">
        <f t="shared" si="11"/>
        <v>0</v>
      </c>
      <c r="U27" s="29">
        <f t="shared" si="11"/>
        <v>1376.2</v>
      </c>
      <c r="V27" s="29">
        <f t="shared" si="11"/>
        <v>0</v>
      </c>
      <c r="W27" s="29">
        <f t="shared" si="11"/>
        <v>0</v>
      </c>
      <c r="Y27" s="29">
        <f>Y26</f>
        <v>125.7</v>
      </c>
      <c r="Z27" s="29">
        <f>Z26</f>
        <v>529.35</v>
      </c>
      <c r="AA27" s="29">
        <f>AA26</f>
        <v>602.5</v>
      </c>
    </row>
    <row r="28" spans="1:27">
      <c r="A28" t="s">
        <v>2546</v>
      </c>
      <c r="B28" s="13">
        <v>36307</v>
      </c>
      <c r="D28" s="48">
        <v>36307</v>
      </c>
      <c r="E28" s="28" t="s">
        <v>6929</v>
      </c>
      <c r="F28">
        <v>0</v>
      </c>
      <c r="G28">
        <v>0</v>
      </c>
      <c r="H28">
        <v>11894.4</v>
      </c>
      <c r="I28">
        <v>3690.45</v>
      </c>
      <c r="J28">
        <v>0</v>
      </c>
      <c r="K28">
        <v>17230.95</v>
      </c>
      <c r="L28">
        <v>0</v>
      </c>
      <c r="M28">
        <v>79.650000000000006</v>
      </c>
      <c r="N28">
        <v>0</v>
      </c>
      <c r="O28">
        <v>159.30000000000001</v>
      </c>
      <c r="P28">
        <v>7885.35</v>
      </c>
      <c r="Q28">
        <v>26.55</v>
      </c>
      <c r="R28">
        <v>849.6</v>
      </c>
      <c r="S28">
        <v>53.1</v>
      </c>
      <c r="T28">
        <v>0</v>
      </c>
      <c r="U28">
        <v>53.1</v>
      </c>
      <c r="V28">
        <v>26.55</v>
      </c>
      <c r="W28">
        <v>0</v>
      </c>
      <c r="Y28">
        <v>318.60000000000002</v>
      </c>
      <c r="Z28">
        <v>185.85</v>
      </c>
      <c r="AA28">
        <v>159.30000000000001</v>
      </c>
    </row>
    <row r="29" spans="1:27">
      <c r="A29" t="s">
        <v>2546</v>
      </c>
      <c r="B29" s="18">
        <v>36312</v>
      </c>
      <c r="D29" s="48">
        <v>36312</v>
      </c>
      <c r="E29" s="28" t="s">
        <v>6930</v>
      </c>
      <c r="F29">
        <v>0</v>
      </c>
      <c r="G29">
        <v>0</v>
      </c>
      <c r="H29">
        <v>8257.0499999999993</v>
      </c>
      <c r="I29">
        <v>1805.4</v>
      </c>
      <c r="J29">
        <v>0</v>
      </c>
      <c r="K29">
        <v>8575.65</v>
      </c>
      <c r="L29">
        <v>0</v>
      </c>
      <c r="M29">
        <v>159.30000000000001</v>
      </c>
      <c r="N29">
        <v>0</v>
      </c>
      <c r="O29">
        <v>0</v>
      </c>
      <c r="P29">
        <v>10593.45</v>
      </c>
      <c r="Q29">
        <v>26.55</v>
      </c>
      <c r="R29">
        <v>3902.85</v>
      </c>
      <c r="S29">
        <v>26.55</v>
      </c>
      <c r="T29">
        <v>0</v>
      </c>
      <c r="U29">
        <v>0</v>
      </c>
      <c r="V29">
        <v>26.55</v>
      </c>
      <c r="W29">
        <v>0</v>
      </c>
      <c r="Y29">
        <v>318.60000000000002</v>
      </c>
      <c r="Z29">
        <v>53.1</v>
      </c>
      <c r="AA29">
        <v>53.1</v>
      </c>
    </row>
    <row r="30" spans="1:27">
      <c r="B30" s="18"/>
      <c r="D30" s="49">
        <v>36315</v>
      </c>
      <c r="E30" s="29" t="s">
        <v>6931</v>
      </c>
      <c r="F30" s="29">
        <f t="shared" ref="F30:W30" si="12">AVERAGE(F29,F31)</f>
        <v>0</v>
      </c>
      <c r="G30" s="29">
        <f t="shared" si="12"/>
        <v>0</v>
      </c>
      <c r="H30" s="29">
        <f t="shared" si="12"/>
        <v>5177.25</v>
      </c>
      <c r="I30" s="29">
        <f t="shared" si="12"/>
        <v>4447.125</v>
      </c>
      <c r="J30" s="29">
        <f t="shared" si="12"/>
        <v>0</v>
      </c>
      <c r="K30" s="29">
        <f t="shared" si="12"/>
        <v>5057.7749999999996</v>
      </c>
      <c r="L30" s="29">
        <f t="shared" si="12"/>
        <v>0</v>
      </c>
      <c r="M30" s="29">
        <f t="shared" si="12"/>
        <v>278.77499999999998</v>
      </c>
      <c r="N30" s="29">
        <f t="shared" si="12"/>
        <v>119.47499999999999</v>
      </c>
      <c r="O30" s="29">
        <f t="shared" si="12"/>
        <v>0</v>
      </c>
      <c r="P30" s="29">
        <f t="shared" si="12"/>
        <v>17735.400000000001</v>
      </c>
      <c r="Q30" s="29">
        <f t="shared" si="12"/>
        <v>119.47500000000001</v>
      </c>
      <c r="R30" s="29">
        <f t="shared" si="12"/>
        <v>4367.4750000000004</v>
      </c>
      <c r="S30" s="29">
        <f t="shared" si="12"/>
        <v>79.650000000000006</v>
      </c>
      <c r="T30" s="29">
        <f t="shared" si="12"/>
        <v>26.55</v>
      </c>
      <c r="U30" s="29">
        <f t="shared" si="12"/>
        <v>26.55</v>
      </c>
      <c r="V30" s="29">
        <f t="shared" si="12"/>
        <v>53.1</v>
      </c>
      <c r="W30" s="29">
        <f t="shared" si="12"/>
        <v>0</v>
      </c>
      <c r="Y30" s="29">
        <f>AVERAGE(Y29,Y31)</f>
        <v>531</v>
      </c>
      <c r="Z30" s="29">
        <f>AVERAGE(Z29,Z31)</f>
        <v>477.90000000000003</v>
      </c>
      <c r="AA30" s="29">
        <f>AVERAGE(AA29,AA31)</f>
        <v>172.57500000000002</v>
      </c>
    </row>
    <row r="31" spans="1:27">
      <c r="A31" t="s">
        <v>2546</v>
      </c>
      <c r="B31" s="18">
        <v>36319</v>
      </c>
      <c r="D31" s="48">
        <v>36319</v>
      </c>
      <c r="E31" s="28" t="s">
        <v>6932</v>
      </c>
      <c r="F31">
        <v>0</v>
      </c>
      <c r="G31">
        <v>0</v>
      </c>
      <c r="H31">
        <v>2097.4499999999998</v>
      </c>
      <c r="I31">
        <v>7088.85</v>
      </c>
      <c r="J31">
        <v>0</v>
      </c>
      <c r="K31">
        <v>1539.9</v>
      </c>
      <c r="L31">
        <v>0</v>
      </c>
      <c r="M31">
        <v>398.25</v>
      </c>
      <c r="N31">
        <v>238.95</v>
      </c>
      <c r="O31">
        <v>0</v>
      </c>
      <c r="P31">
        <v>24877.35</v>
      </c>
      <c r="Q31">
        <v>212.4</v>
      </c>
      <c r="R31">
        <v>4832.1000000000004</v>
      </c>
      <c r="S31">
        <v>132.75</v>
      </c>
      <c r="T31">
        <v>53.1</v>
      </c>
      <c r="U31">
        <v>53.1</v>
      </c>
      <c r="V31">
        <v>79.650000000000006</v>
      </c>
      <c r="W31">
        <v>0</v>
      </c>
      <c r="Y31">
        <v>743.4</v>
      </c>
      <c r="Z31">
        <v>902.7</v>
      </c>
      <c r="AA31">
        <v>292.05</v>
      </c>
    </row>
    <row r="32" spans="1:27">
      <c r="B32" s="18"/>
      <c r="D32" s="49">
        <v>36322</v>
      </c>
      <c r="E32" s="29" t="s">
        <v>6933</v>
      </c>
      <c r="F32" s="29">
        <f t="shared" ref="F32:W32" si="13">AVERAGE(F31,F33)</f>
        <v>0</v>
      </c>
      <c r="G32" s="29">
        <f t="shared" si="13"/>
        <v>0</v>
      </c>
      <c r="H32" s="29">
        <f t="shared" si="13"/>
        <v>2172.4250000000002</v>
      </c>
      <c r="I32" s="29">
        <f t="shared" si="13"/>
        <v>4651.6000000000004</v>
      </c>
      <c r="J32" s="29">
        <f t="shared" si="13"/>
        <v>0</v>
      </c>
      <c r="K32" s="29">
        <f t="shared" si="13"/>
        <v>1166.5500000000002</v>
      </c>
      <c r="L32" s="29">
        <f t="shared" si="13"/>
        <v>0</v>
      </c>
      <c r="M32" s="29">
        <f t="shared" si="13"/>
        <v>678.35</v>
      </c>
      <c r="N32" s="29">
        <f t="shared" si="13"/>
        <v>879.625</v>
      </c>
      <c r="O32" s="29">
        <f t="shared" si="13"/>
        <v>0</v>
      </c>
      <c r="P32" s="29">
        <f t="shared" si="13"/>
        <v>24584.55</v>
      </c>
      <c r="Q32" s="29">
        <f t="shared" si="13"/>
        <v>304.5</v>
      </c>
      <c r="R32" s="29">
        <f t="shared" si="13"/>
        <v>3853.7250000000004</v>
      </c>
      <c r="S32" s="29">
        <f t="shared" si="13"/>
        <v>99.424999999999997</v>
      </c>
      <c r="T32" s="29">
        <f t="shared" si="13"/>
        <v>76.125</v>
      </c>
      <c r="U32" s="29">
        <f t="shared" si="13"/>
        <v>191.8</v>
      </c>
      <c r="V32" s="29">
        <f t="shared" si="13"/>
        <v>188.55</v>
      </c>
      <c r="W32" s="29">
        <f t="shared" si="13"/>
        <v>0</v>
      </c>
      <c r="Y32" s="29">
        <f>AVERAGE(Y31,Y33)</f>
        <v>685.67499999999995</v>
      </c>
      <c r="Z32" s="29">
        <f>AVERAGE(Z31,Z33)</f>
        <v>500.92500000000001</v>
      </c>
      <c r="AA32" s="29">
        <f>AVERAGE(AA31,AA33)</f>
        <v>261.7</v>
      </c>
    </row>
    <row r="33" spans="1:27">
      <c r="A33" t="s">
        <v>2546</v>
      </c>
      <c r="B33" s="18">
        <v>36326</v>
      </c>
      <c r="D33" s="48">
        <v>36326</v>
      </c>
      <c r="E33" s="28" t="s">
        <v>6934</v>
      </c>
      <c r="F33">
        <v>0</v>
      </c>
      <c r="G33">
        <v>0</v>
      </c>
      <c r="H33">
        <v>2247.4</v>
      </c>
      <c r="I33">
        <v>2214.35</v>
      </c>
      <c r="J33">
        <v>0</v>
      </c>
      <c r="K33">
        <v>793.2</v>
      </c>
      <c r="L33">
        <v>0</v>
      </c>
      <c r="M33">
        <v>958.45</v>
      </c>
      <c r="N33">
        <v>1520.3</v>
      </c>
      <c r="O33">
        <v>0</v>
      </c>
      <c r="P33">
        <v>24291.75</v>
      </c>
      <c r="Q33">
        <v>396.6</v>
      </c>
      <c r="R33">
        <v>2875.35</v>
      </c>
      <c r="S33">
        <v>66.099999999999994</v>
      </c>
      <c r="T33">
        <v>99.15</v>
      </c>
      <c r="U33">
        <v>330.5</v>
      </c>
      <c r="V33">
        <v>297.45</v>
      </c>
      <c r="W33">
        <v>0</v>
      </c>
      <c r="Y33">
        <v>627.95000000000005</v>
      </c>
      <c r="Z33">
        <v>99.15</v>
      </c>
      <c r="AA33">
        <v>231.35</v>
      </c>
    </row>
    <row r="34" spans="1:27">
      <c r="B34" s="18"/>
      <c r="D34" s="49">
        <v>36329</v>
      </c>
      <c r="E34" s="29" t="s">
        <v>6935</v>
      </c>
      <c r="F34" s="29">
        <f t="shared" ref="F34:W34" si="14">AVERAGE(F33,F35)</f>
        <v>0</v>
      </c>
      <c r="G34" s="29">
        <f t="shared" si="14"/>
        <v>0</v>
      </c>
      <c r="H34" s="29">
        <f t="shared" si="14"/>
        <v>1216.625</v>
      </c>
      <c r="I34" s="29">
        <f t="shared" si="14"/>
        <v>4518.8500000000004</v>
      </c>
      <c r="J34" s="29">
        <f t="shared" si="14"/>
        <v>0</v>
      </c>
      <c r="K34" s="29">
        <f t="shared" si="14"/>
        <v>476.25</v>
      </c>
      <c r="L34" s="29">
        <f t="shared" si="14"/>
        <v>0</v>
      </c>
      <c r="M34" s="29">
        <f t="shared" si="14"/>
        <v>1421.75</v>
      </c>
      <c r="N34" s="29">
        <f t="shared" si="14"/>
        <v>4915.2249999999995</v>
      </c>
      <c r="O34" s="29">
        <f t="shared" si="14"/>
        <v>0</v>
      </c>
      <c r="P34" s="29">
        <f t="shared" si="14"/>
        <v>18703.724999999999</v>
      </c>
      <c r="Q34" s="29">
        <f t="shared" si="14"/>
        <v>556.72500000000002</v>
      </c>
      <c r="R34" s="29">
        <f t="shared" si="14"/>
        <v>2619.1499999999996</v>
      </c>
      <c r="S34" s="29">
        <f t="shared" si="14"/>
        <v>125.97499999999999</v>
      </c>
      <c r="T34" s="29">
        <f t="shared" si="14"/>
        <v>222.14999999999998</v>
      </c>
      <c r="U34" s="29">
        <f t="shared" si="14"/>
        <v>842.27499999999998</v>
      </c>
      <c r="V34" s="29">
        <f t="shared" si="14"/>
        <v>308.02499999999998</v>
      </c>
      <c r="W34" s="29">
        <f t="shared" si="14"/>
        <v>0</v>
      </c>
      <c r="Y34" s="29">
        <f>AVERAGE(Y33,Y35)</f>
        <v>526.375</v>
      </c>
      <c r="Z34" s="29">
        <f>AVERAGE(Z33,Z35)</f>
        <v>208.875</v>
      </c>
      <c r="AA34" s="29">
        <f>AVERAGE(AA33,AA35)</f>
        <v>248.42500000000001</v>
      </c>
    </row>
    <row r="35" spans="1:27">
      <c r="A35" t="s">
        <v>2546</v>
      </c>
      <c r="B35" s="18">
        <v>36333</v>
      </c>
      <c r="D35" s="48">
        <v>36333</v>
      </c>
      <c r="E35" s="28" t="s">
        <v>6936</v>
      </c>
      <c r="F35">
        <v>0</v>
      </c>
      <c r="G35">
        <v>0</v>
      </c>
      <c r="H35">
        <v>185.85</v>
      </c>
      <c r="I35">
        <v>6823.35</v>
      </c>
      <c r="J35">
        <v>0</v>
      </c>
      <c r="K35">
        <v>159.30000000000001</v>
      </c>
      <c r="L35">
        <v>0</v>
      </c>
      <c r="M35">
        <v>1885.05</v>
      </c>
      <c r="N35">
        <v>8310.15</v>
      </c>
      <c r="O35">
        <v>0</v>
      </c>
      <c r="P35">
        <v>13115.7</v>
      </c>
      <c r="Q35">
        <v>716.85</v>
      </c>
      <c r="R35">
        <v>2362.9499999999998</v>
      </c>
      <c r="S35">
        <v>185.85</v>
      </c>
      <c r="T35">
        <v>345.15</v>
      </c>
      <c r="U35">
        <v>1354.05</v>
      </c>
      <c r="V35">
        <v>318.60000000000002</v>
      </c>
      <c r="W35">
        <v>0</v>
      </c>
      <c r="Y35">
        <v>424.8</v>
      </c>
      <c r="Z35">
        <v>318.60000000000002</v>
      </c>
      <c r="AA35">
        <v>265.5</v>
      </c>
    </row>
    <row r="36" spans="1:27">
      <c r="B36" s="18"/>
      <c r="D36" s="49">
        <v>36336</v>
      </c>
      <c r="E36" s="29" t="s">
        <v>6937</v>
      </c>
      <c r="F36" s="29">
        <f t="shared" ref="F36:W36" si="15">AVERAGE(F35,F37)</f>
        <v>384.97500000000002</v>
      </c>
      <c r="G36" s="29">
        <f t="shared" si="15"/>
        <v>0</v>
      </c>
      <c r="H36" s="29">
        <f t="shared" si="15"/>
        <v>238.95</v>
      </c>
      <c r="I36" s="29">
        <f t="shared" si="15"/>
        <v>8947.35</v>
      </c>
      <c r="J36" s="29">
        <f t="shared" si="15"/>
        <v>0</v>
      </c>
      <c r="K36" s="29">
        <f t="shared" si="15"/>
        <v>172.57499999999999</v>
      </c>
      <c r="L36" s="29">
        <f t="shared" si="15"/>
        <v>464.625</v>
      </c>
      <c r="M36" s="29">
        <f t="shared" si="15"/>
        <v>1619.55</v>
      </c>
      <c r="N36" s="29">
        <f t="shared" si="15"/>
        <v>8575.65</v>
      </c>
      <c r="O36" s="29">
        <f t="shared" si="15"/>
        <v>0</v>
      </c>
      <c r="P36" s="29">
        <f t="shared" si="15"/>
        <v>12226.275000000001</v>
      </c>
      <c r="Q36" s="29">
        <f t="shared" si="15"/>
        <v>716.85</v>
      </c>
      <c r="R36" s="29">
        <f t="shared" si="15"/>
        <v>1871.7749999999999</v>
      </c>
      <c r="S36" s="29">
        <f t="shared" si="15"/>
        <v>146.02500000000001</v>
      </c>
      <c r="T36" s="29">
        <f t="shared" si="15"/>
        <v>345.15</v>
      </c>
      <c r="U36" s="29">
        <f t="shared" si="15"/>
        <v>862.875</v>
      </c>
      <c r="V36" s="29">
        <f t="shared" si="15"/>
        <v>477.90000000000003</v>
      </c>
      <c r="W36" s="29">
        <f t="shared" si="15"/>
        <v>0</v>
      </c>
      <c r="Y36" s="29">
        <f>AVERAGE(Y35,Y37)</f>
        <v>398.25</v>
      </c>
      <c r="Z36" s="29">
        <f>AVERAGE(Z35,Z37)</f>
        <v>451.35</v>
      </c>
      <c r="AA36" s="29">
        <f>AVERAGE(AA35,AA37)</f>
        <v>345.15</v>
      </c>
    </row>
    <row r="37" spans="1:27">
      <c r="A37" t="s">
        <v>2546</v>
      </c>
      <c r="B37" s="18">
        <v>36340</v>
      </c>
      <c r="D37" s="48">
        <v>36340</v>
      </c>
      <c r="E37" s="28" t="s">
        <v>6938</v>
      </c>
      <c r="F37">
        <v>769.95</v>
      </c>
      <c r="G37">
        <v>0</v>
      </c>
      <c r="H37">
        <v>292.05</v>
      </c>
      <c r="I37">
        <v>11071.35</v>
      </c>
      <c r="J37">
        <v>0</v>
      </c>
      <c r="K37">
        <v>185.85</v>
      </c>
      <c r="L37">
        <v>929.25</v>
      </c>
      <c r="M37">
        <v>1354.05</v>
      </c>
      <c r="N37">
        <v>8841.15</v>
      </c>
      <c r="O37">
        <v>0</v>
      </c>
      <c r="P37">
        <v>11336.85</v>
      </c>
      <c r="Q37">
        <v>716.85</v>
      </c>
      <c r="R37">
        <v>1380.6</v>
      </c>
      <c r="S37">
        <v>106.2</v>
      </c>
      <c r="T37">
        <v>345.15</v>
      </c>
      <c r="U37">
        <v>371.7</v>
      </c>
      <c r="V37">
        <v>637.20000000000005</v>
      </c>
      <c r="W37">
        <v>0</v>
      </c>
      <c r="Y37">
        <v>371.7</v>
      </c>
      <c r="Z37">
        <v>584.1</v>
      </c>
      <c r="AA37">
        <v>424.8</v>
      </c>
    </row>
    <row r="38" spans="1:27">
      <c r="B38" s="18"/>
      <c r="D38" s="49">
        <v>36343</v>
      </c>
      <c r="E38" s="29" t="s">
        <v>6939</v>
      </c>
      <c r="F38" s="29">
        <f t="shared" ref="F38:W38" si="16">AVERAGE(F37,F39)</f>
        <v>2103.5749999999998</v>
      </c>
      <c r="G38" s="29">
        <f t="shared" si="16"/>
        <v>0</v>
      </c>
      <c r="H38" s="29">
        <f t="shared" si="16"/>
        <v>476.52499999999998</v>
      </c>
      <c r="I38" s="29">
        <f t="shared" si="16"/>
        <v>10146.150000000001</v>
      </c>
      <c r="J38" s="29">
        <f t="shared" si="16"/>
        <v>49.575000000000003</v>
      </c>
      <c r="K38" s="29">
        <f t="shared" si="16"/>
        <v>836.55</v>
      </c>
      <c r="L38" s="29">
        <f t="shared" si="16"/>
        <v>811.65</v>
      </c>
      <c r="M38" s="29">
        <f t="shared" si="16"/>
        <v>2379.1</v>
      </c>
      <c r="N38" s="29">
        <f t="shared" si="16"/>
        <v>13046.625</v>
      </c>
      <c r="O38" s="29">
        <f t="shared" si="16"/>
        <v>661</v>
      </c>
      <c r="P38" s="29">
        <f t="shared" si="16"/>
        <v>12559.35</v>
      </c>
      <c r="Q38" s="29">
        <f t="shared" si="16"/>
        <v>887.22499999999991</v>
      </c>
      <c r="R38" s="29">
        <f t="shared" si="16"/>
        <v>1268.675</v>
      </c>
      <c r="S38" s="29">
        <f t="shared" si="16"/>
        <v>86.15</v>
      </c>
      <c r="T38" s="29">
        <f t="shared" si="16"/>
        <v>800.52500000000009</v>
      </c>
      <c r="U38" s="29">
        <f t="shared" si="16"/>
        <v>202.375</v>
      </c>
      <c r="V38" s="29">
        <f t="shared" si="16"/>
        <v>698.67499999999995</v>
      </c>
      <c r="W38" s="29">
        <f t="shared" si="16"/>
        <v>0</v>
      </c>
      <c r="Y38" s="29">
        <f>AVERAGE(Y37,Y39)</f>
        <v>466.77499999999998</v>
      </c>
      <c r="Z38" s="29">
        <f>AVERAGE(Z37,Z39)</f>
        <v>870.42499999999995</v>
      </c>
      <c r="AA38" s="29">
        <f>AVERAGE(AA37,AA39)</f>
        <v>493.32500000000005</v>
      </c>
    </row>
    <row r="39" spans="1:27">
      <c r="A39" t="s">
        <v>2546</v>
      </c>
      <c r="B39" s="18">
        <v>36347</v>
      </c>
      <c r="D39" s="48">
        <v>36347</v>
      </c>
      <c r="E39" s="28" t="s">
        <v>6940</v>
      </c>
      <c r="F39">
        <v>3437.2</v>
      </c>
      <c r="G39">
        <v>0</v>
      </c>
      <c r="H39">
        <v>661</v>
      </c>
      <c r="I39">
        <v>9220.9500000000007</v>
      </c>
      <c r="J39">
        <v>99.15</v>
      </c>
      <c r="K39">
        <v>1487.25</v>
      </c>
      <c r="L39">
        <v>694.05</v>
      </c>
      <c r="M39">
        <v>3404.15</v>
      </c>
      <c r="N39">
        <v>17252.099999999999</v>
      </c>
      <c r="O39">
        <v>1322</v>
      </c>
      <c r="P39">
        <v>13781.85</v>
      </c>
      <c r="Q39">
        <v>1057.5999999999999</v>
      </c>
      <c r="R39">
        <v>1156.75</v>
      </c>
      <c r="S39">
        <v>66.099999999999994</v>
      </c>
      <c r="T39">
        <v>1255.9000000000001</v>
      </c>
      <c r="U39">
        <v>33.049999999999997</v>
      </c>
      <c r="V39">
        <v>760.15</v>
      </c>
      <c r="W39">
        <v>0</v>
      </c>
      <c r="Y39">
        <v>561.85</v>
      </c>
      <c r="Z39">
        <v>1156.75</v>
      </c>
      <c r="AA39">
        <v>561.85</v>
      </c>
    </row>
    <row r="40" spans="1:27">
      <c r="B40" s="18"/>
      <c r="D40" s="49">
        <v>36350</v>
      </c>
      <c r="E40" s="29" t="s">
        <v>6941</v>
      </c>
      <c r="F40" s="29">
        <f t="shared" ref="F40:W40" si="17">AVERAGE(F39,F41)</f>
        <v>5873.6749999999993</v>
      </c>
      <c r="G40" s="29">
        <f t="shared" si="17"/>
        <v>0</v>
      </c>
      <c r="H40" s="29">
        <f t="shared" si="17"/>
        <v>489.8</v>
      </c>
      <c r="I40" s="29">
        <f t="shared" si="17"/>
        <v>6110.55</v>
      </c>
      <c r="J40" s="29">
        <f t="shared" si="17"/>
        <v>49.575000000000003</v>
      </c>
      <c r="K40" s="29">
        <f t="shared" si="17"/>
        <v>2880.9</v>
      </c>
      <c r="L40" s="29">
        <f t="shared" si="17"/>
        <v>997.5</v>
      </c>
      <c r="M40" s="29">
        <f t="shared" si="17"/>
        <v>2272.9</v>
      </c>
      <c r="N40" s="29">
        <f t="shared" si="17"/>
        <v>26520.75</v>
      </c>
      <c r="O40" s="29">
        <f t="shared" si="17"/>
        <v>3289.45</v>
      </c>
      <c r="P40" s="29">
        <f t="shared" si="17"/>
        <v>8032.5750000000007</v>
      </c>
      <c r="Q40" s="29">
        <f t="shared" si="17"/>
        <v>1497.875</v>
      </c>
      <c r="R40" s="29">
        <f t="shared" si="17"/>
        <v>804.05</v>
      </c>
      <c r="S40" s="29">
        <f t="shared" si="17"/>
        <v>72.875</v>
      </c>
      <c r="T40" s="29">
        <f t="shared" si="17"/>
        <v>1251.875</v>
      </c>
      <c r="U40" s="29">
        <f t="shared" si="17"/>
        <v>268.75</v>
      </c>
      <c r="V40" s="29">
        <f t="shared" si="17"/>
        <v>406.625</v>
      </c>
      <c r="W40" s="29">
        <f t="shared" si="17"/>
        <v>0</v>
      </c>
      <c r="Y40" s="29">
        <f>AVERAGE(Y39,Y41)</f>
        <v>440.22500000000002</v>
      </c>
      <c r="Z40" s="29">
        <f>AVERAGE(Z39,Z41)</f>
        <v>631.47500000000002</v>
      </c>
      <c r="AA40" s="29">
        <f>AVERAGE(AA39,AA41)</f>
        <v>559.70000000000005</v>
      </c>
    </row>
    <row r="41" spans="1:27">
      <c r="A41" t="s">
        <v>2546</v>
      </c>
      <c r="B41" s="18">
        <v>36354</v>
      </c>
      <c r="D41" s="48">
        <v>36354</v>
      </c>
      <c r="E41" s="28" t="s">
        <v>6942</v>
      </c>
      <c r="F41">
        <v>8310.15</v>
      </c>
      <c r="G41">
        <v>0</v>
      </c>
      <c r="H41">
        <v>318.60000000000002</v>
      </c>
      <c r="I41">
        <v>3000.15</v>
      </c>
      <c r="J41">
        <v>0</v>
      </c>
      <c r="K41">
        <v>4274.55</v>
      </c>
      <c r="L41">
        <v>1300.95</v>
      </c>
      <c r="M41">
        <v>1141.6500000000001</v>
      </c>
      <c r="N41">
        <v>35789.4</v>
      </c>
      <c r="O41">
        <v>5256.9</v>
      </c>
      <c r="P41">
        <v>2283.3000000000002</v>
      </c>
      <c r="Q41">
        <v>1938.15</v>
      </c>
      <c r="R41">
        <v>451.35</v>
      </c>
      <c r="S41">
        <v>79.650000000000006</v>
      </c>
      <c r="T41">
        <v>1247.8499999999999</v>
      </c>
      <c r="U41">
        <v>504.45</v>
      </c>
      <c r="V41">
        <v>53.1</v>
      </c>
      <c r="W41">
        <v>0</v>
      </c>
      <c r="Y41">
        <v>318.60000000000002</v>
      </c>
      <c r="Z41">
        <v>106.2</v>
      </c>
      <c r="AA41">
        <v>557.54999999999995</v>
      </c>
    </row>
    <row r="42" spans="1:27">
      <c r="B42" s="18"/>
      <c r="D42" s="49">
        <v>36357</v>
      </c>
      <c r="E42" s="29" t="s">
        <v>6849</v>
      </c>
      <c r="F42" s="29">
        <f t="shared" ref="F42:W42" si="18">AVERAGE(F41,F43)</f>
        <v>4566.5999999999995</v>
      </c>
      <c r="G42" s="29">
        <f t="shared" si="18"/>
        <v>0</v>
      </c>
      <c r="H42" s="29">
        <f t="shared" si="18"/>
        <v>305.32500000000005</v>
      </c>
      <c r="I42" s="29">
        <f t="shared" si="18"/>
        <v>2402.7750000000001</v>
      </c>
      <c r="J42" s="29">
        <f t="shared" si="18"/>
        <v>557.54999999999995</v>
      </c>
      <c r="K42" s="29">
        <f t="shared" si="18"/>
        <v>2416.0500000000002</v>
      </c>
      <c r="L42" s="29">
        <f t="shared" si="18"/>
        <v>1088.55</v>
      </c>
      <c r="M42" s="29">
        <f t="shared" si="18"/>
        <v>849.6</v>
      </c>
      <c r="N42" s="29">
        <f t="shared" si="18"/>
        <v>28289.025000000001</v>
      </c>
      <c r="O42" s="29">
        <f t="shared" si="18"/>
        <v>4978.125</v>
      </c>
      <c r="P42" s="29">
        <f t="shared" si="18"/>
        <v>2747.9250000000002</v>
      </c>
      <c r="Q42" s="29">
        <f t="shared" si="18"/>
        <v>5004.6750000000002</v>
      </c>
      <c r="R42" s="29">
        <f t="shared" si="18"/>
        <v>823.05</v>
      </c>
      <c r="S42" s="29">
        <f t="shared" si="18"/>
        <v>106.2</v>
      </c>
      <c r="T42" s="29">
        <f t="shared" si="18"/>
        <v>1712.4749999999999</v>
      </c>
      <c r="U42" s="29">
        <f t="shared" si="18"/>
        <v>371.7</v>
      </c>
      <c r="V42" s="29">
        <f t="shared" si="18"/>
        <v>26.55</v>
      </c>
      <c r="W42" s="29">
        <f t="shared" si="18"/>
        <v>0</v>
      </c>
      <c r="Y42" s="29">
        <f>AVERAGE(Y41,Y43)</f>
        <v>345.15</v>
      </c>
      <c r="Z42" s="29">
        <f>AVERAGE(Z41,Z43)</f>
        <v>199.125</v>
      </c>
      <c r="AA42" s="29">
        <f>AVERAGE(AA41,AA43)</f>
        <v>716.84999999999991</v>
      </c>
    </row>
    <row r="43" spans="1:27">
      <c r="A43" t="s">
        <v>2546</v>
      </c>
      <c r="B43" s="18">
        <v>36361</v>
      </c>
      <c r="D43" s="48">
        <v>36361</v>
      </c>
      <c r="E43" s="28" t="s">
        <v>6850</v>
      </c>
      <c r="F43">
        <v>823.05</v>
      </c>
      <c r="G43">
        <v>0</v>
      </c>
      <c r="H43">
        <v>292.05</v>
      </c>
      <c r="I43">
        <v>1805.4</v>
      </c>
      <c r="J43">
        <v>1115.0999999999999</v>
      </c>
      <c r="K43">
        <v>557.54999999999995</v>
      </c>
      <c r="L43">
        <v>876.15</v>
      </c>
      <c r="M43">
        <v>557.54999999999995</v>
      </c>
      <c r="N43">
        <v>20788.650000000001</v>
      </c>
      <c r="O43">
        <v>4699.3500000000004</v>
      </c>
      <c r="P43">
        <v>3212.55</v>
      </c>
      <c r="Q43">
        <v>8071.2</v>
      </c>
      <c r="R43">
        <v>1194.75</v>
      </c>
      <c r="S43">
        <v>132.75</v>
      </c>
      <c r="T43">
        <v>2177.1</v>
      </c>
      <c r="U43">
        <v>238.95</v>
      </c>
      <c r="V43">
        <v>0</v>
      </c>
      <c r="W43">
        <v>0</v>
      </c>
      <c r="Y43">
        <v>371.7</v>
      </c>
      <c r="Z43">
        <v>292.05</v>
      </c>
      <c r="AA43">
        <v>876.15</v>
      </c>
    </row>
    <row r="44" spans="1:27">
      <c r="B44" s="18"/>
      <c r="D44" s="49">
        <v>36364</v>
      </c>
      <c r="E44" s="29" t="s">
        <v>6851</v>
      </c>
      <c r="F44" s="29">
        <f t="shared" ref="F44:W44" si="19">AVERAGE(F43,F45)</f>
        <v>444.57499999999999</v>
      </c>
      <c r="G44" s="29">
        <f t="shared" si="19"/>
        <v>0</v>
      </c>
      <c r="H44" s="29">
        <f t="shared" si="19"/>
        <v>509.57500000000005</v>
      </c>
      <c r="I44" s="29">
        <f t="shared" si="19"/>
        <v>2505.625</v>
      </c>
      <c r="J44" s="29">
        <f t="shared" si="19"/>
        <v>557.54999999999995</v>
      </c>
      <c r="K44" s="29">
        <f t="shared" si="19"/>
        <v>394.45</v>
      </c>
      <c r="L44" s="29">
        <f t="shared" si="19"/>
        <v>4024</v>
      </c>
      <c r="M44" s="29">
        <f t="shared" si="19"/>
        <v>592.75</v>
      </c>
      <c r="N44" s="29">
        <f t="shared" si="19"/>
        <v>15070.900000000001</v>
      </c>
      <c r="O44" s="29">
        <f t="shared" si="19"/>
        <v>3770.8250000000003</v>
      </c>
      <c r="P44" s="29">
        <f t="shared" si="19"/>
        <v>5010.4250000000002</v>
      </c>
      <c r="Q44" s="29">
        <f t="shared" si="19"/>
        <v>11571</v>
      </c>
      <c r="R44" s="29">
        <f t="shared" si="19"/>
        <v>1291.425</v>
      </c>
      <c r="S44" s="29">
        <f t="shared" si="19"/>
        <v>264.67500000000001</v>
      </c>
      <c r="T44" s="29">
        <f t="shared" si="19"/>
        <v>3220.2749999999996</v>
      </c>
      <c r="U44" s="29">
        <f t="shared" si="19"/>
        <v>483.02499999999998</v>
      </c>
      <c r="V44" s="29">
        <f t="shared" si="19"/>
        <v>16.524999999999999</v>
      </c>
      <c r="W44" s="29">
        <f t="shared" si="19"/>
        <v>0</v>
      </c>
      <c r="Y44" s="29">
        <f>AVERAGE(Y43,Y45)</f>
        <v>301.52499999999998</v>
      </c>
      <c r="Z44" s="29">
        <f>AVERAGE(Z43,Z45)</f>
        <v>195.60000000000002</v>
      </c>
      <c r="AA44" s="29">
        <f>AVERAGE(AA43,AA45)</f>
        <v>471.125</v>
      </c>
    </row>
    <row r="45" spans="1:27">
      <c r="A45" t="s">
        <v>2546</v>
      </c>
      <c r="B45" s="18">
        <v>36368</v>
      </c>
      <c r="D45" s="48">
        <v>36368</v>
      </c>
      <c r="E45" s="28" t="s">
        <v>6852</v>
      </c>
      <c r="F45">
        <v>66.099999999999994</v>
      </c>
      <c r="G45">
        <v>0</v>
      </c>
      <c r="H45">
        <v>727.1</v>
      </c>
      <c r="I45">
        <v>3205.85</v>
      </c>
      <c r="J45">
        <v>0</v>
      </c>
      <c r="K45">
        <v>231.35</v>
      </c>
      <c r="L45">
        <v>7171.85</v>
      </c>
      <c r="M45">
        <v>627.95000000000005</v>
      </c>
      <c r="N45">
        <v>9353.15</v>
      </c>
      <c r="O45">
        <v>2842.3</v>
      </c>
      <c r="P45">
        <v>6808.3</v>
      </c>
      <c r="Q45">
        <v>15070.8</v>
      </c>
      <c r="R45">
        <v>1388.1</v>
      </c>
      <c r="S45">
        <v>396.6</v>
      </c>
      <c r="T45">
        <v>4263.45</v>
      </c>
      <c r="U45">
        <v>727.1</v>
      </c>
      <c r="V45">
        <v>33.049999999999997</v>
      </c>
      <c r="W45">
        <v>0</v>
      </c>
      <c r="Y45">
        <v>231.35</v>
      </c>
      <c r="Z45">
        <v>99.15</v>
      </c>
      <c r="AA45">
        <v>66.099999999999994</v>
      </c>
    </row>
    <row r="46" spans="1:27">
      <c r="B46" s="18"/>
      <c r="D46" s="49">
        <v>36371</v>
      </c>
      <c r="E46" s="29" t="s">
        <v>6853</v>
      </c>
      <c r="F46" s="29">
        <f t="shared" ref="F46:W46" si="20">AVERAGE(F45,F47)</f>
        <v>72.875</v>
      </c>
      <c r="G46" s="29">
        <f t="shared" si="20"/>
        <v>0</v>
      </c>
      <c r="H46" s="29">
        <f t="shared" si="20"/>
        <v>525.82500000000005</v>
      </c>
      <c r="I46" s="29">
        <f t="shared" si="20"/>
        <v>3121.625</v>
      </c>
      <c r="J46" s="29">
        <f t="shared" si="20"/>
        <v>0</v>
      </c>
      <c r="K46" s="29">
        <f t="shared" si="20"/>
        <v>115.675</v>
      </c>
      <c r="L46" s="29">
        <f t="shared" si="20"/>
        <v>5716.6</v>
      </c>
      <c r="M46" s="29">
        <f t="shared" si="20"/>
        <v>803.77500000000009</v>
      </c>
      <c r="N46" s="29">
        <f t="shared" si="20"/>
        <v>6205.5749999999998</v>
      </c>
      <c r="O46" s="29">
        <f t="shared" si="20"/>
        <v>1583.4250000000002</v>
      </c>
      <c r="P46" s="29">
        <f t="shared" si="20"/>
        <v>11972.125</v>
      </c>
      <c r="Q46" s="29">
        <f t="shared" si="20"/>
        <v>15327.474999999999</v>
      </c>
      <c r="R46" s="29">
        <f t="shared" si="20"/>
        <v>3139.25</v>
      </c>
      <c r="S46" s="29">
        <f t="shared" si="20"/>
        <v>902.92499999999995</v>
      </c>
      <c r="T46" s="29">
        <f t="shared" si="20"/>
        <v>4042.1750000000002</v>
      </c>
      <c r="U46" s="29">
        <f t="shared" si="20"/>
        <v>601.67499999999995</v>
      </c>
      <c r="V46" s="29">
        <f t="shared" si="20"/>
        <v>16.524999999999999</v>
      </c>
      <c r="W46" s="29">
        <f t="shared" si="20"/>
        <v>0</v>
      </c>
      <c r="Y46" s="29">
        <f>AVERAGE(Y45,Y47)</f>
        <v>218.35</v>
      </c>
      <c r="Z46" s="29">
        <f>AVERAGE(Z45,Z47)</f>
        <v>162</v>
      </c>
      <c r="AA46" s="29">
        <f>AVERAGE(AA45,AA47)</f>
        <v>512.82499999999993</v>
      </c>
    </row>
    <row r="47" spans="1:27">
      <c r="A47" t="s">
        <v>2546</v>
      </c>
      <c r="B47" s="18">
        <v>36375</v>
      </c>
      <c r="D47" s="48">
        <v>36375</v>
      </c>
      <c r="E47" s="28" t="s">
        <v>6854</v>
      </c>
      <c r="F47">
        <v>79.650000000000006</v>
      </c>
      <c r="G47">
        <v>0</v>
      </c>
      <c r="H47">
        <v>324.55</v>
      </c>
      <c r="I47">
        <v>3037.4</v>
      </c>
      <c r="J47">
        <v>0</v>
      </c>
      <c r="K47">
        <v>0</v>
      </c>
      <c r="L47">
        <v>4261.3500000000004</v>
      </c>
      <c r="M47">
        <v>979.6</v>
      </c>
      <c r="N47">
        <v>3058</v>
      </c>
      <c r="O47">
        <v>324.55</v>
      </c>
      <c r="P47">
        <v>17135.95</v>
      </c>
      <c r="Q47">
        <v>15584.15</v>
      </c>
      <c r="R47">
        <v>4890.3999999999996</v>
      </c>
      <c r="S47">
        <v>1409.25</v>
      </c>
      <c r="T47">
        <v>3820.9</v>
      </c>
      <c r="U47">
        <v>476.25</v>
      </c>
      <c r="V47">
        <v>0</v>
      </c>
      <c r="W47">
        <v>0</v>
      </c>
      <c r="Y47">
        <v>205.35</v>
      </c>
      <c r="Z47">
        <v>224.85</v>
      </c>
      <c r="AA47">
        <v>959.55</v>
      </c>
    </row>
    <row r="48" spans="1:27">
      <c r="B48" s="18"/>
      <c r="D48" s="49">
        <v>36378</v>
      </c>
      <c r="E48" s="29" t="s">
        <v>6563</v>
      </c>
      <c r="F48" s="29">
        <f t="shared" ref="F48:W48" si="21">AVERAGE(F47,F49)</f>
        <v>119.47500000000001</v>
      </c>
      <c r="G48" s="29">
        <f t="shared" si="21"/>
        <v>0</v>
      </c>
      <c r="H48" s="29">
        <f t="shared" si="21"/>
        <v>587.07500000000005</v>
      </c>
      <c r="I48" s="29">
        <f t="shared" si="21"/>
        <v>3151.5250000000001</v>
      </c>
      <c r="J48" s="29">
        <f t="shared" si="21"/>
        <v>0</v>
      </c>
      <c r="K48" s="29">
        <f t="shared" si="21"/>
        <v>106.2</v>
      </c>
      <c r="L48" s="29">
        <f t="shared" si="21"/>
        <v>4347.6000000000004</v>
      </c>
      <c r="M48" s="29">
        <f t="shared" si="21"/>
        <v>1352.675</v>
      </c>
      <c r="N48" s="29">
        <f t="shared" si="21"/>
        <v>5538.05</v>
      </c>
      <c r="O48" s="29">
        <f t="shared" si="21"/>
        <v>454.32500000000005</v>
      </c>
      <c r="P48" s="29">
        <f t="shared" si="21"/>
        <v>18218.900000000001</v>
      </c>
      <c r="Q48" s="29">
        <f t="shared" si="21"/>
        <v>13394.125</v>
      </c>
      <c r="R48" s="29">
        <f t="shared" si="21"/>
        <v>3932</v>
      </c>
      <c r="S48" s="29">
        <f t="shared" si="21"/>
        <v>1740.075</v>
      </c>
      <c r="T48" s="29">
        <f t="shared" si="21"/>
        <v>3423.8</v>
      </c>
      <c r="U48" s="29">
        <f t="shared" si="21"/>
        <v>543.45000000000005</v>
      </c>
      <c r="V48" s="29">
        <f t="shared" si="21"/>
        <v>0</v>
      </c>
      <c r="W48" s="29">
        <f t="shared" si="21"/>
        <v>0</v>
      </c>
      <c r="Y48" s="29">
        <f>AVERAGE(Y47,Y49)</f>
        <v>195.6</v>
      </c>
      <c r="Z48" s="29">
        <f>AVERAGE(Z47,Z49)</f>
        <v>218.625</v>
      </c>
      <c r="AA48" s="29">
        <f>AVERAGE(AA47,AA49)</f>
        <v>878.02499999999998</v>
      </c>
    </row>
    <row r="49" spans="1:27">
      <c r="A49" t="s">
        <v>2546</v>
      </c>
      <c r="B49" s="18">
        <v>36382</v>
      </c>
      <c r="D49" s="48">
        <v>36382</v>
      </c>
      <c r="E49" s="28" t="s">
        <v>6564</v>
      </c>
      <c r="F49">
        <v>159.30000000000001</v>
      </c>
      <c r="G49">
        <v>0</v>
      </c>
      <c r="H49">
        <v>849.6</v>
      </c>
      <c r="I49">
        <v>3265.65</v>
      </c>
      <c r="J49">
        <v>0</v>
      </c>
      <c r="K49">
        <v>212.4</v>
      </c>
      <c r="L49">
        <v>4433.8500000000004</v>
      </c>
      <c r="M49">
        <v>1725.75</v>
      </c>
      <c r="N49">
        <v>8018.1</v>
      </c>
      <c r="O49">
        <v>584.1</v>
      </c>
      <c r="P49">
        <v>19301.849999999999</v>
      </c>
      <c r="Q49">
        <v>11204.1</v>
      </c>
      <c r="R49">
        <v>2973.6</v>
      </c>
      <c r="S49">
        <v>2070.9</v>
      </c>
      <c r="T49">
        <v>3026.7</v>
      </c>
      <c r="U49">
        <v>610.65</v>
      </c>
      <c r="V49">
        <v>0</v>
      </c>
      <c r="W49">
        <v>0</v>
      </c>
      <c r="Y49">
        <v>185.85</v>
      </c>
      <c r="Z49">
        <v>212.4</v>
      </c>
      <c r="AA49">
        <v>796.5</v>
      </c>
    </row>
    <row r="50" spans="1:27">
      <c r="B50" s="18"/>
      <c r="D50" s="49">
        <v>36385</v>
      </c>
      <c r="E50" s="29" t="s">
        <v>6565</v>
      </c>
      <c r="F50" s="29">
        <f t="shared" ref="F50:W50" si="22">AVERAGE(F49,F51)</f>
        <v>172.57499999999999</v>
      </c>
      <c r="G50" s="29">
        <f t="shared" si="22"/>
        <v>0</v>
      </c>
      <c r="H50" s="29">
        <f t="shared" si="22"/>
        <v>796.5</v>
      </c>
      <c r="I50" s="29">
        <f t="shared" si="22"/>
        <v>3544.4250000000002</v>
      </c>
      <c r="J50" s="29">
        <f t="shared" si="22"/>
        <v>0</v>
      </c>
      <c r="K50" s="29">
        <f t="shared" si="22"/>
        <v>185.85000000000002</v>
      </c>
      <c r="L50" s="29">
        <f t="shared" si="22"/>
        <v>3146.1750000000002</v>
      </c>
      <c r="M50" s="29">
        <f t="shared" si="22"/>
        <v>1513.35</v>
      </c>
      <c r="N50" s="29">
        <f t="shared" si="22"/>
        <v>7792.4250000000002</v>
      </c>
      <c r="O50" s="29">
        <f t="shared" si="22"/>
        <v>398.25</v>
      </c>
      <c r="P50" s="29">
        <f t="shared" si="22"/>
        <v>15332.625</v>
      </c>
      <c r="Q50" s="29">
        <f t="shared" si="22"/>
        <v>6212.7</v>
      </c>
      <c r="R50" s="29">
        <f t="shared" si="22"/>
        <v>2668.2749999999996</v>
      </c>
      <c r="S50" s="29">
        <f t="shared" si="22"/>
        <v>1287.675</v>
      </c>
      <c r="T50" s="29">
        <f t="shared" si="22"/>
        <v>2548.8000000000002</v>
      </c>
      <c r="U50" s="29">
        <f t="shared" si="22"/>
        <v>1500.075</v>
      </c>
      <c r="V50" s="29">
        <f t="shared" si="22"/>
        <v>0</v>
      </c>
      <c r="W50" s="29">
        <f t="shared" si="22"/>
        <v>0</v>
      </c>
      <c r="Y50" s="29">
        <f>AVERAGE(Y49,Y51)</f>
        <v>172.57499999999999</v>
      </c>
      <c r="Z50" s="29">
        <f>AVERAGE(Z49,Z51)</f>
        <v>159.30000000000001</v>
      </c>
      <c r="AA50" s="29">
        <f>AVERAGE(AA49,AA51)</f>
        <v>438.07499999999999</v>
      </c>
    </row>
    <row r="51" spans="1:27">
      <c r="A51" t="s">
        <v>2546</v>
      </c>
      <c r="B51" s="18">
        <v>36389</v>
      </c>
      <c r="D51" s="48">
        <v>36389</v>
      </c>
      <c r="E51" s="28" t="s">
        <v>6566</v>
      </c>
      <c r="F51">
        <v>185.85</v>
      </c>
      <c r="G51">
        <v>0</v>
      </c>
      <c r="H51">
        <v>743.4</v>
      </c>
      <c r="I51">
        <v>3823.2</v>
      </c>
      <c r="J51">
        <v>0</v>
      </c>
      <c r="K51">
        <v>159.30000000000001</v>
      </c>
      <c r="L51">
        <v>1858.5</v>
      </c>
      <c r="M51">
        <v>1300.95</v>
      </c>
      <c r="N51">
        <v>7566.75</v>
      </c>
      <c r="O51">
        <v>212.4</v>
      </c>
      <c r="P51">
        <v>11363.4</v>
      </c>
      <c r="Q51">
        <v>1221.3</v>
      </c>
      <c r="R51">
        <v>2362.9499999999998</v>
      </c>
      <c r="S51">
        <v>504.45</v>
      </c>
      <c r="T51">
        <v>2070.9</v>
      </c>
      <c r="U51">
        <v>2389.5</v>
      </c>
      <c r="V51">
        <v>0</v>
      </c>
      <c r="W51">
        <v>0</v>
      </c>
      <c r="Y51">
        <v>159.30000000000001</v>
      </c>
      <c r="Z51">
        <v>106.2</v>
      </c>
      <c r="AA51">
        <v>79.650000000000006</v>
      </c>
    </row>
    <row r="52" spans="1:27">
      <c r="B52" s="18"/>
      <c r="D52" s="49">
        <v>36392</v>
      </c>
      <c r="E52" s="29" t="s">
        <v>6567</v>
      </c>
      <c r="F52" s="29">
        <f t="shared" ref="F52:W52" si="23">F51</f>
        <v>185.85</v>
      </c>
      <c r="G52" s="29">
        <f t="shared" si="23"/>
        <v>0</v>
      </c>
      <c r="H52" s="29">
        <f t="shared" si="23"/>
        <v>743.4</v>
      </c>
      <c r="I52" s="29">
        <f t="shared" si="23"/>
        <v>3823.2</v>
      </c>
      <c r="J52" s="29">
        <f t="shared" si="23"/>
        <v>0</v>
      </c>
      <c r="K52" s="29">
        <f t="shared" si="23"/>
        <v>159.30000000000001</v>
      </c>
      <c r="L52" s="29">
        <f t="shared" si="23"/>
        <v>1858.5</v>
      </c>
      <c r="M52" s="29">
        <f t="shared" si="23"/>
        <v>1300.95</v>
      </c>
      <c r="N52" s="29">
        <f t="shared" si="23"/>
        <v>7566.75</v>
      </c>
      <c r="O52" s="29">
        <f t="shared" si="23"/>
        <v>212.4</v>
      </c>
      <c r="P52" s="29">
        <f t="shared" si="23"/>
        <v>11363.4</v>
      </c>
      <c r="Q52" s="29">
        <f t="shared" si="23"/>
        <v>1221.3</v>
      </c>
      <c r="R52" s="29">
        <f t="shared" si="23"/>
        <v>2362.9499999999998</v>
      </c>
      <c r="S52" s="29">
        <f t="shared" si="23"/>
        <v>504.45</v>
      </c>
      <c r="T52" s="29">
        <f t="shared" si="23"/>
        <v>2070.9</v>
      </c>
      <c r="U52" s="29">
        <f t="shared" si="23"/>
        <v>2389.5</v>
      </c>
      <c r="V52" s="29">
        <f t="shared" si="23"/>
        <v>0</v>
      </c>
      <c r="W52" s="29">
        <f t="shared" si="23"/>
        <v>0</v>
      </c>
      <c r="Y52" s="29">
        <f>Y51</f>
        <v>159.30000000000001</v>
      </c>
      <c r="Z52" s="29">
        <f>Z51</f>
        <v>106.2</v>
      </c>
      <c r="AA52" s="29">
        <f>AA51</f>
        <v>79.650000000000006</v>
      </c>
    </row>
    <row r="53" spans="1:27">
      <c r="A53" t="s">
        <v>42</v>
      </c>
      <c r="B53" s="13">
        <v>36308</v>
      </c>
      <c r="D53" s="48">
        <v>36308</v>
      </c>
      <c r="E53" s="28" t="s">
        <v>6568</v>
      </c>
      <c r="F53">
        <v>0</v>
      </c>
      <c r="G53">
        <v>0</v>
      </c>
      <c r="H53">
        <v>0</v>
      </c>
      <c r="I53">
        <v>124532.4</v>
      </c>
      <c r="J53">
        <v>0</v>
      </c>
      <c r="K53">
        <v>1057.5999999999999</v>
      </c>
      <c r="L53">
        <v>165.25</v>
      </c>
      <c r="M53">
        <v>495.75</v>
      </c>
      <c r="N53">
        <v>99.15</v>
      </c>
      <c r="O53">
        <v>33.049999999999997</v>
      </c>
      <c r="P53">
        <v>0</v>
      </c>
      <c r="Q53">
        <v>0</v>
      </c>
      <c r="R53">
        <v>1553.35</v>
      </c>
      <c r="S53" s="1">
        <v>0</v>
      </c>
      <c r="T53" s="4">
        <v>0</v>
      </c>
      <c r="U53">
        <v>3139.75</v>
      </c>
      <c r="V53">
        <v>0</v>
      </c>
      <c r="W53">
        <v>0</v>
      </c>
      <c r="Y53">
        <v>132.19999999999999</v>
      </c>
      <c r="Z53">
        <v>33.049999999999997</v>
      </c>
      <c r="AA53">
        <v>33.049999999999997</v>
      </c>
    </row>
    <row r="54" spans="1:27">
      <c r="A54" t="s">
        <v>42</v>
      </c>
      <c r="B54" s="18">
        <v>36313</v>
      </c>
      <c r="D54" s="48">
        <v>36313</v>
      </c>
      <c r="E54" s="28" t="s">
        <v>6569</v>
      </c>
      <c r="F54">
        <v>0</v>
      </c>
      <c r="G54">
        <v>0</v>
      </c>
      <c r="H54">
        <v>0</v>
      </c>
      <c r="I54">
        <v>116864.8</v>
      </c>
      <c r="J54">
        <v>0</v>
      </c>
      <c r="K54">
        <v>99.15</v>
      </c>
      <c r="L54">
        <v>0</v>
      </c>
      <c r="M54">
        <v>1322</v>
      </c>
      <c r="N54">
        <v>66.099999999999994</v>
      </c>
      <c r="O54">
        <v>0</v>
      </c>
      <c r="P54">
        <v>0</v>
      </c>
      <c r="Q54">
        <v>0</v>
      </c>
      <c r="R54">
        <v>760.15</v>
      </c>
      <c r="S54" s="1">
        <v>0</v>
      </c>
      <c r="T54" s="4">
        <v>0</v>
      </c>
      <c r="U54">
        <v>3833.8</v>
      </c>
      <c r="V54">
        <v>0</v>
      </c>
      <c r="W54">
        <v>0</v>
      </c>
      <c r="Y54">
        <v>132.19999999999999</v>
      </c>
      <c r="Z54">
        <v>0</v>
      </c>
      <c r="AA54">
        <v>132.19999999999999</v>
      </c>
    </row>
    <row r="55" spans="1:27">
      <c r="B55" s="18"/>
      <c r="D55" s="49">
        <v>36316</v>
      </c>
      <c r="E55" s="29" t="s">
        <v>6570</v>
      </c>
      <c r="F55" s="29">
        <f t="shared" ref="F55:W55" si="24">AVERAGE(F54,F56)</f>
        <v>0</v>
      </c>
      <c r="G55" s="29">
        <f t="shared" si="24"/>
        <v>0</v>
      </c>
      <c r="H55" s="29">
        <f t="shared" si="24"/>
        <v>0</v>
      </c>
      <c r="I55" s="29">
        <f t="shared" si="24"/>
        <v>78345.024999999994</v>
      </c>
      <c r="J55" s="29">
        <f t="shared" si="24"/>
        <v>0</v>
      </c>
      <c r="K55" s="29">
        <f t="shared" si="24"/>
        <v>49.575000000000003</v>
      </c>
      <c r="L55" s="29">
        <f t="shared" si="24"/>
        <v>0</v>
      </c>
      <c r="M55" s="29">
        <f t="shared" si="24"/>
        <v>1784.7</v>
      </c>
      <c r="N55" s="29">
        <f t="shared" si="24"/>
        <v>396.6</v>
      </c>
      <c r="O55" s="29">
        <f t="shared" si="24"/>
        <v>0</v>
      </c>
      <c r="P55" s="29">
        <f t="shared" si="24"/>
        <v>0</v>
      </c>
      <c r="Q55" s="29">
        <f t="shared" si="24"/>
        <v>0</v>
      </c>
      <c r="R55" s="29">
        <f t="shared" si="24"/>
        <v>561.85</v>
      </c>
      <c r="S55" s="29">
        <f t="shared" si="24"/>
        <v>0</v>
      </c>
      <c r="T55" s="29">
        <f t="shared" si="24"/>
        <v>0</v>
      </c>
      <c r="U55" s="29">
        <f t="shared" si="24"/>
        <v>6213.4</v>
      </c>
      <c r="V55" s="29">
        <f t="shared" si="24"/>
        <v>0</v>
      </c>
      <c r="W55" s="29">
        <f t="shared" si="24"/>
        <v>0</v>
      </c>
      <c r="Y55" s="29">
        <f>AVERAGE(Y54,Y56)</f>
        <v>165.25</v>
      </c>
      <c r="Z55" s="29">
        <f>AVERAGE(Z54,Z56)</f>
        <v>66.099999999999994</v>
      </c>
      <c r="AA55" s="29">
        <f>AVERAGE(AA54,AA56)</f>
        <v>99.149999999999991</v>
      </c>
    </row>
    <row r="56" spans="1:27">
      <c r="A56" t="s">
        <v>42</v>
      </c>
      <c r="B56" s="18">
        <v>36320</v>
      </c>
      <c r="D56" s="48">
        <v>36320</v>
      </c>
      <c r="E56" s="28" t="s">
        <v>6571</v>
      </c>
      <c r="F56">
        <v>0</v>
      </c>
      <c r="G56">
        <v>0</v>
      </c>
      <c r="H56">
        <v>0</v>
      </c>
      <c r="I56">
        <v>39825.25</v>
      </c>
      <c r="J56">
        <v>0</v>
      </c>
      <c r="K56">
        <v>0</v>
      </c>
      <c r="L56">
        <v>0</v>
      </c>
      <c r="M56">
        <v>2247.4</v>
      </c>
      <c r="N56">
        <v>727.1</v>
      </c>
      <c r="O56">
        <v>0</v>
      </c>
      <c r="P56">
        <v>0</v>
      </c>
      <c r="Q56">
        <v>0</v>
      </c>
      <c r="R56">
        <v>363.55</v>
      </c>
      <c r="S56" s="1">
        <v>0</v>
      </c>
      <c r="T56" s="4">
        <v>0</v>
      </c>
      <c r="U56">
        <v>8593</v>
      </c>
      <c r="V56">
        <v>0</v>
      </c>
      <c r="W56">
        <v>0</v>
      </c>
      <c r="Y56">
        <v>198.3</v>
      </c>
      <c r="Z56">
        <v>132.19999999999999</v>
      </c>
      <c r="AA56">
        <v>66.099999999999994</v>
      </c>
    </row>
    <row r="57" spans="1:27">
      <c r="B57" s="18"/>
      <c r="D57" s="49">
        <v>36323</v>
      </c>
      <c r="E57" s="29" t="s">
        <v>6572</v>
      </c>
      <c r="F57" s="29">
        <f t="shared" ref="F57:W57" si="25">AVERAGE(F56,F58)</f>
        <v>0</v>
      </c>
      <c r="G57" s="29">
        <f t="shared" si="25"/>
        <v>0</v>
      </c>
      <c r="H57" s="29">
        <f t="shared" si="25"/>
        <v>0</v>
      </c>
      <c r="I57" s="29">
        <f t="shared" si="25"/>
        <v>50434.3</v>
      </c>
      <c r="J57" s="29">
        <f t="shared" si="25"/>
        <v>0</v>
      </c>
      <c r="K57" s="29">
        <f t="shared" si="25"/>
        <v>0</v>
      </c>
      <c r="L57" s="29">
        <f t="shared" si="25"/>
        <v>0</v>
      </c>
      <c r="M57" s="29">
        <f t="shared" si="25"/>
        <v>4098.2</v>
      </c>
      <c r="N57" s="29">
        <f t="shared" si="25"/>
        <v>413.125</v>
      </c>
      <c r="O57" s="29">
        <f t="shared" si="25"/>
        <v>66.099999999999994</v>
      </c>
      <c r="P57" s="29">
        <f t="shared" si="25"/>
        <v>0</v>
      </c>
      <c r="Q57" s="29">
        <f t="shared" si="25"/>
        <v>49.575000000000003</v>
      </c>
      <c r="R57" s="29">
        <f t="shared" si="25"/>
        <v>297.45</v>
      </c>
      <c r="S57" s="29">
        <f t="shared" si="25"/>
        <v>16.524999999999999</v>
      </c>
      <c r="T57" s="29">
        <f t="shared" si="25"/>
        <v>0</v>
      </c>
      <c r="U57" s="29">
        <f t="shared" si="25"/>
        <v>8708.6749999999993</v>
      </c>
      <c r="V57" s="29">
        <f t="shared" si="25"/>
        <v>0</v>
      </c>
      <c r="W57" s="29">
        <f t="shared" si="25"/>
        <v>0</v>
      </c>
      <c r="Y57" s="29">
        <f>AVERAGE(Y56,Y58)</f>
        <v>214.82499999999999</v>
      </c>
      <c r="Z57" s="29">
        <f>AVERAGE(Z56,Z58)</f>
        <v>99.149999999999991</v>
      </c>
      <c r="AA57" s="29">
        <f>AVERAGE(AA56,AA58)</f>
        <v>99.149999999999991</v>
      </c>
    </row>
    <row r="58" spans="1:27">
      <c r="A58" t="s">
        <v>42</v>
      </c>
      <c r="B58" s="18">
        <v>36327</v>
      </c>
      <c r="D58" s="48">
        <v>36327</v>
      </c>
      <c r="E58" s="28" t="s">
        <v>6573</v>
      </c>
      <c r="F58">
        <v>0</v>
      </c>
      <c r="G58">
        <v>0</v>
      </c>
      <c r="H58">
        <v>0</v>
      </c>
      <c r="I58">
        <v>61043.35</v>
      </c>
      <c r="J58">
        <v>0</v>
      </c>
      <c r="K58">
        <v>0</v>
      </c>
      <c r="L58">
        <v>0</v>
      </c>
      <c r="M58">
        <v>5949</v>
      </c>
      <c r="N58">
        <v>99.15</v>
      </c>
      <c r="O58">
        <v>132.19999999999999</v>
      </c>
      <c r="P58">
        <v>0</v>
      </c>
      <c r="Q58">
        <v>99.15</v>
      </c>
      <c r="R58">
        <v>231.35</v>
      </c>
      <c r="S58" s="1">
        <v>33.049999999999997</v>
      </c>
      <c r="T58" s="4">
        <v>0</v>
      </c>
      <c r="U58">
        <v>8824.35</v>
      </c>
      <c r="V58">
        <v>0</v>
      </c>
      <c r="W58">
        <v>0</v>
      </c>
      <c r="Y58">
        <v>231.35</v>
      </c>
      <c r="Z58">
        <v>66.099999999999994</v>
      </c>
      <c r="AA58">
        <v>132.19999999999999</v>
      </c>
    </row>
    <row r="59" spans="1:27">
      <c r="B59" s="18"/>
      <c r="D59" s="49">
        <v>36330</v>
      </c>
      <c r="E59" s="29" t="s">
        <v>6574</v>
      </c>
      <c r="F59" s="29">
        <f t="shared" ref="F59:W59" si="26">AVERAGE(F58,F60)</f>
        <v>0</v>
      </c>
      <c r="G59" s="29">
        <f t="shared" si="26"/>
        <v>0</v>
      </c>
      <c r="H59" s="29">
        <f t="shared" si="26"/>
        <v>0</v>
      </c>
      <c r="I59" s="29">
        <f t="shared" si="26"/>
        <v>34024.974999999999</v>
      </c>
      <c r="J59" s="29">
        <f t="shared" si="26"/>
        <v>644.47500000000002</v>
      </c>
      <c r="K59" s="29">
        <f t="shared" si="26"/>
        <v>0</v>
      </c>
      <c r="L59" s="29">
        <f t="shared" si="26"/>
        <v>0</v>
      </c>
      <c r="M59" s="29">
        <f t="shared" si="26"/>
        <v>6015.1</v>
      </c>
      <c r="N59" s="29">
        <f t="shared" si="26"/>
        <v>132.19999999999999</v>
      </c>
      <c r="O59" s="29">
        <f t="shared" si="26"/>
        <v>793.2</v>
      </c>
      <c r="P59" s="29">
        <f t="shared" si="26"/>
        <v>0</v>
      </c>
      <c r="Q59" s="29">
        <f t="shared" si="26"/>
        <v>198.3</v>
      </c>
      <c r="R59" s="29">
        <f t="shared" si="26"/>
        <v>181.77499999999998</v>
      </c>
      <c r="S59" s="29">
        <f t="shared" si="26"/>
        <v>16.524999999999999</v>
      </c>
      <c r="T59" s="29">
        <f t="shared" si="26"/>
        <v>0</v>
      </c>
      <c r="U59" s="29">
        <f t="shared" si="26"/>
        <v>7898.9500000000007</v>
      </c>
      <c r="V59" s="29">
        <f t="shared" si="26"/>
        <v>0</v>
      </c>
      <c r="W59" s="29">
        <f t="shared" si="26"/>
        <v>0</v>
      </c>
      <c r="Y59" s="29">
        <f>AVERAGE(Y58,Y60)</f>
        <v>561.85</v>
      </c>
      <c r="Z59" s="29">
        <f>AVERAGE(Z58,Z60)</f>
        <v>99.149999999999991</v>
      </c>
      <c r="AA59" s="29">
        <f>AVERAGE(AA58,AA60)</f>
        <v>115.675</v>
      </c>
    </row>
    <row r="60" spans="1:27">
      <c r="A60" t="s">
        <v>42</v>
      </c>
      <c r="B60" s="18">
        <v>36334</v>
      </c>
      <c r="D60" s="48">
        <v>36334</v>
      </c>
      <c r="E60" s="28" t="s">
        <v>7021</v>
      </c>
      <c r="F60">
        <v>0</v>
      </c>
      <c r="G60">
        <v>0</v>
      </c>
      <c r="H60">
        <v>0</v>
      </c>
      <c r="I60">
        <v>7006.6</v>
      </c>
      <c r="J60">
        <v>1288.95</v>
      </c>
      <c r="K60">
        <v>0</v>
      </c>
      <c r="L60">
        <v>0</v>
      </c>
      <c r="M60">
        <v>6081.2</v>
      </c>
      <c r="N60">
        <v>165.25</v>
      </c>
      <c r="O60">
        <v>1454.2</v>
      </c>
      <c r="P60">
        <v>0</v>
      </c>
      <c r="Q60">
        <v>297.45</v>
      </c>
      <c r="R60">
        <v>132.19999999999999</v>
      </c>
      <c r="S60" s="1">
        <v>0</v>
      </c>
      <c r="T60" s="4">
        <v>0</v>
      </c>
      <c r="U60">
        <v>6973.55</v>
      </c>
      <c r="V60">
        <v>0</v>
      </c>
      <c r="W60">
        <v>0</v>
      </c>
      <c r="Y60">
        <v>892.35</v>
      </c>
      <c r="Z60">
        <v>132.19999999999999</v>
      </c>
      <c r="AA60">
        <v>99.15</v>
      </c>
    </row>
    <row r="61" spans="1:27">
      <c r="B61" s="18"/>
      <c r="D61" s="49">
        <v>36337</v>
      </c>
      <c r="E61" s="29" t="s">
        <v>7022</v>
      </c>
      <c r="F61" s="29">
        <f t="shared" ref="F61:W61" si="27">AVERAGE(F60,F62)</f>
        <v>0</v>
      </c>
      <c r="G61" s="29">
        <f t="shared" si="27"/>
        <v>0</v>
      </c>
      <c r="H61" s="29">
        <f t="shared" si="27"/>
        <v>0</v>
      </c>
      <c r="I61" s="29">
        <f t="shared" si="27"/>
        <v>6676.1</v>
      </c>
      <c r="J61" s="29">
        <f t="shared" si="27"/>
        <v>2429.1750000000002</v>
      </c>
      <c r="K61" s="29">
        <f t="shared" si="27"/>
        <v>0</v>
      </c>
      <c r="L61" s="29">
        <f t="shared" si="27"/>
        <v>0</v>
      </c>
      <c r="M61" s="29">
        <f t="shared" si="27"/>
        <v>4296.5</v>
      </c>
      <c r="N61" s="29">
        <f t="shared" si="27"/>
        <v>99.15</v>
      </c>
      <c r="O61" s="29">
        <f t="shared" si="27"/>
        <v>15467.4</v>
      </c>
      <c r="P61" s="29">
        <f t="shared" si="27"/>
        <v>0</v>
      </c>
      <c r="Q61" s="29">
        <f t="shared" si="27"/>
        <v>181.77499999999998</v>
      </c>
      <c r="R61" s="29">
        <f t="shared" si="27"/>
        <v>115.675</v>
      </c>
      <c r="S61" s="29">
        <f t="shared" si="27"/>
        <v>33.049999999999997</v>
      </c>
      <c r="T61" s="29">
        <f t="shared" si="27"/>
        <v>0</v>
      </c>
      <c r="U61" s="29">
        <f t="shared" si="27"/>
        <v>5965.5249999999996</v>
      </c>
      <c r="V61" s="29">
        <f t="shared" si="27"/>
        <v>0</v>
      </c>
      <c r="W61" s="29">
        <f t="shared" si="27"/>
        <v>0</v>
      </c>
      <c r="Y61" s="29">
        <f>AVERAGE(Y60,Y62)</f>
        <v>892.35</v>
      </c>
      <c r="Z61" s="29">
        <f>AVERAGE(Z60,Z62)</f>
        <v>198.29999999999998</v>
      </c>
      <c r="AA61" s="29">
        <f>AVERAGE(AA60,AA62)</f>
        <v>231.35000000000002</v>
      </c>
    </row>
    <row r="62" spans="1:27">
      <c r="A62" t="s">
        <v>42</v>
      </c>
      <c r="B62" s="18">
        <v>36341</v>
      </c>
      <c r="D62" s="48">
        <v>36341</v>
      </c>
      <c r="E62" s="28" t="s">
        <v>7023</v>
      </c>
      <c r="F62">
        <v>0</v>
      </c>
      <c r="G62">
        <v>0</v>
      </c>
      <c r="H62">
        <v>0</v>
      </c>
      <c r="I62">
        <v>6345.6</v>
      </c>
      <c r="J62">
        <v>3569.4</v>
      </c>
      <c r="K62">
        <v>0</v>
      </c>
      <c r="L62">
        <v>0</v>
      </c>
      <c r="M62">
        <v>2511.8000000000002</v>
      </c>
      <c r="N62">
        <v>33.049999999999997</v>
      </c>
      <c r="O62">
        <v>29480.6</v>
      </c>
      <c r="P62">
        <v>0</v>
      </c>
      <c r="Q62">
        <v>66.099999999999994</v>
      </c>
      <c r="R62">
        <v>99.15</v>
      </c>
      <c r="S62" s="1">
        <v>66.099999999999994</v>
      </c>
      <c r="T62" s="4">
        <v>0</v>
      </c>
      <c r="U62">
        <v>4957.5</v>
      </c>
      <c r="V62">
        <v>0</v>
      </c>
      <c r="W62">
        <v>0</v>
      </c>
      <c r="Y62">
        <v>892.35</v>
      </c>
      <c r="Z62">
        <v>264.39999999999998</v>
      </c>
      <c r="AA62">
        <v>363.55</v>
      </c>
    </row>
    <row r="63" spans="1:27">
      <c r="B63" s="18"/>
      <c r="D63" s="49">
        <v>36344</v>
      </c>
      <c r="E63" s="29" t="s">
        <v>7024</v>
      </c>
      <c r="F63" s="29">
        <f t="shared" ref="F63:W63" si="28">AVERAGE(F62,F64)</f>
        <v>0</v>
      </c>
      <c r="G63" s="29">
        <f t="shared" si="28"/>
        <v>0</v>
      </c>
      <c r="H63" s="29">
        <f t="shared" si="28"/>
        <v>0</v>
      </c>
      <c r="I63" s="29">
        <f t="shared" si="28"/>
        <v>6362.125</v>
      </c>
      <c r="J63" s="29">
        <f t="shared" si="28"/>
        <v>1784.7</v>
      </c>
      <c r="K63" s="29">
        <f t="shared" si="28"/>
        <v>132.19999999999999</v>
      </c>
      <c r="L63" s="29">
        <f t="shared" si="28"/>
        <v>0</v>
      </c>
      <c r="M63" s="29">
        <f t="shared" si="28"/>
        <v>1520.3000000000002</v>
      </c>
      <c r="N63" s="29">
        <f t="shared" si="28"/>
        <v>16.524999999999999</v>
      </c>
      <c r="O63" s="29">
        <f t="shared" si="28"/>
        <v>17119.899999999998</v>
      </c>
      <c r="P63" s="29">
        <f t="shared" si="28"/>
        <v>0</v>
      </c>
      <c r="Q63" s="29">
        <f t="shared" si="28"/>
        <v>1008.025</v>
      </c>
      <c r="R63" s="29">
        <f t="shared" si="28"/>
        <v>297.45</v>
      </c>
      <c r="S63" s="29">
        <f t="shared" si="28"/>
        <v>33.049999999999997</v>
      </c>
      <c r="T63" s="29">
        <f t="shared" si="28"/>
        <v>0</v>
      </c>
      <c r="U63" s="29">
        <f t="shared" si="28"/>
        <v>3966</v>
      </c>
      <c r="V63" s="29">
        <f t="shared" si="28"/>
        <v>0</v>
      </c>
      <c r="W63" s="29">
        <f t="shared" si="28"/>
        <v>0</v>
      </c>
      <c r="Y63" s="29">
        <f>AVERAGE(Y62,Y64)</f>
        <v>710.57500000000005</v>
      </c>
      <c r="Z63" s="29">
        <f>AVERAGE(Z62,Z64)</f>
        <v>413.125</v>
      </c>
      <c r="AA63" s="29">
        <f>AVERAGE(AA62,AA64)</f>
        <v>380.07500000000005</v>
      </c>
    </row>
    <row r="64" spans="1:27">
      <c r="A64" t="s">
        <v>42</v>
      </c>
      <c r="B64" s="18">
        <v>36348</v>
      </c>
      <c r="D64" s="48">
        <v>36348</v>
      </c>
      <c r="E64" s="28" t="s">
        <v>7025</v>
      </c>
      <c r="F64">
        <v>0</v>
      </c>
      <c r="G64">
        <v>0</v>
      </c>
      <c r="H64">
        <v>0</v>
      </c>
      <c r="I64">
        <v>6378.65</v>
      </c>
      <c r="J64">
        <v>0</v>
      </c>
      <c r="K64">
        <v>264.39999999999998</v>
      </c>
      <c r="L64">
        <v>0</v>
      </c>
      <c r="M64">
        <v>528.79999999999995</v>
      </c>
      <c r="N64">
        <v>0</v>
      </c>
      <c r="O64">
        <v>4759.2</v>
      </c>
      <c r="P64">
        <v>0</v>
      </c>
      <c r="Q64">
        <v>1949.95</v>
      </c>
      <c r="R64">
        <v>495.75</v>
      </c>
      <c r="S64" s="1">
        <v>0</v>
      </c>
      <c r="T64" s="4">
        <v>0</v>
      </c>
      <c r="U64">
        <v>2974.5</v>
      </c>
      <c r="V64">
        <v>0</v>
      </c>
      <c r="W64">
        <v>0</v>
      </c>
      <c r="Y64">
        <v>528.79999999999995</v>
      </c>
      <c r="Z64">
        <v>561.85</v>
      </c>
      <c r="AA64">
        <v>396.6</v>
      </c>
    </row>
    <row r="65" spans="1:27">
      <c r="B65" s="18"/>
      <c r="D65" s="49">
        <v>36351</v>
      </c>
      <c r="E65" s="29" t="s">
        <v>7026</v>
      </c>
      <c r="F65" s="29">
        <f t="shared" ref="F65:W65" si="29">AVERAGE(F64,F66)</f>
        <v>0</v>
      </c>
      <c r="G65" s="29">
        <f t="shared" si="29"/>
        <v>0</v>
      </c>
      <c r="H65" s="29">
        <f t="shared" si="29"/>
        <v>0</v>
      </c>
      <c r="I65" s="29">
        <f t="shared" si="29"/>
        <v>3866.85</v>
      </c>
      <c r="J65" s="29">
        <f t="shared" si="29"/>
        <v>594.9</v>
      </c>
      <c r="K65" s="29">
        <f t="shared" si="29"/>
        <v>5436.7249999999995</v>
      </c>
      <c r="L65" s="29">
        <f t="shared" si="29"/>
        <v>0</v>
      </c>
      <c r="M65" s="29">
        <f t="shared" si="29"/>
        <v>363.54999999999995</v>
      </c>
      <c r="N65" s="29">
        <f t="shared" si="29"/>
        <v>16.524999999999999</v>
      </c>
      <c r="O65" s="29">
        <f t="shared" si="29"/>
        <v>3404.1499999999996</v>
      </c>
      <c r="P65" s="29">
        <f t="shared" si="29"/>
        <v>0</v>
      </c>
      <c r="Q65" s="29">
        <f t="shared" si="29"/>
        <v>2016.0500000000002</v>
      </c>
      <c r="R65" s="29">
        <f t="shared" si="29"/>
        <v>561.85</v>
      </c>
      <c r="S65" s="29">
        <f t="shared" si="29"/>
        <v>16.524999999999999</v>
      </c>
      <c r="T65" s="29">
        <f t="shared" si="29"/>
        <v>0</v>
      </c>
      <c r="U65" s="29">
        <f t="shared" si="29"/>
        <v>3205.85</v>
      </c>
      <c r="V65" s="29">
        <f t="shared" si="29"/>
        <v>0</v>
      </c>
      <c r="W65" s="29">
        <f t="shared" si="29"/>
        <v>0</v>
      </c>
      <c r="Y65" s="29">
        <f>AVERAGE(Y64,Y66)</f>
        <v>396.59999999999997</v>
      </c>
      <c r="Z65" s="29">
        <f>AVERAGE(Z64,Z66)</f>
        <v>280.92500000000001</v>
      </c>
      <c r="AA65" s="29">
        <f>AVERAGE(AA64,AA66)</f>
        <v>231.35000000000002</v>
      </c>
    </row>
    <row r="66" spans="1:27">
      <c r="A66" t="s">
        <v>42</v>
      </c>
      <c r="B66" s="18">
        <v>36355</v>
      </c>
      <c r="D66" s="48">
        <v>36355</v>
      </c>
      <c r="E66" s="28" t="s">
        <v>6644</v>
      </c>
      <c r="F66">
        <v>0</v>
      </c>
      <c r="G66">
        <v>0</v>
      </c>
      <c r="H66">
        <v>0</v>
      </c>
      <c r="I66">
        <v>1355.05</v>
      </c>
      <c r="J66">
        <v>1189.8</v>
      </c>
      <c r="K66">
        <v>10609.05</v>
      </c>
      <c r="L66">
        <v>0</v>
      </c>
      <c r="M66">
        <v>198.3</v>
      </c>
      <c r="N66">
        <v>33.049999999999997</v>
      </c>
      <c r="O66">
        <v>2049.1</v>
      </c>
      <c r="P66">
        <v>0</v>
      </c>
      <c r="Q66">
        <v>2082.15</v>
      </c>
      <c r="R66">
        <v>627.95000000000005</v>
      </c>
      <c r="S66" s="1">
        <v>33.049999999999997</v>
      </c>
      <c r="T66" s="4">
        <v>0</v>
      </c>
      <c r="U66">
        <v>3437.2</v>
      </c>
      <c r="V66">
        <v>0</v>
      </c>
      <c r="W66">
        <v>0</v>
      </c>
      <c r="Y66">
        <v>264.39999999999998</v>
      </c>
      <c r="Z66">
        <v>0</v>
      </c>
      <c r="AA66">
        <v>66.099999999999994</v>
      </c>
    </row>
    <row r="67" spans="1:27">
      <c r="B67" s="18"/>
      <c r="D67" s="49">
        <v>36358</v>
      </c>
      <c r="E67" s="29" t="s">
        <v>6645</v>
      </c>
      <c r="F67" s="29">
        <f t="shared" ref="F67:W67" si="30">AVERAGE(F66,F68)</f>
        <v>0</v>
      </c>
      <c r="G67" s="29">
        <f t="shared" si="30"/>
        <v>0</v>
      </c>
      <c r="H67" s="29">
        <f t="shared" si="30"/>
        <v>0</v>
      </c>
      <c r="I67" s="29">
        <f t="shared" si="30"/>
        <v>2016.0500000000002</v>
      </c>
      <c r="J67" s="29">
        <f t="shared" si="30"/>
        <v>2230.875</v>
      </c>
      <c r="K67" s="29">
        <f t="shared" si="30"/>
        <v>5668.0749999999998</v>
      </c>
      <c r="L67" s="29">
        <f t="shared" si="30"/>
        <v>0</v>
      </c>
      <c r="M67" s="29">
        <f t="shared" si="30"/>
        <v>363.54999999999995</v>
      </c>
      <c r="N67" s="29">
        <f t="shared" si="30"/>
        <v>33.049999999999997</v>
      </c>
      <c r="O67" s="29">
        <f t="shared" si="30"/>
        <v>2858.8249999999998</v>
      </c>
      <c r="P67" s="29">
        <f t="shared" si="30"/>
        <v>0</v>
      </c>
      <c r="Q67" s="29">
        <f t="shared" si="30"/>
        <v>1206.325</v>
      </c>
      <c r="R67" s="29">
        <f t="shared" si="30"/>
        <v>363.55</v>
      </c>
      <c r="S67" s="29">
        <f t="shared" si="30"/>
        <v>66.099999999999994</v>
      </c>
      <c r="T67" s="29">
        <f t="shared" si="30"/>
        <v>0</v>
      </c>
      <c r="U67" s="29">
        <f t="shared" si="30"/>
        <v>4891.3999999999996</v>
      </c>
      <c r="V67" s="29">
        <f t="shared" si="30"/>
        <v>0</v>
      </c>
      <c r="W67" s="29">
        <f t="shared" si="30"/>
        <v>0</v>
      </c>
      <c r="Y67" s="29">
        <f>AVERAGE(Y66,Y68)</f>
        <v>280.92499999999995</v>
      </c>
      <c r="Z67" s="29">
        <f>AVERAGE(Z66,Z68)</f>
        <v>115.675</v>
      </c>
      <c r="AA67" s="29">
        <f>AVERAGE(AA66,AA68)</f>
        <v>99.149999999999991</v>
      </c>
    </row>
    <row r="68" spans="1:27">
      <c r="A68" t="s">
        <v>42</v>
      </c>
      <c r="B68" s="18">
        <v>36362</v>
      </c>
      <c r="D68" s="48">
        <v>36362</v>
      </c>
      <c r="E68" s="28" t="s">
        <v>6646</v>
      </c>
      <c r="F68">
        <v>0</v>
      </c>
      <c r="G68">
        <v>0</v>
      </c>
      <c r="H68">
        <v>0</v>
      </c>
      <c r="I68">
        <v>2677.05</v>
      </c>
      <c r="J68">
        <v>3271.95</v>
      </c>
      <c r="K68">
        <v>727.1</v>
      </c>
      <c r="L68">
        <v>0</v>
      </c>
      <c r="M68">
        <v>528.79999999999995</v>
      </c>
      <c r="N68">
        <v>33.049999999999997</v>
      </c>
      <c r="O68">
        <v>3668.55</v>
      </c>
      <c r="P68">
        <v>0</v>
      </c>
      <c r="Q68">
        <v>330.5</v>
      </c>
      <c r="R68">
        <v>99.15</v>
      </c>
      <c r="S68" s="1">
        <v>99.15</v>
      </c>
      <c r="T68" s="4">
        <v>0</v>
      </c>
      <c r="U68">
        <v>6345.6</v>
      </c>
      <c r="V68">
        <v>0</v>
      </c>
      <c r="W68">
        <v>0</v>
      </c>
      <c r="Y68">
        <v>297.45</v>
      </c>
      <c r="Z68">
        <v>231.35</v>
      </c>
      <c r="AA68">
        <v>132.19999999999999</v>
      </c>
    </row>
    <row r="69" spans="1:27">
      <c r="B69" s="18"/>
      <c r="D69" s="49">
        <v>36365</v>
      </c>
      <c r="E69" s="29" t="s">
        <v>6647</v>
      </c>
      <c r="F69" s="29">
        <f t="shared" ref="F69:W69" si="31">AVERAGE(F68,F70)</f>
        <v>0</v>
      </c>
      <c r="G69" s="29">
        <f t="shared" si="31"/>
        <v>0</v>
      </c>
      <c r="H69" s="29">
        <f t="shared" si="31"/>
        <v>0</v>
      </c>
      <c r="I69" s="29">
        <f t="shared" si="31"/>
        <v>1922.625</v>
      </c>
      <c r="J69" s="29">
        <f t="shared" si="31"/>
        <v>27044.324999999997</v>
      </c>
      <c r="K69" s="29">
        <f t="shared" si="31"/>
        <v>363.55</v>
      </c>
      <c r="L69" s="29">
        <f t="shared" si="31"/>
        <v>0</v>
      </c>
      <c r="M69" s="29">
        <f t="shared" si="31"/>
        <v>821.94999999999993</v>
      </c>
      <c r="N69" s="29">
        <f t="shared" si="31"/>
        <v>467.875</v>
      </c>
      <c r="O69" s="29">
        <f t="shared" si="31"/>
        <v>5591.1</v>
      </c>
      <c r="P69" s="29">
        <f t="shared" si="31"/>
        <v>26.55</v>
      </c>
      <c r="Q69" s="29">
        <f t="shared" si="31"/>
        <v>497.125</v>
      </c>
      <c r="R69" s="29">
        <f t="shared" si="31"/>
        <v>49.575000000000003</v>
      </c>
      <c r="S69" s="29">
        <f t="shared" si="31"/>
        <v>62.85</v>
      </c>
      <c r="T69" s="29">
        <f t="shared" si="31"/>
        <v>0</v>
      </c>
      <c r="U69" s="29">
        <f t="shared" si="31"/>
        <v>3730.3500000000004</v>
      </c>
      <c r="V69" s="29">
        <f t="shared" si="31"/>
        <v>0</v>
      </c>
      <c r="W69" s="29">
        <f t="shared" si="31"/>
        <v>0</v>
      </c>
      <c r="Y69" s="29">
        <f>AVERAGE(Y68,Y70)</f>
        <v>294.75</v>
      </c>
      <c r="Z69" s="29">
        <f>AVERAGE(Z68,Z70)</f>
        <v>221.875</v>
      </c>
      <c r="AA69" s="29">
        <f>AVERAGE(AA68,AA70)</f>
        <v>66.099999999999994</v>
      </c>
    </row>
    <row r="70" spans="1:27">
      <c r="A70" t="s">
        <v>42</v>
      </c>
      <c r="B70" s="18">
        <v>36369</v>
      </c>
      <c r="D70" s="48">
        <v>36369</v>
      </c>
      <c r="E70" s="28" t="s">
        <v>6648</v>
      </c>
      <c r="F70">
        <v>0</v>
      </c>
      <c r="G70">
        <v>0</v>
      </c>
      <c r="H70">
        <v>0</v>
      </c>
      <c r="I70">
        <v>1168.2</v>
      </c>
      <c r="J70">
        <v>50816.7</v>
      </c>
      <c r="K70">
        <v>0</v>
      </c>
      <c r="L70">
        <v>0</v>
      </c>
      <c r="M70">
        <v>1115.0999999999999</v>
      </c>
      <c r="N70">
        <v>902.7</v>
      </c>
      <c r="O70">
        <v>7513.65</v>
      </c>
      <c r="P70">
        <v>53.1</v>
      </c>
      <c r="Q70">
        <v>663.75</v>
      </c>
      <c r="R70">
        <v>0</v>
      </c>
      <c r="S70" s="1">
        <v>26.55</v>
      </c>
      <c r="T70" s="4">
        <v>0</v>
      </c>
      <c r="U70">
        <v>1115.0999999999999</v>
      </c>
      <c r="V70">
        <v>0</v>
      </c>
      <c r="W70">
        <v>0</v>
      </c>
      <c r="Y70">
        <v>292.05</v>
      </c>
      <c r="Z70">
        <v>212.4</v>
      </c>
      <c r="AA70">
        <v>0</v>
      </c>
    </row>
    <row r="71" spans="1:27">
      <c r="B71" s="18"/>
      <c r="D71" s="49">
        <v>36372</v>
      </c>
      <c r="E71" s="29" t="s">
        <v>6649</v>
      </c>
      <c r="F71" s="29">
        <f t="shared" ref="F71:W71" si="32">AVERAGE(F70,F72)</f>
        <v>0</v>
      </c>
      <c r="G71" s="29">
        <f t="shared" si="32"/>
        <v>0</v>
      </c>
      <c r="H71" s="29">
        <f t="shared" si="32"/>
        <v>0</v>
      </c>
      <c r="I71" s="29">
        <f t="shared" si="32"/>
        <v>1008.9000000000001</v>
      </c>
      <c r="J71" s="29">
        <f t="shared" si="32"/>
        <v>79888.95</v>
      </c>
      <c r="K71" s="29">
        <f t="shared" si="32"/>
        <v>0</v>
      </c>
      <c r="L71" s="29">
        <f t="shared" si="32"/>
        <v>0</v>
      </c>
      <c r="M71" s="29">
        <f t="shared" si="32"/>
        <v>915.97499999999991</v>
      </c>
      <c r="N71" s="29">
        <f t="shared" si="32"/>
        <v>783.22500000000002</v>
      </c>
      <c r="O71" s="29">
        <f t="shared" si="32"/>
        <v>7672.95</v>
      </c>
      <c r="P71" s="29">
        <f t="shared" si="32"/>
        <v>106.2</v>
      </c>
      <c r="Q71" s="29">
        <f t="shared" si="32"/>
        <v>531</v>
      </c>
      <c r="R71" s="29">
        <f t="shared" si="32"/>
        <v>26.55</v>
      </c>
      <c r="S71" s="29">
        <f t="shared" si="32"/>
        <v>13.275</v>
      </c>
      <c r="T71" s="29">
        <f t="shared" si="32"/>
        <v>0</v>
      </c>
      <c r="U71" s="29">
        <f t="shared" si="32"/>
        <v>902.69999999999993</v>
      </c>
      <c r="V71" s="29">
        <f t="shared" si="32"/>
        <v>0</v>
      </c>
      <c r="W71" s="29">
        <f t="shared" si="32"/>
        <v>0</v>
      </c>
      <c r="Y71" s="29">
        <f>AVERAGE(Y70,Y72)</f>
        <v>199.125</v>
      </c>
      <c r="Z71" s="29">
        <f>AVERAGE(Z70,Z72)</f>
        <v>119.47500000000001</v>
      </c>
      <c r="AA71" s="29">
        <f>AVERAGE(AA70,AA72)</f>
        <v>0</v>
      </c>
    </row>
    <row r="72" spans="1:27">
      <c r="A72" t="s">
        <v>42</v>
      </c>
      <c r="B72" s="18">
        <v>36376</v>
      </c>
      <c r="D72" s="48">
        <v>36376</v>
      </c>
      <c r="E72" s="28" t="s">
        <v>6650</v>
      </c>
      <c r="F72">
        <v>0</v>
      </c>
      <c r="G72">
        <v>0</v>
      </c>
      <c r="H72">
        <v>0</v>
      </c>
      <c r="I72">
        <v>849.6</v>
      </c>
      <c r="J72">
        <v>108961.2</v>
      </c>
      <c r="K72">
        <v>0</v>
      </c>
      <c r="L72">
        <v>0</v>
      </c>
      <c r="M72">
        <v>716.85</v>
      </c>
      <c r="N72">
        <v>663.75</v>
      </c>
      <c r="O72">
        <v>7832.25</v>
      </c>
      <c r="P72">
        <v>159.30000000000001</v>
      </c>
      <c r="Q72">
        <v>398.25</v>
      </c>
      <c r="R72">
        <v>53.1</v>
      </c>
      <c r="S72" s="1">
        <v>0</v>
      </c>
      <c r="T72" s="4">
        <v>0</v>
      </c>
      <c r="U72">
        <v>690.3</v>
      </c>
      <c r="V72">
        <v>0</v>
      </c>
      <c r="W72">
        <v>0</v>
      </c>
      <c r="Y72">
        <v>106.2</v>
      </c>
      <c r="Z72">
        <v>26.55</v>
      </c>
      <c r="AA72">
        <v>0</v>
      </c>
    </row>
    <row r="73" spans="1:27">
      <c r="B73" s="18"/>
      <c r="D73" s="49">
        <v>36379</v>
      </c>
      <c r="E73" s="29" t="s">
        <v>6651</v>
      </c>
      <c r="F73" s="29">
        <f t="shared" ref="F73:W73" si="33">AVERAGE(F72,F74)</f>
        <v>0</v>
      </c>
      <c r="G73" s="29">
        <f t="shared" si="33"/>
        <v>0</v>
      </c>
      <c r="H73" s="29">
        <f t="shared" si="33"/>
        <v>0</v>
      </c>
      <c r="I73" s="29">
        <f t="shared" si="33"/>
        <v>4407.3</v>
      </c>
      <c r="J73" s="29">
        <f t="shared" si="33"/>
        <v>103491.9</v>
      </c>
      <c r="K73" s="29">
        <f t="shared" si="33"/>
        <v>92.924999999999997</v>
      </c>
      <c r="L73" s="29">
        <f t="shared" si="33"/>
        <v>0</v>
      </c>
      <c r="M73" s="29">
        <f t="shared" si="33"/>
        <v>1500.075</v>
      </c>
      <c r="N73" s="29">
        <f t="shared" si="33"/>
        <v>1924.875</v>
      </c>
      <c r="O73" s="29">
        <f t="shared" si="33"/>
        <v>9093.375</v>
      </c>
      <c r="P73" s="29">
        <f t="shared" si="33"/>
        <v>92.925000000000011</v>
      </c>
      <c r="Q73" s="29">
        <f t="shared" si="33"/>
        <v>331.875</v>
      </c>
      <c r="R73" s="29">
        <f t="shared" si="33"/>
        <v>26.55</v>
      </c>
      <c r="S73" s="29">
        <f t="shared" si="33"/>
        <v>0</v>
      </c>
      <c r="T73" s="29">
        <f t="shared" si="33"/>
        <v>0</v>
      </c>
      <c r="U73" s="29">
        <f t="shared" si="33"/>
        <v>862.875</v>
      </c>
      <c r="V73" s="29">
        <f t="shared" si="33"/>
        <v>0</v>
      </c>
      <c r="W73" s="29">
        <f t="shared" si="33"/>
        <v>0</v>
      </c>
      <c r="Y73" s="29">
        <f>AVERAGE(Y72,Y74)</f>
        <v>119.47499999999999</v>
      </c>
      <c r="Z73" s="29">
        <f>AVERAGE(Z72,Z74)</f>
        <v>79.650000000000006</v>
      </c>
      <c r="AA73" s="29">
        <f>AVERAGE(AA72,AA74)</f>
        <v>53.1</v>
      </c>
    </row>
    <row r="74" spans="1:27">
      <c r="A74" t="s">
        <v>42</v>
      </c>
      <c r="B74" s="18">
        <v>36383</v>
      </c>
      <c r="D74" s="48">
        <v>36383</v>
      </c>
      <c r="E74" s="28" t="s">
        <v>6652</v>
      </c>
      <c r="F74">
        <v>0</v>
      </c>
      <c r="G74">
        <v>0</v>
      </c>
      <c r="H74">
        <v>0</v>
      </c>
      <c r="I74">
        <v>7965</v>
      </c>
      <c r="J74">
        <v>98022.6</v>
      </c>
      <c r="K74">
        <v>185.85</v>
      </c>
      <c r="L74">
        <v>0</v>
      </c>
      <c r="M74">
        <v>2283.3000000000002</v>
      </c>
      <c r="N74">
        <v>3186</v>
      </c>
      <c r="O74">
        <v>10354.5</v>
      </c>
      <c r="P74">
        <v>26.55</v>
      </c>
      <c r="Q74">
        <v>265.5</v>
      </c>
      <c r="R74">
        <v>0</v>
      </c>
      <c r="S74" s="1">
        <v>0</v>
      </c>
      <c r="T74" s="4">
        <v>0</v>
      </c>
      <c r="U74">
        <v>1035.45</v>
      </c>
      <c r="V74">
        <v>0</v>
      </c>
      <c r="W74">
        <v>0</v>
      </c>
      <c r="Y74">
        <v>132.75</v>
      </c>
      <c r="Z74">
        <v>132.75</v>
      </c>
      <c r="AA74">
        <v>106.2</v>
      </c>
    </row>
    <row r="75" spans="1:27">
      <c r="B75" s="18"/>
      <c r="D75" s="49">
        <v>36386</v>
      </c>
      <c r="E75" s="29" t="s">
        <v>6653</v>
      </c>
      <c r="F75" s="29">
        <f t="shared" ref="F75:W75" si="34">AVERAGE(F74,F76)</f>
        <v>0</v>
      </c>
      <c r="G75" s="29">
        <f t="shared" si="34"/>
        <v>0</v>
      </c>
      <c r="H75" s="29">
        <f t="shared" si="34"/>
        <v>0</v>
      </c>
      <c r="I75" s="29">
        <f t="shared" si="34"/>
        <v>6531.3</v>
      </c>
      <c r="J75" s="29">
        <f t="shared" si="34"/>
        <v>49887.450000000004</v>
      </c>
      <c r="K75" s="29">
        <f t="shared" si="34"/>
        <v>2575.3500000000004</v>
      </c>
      <c r="L75" s="29">
        <f t="shared" si="34"/>
        <v>0</v>
      </c>
      <c r="M75" s="29">
        <f t="shared" si="34"/>
        <v>2601.9</v>
      </c>
      <c r="N75" s="29">
        <f t="shared" si="34"/>
        <v>3265.65</v>
      </c>
      <c r="O75" s="29">
        <f t="shared" si="34"/>
        <v>10872.225</v>
      </c>
      <c r="P75" s="29">
        <f t="shared" si="34"/>
        <v>331.875</v>
      </c>
      <c r="Q75" s="29">
        <f t="shared" si="34"/>
        <v>650.47500000000002</v>
      </c>
      <c r="R75" s="29">
        <f t="shared" si="34"/>
        <v>119.47499999999999</v>
      </c>
      <c r="S75" s="29">
        <f t="shared" si="34"/>
        <v>13.275</v>
      </c>
      <c r="T75" s="29">
        <f t="shared" si="34"/>
        <v>0</v>
      </c>
      <c r="U75" s="29">
        <f t="shared" si="34"/>
        <v>2455.875</v>
      </c>
      <c r="V75" s="29">
        <f t="shared" si="34"/>
        <v>0</v>
      </c>
      <c r="W75" s="29">
        <f t="shared" si="34"/>
        <v>0</v>
      </c>
      <c r="Y75" s="29">
        <f>AVERAGE(Y74,Y76)</f>
        <v>225.67500000000001</v>
      </c>
      <c r="Z75" s="29">
        <f>AVERAGE(Z74,Z76)</f>
        <v>318.60000000000002</v>
      </c>
      <c r="AA75" s="29">
        <f>AVERAGE(AA74,AA76)</f>
        <v>252.22499999999999</v>
      </c>
    </row>
    <row r="76" spans="1:27">
      <c r="A76" t="s">
        <v>42</v>
      </c>
      <c r="B76" s="18">
        <v>36390</v>
      </c>
      <c r="D76" s="48">
        <v>36390</v>
      </c>
      <c r="E76" s="28" t="s">
        <v>6654</v>
      </c>
      <c r="F76">
        <v>0</v>
      </c>
      <c r="G76">
        <v>0</v>
      </c>
      <c r="H76">
        <v>0</v>
      </c>
      <c r="I76">
        <v>5097.6000000000004</v>
      </c>
      <c r="J76">
        <v>1752.3</v>
      </c>
      <c r="K76">
        <v>4964.8500000000004</v>
      </c>
      <c r="L76">
        <v>0</v>
      </c>
      <c r="M76">
        <v>2920.5</v>
      </c>
      <c r="N76">
        <v>3345.3</v>
      </c>
      <c r="O76">
        <v>11389.95</v>
      </c>
      <c r="P76">
        <v>637.20000000000005</v>
      </c>
      <c r="Q76">
        <v>1035.45</v>
      </c>
      <c r="R76">
        <v>238.95</v>
      </c>
      <c r="S76" s="1">
        <v>26.55</v>
      </c>
      <c r="T76" s="4">
        <v>0</v>
      </c>
      <c r="U76">
        <v>3876.3</v>
      </c>
      <c r="V76">
        <v>0</v>
      </c>
      <c r="W76">
        <v>0</v>
      </c>
      <c r="Y76">
        <v>318.60000000000002</v>
      </c>
      <c r="Z76">
        <v>504.45</v>
      </c>
      <c r="AA76">
        <v>398.25</v>
      </c>
    </row>
    <row r="77" spans="1:27">
      <c r="B77" s="18"/>
      <c r="D77" s="49">
        <v>36393</v>
      </c>
      <c r="E77" s="29" t="s">
        <v>6655</v>
      </c>
      <c r="F77" s="29">
        <f t="shared" ref="F77:W77" si="35">F76</f>
        <v>0</v>
      </c>
      <c r="G77" s="29">
        <f t="shared" si="35"/>
        <v>0</v>
      </c>
      <c r="H77" s="29">
        <f t="shared" si="35"/>
        <v>0</v>
      </c>
      <c r="I77" s="29">
        <f t="shared" si="35"/>
        <v>5097.6000000000004</v>
      </c>
      <c r="J77" s="29">
        <f t="shared" si="35"/>
        <v>1752.3</v>
      </c>
      <c r="K77" s="29">
        <f t="shared" si="35"/>
        <v>4964.8500000000004</v>
      </c>
      <c r="L77" s="29">
        <f t="shared" si="35"/>
        <v>0</v>
      </c>
      <c r="M77" s="29">
        <f t="shared" si="35"/>
        <v>2920.5</v>
      </c>
      <c r="N77" s="29">
        <f t="shared" si="35"/>
        <v>3345.3</v>
      </c>
      <c r="O77" s="29">
        <f t="shared" si="35"/>
        <v>11389.95</v>
      </c>
      <c r="P77" s="29">
        <f t="shared" si="35"/>
        <v>637.20000000000005</v>
      </c>
      <c r="Q77" s="29">
        <f t="shared" si="35"/>
        <v>1035.45</v>
      </c>
      <c r="R77" s="29">
        <f t="shared" si="35"/>
        <v>238.95</v>
      </c>
      <c r="S77" s="29">
        <f t="shared" si="35"/>
        <v>26.55</v>
      </c>
      <c r="T77" s="29">
        <f t="shared" si="35"/>
        <v>0</v>
      </c>
      <c r="U77" s="29">
        <f t="shared" si="35"/>
        <v>3876.3</v>
      </c>
      <c r="V77" s="29">
        <f t="shared" si="35"/>
        <v>0</v>
      </c>
      <c r="W77" s="29">
        <f t="shared" si="35"/>
        <v>0</v>
      </c>
      <c r="Y77" s="29">
        <f>Y76</f>
        <v>318.60000000000002</v>
      </c>
      <c r="Z77" s="29">
        <f>Z76</f>
        <v>504.45</v>
      </c>
      <c r="AA77" s="29">
        <f>AA76</f>
        <v>398.25</v>
      </c>
    </row>
    <row r="78" spans="1:27">
      <c r="A78" t="s">
        <v>768</v>
      </c>
      <c r="B78" s="13">
        <v>36308</v>
      </c>
      <c r="D78" s="48">
        <v>36308</v>
      </c>
      <c r="E78" s="28" t="s">
        <v>6656</v>
      </c>
      <c r="F78">
        <v>0</v>
      </c>
      <c r="G78">
        <v>0</v>
      </c>
      <c r="H78">
        <v>0</v>
      </c>
      <c r="I78">
        <v>6709.15</v>
      </c>
      <c r="J78">
        <v>0</v>
      </c>
      <c r="K78">
        <v>12030.2</v>
      </c>
      <c r="L78">
        <v>0</v>
      </c>
      <c r="M78">
        <v>231.35</v>
      </c>
      <c r="N78">
        <v>18640.2</v>
      </c>
      <c r="O78">
        <v>462.7</v>
      </c>
      <c r="P78">
        <v>0</v>
      </c>
      <c r="Q78">
        <v>0</v>
      </c>
      <c r="R78">
        <v>231.35</v>
      </c>
      <c r="S78">
        <v>0</v>
      </c>
      <c r="T78" s="4">
        <v>0</v>
      </c>
      <c r="U78">
        <v>0</v>
      </c>
      <c r="V78">
        <v>0</v>
      </c>
      <c r="W78">
        <v>0</v>
      </c>
      <c r="Y78">
        <v>165.25</v>
      </c>
      <c r="Z78">
        <v>132.19999999999999</v>
      </c>
      <c r="AA78">
        <v>297.45</v>
      </c>
    </row>
    <row r="79" spans="1:27">
      <c r="A79" t="s">
        <v>768</v>
      </c>
      <c r="B79" s="18">
        <v>36313</v>
      </c>
      <c r="D79" s="48">
        <v>36313</v>
      </c>
      <c r="E79" s="28" t="s">
        <v>6657</v>
      </c>
      <c r="F79">
        <v>0</v>
      </c>
      <c r="G79">
        <v>0</v>
      </c>
      <c r="H79">
        <v>0</v>
      </c>
      <c r="I79">
        <v>16723.3</v>
      </c>
      <c r="J79">
        <v>0</v>
      </c>
      <c r="K79">
        <v>18243.599999999999</v>
      </c>
      <c r="L79">
        <v>198.3</v>
      </c>
      <c r="M79">
        <v>1850.8</v>
      </c>
      <c r="N79">
        <v>36685.5</v>
      </c>
      <c r="O79">
        <v>2049.1</v>
      </c>
      <c r="P79">
        <v>0</v>
      </c>
      <c r="Q79">
        <v>165.25</v>
      </c>
      <c r="R79">
        <v>462.7</v>
      </c>
      <c r="S79">
        <v>33.049999999999997</v>
      </c>
      <c r="T79" s="4">
        <v>0</v>
      </c>
      <c r="U79">
        <v>33.049999999999997</v>
      </c>
      <c r="V79">
        <v>0</v>
      </c>
      <c r="W79">
        <v>0</v>
      </c>
      <c r="Y79">
        <v>297.45</v>
      </c>
      <c r="Z79">
        <v>627.95000000000005</v>
      </c>
      <c r="AA79">
        <v>561.85</v>
      </c>
    </row>
    <row r="80" spans="1:27">
      <c r="B80" s="18"/>
      <c r="D80" s="49">
        <v>36316</v>
      </c>
      <c r="E80" s="29" t="s">
        <v>6658</v>
      </c>
      <c r="F80" s="29">
        <f t="shared" ref="F80:W80" si="36">AVERAGE(F79,F81)</f>
        <v>0</v>
      </c>
      <c r="G80" s="29">
        <f t="shared" si="36"/>
        <v>0</v>
      </c>
      <c r="H80" s="29">
        <f t="shared" si="36"/>
        <v>0</v>
      </c>
      <c r="I80" s="29">
        <f t="shared" si="36"/>
        <v>17830.474999999999</v>
      </c>
      <c r="J80" s="29">
        <f t="shared" si="36"/>
        <v>0</v>
      </c>
      <c r="K80" s="29">
        <f t="shared" si="36"/>
        <v>15186.474999999999</v>
      </c>
      <c r="L80" s="29">
        <f t="shared" si="36"/>
        <v>99.15</v>
      </c>
      <c r="M80" s="29">
        <f t="shared" si="36"/>
        <v>1322</v>
      </c>
      <c r="N80" s="29">
        <f t="shared" si="36"/>
        <v>57903.6</v>
      </c>
      <c r="O80" s="29">
        <f t="shared" si="36"/>
        <v>3007.55</v>
      </c>
      <c r="P80" s="29">
        <f t="shared" si="36"/>
        <v>0</v>
      </c>
      <c r="Q80" s="29">
        <f t="shared" si="36"/>
        <v>99.15</v>
      </c>
      <c r="R80" s="29">
        <f t="shared" si="36"/>
        <v>727.1</v>
      </c>
      <c r="S80" s="29">
        <f t="shared" si="36"/>
        <v>16.524999999999999</v>
      </c>
      <c r="T80" s="29">
        <f t="shared" si="36"/>
        <v>0</v>
      </c>
      <c r="U80" s="29">
        <f t="shared" si="36"/>
        <v>33.049999999999997</v>
      </c>
      <c r="V80" s="29">
        <f t="shared" si="36"/>
        <v>0</v>
      </c>
      <c r="W80" s="29">
        <f t="shared" si="36"/>
        <v>0</v>
      </c>
      <c r="Y80" s="29">
        <f>AVERAGE(Y79,Y81)</f>
        <v>396.6</v>
      </c>
      <c r="Z80" s="29">
        <f>AVERAGE(Z79,Z81)</f>
        <v>363.55</v>
      </c>
      <c r="AA80" s="29">
        <f>AVERAGE(AA79,AA81)</f>
        <v>313.97500000000002</v>
      </c>
    </row>
    <row r="81" spans="1:27">
      <c r="A81" t="s">
        <v>768</v>
      </c>
      <c r="B81" s="18">
        <v>36320</v>
      </c>
      <c r="D81" s="48">
        <v>36320</v>
      </c>
      <c r="E81" s="28" t="s">
        <v>6659</v>
      </c>
      <c r="F81">
        <v>0</v>
      </c>
      <c r="G81">
        <v>0</v>
      </c>
      <c r="H81">
        <v>0</v>
      </c>
      <c r="I81">
        <v>18937.650000000001</v>
      </c>
      <c r="J81">
        <v>0</v>
      </c>
      <c r="K81">
        <v>12129.35</v>
      </c>
      <c r="L81">
        <v>0</v>
      </c>
      <c r="M81">
        <v>793.2</v>
      </c>
      <c r="N81">
        <v>79121.7</v>
      </c>
      <c r="O81">
        <v>3966</v>
      </c>
      <c r="P81">
        <v>0</v>
      </c>
      <c r="Q81">
        <v>33.049999999999997</v>
      </c>
      <c r="R81">
        <v>991.5</v>
      </c>
      <c r="S81">
        <v>0</v>
      </c>
      <c r="T81" s="4">
        <v>0</v>
      </c>
      <c r="U81">
        <v>33.049999999999997</v>
      </c>
      <c r="V81">
        <v>0</v>
      </c>
      <c r="W81">
        <v>0</v>
      </c>
      <c r="Y81">
        <v>495.75</v>
      </c>
      <c r="Z81">
        <v>99.15</v>
      </c>
      <c r="AA81">
        <v>66.099999999999994</v>
      </c>
    </row>
    <row r="82" spans="1:27">
      <c r="B82" s="18"/>
      <c r="D82" s="49">
        <v>36323</v>
      </c>
      <c r="E82" s="29" t="s">
        <v>6660</v>
      </c>
      <c r="F82" s="29">
        <f t="shared" ref="F82:W82" si="37">AVERAGE(F81,F83)</f>
        <v>0</v>
      </c>
      <c r="G82" s="29">
        <f t="shared" si="37"/>
        <v>0</v>
      </c>
      <c r="H82" s="29">
        <f t="shared" si="37"/>
        <v>0</v>
      </c>
      <c r="I82" s="29">
        <f t="shared" si="37"/>
        <v>13038.225</v>
      </c>
      <c r="J82" s="29">
        <f t="shared" si="37"/>
        <v>0</v>
      </c>
      <c r="K82" s="29">
        <f t="shared" si="37"/>
        <v>7386.6750000000002</v>
      </c>
      <c r="L82" s="29">
        <f t="shared" si="37"/>
        <v>33.049999999999997</v>
      </c>
      <c r="M82" s="29">
        <f t="shared" si="37"/>
        <v>1107.1750000000002</v>
      </c>
      <c r="N82" s="29">
        <f t="shared" si="37"/>
        <v>66380.925000000003</v>
      </c>
      <c r="O82" s="29">
        <f t="shared" si="37"/>
        <v>3139.75</v>
      </c>
      <c r="P82" s="29">
        <f t="shared" si="37"/>
        <v>0</v>
      </c>
      <c r="Q82" s="29">
        <f t="shared" si="37"/>
        <v>82.625</v>
      </c>
      <c r="R82" s="29">
        <f t="shared" si="37"/>
        <v>2412.65</v>
      </c>
      <c r="S82" s="29">
        <f t="shared" si="37"/>
        <v>33.049999999999997</v>
      </c>
      <c r="T82" s="29">
        <f t="shared" si="37"/>
        <v>0</v>
      </c>
      <c r="U82" s="29">
        <f t="shared" si="37"/>
        <v>16.524999999999999</v>
      </c>
      <c r="V82" s="29">
        <f t="shared" si="37"/>
        <v>0</v>
      </c>
      <c r="W82" s="29">
        <f t="shared" si="37"/>
        <v>0</v>
      </c>
      <c r="Y82" s="29">
        <f>AVERAGE(Y81,Y83)</f>
        <v>413.125</v>
      </c>
      <c r="Z82" s="29">
        <f>AVERAGE(Z81,Z83)</f>
        <v>115.675</v>
      </c>
      <c r="AA82" s="29">
        <f>AVERAGE(AA81,AA83)</f>
        <v>66.099999999999994</v>
      </c>
    </row>
    <row r="83" spans="1:27">
      <c r="A83" t="s">
        <v>768</v>
      </c>
      <c r="B83" s="18">
        <v>36327</v>
      </c>
      <c r="D83" s="48">
        <v>36327</v>
      </c>
      <c r="E83" s="28" t="s">
        <v>6661</v>
      </c>
      <c r="F83">
        <v>0</v>
      </c>
      <c r="G83">
        <v>0</v>
      </c>
      <c r="H83">
        <v>0</v>
      </c>
      <c r="I83">
        <v>7138.8</v>
      </c>
      <c r="J83">
        <v>0</v>
      </c>
      <c r="K83">
        <v>2644</v>
      </c>
      <c r="L83">
        <v>66.099999999999994</v>
      </c>
      <c r="M83">
        <v>1421.15</v>
      </c>
      <c r="N83">
        <v>53640.15</v>
      </c>
      <c r="O83">
        <v>2313.5</v>
      </c>
      <c r="P83">
        <v>0</v>
      </c>
      <c r="Q83">
        <v>132.19999999999999</v>
      </c>
      <c r="R83">
        <v>3833.8</v>
      </c>
      <c r="S83">
        <v>66.099999999999994</v>
      </c>
      <c r="T83" s="4">
        <v>0</v>
      </c>
      <c r="U83">
        <v>0</v>
      </c>
      <c r="V83">
        <v>0</v>
      </c>
      <c r="W83">
        <v>0</v>
      </c>
      <c r="Y83">
        <v>330.5</v>
      </c>
      <c r="Z83">
        <v>132.19999999999999</v>
      </c>
      <c r="AA83">
        <v>66.099999999999994</v>
      </c>
    </row>
    <row r="84" spans="1:27">
      <c r="B84" s="18"/>
      <c r="D84" s="49">
        <v>36330</v>
      </c>
      <c r="E84" s="29" t="s">
        <v>6662</v>
      </c>
      <c r="F84" s="29">
        <f t="shared" ref="F84:W84" si="38">AVERAGE(F83,F85)</f>
        <v>0</v>
      </c>
      <c r="G84" s="29">
        <f t="shared" si="38"/>
        <v>0</v>
      </c>
      <c r="H84" s="29">
        <f t="shared" si="38"/>
        <v>0</v>
      </c>
      <c r="I84" s="29">
        <f t="shared" si="38"/>
        <v>7535.4</v>
      </c>
      <c r="J84" s="29">
        <f t="shared" si="38"/>
        <v>0</v>
      </c>
      <c r="K84" s="29">
        <f t="shared" si="38"/>
        <v>2082.15</v>
      </c>
      <c r="L84" s="29">
        <f t="shared" si="38"/>
        <v>33.049999999999997</v>
      </c>
      <c r="M84" s="29">
        <f t="shared" si="38"/>
        <v>3767.7</v>
      </c>
      <c r="N84" s="29">
        <f t="shared" si="38"/>
        <v>33545.75</v>
      </c>
      <c r="O84" s="29">
        <f t="shared" si="38"/>
        <v>1801.2249999999999</v>
      </c>
      <c r="P84" s="29">
        <f t="shared" si="38"/>
        <v>0</v>
      </c>
      <c r="Q84" s="29">
        <f t="shared" si="38"/>
        <v>82.625</v>
      </c>
      <c r="R84" s="29">
        <f t="shared" si="38"/>
        <v>2197.8250000000003</v>
      </c>
      <c r="S84" s="29">
        <f t="shared" si="38"/>
        <v>198.3</v>
      </c>
      <c r="T84" s="29">
        <f t="shared" si="38"/>
        <v>0</v>
      </c>
      <c r="U84" s="29">
        <f t="shared" si="38"/>
        <v>16.524999999999999</v>
      </c>
      <c r="V84" s="29">
        <f t="shared" si="38"/>
        <v>0</v>
      </c>
      <c r="W84" s="29">
        <f t="shared" si="38"/>
        <v>0</v>
      </c>
      <c r="Y84" s="29">
        <f>AVERAGE(Y83,Y85)</f>
        <v>479.22500000000002</v>
      </c>
      <c r="Z84" s="29">
        <f>AVERAGE(Z83,Z85)</f>
        <v>528.79999999999995</v>
      </c>
      <c r="AA84" s="29">
        <f>AVERAGE(AA83,AA85)</f>
        <v>66.099999999999994</v>
      </c>
    </row>
    <row r="85" spans="1:27">
      <c r="A85" t="s">
        <v>768</v>
      </c>
      <c r="B85" s="18">
        <v>36334</v>
      </c>
      <c r="D85" s="48">
        <v>36334</v>
      </c>
      <c r="E85" s="28" t="s">
        <v>6663</v>
      </c>
      <c r="F85">
        <v>0</v>
      </c>
      <c r="G85">
        <v>0</v>
      </c>
      <c r="H85">
        <v>0</v>
      </c>
      <c r="I85">
        <v>7932</v>
      </c>
      <c r="J85">
        <v>0</v>
      </c>
      <c r="K85">
        <v>1520.3</v>
      </c>
      <c r="L85">
        <v>0</v>
      </c>
      <c r="M85">
        <v>6114.25</v>
      </c>
      <c r="N85">
        <v>13451.35</v>
      </c>
      <c r="O85">
        <v>1288.95</v>
      </c>
      <c r="P85">
        <v>0</v>
      </c>
      <c r="Q85">
        <v>33.049999999999997</v>
      </c>
      <c r="R85">
        <v>561.85</v>
      </c>
      <c r="S85">
        <v>330.5</v>
      </c>
      <c r="T85" s="4">
        <v>0</v>
      </c>
      <c r="U85">
        <v>33.049999999999997</v>
      </c>
      <c r="V85">
        <v>0</v>
      </c>
      <c r="W85">
        <v>0</v>
      </c>
      <c r="Y85">
        <v>627.95000000000005</v>
      </c>
      <c r="Z85">
        <v>925.4</v>
      </c>
      <c r="AA85">
        <v>66.099999999999994</v>
      </c>
    </row>
    <row r="86" spans="1:27">
      <c r="B86" s="18"/>
      <c r="D86" s="49">
        <v>36337</v>
      </c>
      <c r="E86" s="29" t="s">
        <v>6664</v>
      </c>
      <c r="F86" s="29">
        <f t="shared" ref="F86:W86" si="39">AVERAGE(F85,F87)</f>
        <v>0</v>
      </c>
      <c r="G86" s="29">
        <f t="shared" si="39"/>
        <v>0</v>
      </c>
      <c r="H86" s="29">
        <f t="shared" si="39"/>
        <v>0</v>
      </c>
      <c r="I86" s="29">
        <f t="shared" si="39"/>
        <v>13335.674999999999</v>
      </c>
      <c r="J86" s="29">
        <f t="shared" si="39"/>
        <v>0</v>
      </c>
      <c r="K86" s="29">
        <f t="shared" si="39"/>
        <v>1074.125</v>
      </c>
      <c r="L86" s="29">
        <f t="shared" si="39"/>
        <v>0</v>
      </c>
      <c r="M86" s="29">
        <f t="shared" si="39"/>
        <v>4395.6499999999996</v>
      </c>
      <c r="N86" s="29">
        <f t="shared" si="39"/>
        <v>7138.8</v>
      </c>
      <c r="O86" s="29">
        <f t="shared" si="39"/>
        <v>1305.4749999999999</v>
      </c>
      <c r="P86" s="29">
        <f t="shared" si="39"/>
        <v>0</v>
      </c>
      <c r="Q86" s="29">
        <f t="shared" si="39"/>
        <v>33.049999999999997</v>
      </c>
      <c r="R86" s="29">
        <f t="shared" si="39"/>
        <v>3106.7000000000003</v>
      </c>
      <c r="S86" s="29">
        <f t="shared" si="39"/>
        <v>330.5</v>
      </c>
      <c r="T86" s="29">
        <f t="shared" si="39"/>
        <v>0</v>
      </c>
      <c r="U86" s="29">
        <f t="shared" si="39"/>
        <v>16.524999999999999</v>
      </c>
      <c r="V86" s="29">
        <f t="shared" si="39"/>
        <v>0</v>
      </c>
      <c r="W86" s="29">
        <f t="shared" si="39"/>
        <v>0</v>
      </c>
      <c r="Y86" s="29">
        <f>AVERAGE(Y85,Y87)</f>
        <v>578.375</v>
      </c>
      <c r="Z86" s="29">
        <f>AVERAGE(Z85,Z87)</f>
        <v>661</v>
      </c>
      <c r="AA86" s="29">
        <f>AVERAGE(AA85,AA87)</f>
        <v>198.3</v>
      </c>
    </row>
    <row r="87" spans="1:27">
      <c r="A87" t="s">
        <v>768</v>
      </c>
      <c r="B87" s="18">
        <v>36341</v>
      </c>
      <c r="D87" s="48">
        <v>36341</v>
      </c>
      <c r="E87" s="28" t="s">
        <v>6665</v>
      </c>
      <c r="F87">
        <v>0</v>
      </c>
      <c r="G87">
        <v>0</v>
      </c>
      <c r="H87">
        <v>0</v>
      </c>
      <c r="I87">
        <v>18739.349999999999</v>
      </c>
      <c r="J87">
        <v>0</v>
      </c>
      <c r="K87">
        <v>627.95000000000005</v>
      </c>
      <c r="L87">
        <v>0</v>
      </c>
      <c r="M87">
        <v>2677.05</v>
      </c>
      <c r="N87">
        <v>826.25</v>
      </c>
      <c r="O87">
        <v>1322</v>
      </c>
      <c r="P87">
        <v>0</v>
      </c>
      <c r="Q87">
        <v>33.049999999999997</v>
      </c>
      <c r="R87">
        <v>5651.55</v>
      </c>
      <c r="S87">
        <v>330.5</v>
      </c>
      <c r="T87" s="4">
        <v>0</v>
      </c>
      <c r="U87">
        <v>0</v>
      </c>
      <c r="V87">
        <v>0</v>
      </c>
      <c r="W87">
        <v>0</v>
      </c>
      <c r="Y87">
        <v>528.79999999999995</v>
      </c>
      <c r="Z87">
        <v>396.6</v>
      </c>
      <c r="AA87">
        <v>330.5</v>
      </c>
    </row>
    <row r="88" spans="1:27">
      <c r="B88" s="18"/>
      <c r="D88" s="49">
        <v>36344</v>
      </c>
      <c r="E88" s="29" t="s">
        <v>6666</v>
      </c>
      <c r="F88" s="29">
        <f t="shared" ref="F88:W88" si="40">AVERAGE(F87,F89)</f>
        <v>0</v>
      </c>
      <c r="G88" s="29">
        <f t="shared" si="40"/>
        <v>0</v>
      </c>
      <c r="H88" s="29">
        <f t="shared" si="40"/>
        <v>0</v>
      </c>
      <c r="I88" s="29">
        <f t="shared" si="40"/>
        <v>15330.15</v>
      </c>
      <c r="J88" s="29">
        <f t="shared" si="40"/>
        <v>0</v>
      </c>
      <c r="K88" s="29">
        <f t="shared" si="40"/>
        <v>2092.8249999999998</v>
      </c>
      <c r="L88" s="29">
        <f t="shared" si="40"/>
        <v>0</v>
      </c>
      <c r="M88" s="29">
        <f t="shared" si="40"/>
        <v>4590.8999999999996</v>
      </c>
      <c r="N88" s="29">
        <f t="shared" si="40"/>
        <v>506.05</v>
      </c>
      <c r="O88" s="29">
        <f t="shared" si="40"/>
        <v>793.75</v>
      </c>
      <c r="P88" s="29">
        <f t="shared" si="40"/>
        <v>0</v>
      </c>
      <c r="Q88" s="29">
        <f t="shared" si="40"/>
        <v>29.799999999999997</v>
      </c>
      <c r="R88" s="29">
        <f t="shared" si="40"/>
        <v>4445.3249999999998</v>
      </c>
      <c r="S88" s="29">
        <f t="shared" si="40"/>
        <v>337.82499999999999</v>
      </c>
      <c r="T88" s="29">
        <f t="shared" si="40"/>
        <v>0</v>
      </c>
      <c r="U88" s="29">
        <f t="shared" si="40"/>
        <v>13.275</v>
      </c>
      <c r="V88" s="29">
        <f t="shared" si="40"/>
        <v>0</v>
      </c>
      <c r="W88" s="29">
        <f t="shared" si="40"/>
        <v>0</v>
      </c>
      <c r="Y88" s="29">
        <f>AVERAGE(Y87,Y89)</f>
        <v>569.72499999999991</v>
      </c>
      <c r="Z88" s="29">
        <f>AVERAGE(Z87,Z89)</f>
        <v>277.95000000000005</v>
      </c>
      <c r="AA88" s="29">
        <f>AVERAGE(AA87,AA89)</f>
        <v>390.92500000000001</v>
      </c>
    </row>
    <row r="89" spans="1:27">
      <c r="A89" t="s">
        <v>768</v>
      </c>
      <c r="B89" s="18">
        <v>36348</v>
      </c>
      <c r="D89" s="48">
        <v>36348</v>
      </c>
      <c r="E89" s="28" t="s">
        <v>6667</v>
      </c>
      <c r="F89">
        <v>0</v>
      </c>
      <c r="G89">
        <v>0</v>
      </c>
      <c r="H89">
        <v>0</v>
      </c>
      <c r="I89">
        <v>11920.95</v>
      </c>
      <c r="J89">
        <v>0</v>
      </c>
      <c r="K89">
        <v>3557.7</v>
      </c>
      <c r="L89">
        <v>0</v>
      </c>
      <c r="M89">
        <v>6504.75</v>
      </c>
      <c r="N89">
        <v>185.85</v>
      </c>
      <c r="O89">
        <v>265.5</v>
      </c>
      <c r="P89">
        <v>0</v>
      </c>
      <c r="Q89">
        <v>26.55</v>
      </c>
      <c r="R89">
        <v>3239.1</v>
      </c>
      <c r="S89">
        <v>345.15</v>
      </c>
      <c r="T89" s="4">
        <v>0</v>
      </c>
      <c r="U89">
        <v>26.55</v>
      </c>
      <c r="V89">
        <v>0</v>
      </c>
      <c r="W89">
        <v>0</v>
      </c>
      <c r="Y89">
        <v>610.65</v>
      </c>
      <c r="Z89">
        <v>159.30000000000001</v>
      </c>
      <c r="AA89">
        <v>451.35</v>
      </c>
    </row>
    <row r="90" spans="1:27">
      <c r="B90" s="18"/>
      <c r="D90" s="49">
        <v>36351</v>
      </c>
      <c r="E90" s="29" t="s">
        <v>6668</v>
      </c>
      <c r="F90" s="29">
        <f t="shared" ref="F90:W90" si="41">AVERAGE(F89,F91)</f>
        <v>0</v>
      </c>
      <c r="G90" s="29">
        <f t="shared" si="41"/>
        <v>0</v>
      </c>
      <c r="H90" s="29">
        <f t="shared" si="41"/>
        <v>0</v>
      </c>
      <c r="I90" s="29">
        <f t="shared" si="41"/>
        <v>9876.6</v>
      </c>
      <c r="J90" s="29">
        <f t="shared" si="41"/>
        <v>0</v>
      </c>
      <c r="K90" s="29">
        <f t="shared" si="41"/>
        <v>2562.0749999999998</v>
      </c>
      <c r="L90" s="29">
        <f t="shared" si="41"/>
        <v>13.275</v>
      </c>
      <c r="M90" s="29">
        <f t="shared" si="41"/>
        <v>6093.2250000000004</v>
      </c>
      <c r="N90" s="29">
        <f t="shared" si="41"/>
        <v>1088.55</v>
      </c>
      <c r="O90" s="29">
        <f t="shared" si="41"/>
        <v>504.45</v>
      </c>
      <c r="P90" s="29">
        <f t="shared" si="41"/>
        <v>0</v>
      </c>
      <c r="Q90" s="29">
        <f t="shared" si="41"/>
        <v>132.75</v>
      </c>
      <c r="R90" s="29">
        <f t="shared" si="41"/>
        <v>3610.8</v>
      </c>
      <c r="S90" s="29">
        <f t="shared" si="41"/>
        <v>902.7</v>
      </c>
      <c r="T90" s="29">
        <f t="shared" si="41"/>
        <v>0</v>
      </c>
      <c r="U90" s="29">
        <f t="shared" si="41"/>
        <v>106.2</v>
      </c>
      <c r="V90" s="29">
        <f t="shared" si="41"/>
        <v>0</v>
      </c>
      <c r="W90" s="29">
        <f t="shared" si="41"/>
        <v>0</v>
      </c>
      <c r="Y90" s="29">
        <f>AVERAGE(Y89,Y91)</f>
        <v>517.72500000000002</v>
      </c>
      <c r="Z90" s="29">
        <f>AVERAGE(Z89,Z91)</f>
        <v>106.2</v>
      </c>
      <c r="AA90" s="29">
        <f>AVERAGE(AA89,AA91)</f>
        <v>331.875</v>
      </c>
    </row>
    <row r="91" spans="1:27">
      <c r="A91" t="s">
        <v>768</v>
      </c>
      <c r="B91" s="18">
        <v>36355</v>
      </c>
      <c r="D91" s="48">
        <v>36355</v>
      </c>
      <c r="E91" s="28" t="s">
        <v>6669</v>
      </c>
      <c r="F91">
        <v>0</v>
      </c>
      <c r="G91">
        <v>0</v>
      </c>
      <c r="H91">
        <v>0</v>
      </c>
      <c r="I91">
        <v>7832.25</v>
      </c>
      <c r="J91">
        <v>0</v>
      </c>
      <c r="K91">
        <v>1566.45</v>
      </c>
      <c r="L91">
        <v>26.55</v>
      </c>
      <c r="M91">
        <v>5681.7</v>
      </c>
      <c r="N91">
        <v>1991.25</v>
      </c>
      <c r="O91">
        <v>743.4</v>
      </c>
      <c r="P91">
        <v>0</v>
      </c>
      <c r="Q91">
        <v>238.95</v>
      </c>
      <c r="R91">
        <v>3982.5</v>
      </c>
      <c r="S91">
        <v>1460.25</v>
      </c>
      <c r="T91" s="4">
        <v>0</v>
      </c>
      <c r="U91">
        <v>185.85</v>
      </c>
      <c r="V91">
        <v>0</v>
      </c>
      <c r="W91">
        <v>0</v>
      </c>
      <c r="Y91">
        <v>424.8</v>
      </c>
      <c r="Z91">
        <v>53.1</v>
      </c>
      <c r="AA91">
        <v>212.4</v>
      </c>
    </row>
    <row r="92" spans="1:27">
      <c r="B92" s="18"/>
      <c r="D92" s="49">
        <v>36358</v>
      </c>
      <c r="E92" s="29" t="s">
        <v>6943</v>
      </c>
      <c r="F92" s="29">
        <f t="shared" ref="F92:W92" si="42">AVERAGE(F91,F93)</f>
        <v>0</v>
      </c>
      <c r="G92" s="29">
        <f t="shared" si="42"/>
        <v>0</v>
      </c>
      <c r="H92" s="29">
        <f t="shared" si="42"/>
        <v>0</v>
      </c>
      <c r="I92" s="29">
        <f t="shared" si="42"/>
        <v>13421.025</v>
      </c>
      <c r="J92" s="29">
        <f t="shared" si="42"/>
        <v>0</v>
      </c>
      <c r="K92" s="29">
        <f t="shared" si="42"/>
        <v>1022.175</v>
      </c>
      <c r="L92" s="29">
        <f t="shared" si="42"/>
        <v>13.275</v>
      </c>
      <c r="M92" s="29">
        <f t="shared" si="42"/>
        <v>5708.25</v>
      </c>
      <c r="N92" s="29">
        <f t="shared" si="42"/>
        <v>1526.625</v>
      </c>
      <c r="O92" s="29">
        <f t="shared" si="42"/>
        <v>942.52500000000009</v>
      </c>
      <c r="P92" s="29">
        <f t="shared" si="42"/>
        <v>0</v>
      </c>
      <c r="Q92" s="29">
        <f t="shared" si="42"/>
        <v>199.125</v>
      </c>
      <c r="R92" s="29">
        <f t="shared" si="42"/>
        <v>2960.3249999999998</v>
      </c>
      <c r="S92" s="29">
        <f t="shared" si="42"/>
        <v>1088.55</v>
      </c>
      <c r="T92" s="29">
        <f t="shared" si="42"/>
        <v>0</v>
      </c>
      <c r="U92" s="29">
        <f t="shared" si="42"/>
        <v>331.875</v>
      </c>
      <c r="V92" s="29">
        <f t="shared" si="42"/>
        <v>0</v>
      </c>
      <c r="W92" s="29">
        <f t="shared" si="42"/>
        <v>0</v>
      </c>
      <c r="Y92" s="29">
        <f>AVERAGE(Y91,Y93)</f>
        <v>331.875</v>
      </c>
      <c r="Z92" s="29">
        <f>AVERAGE(Z91,Z93)</f>
        <v>26.55</v>
      </c>
      <c r="AA92" s="29">
        <f>AVERAGE(AA91,AA93)</f>
        <v>159.30000000000001</v>
      </c>
    </row>
    <row r="93" spans="1:27">
      <c r="A93" t="s">
        <v>768</v>
      </c>
      <c r="B93" s="18">
        <v>36362</v>
      </c>
      <c r="D93" s="48">
        <v>36362</v>
      </c>
      <c r="E93" s="28" t="s">
        <v>6944</v>
      </c>
      <c r="F93">
        <v>0</v>
      </c>
      <c r="G93">
        <v>0</v>
      </c>
      <c r="H93">
        <v>0</v>
      </c>
      <c r="I93">
        <v>19009.8</v>
      </c>
      <c r="J93">
        <v>0</v>
      </c>
      <c r="K93">
        <v>477.9</v>
      </c>
      <c r="L93">
        <v>0</v>
      </c>
      <c r="M93">
        <v>5734.8</v>
      </c>
      <c r="N93">
        <v>1062</v>
      </c>
      <c r="O93">
        <v>1141.6500000000001</v>
      </c>
      <c r="P93">
        <v>0</v>
      </c>
      <c r="Q93">
        <v>159.30000000000001</v>
      </c>
      <c r="R93">
        <v>1938.15</v>
      </c>
      <c r="S93">
        <v>716.85</v>
      </c>
      <c r="T93" s="4">
        <v>0</v>
      </c>
      <c r="U93">
        <v>477.9</v>
      </c>
      <c r="V93">
        <v>0</v>
      </c>
      <c r="W93">
        <v>0</v>
      </c>
      <c r="Y93">
        <v>238.95</v>
      </c>
      <c r="Z93">
        <v>0</v>
      </c>
      <c r="AA93">
        <v>106.2</v>
      </c>
    </row>
    <row r="94" spans="1:27">
      <c r="B94" s="18"/>
      <c r="D94" s="48">
        <v>36365</v>
      </c>
      <c r="E94" s="28" t="s">
        <v>6945</v>
      </c>
      <c r="F94" s="29">
        <f t="shared" ref="F94:W94" si="43">AVERAGE(F93,F95)</f>
        <v>0</v>
      </c>
      <c r="G94" s="29">
        <f t="shared" si="43"/>
        <v>0</v>
      </c>
      <c r="H94" s="29">
        <f t="shared" si="43"/>
        <v>0</v>
      </c>
      <c r="I94" s="29">
        <f t="shared" si="43"/>
        <v>17800.449999999997</v>
      </c>
      <c r="J94" s="29">
        <f t="shared" si="43"/>
        <v>0</v>
      </c>
      <c r="K94" s="29">
        <f t="shared" si="43"/>
        <v>552.92499999999995</v>
      </c>
      <c r="L94" s="29">
        <f t="shared" si="43"/>
        <v>0</v>
      </c>
      <c r="M94" s="29">
        <f t="shared" si="43"/>
        <v>4305.0749999999998</v>
      </c>
      <c r="N94" s="29">
        <f t="shared" si="43"/>
        <v>1687.75</v>
      </c>
      <c r="O94" s="29">
        <f t="shared" si="43"/>
        <v>1810.2</v>
      </c>
      <c r="P94" s="29">
        <f t="shared" si="43"/>
        <v>495.75</v>
      </c>
      <c r="Q94" s="29">
        <f t="shared" si="43"/>
        <v>112.7</v>
      </c>
      <c r="R94" s="29">
        <f t="shared" si="43"/>
        <v>1117.8</v>
      </c>
      <c r="S94" s="29">
        <f t="shared" si="43"/>
        <v>589.77499999999998</v>
      </c>
      <c r="T94" s="29">
        <f t="shared" si="43"/>
        <v>0</v>
      </c>
      <c r="U94" s="29">
        <f t="shared" si="43"/>
        <v>1527.9</v>
      </c>
      <c r="V94" s="29">
        <f t="shared" si="43"/>
        <v>0</v>
      </c>
      <c r="W94" s="29">
        <f t="shared" si="43"/>
        <v>0</v>
      </c>
      <c r="Y94" s="29">
        <f>AVERAGE(Y93,Y95)</f>
        <v>400.4</v>
      </c>
      <c r="Z94" s="29">
        <f>AVERAGE(Z93,Z95)</f>
        <v>66.099999999999994</v>
      </c>
      <c r="AA94" s="29">
        <f>AVERAGE(AA93,AA95)</f>
        <v>168.77500000000001</v>
      </c>
    </row>
    <row r="95" spans="1:27">
      <c r="A95" t="s">
        <v>768</v>
      </c>
      <c r="B95" s="18">
        <v>36365</v>
      </c>
      <c r="D95" s="49">
        <v>36369</v>
      </c>
      <c r="E95" s="29" t="s">
        <v>6946</v>
      </c>
      <c r="F95">
        <v>0</v>
      </c>
      <c r="G95">
        <v>0</v>
      </c>
      <c r="H95">
        <v>0</v>
      </c>
      <c r="I95">
        <v>16591.099999999999</v>
      </c>
      <c r="J95">
        <v>0</v>
      </c>
      <c r="K95">
        <v>627.95000000000005</v>
      </c>
      <c r="L95">
        <v>0</v>
      </c>
      <c r="M95">
        <v>2875.35</v>
      </c>
      <c r="N95">
        <v>2313.5</v>
      </c>
      <c r="O95">
        <v>2478.75</v>
      </c>
      <c r="P95">
        <v>991.5</v>
      </c>
      <c r="Q95">
        <v>66.099999999999994</v>
      </c>
      <c r="R95">
        <v>297.45</v>
      </c>
      <c r="S95">
        <v>462.7</v>
      </c>
      <c r="T95" s="4">
        <v>0</v>
      </c>
      <c r="U95">
        <v>2577.9</v>
      </c>
      <c r="V95">
        <v>0</v>
      </c>
      <c r="W95">
        <v>0</v>
      </c>
      <c r="Y95">
        <v>561.85</v>
      </c>
      <c r="Z95">
        <v>132.19999999999999</v>
      </c>
      <c r="AA95">
        <v>231.35</v>
      </c>
    </row>
    <row r="96" spans="1:27">
      <c r="B96" s="18"/>
      <c r="D96" s="49">
        <v>36372</v>
      </c>
      <c r="E96" s="29" t="s">
        <v>6947</v>
      </c>
      <c r="F96" s="29">
        <f t="shared" ref="F96:W96" si="44">AVERAGE(F95,F97)</f>
        <v>0</v>
      </c>
      <c r="G96" s="29">
        <f t="shared" si="44"/>
        <v>0</v>
      </c>
      <c r="H96" s="29">
        <f t="shared" si="44"/>
        <v>0</v>
      </c>
      <c r="I96" s="29">
        <f t="shared" si="44"/>
        <v>9419.25</v>
      </c>
      <c r="J96" s="29">
        <f t="shared" si="44"/>
        <v>0</v>
      </c>
      <c r="K96" s="29">
        <f t="shared" si="44"/>
        <v>594.90000000000009</v>
      </c>
      <c r="L96" s="29">
        <f t="shared" si="44"/>
        <v>16.524999999999999</v>
      </c>
      <c r="M96" s="29">
        <f t="shared" si="44"/>
        <v>2115.1999999999998</v>
      </c>
      <c r="N96" s="29">
        <f t="shared" si="44"/>
        <v>1470.7249999999999</v>
      </c>
      <c r="O96" s="29">
        <f t="shared" si="44"/>
        <v>5089.7</v>
      </c>
      <c r="P96" s="29">
        <f t="shared" si="44"/>
        <v>561.85</v>
      </c>
      <c r="Q96" s="29">
        <f t="shared" si="44"/>
        <v>49.574999999999996</v>
      </c>
      <c r="R96" s="29">
        <f t="shared" si="44"/>
        <v>181.77499999999998</v>
      </c>
      <c r="S96" s="29">
        <f t="shared" si="44"/>
        <v>694.05</v>
      </c>
      <c r="T96" s="29">
        <f t="shared" si="44"/>
        <v>0</v>
      </c>
      <c r="U96" s="29">
        <f t="shared" si="44"/>
        <v>2842.3</v>
      </c>
      <c r="V96" s="29">
        <f t="shared" si="44"/>
        <v>0</v>
      </c>
      <c r="W96" s="29">
        <f t="shared" si="44"/>
        <v>0</v>
      </c>
      <c r="Y96" s="29">
        <f>AVERAGE(Y95,Y97)</f>
        <v>330.5</v>
      </c>
      <c r="Z96" s="29">
        <f>AVERAGE(Z95,Z97)</f>
        <v>198.29999999999998</v>
      </c>
      <c r="AA96" s="29">
        <f>AVERAGE(AA95,AA97)</f>
        <v>132.19999999999999</v>
      </c>
    </row>
    <row r="97" spans="1:27">
      <c r="A97" t="s">
        <v>768</v>
      </c>
      <c r="B97" s="18">
        <v>36376</v>
      </c>
      <c r="D97" s="48">
        <v>36376</v>
      </c>
      <c r="E97" s="28" t="s">
        <v>6948</v>
      </c>
      <c r="F97">
        <v>0</v>
      </c>
      <c r="G97">
        <v>0</v>
      </c>
      <c r="H97">
        <v>0</v>
      </c>
      <c r="I97">
        <v>2247.4</v>
      </c>
      <c r="J97">
        <v>0</v>
      </c>
      <c r="K97">
        <v>561.85</v>
      </c>
      <c r="L97">
        <v>33.049999999999997</v>
      </c>
      <c r="M97">
        <v>1355.05</v>
      </c>
      <c r="N97">
        <v>627.95000000000005</v>
      </c>
      <c r="O97">
        <v>7700.65</v>
      </c>
      <c r="P97">
        <v>132.19999999999999</v>
      </c>
      <c r="Q97">
        <v>33.049999999999997</v>
      </c>
      <c r="R97">
        <v>66.099999999999994</v>
      </c>
      <c r="S97">
        <v>925.4</v>
      </c>
      <c r="T97" s="4">
        <v>0</v>
      </c>
      <c r="U97">
        <v>3106.7</v>
      </c>
      <c r="V97">
        <v>0</v>
      </c>
      <c r="W97">
        <v>0</v>
      </c>
      <c r="Y97">
        <v>99.15</v>
      </c>
      <c r="Z97">
        <v>264.39999999999998</v>
      </c>
      <c r="AA97">
        <v>33.049999999999997</v>
      </c>
    </row>
    <row r="98" spans="1:27">
      <c r="B98" s="18"/>
      <c r="D98" s="49">
        <v>36379</v>
      </c>
      <c r="E98" s="29" t="s">
        <v>6949</v>
      </c>
      <c r="F98" s="29">
        <f t="shared" ref="F98:W98" si="45">AVERAGE(F97,F99)</f>
        <v>0</v>
      </c>
      <c r="G98" s="29">
        <f t="shared" si="45"/>
        <v>0</v>
      </c>
      <c r="H98" s="29">
        <f t="shared" si="45"/>
        <v>0</v>
      </c>
      <c r="I98" s="29">
        <f t="shared" si="45"/>
        <v>3460.1000000000004</v>
      </c>
      <c r="J98" s="29">
        <f t="shared" si="45"/>
        <v>0</v>
      </c>
      <c r="K98" s="29">
        <f t="shared" si="45"/>
        <v>572.97500000000002</v>
      </c>
      <c r="L98" s="29">
        <f t="shared" si="45"/>
        <v>16.524999999999999</v>
      </c>
      <c r="M98" s="29">
        <f t="shared" si="45"/>
        <v>717.35</v>
      </c>
      <c r="N98" s="29">
        <f t="shared" si="45"/>
        <v>712.22500000000002</v>
      </c>
      <c r="O98" s="29">
        <f t="shared" si="45"/>
        <v>9518.75</v>
      </c>
      <c r="P98" s="29">
        <f t="shared" si="45"/>
        <v>66.099999999999994</v>
      </c>
      <c r="Q98" s="29">
        <f t="shared" si="45"/>
        <v>43.075000000000003</v>
      </c>
      <c r="R98" s="29">
        <f t="shared" si="45"/>
        <v>46.324999999999996</v>
      </c>
      <c r="S98" s="29">
        <f t="shared" si="45"/>
        <v>701.65</v>
      </c>
      <c r="T98" s="29">
        <f t="shared" si="45"/>
        <v>0</v>
      </c>
      <c r="U98" s="29">
        <f t="shared" si="45"/>
        <v>2057.7999999999997</v>
      </c>
      <c r="V98" s="29">
        <f t="shared" si="45"/>
        <v>0</v>
      </c>
      <c r="W98" s="29">
        <f t="shared" si="45"/>
        <v>0</v>
      </c>
      <c r="Y98" s="29">
        <f>AVERAGE(Y97,Y99)</f>
        <v>115.95</v>
      </c>
      <c r="Z98" s="29">
        <f>AVERAGE(Z97,Z99)</f>
        <v>172.02499999999998</v>
      </c>
      <c r="AA98" s="29">
        <f>AVERAGE(AA97,AA99)</f>
        <v>29.799999999999997</v>
      </c>
    </row>
    <row r="99" spans="1:27">
      <c r="A99" t="s">
        <v>768</v>
      </c>
      <c r="B99" s="18">
        <v>36383</v>
      </c>
      <c r="D99" s="48">
        <v>36383</v>
      </c>
      <c r="E99" s="28" t="s">
        <v>6950</v>
      </c>
      <c r="F99">
        <v>0</v>
      </c>
      <c r="G99">
        <v>0</v>
      </c>
      <c r="H99">
        <v>0</v>
      </c>
      <c r="I99">
        <v>4672.8</v>
      </c>
      <c r="J99">
        <v>0</v>
      </c>
      <c r="K99">
        <v>584.1</v>
      </c>
      <c r="L99">
        <v>0</v>
      </c>
      <c r="M99">
        <v>79.650000000000006</v>
      </c>
      <c r="N99">
        <v>796.5</v>
      </c>
      <c r="O99">
        <v>11336.85</v>
      </c>
      <c r="P99">
        <v>0</v>
      </c>
      <c r="Q99">
        <v>53.1</v>
      </c>
      <c r="R99">
        <v>26.55</v>
      </c>
      <c r="S99">
        <v>477.9</v>
      </c>
      <c r="T99" s="4">
        <v>0</v>
      </c>
      <c r="U99">
        <v>1008.9</v>
      </c>
      <c r="V99">
        <v>0</v>
      </c>
      <c r="W99">
        <v>0</v>
      </c>
      <c r="Y99">
        <v>132.75</v>
      </c>
      <c r="Z99">
        <v>79.650000000000006</v>
      </c>
      <c r="AA99">
        <v>26.55</v>
      </c>
    </row>
    <row r="100" spans="1:27">
      <c r="B100" s="18"/>
      <c r="D100" s="49">
        <v>36386</v>
      </c>
      <c r="E100" s="29" t="s">
        <v>6781</v>
      </c>
      <c r="F100" s="29">
        <f t="shared" ref="F100:W100" si="46">AVERAGE(F99,F101)</f>
        <v>0</v>
      </c>
      <c r="G100" s="29">
        <f t="shared" si="46"/>
        <v>0</v>
      </c>
      <c r="H100" s="29">
        <f t="shared" si="46"/>
        <v>0</v>
      </c>
      <c r="I100" s="29">
        <f t="shared" si="46"/>
        <v>3774.0749999999998</v>
      </c>
      <c r="J100" s="29">
        <f t="shared" si="46"/>
        <v>0</v>
      </c>
      <c r="K100" s="29">
        <f t="shared" si="46"/>
        <v>903.47499999999991</v>
      </c>
      <c r="L100" s="29">
        <f t="shared" si="46"/>
        <v>0</v>
      </c>
      <c r="M100" s="29">
        <f t="shared" si="46"/>
        <v>419.9</v>
      </c>
      <c r="N100" s="29">
        <f t="shared" si="46"/>
        <v>546.97500000000002</v>
      </c>
      <c r="O100" s="29">
        <f t="shared" si="46"/>
        <v>13236.875</v>
      </c>
      <c r="P100" s="29">
        <f t="shared" si="46"/>
        <v>66.099999999999994</v>
      </c>
      <c r="Q100" s="29">
        <f t="shared" si="46"/>
        <v>158.75</v>
      </c>
      <c r="R100" s="29">
        <f t="shared" si="46"/>
        <v>128.94999999999999</v>
      </c>
      <c r="S100" s="29">
        <f t="shared" si="46"/>
        <v>817.32500000000005</v>
      </c>
      <c r="T100" s="29">
        <f t="shared" si="46"/>
        <v>0</v>
      </c>
      <c r="U100" s="29">
        <f t="shared" si="46"/>
        <v>917.57500000000005</v>
      </c>
      <c r="V100" s="29">
        <f t="shared" si="46"/>
        <v>0</v>
      </c>
      <c r="W100" s="29">
        <f t="shared" si="46"/>
        <v>0</v>
      </c>
      <c r="Y100" s="29">
        <f>AVERAGE(Y99,Y101)</f>
        <v>115.95</v>
      </c>
      <c r="Z100" s="29">
        <f>AVERAGE(Z99,Z101)</f>
        <v>72.875</v>
      </c>
      <c r="AA100" s="29">
        <f>AVERAGE(AA99,AA101)</f>
        <v>128.94999999999999</v>
      </c>
    </row>
    <row r="101" spans="1:27">
      <c r="A101" t="s">
        <v>768</v>
      </c>
      <c r="B101" s="18">
        <v>36390</v>
      </c>
      <c r="D101" s="48">
        <v>36390</v>
      </c>
      <c r="E101" s="28" t="s">
        <v>6782</v>
      </c>
      <c r="F101">
        <v>0</v>
      </c>
      <c r="G101">
        <v>0</v>
      </c>
      <c r="H101">
        <v>0</v>
      </c>
      <c r="I101">
        <v>2875.35</v>
      </c>
      <c r="J101">
        <v>0</v>
      </c>
      <c r="K101">
        <v>1222.8499999999999</v>
      </c>
      <c r="L101">
        <v>0</v>
      </c>
      <c r="M101">
        <v>760.15</v>
      </c>
      <c r="N101">
        <v>297.45</v>
      </c>
      <c r="O101">
        <v>15136.9</v>
      </c>
      <c r="P101">
        <v>132.19999999999999</v>
      </c>
      <c r="Q101">
        <v>264.39999999999998</v>
      </c>
      <c r="R101">
        <v>231.35</v>
      </c>
      <c r="S101">
        <v>1156.75</v>
      </c>
      <c r="T101" s="4">
        <v>0</v>
      </c>
      <c r="U101">
        <v>826.25</v>
      </c>
      <c r="V101">
        <v>0</v>
      </c>
      <c r="W101">
        <v>0</v>
      </c>
      <c r="Y101">
        <v>99.15</v>
      </c>
      <c r="Z101">
        <v>66.099999999999994</v>
      </c>
      <c r="AA101">
        <v>231.35</v>
      </c>
    </row>
    <row r="102" spans="1:27">
      <c r="B102" s="18"/>
      <c r="D102" s="49">
        <v>36393</v>
      </c>
      <c r="E102" s="29" t="s">
        <v>6783</v>
      </c>
      <c r="F102" s="29">
        <f t="shared" ref="F102:W102" si="47">F101</f>
        <v>0</v>
      </c>
      <c r="G102" s="29">
        <f t="shared" si="47"/>
        <v>0</v>
      </c>
      <c r="H102" s="29">
        <f t="shared" si="47"/>
        <v>0</v>
      </c>
      <c r="I102" s="29">
        <f t="shared" si="47"/>
        <v>2875.35</v>
      </c>
      <c r="J102" s="29">
        <f t="shared" si="47"/>
        <v>0</v>
      </c>
      <c r="K102" s="29">
        <f t="shared" si="47"/>
        <v>1222.8499999999999</v>
      </c>
      <c r="L102" s="29">
        <f t="shared" si="47"/>
        <v>0</v>
      </c>
      <c r="M102" s="29">
        <f t="shared" si="47"/>
        <v>760.15</v>
      </c>
      <c r="N102" s="29">
        <f t="shared" si="47"/>
        <v>297.45</v>
      </c>
      <c r="O102" s="29">
        <f t="shared" si="47"/>
        <v>15136.9</v>
      </c>
      <c r="P102" s="29">
        <f t="shared" si="47"/>
        <v>132.19999999999999</v>
      </c>
      <c r="Q102" s="29">
        <f t="shared" si="47"/>
        <v>264.39999999999998</v>
      </c>
      <c r="R102" s="29">
        <f t="shared" si="47"/>
        <v>231.35</v>
      </c>
      <c r="S102" s="29">
        <f t="shared" si="47"/>
        <v>1156.75</v>
      </c>
      <c r="T102" s="29">
        <f t="shared" si="47"/>
        <v>0</v>
      </c>
      <c r="U102" s="29">
        <f t="shared" si="47"/>
        <v>826.25</v>
      </c>
      <c r="V102" s="29">
        <f t="shared" si="47"/>
        <v>0</v>
      </c>
      <c r="W102" s="29">
        <f t="shared" si="47"/>
        <v>0</v>
      </c>
      <c r="Y102" s="29">
        <f>Y101</f>
        <v>99.15</v>
      </c>
      <c r="Z102" s="29">
        <f>Z101</f>
        <v>66.099999999999994</v>
      </c>
      <c r="AA102" s="29">
        <f>AA101</f>
        <v>231.35</v>
      </c>
    </row>
    <row r="103" spans="1:27">
      <c r="A103" t="s">
        <v>1612</v>
      </c>
      <c r="B103" s="13">
        <v>36308</v>
      </c>
      <c r="D103" s="48">
        <v>36308</v>
      </c>
      <c r="E103" s="28" t="s">
        <v>6784</v>
      </c>
      <c r="F103">
        <v>0</v>
      </c>
      <c r="G103">
        <v>61770.45</v>
      </c>
      <c r="H103">
        <v>0</v>
      </c>
      <c r="I103">
        <v>5486.3</v>
      </c>
      <c r="J103">
        <v>0</v>
      </c>
      <c r="K103">
        <v>16624.150000000001</v>
      </c>
      <c r="L103">
        <v>0</v>
      </c>
      <c r="M103">
        <v>1222.8499999999999</v>
      </c>
      <c r="N103">
        <v>132.19999999999999</v>
      </c>
      <c r="O103">
        <v>0</v>
      </c>
      <c r="P103">
        <v>0</v>
      </c>
      <c r="Q103">
        <v>0</v>
      </c>
      <c r="R103">
        <v>0</v>
      </c>
      <c r="S103">
        <v>0</v>
      </c>
      <c r="T103" s="4">
        <v>0</v>
      </c>
      <c r="U103">
        <v>0</v>
      </c>
      <c r="V103">
        <v>0</v>
      </c>
      <c r="W103">
        <v>0</v>
      </c>
      <c r="Y103">
        <v>297.45</v>
      </c>
      <c r="Z103">
        <v>66.099999999999994</v>
      </c>
      <c r="AA103">
        <v>33.049999999999997</v>
      </c>
    </row>
    <row r="104" spans="1:27">
      <c r="A104" t="s">
        <v>1612</v>
      </c>
      <c r="B104" s="18">
        <v>36313</v>
      </c>
      <c r="D104" s="48">
        <v>36313</v>
      </c>
      <c r="E104" s="28" t="s">
        <v>6785</v>
      </c>
      <c r="F104">
        <v>0</v>
      </c>
      <c r="G104">
        <v>41179.050000000003</v>
      </c>
      <c r="H104">
        <v>0</v>
      </c>
      <c r="I104">
        <v>1619.55</v>
      </c>
      <c r="J104">
        <v>212.4</v>
      </c>
      <c r="K104">
        <v>32337.9</v>
      </c>
      <c r="L104">
        <v>0</v>
      </c>
      <c r="M104">
        <v>1619.55</v>
      </c>
      <c r="N104">
        <v>79.650000000000006</v>
      </c>
      <c r="O104">
        <v>265.5</v>
      </c>
      <c r="P104">
        <v>0</v>
      </c>
      <c r="Q104">
        <v>0</v>
      </c>
      <c r="R104">
        <v>0</v>
      </c>
      <c r="S104">
        <v>0</v>
      </c>
      <c r="T104" s="4">
        <v>0</v>
      </c>
      <c r="U104">
        <v>0</v>
      </c>
      <c r="V104">
        <v>0</v>
      </c>
      <c r="W104">
        <v>0</v>
      </c>
      <c r="Y104">
        <v>265.5</v>
      </c>
      <c r="Z104">
        <v>132.75</v>
      </c>
      <c r="AA104">
        <v>0</v>
      </c>
    </row>
    <row r="105" spans="1:27" ht="12.75">
      <c r="B105" s="18"/>
      <c r="D105" s="50">
        <v>36316</v>
      </c>
      <c r="E105" s="47" t="s">
        <v>6913</v>
      </c>
      <c r="F105" s="29">
        <f t="shared" ref="F105:W105" si="48">AVERAGE(F104,F106)</f>
        <v>0</v>
      </c>
      <c r="G105" s="29">
        <f t="shared" si="48"/>
        <v>21359.475000000002</v>
      </c>
      <c r="H105" s="29">
        <f t="shared" si="48"/>
        <v>0</v>
      </c>
      <c r="I105" s="29">
        <f t="shared" si="48"/>
        <v>4208.1750000000002</v>
      </c>
      <c r="J105" s="29">
        <f t="shared" si="48"/>
        <v>942.52500000000009</v>
      </c>
      <c r="K105" s="29">
        <f t="shared" si="48"/>
        <v>18638.100000000002</v>
      </c>
      <c r="L105" s="29">
        <f t="shared" si="48"/>
        <v>0</v>
      </c>
      <c r="M105" s="29">
        <f t="shared" si="48"/>
        <v>1234.575</v>
      </c>
      <c r="N105" s="29">
        <f t="shared" si="48"/>
        <v>955.80000000000007</v>
      </c>
      <c r="O105" s="29">
        <f t="shared" si="48"/>
        <v>955.8</v>
      </c>
      <c r="P105" s="29">
        <f t="shared" si="48"/>
        <v>0</v>
      </c>
      <c r="Q105" s="29">
        <f t="shared" si="48"/>
        <v>0</v>
      </c>
      <c r="R105" s="29">
        <f t="shared" si="48"/>
        <v>0</v>
      </c>
      <c r="S105" s="29">
        <f t="shared" si="48"/>
        <v>0</v>
      </c>
      <c r="T105" s="29">
        <f t="shared" si="48"/>
        <v>0</v>
      </c>
      <c r="U105" s="29">
        <f t="shared" si="48"/>
        <v>0</v>
      </c>
      <c r="V105" s="29">
        <f t="shared" si="48"/>
        <v>26.55</v>
      </c>
      <c r="W105" s="29">
        <f t="shared" si="48"/>
        <v>0</v>
      </c>
      <c r="Y105" s="29">
        <f>AVERAGE(Y104,Y106)</f>
        <v>265.5</v>
      </c>
      <c r="Z105" s="29">
        <f>AVERAGE(Z104,Z106)</f>
        <v>212.4</v>
      </c>
      <c r="AA105" s="29">
        <f>AVERAGE(AA104,AA106)</f>
        <v>0</v>
      </c>
    </row>
    <row r="106" spans="1:27">
      <c r="A106" t="s">
        <v>1612</v>
      </c>
      <c r="B106" s="18">
        <v>36320</v>
      </c>
      <c r="D106" s="48">
        <v>36320</v>
      </c>
      <c r="E106" s="28" t="s">
        <v>6786</v>
      </c>
      <c r="F106">
        <v>0</v>
      </c>
      <c r="G106">
        <v>1539.9</v>
      </c>
      <c r="H106">
        <v>0</v>
      </c>
      <c r="I106">
        <v>6796.8</v>
      </c>
      <c r="J106">
        <v>1672.65</v>
      </c>
      <c r="K106">
        <v>4938.3</v>
      </c>
      <c r="L106">
        <v>0</v>
      </c>
      <c r="M106">
        <v>849.6</v>
      </c>
      <c r="N106">
        <v>1831.95</v>
      </c>
      <c r="O106">
        <v>1646.1</v>
      </c>
      <c r="P106">
        <v>0</v>
      </c>
      <c r="Q106">
        <v>0</v>
      </c>
      <c r="R106">
        <v>0</v>
      </c>
      <c r="S106">
        <v>0</v>
      </c>
      <c r="T106" s="4">
        <v>0</v>
      </c>
      <c r="U106">
        <v>0</v>
      </c>
      <c r="V106">
        <v>53.1</v>
      </c>
      <c r="W106">
        <v>0</v>
      </c>
      <c r="Y106">
        <v>265.5</v>
      </c>
      <c r="Z106">
        <v>292.05</v>
      </c>
      <c r="AA106">
        <v>0</v>
      </c>
    </row>
    <row r="107" spans="1:27">
      <c r="B107" s="18"/>
      <c r="D107" s="49">
        <v>36323</v>
      </c>
      <c r="E107" s="29" t="s">
        <v>6787</v>
      </c>
      <c r="F107" s="29">
        <f t="shared" ref="F107:W107" si="49">AVERAGE(F106,F108)</f>
        <v>0</v>
      </c>
      <c r="G107" s="29">
        <f t="shared" si="49"/>
        <v>2670.3249999999998</v>
      </c>
      <c r="H107" s="29">
        <f t="shared" si="49"/>
        <v>0</v>
      </c>
      <c r="I107" s="29">
        <f t="shared" si="49"/>
        <v>5612.75</v>
      </c>
      <c r="J107" s="29">
        <f t="shared" si="49"/>
        <v>6322.625</v>
      </c>
      <c r="K107" s="29">
        <f t="shared" si="49"/>
        <v>2816.1750000000002</v>
      </c>
      <c r="L107" s="29">
        <f t="shared" si="49"/>
        <v>0</v>
      </c>
      <c r="M107" s="29">
        <f t="shared" si="49"/>
        <v>1416.3</v>
      </c>
      <c r="N107" s="29">
        <f t="shared" si="49"/>
        <v>3394.7249999999999</v>
      </c>
      <c r="O107" s="29">
        <f t="shared" si="49"/>
        <v>4375.9250000000002</v>
      </c>
      <c r="P107" s="29">
        <f t="shared" si="49"/>
        <v>0</v>
      </c>
      <c r="Q107" s="29">
        <f t="shared" si="49"/>
        <v>0</v>
      </c>
      <c r="R107" s="29">
        <f t="shared" si="49"/>
        <v>0</v>
      </c>
      <c r="S107" s="29">
        <f t="shared" si="49"/>
        <v>0</v>
      </c>
      <c r="T107" s="29">
        <f t="shared" si="49"/>
        <v>0</v>
      </c>
      <c r="U107" s="29">
        <f t="shared" si="49"/>
        <v>0</v>
      </c>
      <c r="V107" s="29">
        <f t="shared" si="49"/>
        <v>439.67500000000001</v>
      </c>
      <c r="W107" s="29">
        <f t="shared" si="49"/>
        <v>0</v>
      </c>
      <c r="Y107" s="29">
        <f>AVERAGE(Y106,Y108)</f>
        <v>264.95</v>
      </c>
      <c r="Z107" s="29">
        <f>AVERAGE(Z106,Z108)</f>
        <v>393.9</v>
      </c>
      <c r="AA107" s="29">
        <f>AVERAGE(AA106,AA108)</f>
        <v>82.625</v>
      </c>
    </row>
    <row r="108" spans="1:27">
      <c r="A108" t="s">
        <v>1612</v>
      </c>
      <c r="B108" s="18">
        <v>36327</v>
      </c>
      <c r="D108" s="48">
        <v>36327</v>
      </c>
      <c r="E108" s="28" t="s">
        <v>6788</v>
      </c>
      <c r="F108">
        <v>0</v>
      </c>
      <c r="G108">
        <v>3800.75</v>
      </c>
      <c r="H108">
        <v>0</v>
      </c>
      <c r="I108">
        <v>4428.7</v>
      </c>
      <c r="J108">
        <v>10972.6</v>
      </c>
      <c r="K108">
        <v>694.05</v>
      </c>
      <c r="L108">
        <v>0</v>
      </c>
      <c r="M108">
        <v>1983</v>
      </c>
      <c r="N108">
        <v>4957.5</v>
      </c>
      <c r="O108">
        <v>7105.75</v>
      </c>
      <c r="P108">
        <v>0</v>
      </c>
      <c r="Q108">
        <v>0</v>
      </c>
      <c r="R108">
        <v>0</v>
      </c>
      <c r="S108">
        <v>0</v>
      </c>
      <c r="T108" s="4">
        <v>0</v>
      </c>
      <c r="U108">
        <v>0</v>
      </c>
      <c r="V108">
        <v>826.25</v>
      </c>
      <c r="W108">
        <v>0</v>
      </c>
      <c r="Y108">
        <v>264.39999999999998</v>
      </c>
      <c r="Z108">
        <v>495.75</v>
      </c>
      <c r="AA108">
        <v>165.25</v>
      </c>
    </row>
    <row r="109" spans="1:27">
      <c r="B109" s="18"/>
      <c r="D109" s="49">
        <v>36330</v>
      </c>
      <c r="E109" s="29" t="s">
        <v>6789</v>
      </c>
      <c r="F109" s="29">
        <f t="shared" ref="F109:W109" si="50">AVERAGE(F108,F110)</f>
        <v>0</v>
      </c>
      <c r="G109" s="29">
        <f t="shared" si="50"/>
        <v>2072.9499999999998</v>
      </c>
      <c r="H109" s="29">
        <f t="shared" si="50"/>
        <v>0</v>
      </c>
      <c r="I109" s="29">
        <f t="shared" si="50"/>
        <v>4019.75</v>
      </c>
      <c r="J109" s="29">
        <f t="shared" si="50"/>
        <v>34279.775000000001</v>
      </c>
      <c r="K109" s="29">
        <f t="shared" si="50"/>
        <v>652.34999999999991</v>
      </c>
      <c r="L109" s="29">
        <f t="shared" si="50"/>
        <v>0</v>
      </c>
      <c r="M109" s="29">
        <f t="shared" si="50"/>
        <v>2372.1</v>
      </c>
      <c r="N109" s="29">
        <f t="shared" si="50"/>
        <v>6275.4</v>
      </c>
      <c r="O109" s="29">
        <f t="shared" si="50"/>
        <v>12447.125</v>
      </c>
      <c r="P109" s="29">
        <f t="shared" si="50"/>
        <v>0</v>
      </c>
      <c r="Q109" s="29">
        <f t="shared" si="50"/>
        <v>0</v>
      </c>
      <c r="R109" s="29">
        <f t="shared" si="50"/>
        <v>0</v>
      </c>
      <c r="S109" s="29">
        <f t="shared" si="50"/>
        <v>0</v>
      </c>
      <c r="T109" s="29">
        <f t="shared" si="50"/>
        <v>0</v>
      </c>
      <c r="U109" s="29">
        <f t="shared" si="50"/>
        <v>0</v>
      </c>
      <c r="V109" s="29">
        <f t="shared" si="50"/>
        <v>652.07500000000005</v>
      </c>
      <c r="W109" s="29">
        <f t="shared" si="50"/>
        <v>0</v>
      </c>
      <c r="Y109" s="29">
        <f>AVERAGE(Y108,Y110)</f>
        <v>238.39999999999998</v>
      </c>
      <c r="Z109" s="29">
        <f>AVERAGE(Z108,Z110)</f>
        <v>354.07499999999999</v>
      </c>
      <c r="AA109" s="29">
        <f>AVERAGE(AA108,AA110)</f>
        <v>82.625</v>
      </c>
    </row>
    <row r="110" spans="1:27">
      <c r="A110" t="s">
        <v>1612</v>
      </c>
      <c r="B110" s="18">
        <v>36334</v>
      </c>
      <c r="D110" s="48">
        <v>36334</v>
      </c>
      <c r="E110" s="28" t="s">
        <v>6790</v>
      </c>
      <c r="F110">
        <v>0</v>
      </c>
      <c r="G110">
        <v>345.15</v>
      </c>
      <c r="H110">
        <v>0</v>
      </c>
      <c r="I110">
        <v>3610.8</v>
      </c>
      <c r="J110">
        <v>57586.95</v>
      </c>
      <c r="K110">
        <v>610.65</v>
      </c>
      <c r="L110">
        <v>0</v>
      </c>
      <c r="M110">
        <v>2761.2</v>
      </c>
      <c r="N110">
        <v>7593.3</v>
      </c>
      <c r="O110">
        <v>17788.5</v>
      </c>
      <c r="P110">
        <v>0</v>
      </c>
      <c r="Q110">
        <v>0</v>
      </c>
      <c r="R110">
        <v>0</v>
      </c>
      <c r="S110">
        <v>0</v>
      </c>
      <c r="T110" s="4">
        <v>0</v>
      </c>
      <c r="U110">
        <v>0</v>
      </c>
      <c r="V110">
        <v>477.9</v>
      </c>
      <c r="W110">
        <v>0</v>
      </c>
      <c r="Y110">
        <v>212.4</v>
      </c>
      <c r="Z110">
        <v>212.4</v>
      </c>
      <c r="AA110">
        <v>0</v>
      </c>
    </row>
    <row r="111" spans="1:27">
      <c r="B111" s="18"/>
      <c r="D111" s="49">
        <v>36337</v>
      </c>
      <c r="E111" s="29" t="s">
        <v>6791</v>
      </c>
      <c r="F111" s="29">
        <f t="shared" ref="F111:W111" si="51">AVERAGE(F110,F112)</f>
        <v>0</v>
      </c>
      <c r="G111" s="29">
        <f t="shared" si="51"/>
        <v>199.125</v>
      </c>
      <c r="H111" s="29">
        <f t="shared" si="51"/>
        <v>0</v>
      </c>
      <c r="I111" s="29">
        <f t="shared" si="51"/>
        <v>2362.9499999999998</v>
      </c>
      <c r="J111" s="29">
        <f t="shared" si="51"/>
        <v>79703.100000000006</v>
      </c>
      <c r="K111" s="29">
        <f t="shared" si="51"/>
        <v>584.09999999999991</v>
      </c>
      <c r="L111" s="29">
        <f t="shared" si="51"/>
        <v>0</v>
      </c>
      <c r="M111" s="29">
        <f t="shared" si="51"/>
        <v>3172.7249999999999</v>
      </c>
      <c r="N111" s="29">
        <f t="shared" si="51"/>
        <v>11682</v>
      </c>
      <c r="O111" s="29">
        <f t="shared" si="51"/>
        <v>19846.125</v>
      </c>
      <c r="P111" s="29">
        <f t="shared" si="51"/>
        <v>0</v>
      </c>
      <c r="Q111" s="29">
        <f t="shared" si="51"/>
        <v>0</v>
      </c>
      <c r="R111" s="29">
        <f t="shared" si="51"/>
        <v>0</v>
      </c>
      <c r="S111" s="29">
        <f t="shared" si="51"/>
        <v>0</v>
      </c>
      <c r="T111" s="29">
        <f t="shared" si="51"/>
        <v>0</v>
      </c>
      <c r="U111" s="29">
        <f t="shared" si="51"/>
        <v>0</v>
      </c>
      <c r="V111" s="29">
        <f t="shared" si="51"/>
        <v>5363.0999999999995</v>
      </c>
      <c r="W111" s="29">
        <f t="shared" si="51"/>
        <v>0</v>
      </c>
      <c r="Y111" s="29">
        <f>AVERAGE(Y110,Y112)</f>
        <v>238.95</v>
      </c>
      <c r="Z111" s="29">
        <f>AVERAGE(Z110,Z112)</f>
        <v>146.02500000000001</v>
      </c>
      <c r="AA111" s="29">
        <f>AVERAGE(AA110,AA112)</f>
        <v>13.275</v>
      </c>
    </row>
    <row r="112" spans="1:27">
      <c r="A112" t="s">
        <v>1612</v>
      </c>
      <c r="B112" s="18">
        <v>36341</v>
      </c>
      <c r="D112" s="48">
        <v>36341</v>
      </c>
      <c r="E112" s="28" t="s">
        <v>6792</v>
      </c>
      <c r="F112">
        <v>0</v>
      </c>
      <c r="G112">
        <v>53.1</v>
      </c>
      <c r="H112">
        <v>0</v>
      </c>
      <c r="I112">
        <v>1115.0999999999999</v>
      </c>
      <c r="J112">
        <v>101819.25</v>
      </c>
      <c r="K112">
        <v>557.54999999999995</v>
      </c>
      <c r="L112">
        <v>0</v>
      </c>
      <c r="M112">
        <v>3584.25</v>
      </c>
      <c r="N112">
        <v>15770.7</v>
      </c>
      <c r="O112">
        <v>21903.75</v>
      </c>
      <c r="P112">
        <v>0</v>
      </c>
      <c r="Q112">
        <v>0</v>
      </c>
      <c r="R112">
        <v>0</v>
      </c>
      <c r="S112">
        <v>0</v>
      </c>
      <c r="T112" s="4">
        <v>0</v>
      </c>
      <c r="U112">
        <v>0</v>
      </c>
      <c r="V112">
        <v>10248.299999999999</v>
      </c>
      <c r="W112">
        <v>0</v>
      </c>
      <c r="Y112">
        <v>265.5</v>
      </c>
      <c r="Z112">
        <v>79.650000000000006</v>
      </c>
      <c r="AA112">
        <v>26.55</v>
      </c>
    </row>
    <row r="113" spans="1:27">
      <c r="B113" s="18"/>
      <c r="D113" s="49">
        <v>36344</v>
      </c>
      <c r="E113" s="29" t="s">
        <v>6793</v>
      </c>
      <c r="F113" s="29">
        <f t="shared" ref="F113:W113" si="52">AVERAGE(F112,F114)</f>
        <v>0</v>
      </c>
      <c r="G113" s="29">
        <f t="shared" si="52"/>
        <v>39.825000000000003</v>
      </c>
      <c r="H113" s="29">
        <f t="shared" si="52"/>
        <v>0</v>
      </c>
      <c r="I113" s="29">
        <f t="shared" si="52"/>
        <v>3212.55</v>
      </c>
      <c r="J113" s="29">
        <f t="shared" si="52"/>
        <v>108377.1</v>
      </c>
      <c r="K113" s="29">
        <f t="shared" si="52"/>
        <v>531</v>
      </c>
      <c r="L113" s="29">
        <f t="shared" si="52"/>
        <v>0</v>
      </c>
      <c r="M113" s="29">
        <f t="shared" si="52"/>
        <v>10381.049999999999</v>
      </c>
      <c r="N113" s="29">
        <f t="shared" si="52"/>
        <v>8190.6750000000002</v>
      </c>
      <c r="O113" s="29">
        <f t="shared" si="52"/>
        <v>14735.25</v>
      </c>
      <c r="P113" s="29">
        <f t="shared" si="52"/>
        <v>0</v>
      </c>
      <c r="Q113" s="29">
        <f t="shared" si="52"/>
        <v>0</v>
      </c>
      <c r="R113" s="29">
        <f t="shared" si="52"/>
        <v>0</v>
      </c>
      <c r="S113" s="29">
        <f t="shared" si="52"/>
        <v>0</v>
      </c>
      <c r="T113" s="29">
        <f t="shared" si="52"/>
        <v>0</v>
      </c>
      <c r="U113" s="29">
        <f t="shared" si="52"/>
        <v>0</v>
      </c>
      <c r="V113" s="29">
        <f t="shared" si="52"/>
        <v>7075.5749999999998</v>
      </c>
      <c r="W113" s="29">
        <f t="shared" si="52"/>
        <v>0</v>
      </c>
      <c r="Y113" s="29">
        <f>AVERAGE(Y112,Y114)</f>
        <v>199.125</v>
      </c>
      <c r="Z113" s="29">
        <f>AVERAGE(Z112,Z114)</f>
        <v>119.47500000000001</v>
      </c>
      <c r="AA113" s="29">
        <f>AVERAGE(AA112,AA114)</f>
        <v>13.275</v>
      </c>
    </row>
    <row r="114" spans="1:27">
      <c r="A114" t="s">
        <v>1612</v>
      </c>
      <c r="B114" s="18">
        <v>36348</v>
      </c>
      <c r="D114" s="48">
        <v>36348</v>
      </c>
      <c r="E114" s="28" t="s">
        <v>6794</v>
      </c>
      <c r="F114">
        <v>0</v>
      </c>
      <c r="G114">
        <v>26.55</v>
      </c>
      <c r="H114">
        <v>0</v>
      </c>
      <c r="I114">
        <v>5310</v>
      </c>
      <c r="J114">
        <v>114934.95</v>
      </c>
      <c r="K114">
        <v>504.45</v>
      </c>
      <c r="L114">
        <v>0</v>
      </c>
      <c r="M114">
        <v>17177.849999999999</v>
      </c>
      <c r="N114">
        <v>610.65</v>
      </c>
      <c r="O114">
        <v>7566.75</v>
      </c>
      <c r="P114">
        <v>0</v>
      </c>
      <c r="Q114">
        <v>0</v>
      </c>
      <c r="R114">
        <v>0</v>
      </c>
      <c r="S114">
        <v>0</v>
      </c>
      <c r="T114" s="4">
        <v>0</v>
      </c>
      <c r="U114">
        <v>0</v>
      </c>
      <c r="V114">
        <v>3902.85</v>
      </c>
      <c r="W114">
        <v>0</v>
      </c>
      <c r="Y114">
        <v>132.75</v>
      </c>
      <c r="Z114">
        <v>159.30000000000001</v>
      </c>
      <c r="AA114">
        <v>0</v>
      </c>
    </row>
    <row r="115" spans="1:27">
      <c r="B115" s="18"/>
      <c r="D115" s="49">
        <v>36351</v>
      </c>
      <c r="E115" s="29" t="s">
        <v>6795</v>
      </c>
      <c r="F115" s="29">
        <f t="shared" ref="F115:W115" si="53">AVERAGE(F114,F116)</f>
        <v>0</v>
      </c>
      <c r="G115" s="29">
        <f t="shared" si="53"/>
        <v>13.275</v>
      </c>
      <c r="H115" s="29">
        <f t="shared" si="53"/>
        <v>0</v>
      </c>
      <c r="I115" s="29">
        <f t="shared" si="53"/>
        <v>5495.85</v>
      </c>
      <c r="J115" s="29">
        <f t="shared" si="53"/>
        <v>77884.425000000003</v>
      </c>
      <c r="K115" s="29">
        <f t="shared" si="53"/>
        <v>318.60000000000002</v>
      </c>
      <c r="L115" s="29">
        <f t="shared" si="53"/>
        <v>0</v>
      </c>
      <c r="M115" s="29">
        <f t="shared" si="53"/>
        <v>17098.199999999997</v>
      </c>
      <c r="N115" s="29">
        <f t="shared" si="53"/>
        <v>1885.05</v>
      </c>
      <c r="O115" s="29">
        <f t="shared" si="53"/>
        <v>5867.55</v>
      </c>
      <c r="P115" s="29">
        <f t="shared" si="53"/>
        <v>0</v>
      </c>
      <c r="Q115" s="29">
        <f t="shared" si="53"/>
        <v>0</v>
      </c>
      <c r="R115" s="29">
        <f t="shared" si="53"/>
        <v>0</v>
      </c>
      <c r="S115" s="29">
        <f t="shared" si="53"/>
        <v>0</v>
      </c>
      <c r="T115" s="29">
        <f t="shared" si="53"/>
        <v>0</v>
      </c>
      <c r="U115" s="29">
        <f t="shared" si="53"/>
        <v>0</v>
      </c>
      <c r="V115" s="29">
        <f t="shared" si="53"/>
        <v>2163.8249999999998</v>
      </c>
      <c r="W115" s="29">
        <f t="shared" si="53"/>
        <v>0</v>
      </c>
      <c r="Y115" s="29">
        <f>AVERAGE(Y114,Y116)</f>
        <v>292.05</v>
      </c>
      <c r="Z115" s="29">
        <f>AVERAGE(Z114,Z116)</f>
        <v>185.85000000000002</v>
      </c>
      <c r="AA115" s="29">
        <f>AVERAGE(AA114,AA116)</f>
        <v>26.55</v>
      </c>
    </row>
    <row r="116" spans="1:27">
      <c r="A116" t="s">
        <v>1612</v>
      </c>
      <c r="B116" s="18">
        <v>36355</v>
      </c>
      <c r="D116" s="48">
        <v>36355</v>
      </c>
      <c r="E116" s="28" t="s">
        <v>6796</v>
      </c>
      <c r="F116">
        <v>0</v>
      </c>
      <c r="G116">
        <v>0</v>
      </c>
      <c r="H116">
        <v>0</v>
      </c>
      <c r="I116">
        <v>5681.7</v>
      </c>
      <c r="J116">
        <v>40833.9</v>
      </c>
      <c r="K116">
        <v>132.75</v>
      </c>
      <c r="L116">
        <v>0</v>
      </c>
      <c r="M116">
        <v>17018.55</v>
      </c>
      <c r="N116">
        <v>3159.45</v>
      </c>
      <c r="O116">
        <v>4168.3500000000004</v>
      </c>
      <c r="P116">
        <v>0</v>
      </c>
      <c r="Q116">
        <v>0</v>
      </c>
      <c r="R116">
        <v>0</v>
      </c>
      <c r="S116">
        <v>0</v>
      </c>
      <c r="T116" s="4">
        <v>0</v>
      </c>
      <c r="U116">
        <v>0</v>
      </c>
      <c r="V116">
        <v>424.8</v>
      </c>
      <c r="W116">
        <v>0</v>
      </c>
      <c r="Y116">
        <v>451.35</v>
      </c>
      <c r="Z116">
        <v>212.4</v>
      </c>
      <c r="AA116">
        <v>53.1</v>
      </c>
    </row>
    <row r="117" spans="1:27">
      <c r="B117" s="18"/>
      <c r="D117" s="49">
        <v>36358</v>
      </c>
      <c r="E117" s="29" t="s">
        <v>6797</v>
      </c>
      <c r="F117" s="29">
        <f t="shared" ref="F117:W117" si="54">AVERAGE(F116,F118)</f>
        <v>0</v>
      </c>
      <c r="G117" s="29">
        <f t="shared" si="54"/>
        <v>0</v>
      </c>
      <c r="H117" s="29">
        <f t="shared" si="54"/>
        <v>0</v>
      </c>
      <c r="I117" s="29">
        <f t="shared" si="54"/>
        <v>8681.85</v>
      </c>
      <c r="J117" s="29">
        <f t="shared" si="54"/>
        <v>23576.400000000001</v>
      </c>
      <c r="K117" s="29">
        <f t="shared" si="54"/>
        <v>79.650000000000006</v>
      </c>
      <c r="L117" s="29">
        <f t="shared" si="54"/>
        <v>0</v>
      </c>
      <c r="M117" s="29">
        <f t="shared" si="54"/>
        <v>20217.824999999997</v>
      </c>
      <c r="N117" s="29">
        <f t="shared" si="54"/>
        <v>2973.6</v>
      </c>
      <c r="O117" s="29">
        <f t="shared" si="54"/>
        <v>2721.375</v>
      </c>
      <c r="P117" s="29">
        <f t="shared" si="54"/>
        <v>0</v>
      </c>
      <c r="Q117" s="29">
        <f t="shared" si="54"/>
        <v>0</v>
      </c>
      <c r="R117" s="29">
        <f t="shared" si="54"/>
        <v>0</v>
      </c>
      <c r="S117" s="29">
        <f t="shared" si="54"/>
        <v>0</v>
      </c>
      <c r="T117" s="29">
        <f t="shared" si="54"/>
        <v>0</v>
      </c>
      <c r="U117" s="29">
        <f t="shared" si="54"/>
        <v>0</v>
      </c>
      <c r="V117" s="29">
        <f t="shared" si="54"/>
        <v>504.45000000000005</v>
      </c>
      <c r="W117" s="29">
        <f t="shared" si="54"/>
        <v>0</v>
      </c>
      <c r="Y117" s="29">
        <f>AVERAGE(Y116,Y118)</f>
        <v>265.5</v>
      </c>
      <c r="Z117" s="29">
        <f>AVERAGE(Z116,Z118)</f>
        <v>265.5</v>
      </c>
      <c r="AA117" s="29">
        <f>AVERAGE(AA116,AA118)</f>
        <v>53.1</v>
      </c>
    </row>
    <row r="118" spans="1:27">
      <c r="A118" t="s">
        <v>1612</v>
      </c>
      <c r="B118" s="18">
        <v>36362</v>
      </c>
      <c r="D118" s="48">
        <v>36362</v>
      </c>
      <c r="E118" s="28" t="s">
        <v>6798</v>
      </c>
      <c r="F118">
        <v>0</v>
      </c>
      <c r="G118">
        <v>0</v>
      </c>
      <c r="H118">
        <v>0</v>
      </c>
      <c r="I118">
        <v>11682</v>
      </c>
      <c r="J118">
        <v>6318.9</v>
      </c>
      <c r="K118">
        <v>26.55</v>
      </c>
      <c r="L118">
        <v>0</v>
      </c>
      <c r="M118">
        <v>23417.1</v>
      </c>
      <c r="N118">
        <v>2787.75</v>
      </c>
      <c r="O118">
        <v>1274.4000000000001</v>
      </c>
      <c r="P118">
        <v>0</v>
      </c>
      <c r="Q118">
        <v>0</v>
      </c>
      <c r="R118">
        <v>0</v>
      </c>
      <c r="S118">
        <v>0</v>
      </c>
      <c r="T118" s="4">
        <v>0</v>
      </c>
      <c r="U118">
        <v>0</v>
      </c>
      <c r="V118">
        <v>584.1</v>
      </c>
      <c r="W118">
        <v>0</v>
      </c>
      <c r="Y118">
        <v>79.650000000000006</v>
      </c>
      <c r="Z118">
        <v>318.60000000000002</v>
      </c>
      <c r="AA118">
        <v>53.1</v>
      </c>
    </row>
    <row r="119" spans="1:27">
      <c r="B119" s="18"/>
      <c r="D119" s="49">
        <v>36365</v>
      </c>
      <c r="E119" s="29" t="s">
        <v>6799</v>
      </c>
      <c r="F119" s="29">
        <f t="shared" ref="F119:W119" si="55">AVERAGE(F118,F120)</f>
        <v>0</v>
      </c>
      <c r="G119" s="29">
        <f t="shared" si="55"/>
        <v>0</v>
      </c>
      <c r="H119" s="29">
        <f t="shared" si="55"/>
        <v>0</v>
      </c>
      <c r="I119" s="29">
        <f t="shared" si="55"/>
        <v>9531.4500000000007</v>
      </c>
      <c r="J119" s="29">
        <f t="shared" si="55"/>
        <v>4540.0499999999993</v>
      </c>
      <c r="K119" s="29">
        <f t="shared" si="55"/>
        <v>13.275</v>
      </c>
      <c r="L119" s="29">
        <f t="shared" si="55"/>
        <v>0</v>
      </c>
      <c r="M119" s="29">
        <f t="shared" si="55"/>
        <v>12305.924999999999</v>
      </c>
      <c r="N119" s="29">
        <f t="shared" si="55"/>
        <v>2362.9499999999998</v>
      </c>
      <c r="O119" s="29">
        <f t="shared" si="55"/>
        <v>1194.75</v>
      </c>
      <c r="P119" s="29">
        <f t="shared" si="55"/>
        <v>0</v>
      </c>
      <c r="Q119" s="29">
        <f t="shared" si="55"/>
        <v>0</v>
      </c>
      <c r="R119" s="29">
        <f t="shared" si="55"/>
        <v>0</v>
      </c>
      <c r="S119" s="29">
        <f t="shared" si="55"/>
        <v>0</v>
      </c>
      <c r="T119" s="29">
        <f t="shared" si="55"/>
        <v>0</v>
      </c>
      <c r="U119" s="29">
        <f t="shared" si="55"/>
        <v>0</v>
      </c>
      <c r="V119" s="29">
        <f t="shared" si="55"/>
        <v>331.875</v>
      </c>
      <c r="W119" s="29">
        <f t="shared" si="55"/>
        <v>0</v>
      </c>
      <c r="Y119" s="29">
        <f>AVERAGE(Y118,Y120)</f>
        <v>66.375</v>
      </c>
      <c r="Z119" s="29">
        <f>AVERAGE(Z118,Z120)</f>
        <v>172.57500000000002</v>
      </c>
      <c r="AA119" s="29">
        <f>AVERAGE(AA118,AA120)</f>
        <v>26.55</v>
      </c>
    </row>
    <row r="120" spans="1:27">
      <c r="A120" t="s">
        <v>1612</v>
      </c>
      <c r="B120" s="18">
        <v>36369</v>
      </c>
      <c r="D120" s="48">
        <v>36369</v>
      </c>
      <c r="E120" s="28" t="s">
        <v>6800</v>
      </c>
      <c r="F120">
        <v>0</v>
      </c>
      <c r="G120">
        <v>0</v>
      </c>
      <c r="H120">
        <v>0</v>
      </c>
      <c r="I120">
        <v>7380.9</v>
      </c>
      <c r="J120">
        <v>2761.2</v>
      </c>
      <c r="K120">
        <v>0</v>
      </c>
      <c r="L120">
        <v>0</v>
      </c>
      <c r="M120">
        <v>1194.75</v>
      </c>
      <c r="N120">
        <v>1938.15</v>
      </c>
      <c r="O120">
        <v>1115.0999999999999</v>
      </c>
      <c r="P120">
        <v>0</v>
      </c>
      <c r="Q120">
        <v>0</v>
      </c>
      <c r="R120">
        <v>0</v>
      </c>
      <c r="S120">
        <v>0</v>
      </c>
      <c r="T120" s="4">
        <v>0</v>
      </c>
      <c r="U120">
        <v>0</v>
      </c>
      <c r="V120">
        <v>79.650000000000006</v>
      </c>
      <c r="W120">
        <v>0</v>
      </c>
      <c r="Y120">
        <v>53.1</v>
      </c>
      <c r="Z120">
        <v>26.55</v>
      </c>
      <c r="AA120">
        <v>0</v>
      </c>
    </row>
    <row r="121" spans="1:27">
      <c r="B121" s="18"/>
      <c r="D121" s="49">
        <v>36372</v>
      </c>
      <c r="E121" s="29" t="s">
        <v>6801</v>
      </c>
      <c r="F121" s="29">
        <f t="shared" ref="F121:W121" si="56">AVERAGE(F120,F122)</f>
        <v>0</v>
      </c>
      <c r="G121" s="29">
        <f t="shared" si="56"/>
        <v>0</v>
      </c>
      <c r="H121" s="29">
        <f t="shared" si="56"/>
        <v>0</v>
      </c>
      <c r="I121" s="29">
        <f t="shared" si="56"/>
        <v>10168.65</v>
      </c>
      <c r="J121" s="29">
        <f t="shared" si="56"/>
        <v>3000.1499999999996</v>
      </c>
      <c r="K121" s="29">
        <f t="shared" si="56"/>
        <v>13.275</v>
      </c>
      <c r="L121" s="29">
        <f t="shared" si="56"/>
        <v>0</v>
      </c>
      <c r="M121" s="29">
        <f t="shared" si="56"/>
        <v>5110.875</v>
      </c>
      <c r="N121" s="29">
        <f t="shared" si="56"/>
        <v>3265.6499999999996</v>
      </c>
      <c r="O121" s="29">
        <f t="shared" si="56"/>
        <v>756.67499999999995</v>
      </c>
      <c r="P121" s="29">
        <f t="shared" si="56"/>
        <v>0</v>
      </c>
      <c r="Q121" s="29">
        <f t="shared" si="56"/>
        <v>0</v>
      </c>
      <c r="R121" s="29">
        <f t="shared" si="56"/>
        <v>0</v>
      </c>
      <c r="S121" s="29">
        <f t="shared" si="56"/>
        <v>0</v>
      </c>
      <c r="T121" s="29">
        <f t="shared" si="56"/>
        <v>0</v>
      </c>
      <c r="U121" s="29">
        <f t="shared" si="56"/>
        <v>0</v>
      </c>
      <c r="V121" s="29">
        <f t="shared" si="56"/>
        <v>39.825000000000003</v>
      </c>
      <c r="W121" s="29">
        <f t="shared" si="56"/>
        <v>0</v>
      </c>
      <c r="Y121" s="29">
        <f>AVERAGE(Y120,Y122)</f>
        <v>39.825000000000003</v>
      </c>
      <c r="Z121" s="29">
        <f>AVERAGE(Z120,Z122)</f>
        <v>26.55</v>
      </c>
      <c r="AA121" s="29">
        <f>AVERAGE(AA120,AA122)</f>
        <v>26.55</v>
      </c>
    </row>
    <row r="122" spans="1:27">
      <c r="A122" t="s">
        <v>1612</v>
      </c>
      <c r="B122" s="18">
        <v>36376</v>
      </c>
      <c r="D122" s="48">
        <v>36376</v>
      </c>
      <c r="E122" s="28" t="s">
        <v>6802</v>
      </c>
      <c r="F122">
        <v>0</v>
      </c>
      <c r="G122">
        <v>0</v>
      </c>
      <c r="H122">
        <v>0</v>
      </c>
      <c r="I122">
        <v>12956.4</v>
      </c>
      <c r="J122">
        <v>3239.1</v>
      </c>
      <c r="K122">
        <v>26.55</v>
      </c>
      <c r="L122">
        <v>0</v>
      </c>
      <c r="M122">
        <v>9027</v>
      </c>
      <c r="N122">
        <v>4593.1499999999996</v>
      </c>
      <c r="O122">
        <v>398.25</v>
      </c>
      <c r="P122">
        <v>0</v>
      </c>
      <c r="Q122">
        <v>0</v>
      </c>
      <c r="R122">
        <v>0</v>
      </c>
      <c r="S122">
        <v>0</v>
      </c>
      <c r="T122" s="4">
        <v>0</v>
      </c>
      <c r="U122">
        <v>0</v>
      </c>
      <c r="V122">
        <v>0</v>
      </c>
      <c r="W122">
        <v>0</v>
      </c>
      <c r="Y122">
        <v>26.55</v>
      </c>
      <c r="Z122">
        <v>26.55</v>
      </c>
      <c r="AA122">
        <v>53.1</v>
      </c>
    </row>
    <row r="123" spans="1:27">
      <c r="B123" s="18"/>
      <c r="D123" s="49">
        <v>36379</v>
      </c>
      <c r="E123" s="29" t="s">
        <v>6803</v>
      </c>
      <c r="F123" s="29">
        <f t="shared" ref="F123:W123" si="57">AVERAGE(F122,F124)</f>
        <v>0</v>
      </c>
      <c r="G123" s="29">
        <f t="shared" si="57"/>
        <v>0</v>
      </c>
      <c r="H123" s="29">
        <f t="shared" si="57"/>
        <v>0</v>
      </c>
      <c r="I123" s="29">
        <f t="shared" si="57"/>
        <v>9478.35</v>
      </c>
      <c r="J123" s="29">
        <f t="shared" si="57"/>
        <v>2230.1999999999998</v>
      </c>
      <c r="K123" s="29">
        <f t="shared" si="57"/>
        <v>92.925000000000011</v>
      </c>
      <c r="L123" s="29">
        <f t="shared" si="57"/>
        <v>0</v>
      </c>
      <c r="M123" s="29">
        <f t="shared" si="57"/>
        <v>6279.0749999999998</v>
      </c>
      <c r="N123" s="29">
        <f t="shared" si="57"/>
        <v>3544.4249999999997</v>
      </c>
      <c r="O123" s="29">
        <f t="shared" si="57"/>
        <v>517.72500000000002</v>
      </c>
      <c r="P123" s="29">
        <f t="shared" si="57"/>
        <v>0</v>
      </c>
      <c r="Q123" s="29">
        <f t="shared" si="57"/>
        <v>0</v>
      </c>
      <c r="R123" s="29">
        <f t="shared" si="57"/>
        <v>0</v>
      </c>
      <c r="S123" s="29">
        <f t="shared" si="57"/>
        <v>0</v>
      </c>
      <c r="T123" s="29">
        <f t="shared" si="57"/>
        <v>0</v>
      </c>
      <c r="U123" s="29">
        <f t="shared" si="57"/>
        <v>0</v>
      </c>
      <c r="V123" s="29">
        <f t="shared" si="57"/>
        <v>0</v>
      </c>
      <c r="W123" s="29">
        <f t="shared" si="57"/>
        <v>0</v>
      </c>
      <c r="Y123" s="29">
        <f>AVERAGE(Y122,Y124)</f>
        <v>53.1</v>
      </c>
      <c r="Z123" s="29">
        <f>AVERAGE(Z122,Z124)</f>
        <v>13.275</v>
      </c>
      <c r="AA123" s="29">
        <f>AVERAGE(AA122,AA124)</f>
        <v>92.924999999999997</v>
      </c>
    </row>
    <row r="124" spans="1:27">
      <c r="A124" t="s">
        <v>1612</v>
      </c>
      <c r="B124" s="18">
        <v>36383</v>
      </c>
      <c r="D124" s="48">
        <v>36383</v>
      </c>
      <c r="E124" s="28" t="s">
        <v>6804</v>
      </c>
      <c r="F124">
        <v>0</v>
      </c>
      <c r="G124">
        <v>0</v>
      </c>
      <c r="H124">
        <v>0</v>
      </c>
      <c r="I124">
        <v>6000.3</v>
      </c>
      <c r="J124">
        <v>1221.3</v>
      </c>
      <c r="K124">
        <v>159.30000000000001</v>
      </c>
      <c r="L124">
        <v>0</v>
      </c>
      <c r="M124">
        <v>3531.15</v>
      </c>
      <c r="N124">
        <v>2495.6999999999998</v>
      </c>
      <c r="O124">
        <v>637.20000000000005</v>
      </c>
      <c r="P124">
        <v>0</v>
      </c>
      <c r="Q124">
        <v>0</v>
      </c>
      <c r="R124">
        <v>0</v>
      </c>
      <c r="S124">
        <v>0</v>
      </c>
      <c r="T124" s="4">
        <v>0</v>
      </c>
      <c r="U124">
        <v>0</v>
      </c>
      <c r="V124">
        <v>0</v>
      </c>
      <c r="W124">
        <v>0</v>
      </c>
      <c r="Y124">
        <v>79.650000000000006</v>
      </c>
      <c r="Z124">
        <v>0</v>
      </c>
      <c r="AA124">
        <v>132.75</v>
      </c>
    </row>
    <row r="125" spans="1:27">
      <c r="B125" s="18"/>
      <c r="D125" s="49">
        <v>36386</v>
      </c>
      <c r="E125" s="29" t="s">
        <v>6805</v>
      </c>
      <c r="F125" s="29">
        <f t="shared" ref="F125:W125" si="58">AVERAGE(F124,F126)</f>
        <v>0</v>
      </c>
      <c r="G125" s="29">
        <f t="shared" si="58"/>
        <v>0</v>
      </c>
      <c r="H125" s="29">
        <f t="shared" si="58"/>
        <v>0</v>
      </c>
      <c r="I125" s="29">
        <f t="shared" si="58"/>
        <v>9163.9750000000004</v>
      </c>
      <c r="J125" s="29">
        <f t="shared" si="58"/>
        <v>2048.3249999999998</v>
      </c>
      <c r="K125" s="29">
        <f t="shared" si="58"/>
        <v>955.47500000000002</v>
      </c>
      <c r="L125" s="29">
        <f t="shared" si="58"/>
        <v>0</v>
      </c>
      <c r="M125" s="29">
        <f t="shared" si="58"/>
        <v>19513.424999999999</v>
      </c>
      <c r="N125" s="29">
        <f t="shared" si="58"/>
        <v>5511.2999999999993</v>
      </c>
      <c r="O125" s="29">
        <f t="shared" si="58"/>
        <v>880.45</v>
      </c>
      <c r="P125" s="29">
        <f t="shared" si="58"/>
        <v>0</v>
      </c>
      <c r="Q125" s="29">
        <f t="shared" si="58"/>
        <v>0</v>
      </c>
      <c r="R125" s="29">
        <f t="shared" si="58"/>
        <v>0</v>
      </c>
      <c r="S125" s="29">
        <f t="shared" si="58"/>
        <v>0</v>
      </c>
      <c r="T125" s="29">
        <f t="shared" si="58"/>
        <v>0</v>
      </c>
      <c r="U125" s="29">
        <f t="shared" si="58"/>
        <v>0</v>
      </c>
      <c r="V125" s="29">
        <f t="shared" si="58"/>
        <v>0</v>
      </c>
      <c r="W125" s="29">
        <f t="shared" si="58"/>
        <v>0</v>
      </c>
      <c r="Y125" s="29">
        <f>AVERAGE(Y124,Y126)</f>
        <v>39.825000000000003</v>
      </c>
      <c r="Z125" s="29">
        <f>AVERAGE(Z124,Z126)</f>
        <v>0</v>
      </c>
      <c r="AA125" s="29">
        <f>AVERAGE(AA124,AA126)</f>
        <v>231.625</v>
      </c>
    </row>
    <row r="126" spans="1:27">
      <c r="A126" t="s">
        <v>1612</v>
      </c>
      <c r="B126" s="18">
        <v>36390</v>
      </c>
      <c r="D126" s="48">
        <v>36390</v>
      </c>
      <c r="E126" s="28" t="s">
        <v>6806</v>
      </c>
      <c r="F126">
        <v>0</v>
      </c>
      <c r="G126">
        <v>0</v>
      </c>
      <c r="H126">
        <v>0</v>
      </c>
      <c r="I126">
        <v>12327.65</v>
      </c>
      <c r="J126">
        <v>2875.35</v>
      </c>
      <c r="K126">
        <v>1751.65</v>
      </c>
      <c r="L126">
        <v>0</v>
      </c>
      <c r="M126">
        <v>35495.699999999997</v>
      </c>
      <c r="N126">
        <v>8526.9</v>
      </c>
      <c r="O126">
        <v>1123.7</v>
      </c>
      <c r="P126">
        <v>0</v>
      </c>
      <c r="Q126">
        <v>0</v>
      </c>
      <c r="R126">
        <v>0</v>
      </c>
      <c r="S126">
        <v>0</v>
      </c>
      <c r="T126" s="4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330.5</v>
      </c>
    </row>
    <row r="127" spans="1:27">
      <c r="B127" s="18"/>
      <c r="D127" s="49">
        <v>36393</v>
      </c>
      <c r="E127" s="29" t="s">
        <v>6903</v>
      </c>
      <c r="F127" s="29">
        <f t="shared" ref="F127:W127" si="59">F126</f>
        <v>0</v>
      </c>
      <c r="G127" s="29">
        <f t="shared" si="59"/>
        <v>0</v>
      </c>
      <c r="H127" s="29">
        <f t="shared" si="59"/>
        <v>0</v>
      </c>
      <c r="I127" s="29">
        <f t="shared" si="59"/>
        <v>12327.65</v>
      </c>
      <c r="J127" s="29">
        <f t="shared" si="59"/>
        <v>2875.35</v>
      </c>
      <c r="K127" s="29">
        <f t="shared" si="59"/>
        <v>1751.65</v>
      </c>
      <c r="L127" s="29">
        <f t="shared" si="59"/>
        <v>0</v>
      </c>
      <c r="M127" s="29">
        <f t="shared" si="59"/>
        <v>35495.699999999997</v>
      </c>
      <c r="N127" s="29">
        <f t="shared" si="59"/>
        <v>8526.9</v>
      </c>
      <c r="O127" s="29">
        <f t="shared" si="59"/>
        <v>1123.7</v>
      </c>
      <c r="P127" s="29">
        <f t="shared" si="59"/>
        <v>0</v>
      </c>
      <c r="Q127" s="29">
        <f t="shared" si="59"/>
        <v>0</v>
      </c>
      <c r="R127" s="29">
        <f t="shared" si="59"/>
        <v>0</v>
      </c>
      <c r="S127" s="29">
        <f t="shared" si="59"/>
        <v>0</v>
      </c>
      <c r="T127" s="29">
        <f t="shared" si="59"/>
        <v>0</v>
      </c>
      <c r="U127" s="29">
        <f t="shared" si="59"/>
        <v>0</v>
      </c>
      <c r="V127" s="29">
        <f t="shared" si="59"/>
        <v>0</v>
      </c>
      <c r="W127" s="29">
        <f t="shared" si="59"/>
        <v>0</v>
      </c>
      <c r="Y127" s="29">
        <f>Y126</f>
        <v>0</v>
      </c>
      <c r="Z127" s="29">
        <f>Z126</f>
        <v>0</v>
      </c>
      <c r="AA127" s="29">
        <f>AA126</f>
        <v>330.5</v>
      </c>
    </row>
    <row r="128" spans="1:27">
      <c r="A128" t="s">
        <v>5364</v>
      </c>
      <c r="B128" s="13">
        <v>36307</v>
      </c>
      <c r="D128" s="48">
        <v>36307</v>
      </c>
      <c r="E128" s="28" t="s">
        <v>6904</v>
      </c>
      <c r="F128">
        <v>0</v>
      </c>
      <c r="G128">
        <v>0</v>
      </c>
      <c r="H128">
        <v>0</v>
      </c>
      <c r="I128">
        <v>9611.1</v>
      </c>
      <c r="J128">
        <v>0</v>
      </c>
      <c r="K128">
        <v>0</v>
      </c>
      <c r="L128">
        <v>0</v>
      </c>
      <c r="M128">
        <v>0</v>
      </c>
      <c r="N128">
        <v>106.2</v>
      </c>
      <c r="O128">
        <v>0</v>
      </c>
      <c r="P128">
        <v>106.2</v>
      </c>
      <c r="Q128">
        <v>0</v>
      </c>
      <c r="R128">
        <v>0</v>
      </c>
      <c r="S128">
        <v>0</v>
      </c>
      <c r="T128" s="4">
        <v>0</v>
      </c>
      <c r="U128">
        <v>2416.0500000000002</v>
      </c>
      <c r="V128">
        <v>0</v>
      </c>
      <c r="W128">
        <v>36240.75</v>
      </c>
      <c r="Y128">
        <v>106.2</v>
      </c>
      <c r="Z128">
        <v>0</v>
      </c>
      <c r="AA128">
        <v>159.30000000000001</v>
      </c>
    </row>
    <row r="129" spans="1:27">
      <c r="A129" t="s">
        <v>5364</v>
      </c>
      <c r="B129" s="18">
        <v>36312</v>
      </c>
      <c r="D129" s="48">
        <v>36312</v>
      </c>
      <c r="E129" s="28" t="s">
        <v>6905</v>
      </c>
      <c r="F129">
        <v>0</v>
      </c>
      <c r="G129">
        <v>0</v>
      </c>
      <c r="H129">
        <v>0</v>
      </c>
      <c r="I129">
        <v>7449.9</v>
      </c>
      <c r="J129">
        <v>0</v>
      </c>
      <c r="K129">
        <v>0</v>
      </c>
      <c r="L129">
        <v>0</v>
      </c>
      <c r="M129">
        <v>53.1</v>
      </c>
      <c r="N129">
        <v>377.1</v>
      </c>
      <c r="O129">
        <v>66.099999999999994</v>
      </c>
      <c r="P129">
        <v>0</v>
      </c>
      <c r="Q129">
        <v>0</v>
      </c>
      <c r="R129">
        <v>0</v>
      </c>
      <c r="S129">
        <v>0</v>
      </c>
      <c r="T129" s="4">
        <v>0</v>
      </c>
      <c r="U129">
        <v>840.35</v>
      </c>
      <c r="V129">
        <v>0</v>
      </c>
      <c r="W129">
        <v>25211.05</v>
      </c>
      <c r="Y129">
        <v>26.55</v>
      </c>
      <c r="Z129">
        <v>53.1</v>
      </c>
      <c r="AA129">
        <v>152.25</v>
      </c>
    </row>
    <row r="130" spans="1:27">
      <c r="B130" s="18"/>
      <c r="D130" s="49">
        <v>36315</v>
      </c>
      <c r="E130" s="29" t="s">
        <v>6906</v>
      </c>
      <c r="F130" s="29">
        <f t="shared" ref="F130:W130" si="60">AVERAGE(F129,F131)</f>
        <v>0</v>
      </c>
      <c r="G130" s="29">
        <f t="shared" si="60"/>
        <v>0</v>
      </c>
      <c r="H130" s="29">
        <f t="shared" si="60"/>
        <v>0</v>
      </c>
      <c r="I130" s="29">
        <f t="shared" si="60"/>
        <v>11128.625</v>
      </c>
      <c r="J130" s="29">
        <f t="shared" si="60"/>
        <v>0</v>
      </c>
      <c r="K130" s="29">
        <f t="shared" si="60"/>
        <v>0</v>
      </c>
      <c r="L130" s="29">
        <f t="shared" si="60"/>
        <v>0</v>
      </c>
      <c r="M130" s="29">
        <f t="shared" si="60"/>
        <v>39.825000000000003</v>
      </c>
      <c r="N130" s="29">
        <f t="shared" si="60"/>
        <v>277.95000000000005</v>
      </c>
      <c r="O130" s="29">
        <f t="shared" si="60"/>
        <v>49.574999999999996</v>
      </c>
      <c r="P130" s="29">
        <f t="shared" si="60"/>
        <v>82.625</v>
      </c>
      <c r="Q130" s="29">
        <f t="shared" si="60"/>
        <v>0</v>
      </c>
      <c r="R130" s="29">
        <f t="shared" si="60"/>
        <v>0</v>
      </c>
      <c r="S130" s="29">
        <f t="shared" si="60"/>
        <v>0</v>
      </c>
      <c r="T130" s="29">
        <f t="shared" si="60"/>
        <v>0</v>
      </c>
      <c r="U130" s="29">
        <f t="shared" si="60"/>
        <v>1747.625</v>
      </c>
      <c r="V130" s="29">
        <f t="shared" si="60"/>
        <v>0</v>
      </c>
      <c r="W130" s="29">
        <f t="shared" si="60"/>
        <v>20251.400000000001</v>
      </c>
      <c r="Y130" s="29">
        <f>AVERAGE(Y129,Y131)</f>
        <v>26.55</v>
      </c>
      <c r="Z130" s="29">
        <f>AVERAGE(Z129,Z131)</f>
        <v>89.4</v>
      </c>
      <c r="AA130" s="29">
        <f>AVERAGE(AA129,AA131)</f>
        <v>122.45</v>
      </c>
    </row>
    <row r="131" spans="1:27">
      <c r="A131" t="s">
        <v>5364</v>
      </c>
      <c r="B131" s="18">
        <v>36319</v>
      </c>
      <c r="D131" s="48">
        <v>36319</v>
      </c>
      <c r="E131" s="28" t="s">
        <v>6907</v>
      </c>
      <c r="F131">
        <v>0</v>
      </c>
      <c r="G131">
        <v>0</v>
      </c>
      <c r="H131">
        <v>0</v>
      </c>
      <c r="I131">
        <v>14807.35</v>
      </c>
      <c r="J131">
        <v>0</v>
      </c>
      <c r="K131">
        <v>0</v>
      </c>
      <c r="L131">
        <v>0</v>
      </c>
      <c r="M131">
        <v>26.55</v>
      </c>
      <c r="N131">
        <v>178.8</v>
      </c>
      <c r="O131">
        <v>33.049999999999997</v>
      </c>
      <c r="P131">
        <v>165.25</v>
      </c>
      <c r="Q131">
        <v>0</v>
      </c>
      <c r="R131">
        <v>0</v>
      </c>
      <c r="S131">
        <v>0</v>
      </c>
      <c r="T131" s="4">
        <v>0</v>
      </c>
      <c r="U131">
        <v>2654.9</v>
      </c>
      <c r="V131">
        <v>0</v>
      </c>
      <c r="W131">
        <v>15291.75</v>
      </c>
      <c r="Y131">
        <v>26.55</v>
      </c>
      <c r="Z131">
        <v>125.7</v>
      </c>
      <c r="AA131">
        <v>92.65</v>
      </c>
    </row>
    <row r="132" spans="1:27">
      <c r="B132" s="18"/>
      <c r="D132" s="49">
        <v>36322</v>
      </c>
      <c r="E132" s="29" t="s">
        <v>6908</v>
      </c>
      <c r="F132" s="29">
        <f t="shared" ref="F132:W132" si="61">AVERAGE(F131,F133)</f>
        <v>0</v>
      </c>
      <c r="G132" s="29">
        <f t="shared" si="61"/>
        <v>0</v>
      </c>
      <c r="H132" s="29">
        <f t="shared" si="61"/>
        <v>0</v>
      </c>
      <c r="I132" s="29">
        <f t="shared" si="61"/>
        <v>11362.174999999999</v>
      </c>
      <c r="J132" s="29">
        <f t="shared" si="61"/>
        <v>0</v>
      </c>
      <c r="K132" s="29">
        <f t="shared" si="61"/>
        <v>661</v>
      </c>
      <c r="L132" s="29">
        <f t="shared" si="61"/>
        <v>0</v>
      </c>
      <c r="M132" s="29">
        <f t="shared" si="61"/>
        <v>13.275</v>
      </c>
      <c r="N132" s="29">
        <f t="shared" si="61"/>
        <v>2958.85</v>
      </c>
      <c r="O132" s="29">
        <f t="shared" si="61"/>
        <v>16.524999999999999</v>
      </c>
      <c r="P132" s="29">
        <f t="shared" si="61"/>
        <v>188.55</v>
      </c>
      <c r="Q132" s="29">
        <f t="shared" si="61"/>
        <v>16.524999999999999</v>
      </c>
      <c r="R132" s="29">
        <f t="shared" si="61"/>
        <v>0</v>
      </c>
      <c r="S132" s="29">
        <f t="shared" si="61"/>
        <v>13.275</v>
      </c>
      <c r="T132" s="29">
        <f t="shared" si="61"/>
        <v>0</v>
      </c>
      <c r="U132" s="29">
        <f t="shared" si="61"/>
        <v>1598.9</v>
      </c>
      <c r="V132" s="29">
        <f t="shared" si="61"/>
        <v>0</v>
      </c>
      <c r="W132" s="29">
        <f t="shared" si="61"/>
        <v>11130.825000000001</v>
      </c>
      <c r="Y132" s="29">
        <f>AVERAGE(Y131,Y133)</f>
        <v>46.324999999999996</v>
      </c>
      <c r="Z132" s="29">
        <f>AVERAGE(Z131,Z133)</f>
        <v>185.3</v>
      </c>
      <c r="AA132" s="29">
        <f>AVERAGE(AA131,AA133)</f>
        <v>109.17500000000001</v>
      </c>
    </row>
    <row r="133" spans="1:27">
      <c r="A133" t="s">
        <v>5364</v>
      </c>
      <c r="B133" s="18">
        <v>36326</v>
      </c>
      <c r="D133" s="48">
        <v>36326</v>
      </c>
      <c r="E133" s="28" t="s">
        <v>6909</v>
      </c>
      <c r="F133">
        <v>0</v>
      </c>
      <c r="G133">
        <v>0</v>
      </c>
      <c r="H133">
        <v>0</v>
      </c>
      <c r="I133">
        <v>7917</v>
      </c>
      <c r="J133">
        <v>0</v>
      </c>
      <c r="K133">
        <v>1322</v>
      </c>
      <c r="L133">
        <v>0</v>
      </c>
      <c r="M133">
        <v>0</v>
      </c>
      <c r="N133">
        <v>5738.9</v>
      </c>
      <c r="O133">
        <v>0</v>
      </c>
      <c r="P133">
        <v>211.85</v>
      </c>
      <c r="Q133">
        <v>33.049999999999997</v>
      </c>
      <c r="R133">
        <v>0</v>
      </c>
      <c r="S133">
        <v>26.55</v>
      </c>
      <c r="T133" s="4">
        <v>0</v>
      </c>
      <c r="U133">
        <v>542.9</v>
      </c>
      <c r="V133">
        <v>0</v>
      </c>
      <c r="W133">
        <v>6969.9</v>
      </c>
      <c r="Y133">
        <v>66.099999999999994</v>
      </c>
      <c r="Z133">
        <v>244.9</v>
      </c>
      <c r="AA133">
        <v>125.7</v>
      </c>
    </row>
    <row r="134" spans="1:27">
      <c r="B134" s="18"/>
      <c r="D134" s="49">
        <v>36329</v>
      </c>
      <c r="E134" s="29" t="s">
        <v>6910</v>
      </c>
      <c r="F134" s="29">
        <f t="shared" ref="F134:W134" si="62">AVERAGE(F133,F135)</f>
        <v>0</v>
      </c>
      <c r="G134" s="29">
        <f t="shared" si="62"/>
        <v>0</v>
      </c>
      <c r="H134" s="29">
        <f t="shared" si="62"/>
        <v>0</v>
      </c>
      <c r="I134" s="29">
        <f t="shared" si="62"/>
        <v>6453.7749999999996</v>
      </c>
      <c r="J134" s="29">
        <f t="shared" si="62"/>
        <v>0</v>
      </c>
      <c r="K134" s="29">
        <f t="shared" si="62"/>
        <v>16855.5</v>
      </c>
      <c r="L134" s="29">
        <f t="shared" si="62"/>
        <v>0</v>
      </c>
      <c r="M134" s="29">
        <f t="shared" si="62"/>
        <v>0</v>
      </c>
      <c r="N134" s="29">
        <f t="shared" si="62"/>
        <v>3728.75</v>
      </c>
      <c r="O134" s="29">
        <f t="shared" si="62"/>
        <v>181.77500000000001</v>
      </c>
      <c r="P134" s="29">
        <f t="shared" si="62"/>
        <v>271.17500000000001</v>
      </c>
      <c r="Q134" s="29">
        <f t="shared" si="62"/>
        <v>16.524999999999999</v>
      </c>
      <c r="R134" s="29">
        <f t="shared" si="62"/>
        <v>0</v>
      </c>
      <c r="S134" s="29">
        <f t="shared" si="62"/>
        <v>79.375</v>
      </c>
      <c r="T134" s="29">
        <f t="shared" si="62"/>
        <v>0</v>
      </c>
      <c r="U134" s="29">
        <f t="shared" si="62"/>
        <v>965.5</v>
      </c>
      <c r="V134" s="29">
        <f t="shared" si="62"/>
        <v>0</v>
      </c>
      <c r="W134" s="29">
        <f t="shared" si="62"/>
        <v>3484.95</v>
      </c>
      <c r="Y134" s="29">
        <f>AVERAGE(Y133,Y135)</f>
        <v>66.099999999999994</v>
      </c>
      <c r="Z134" s="29">
        <f>AVERAGE(Z133,Z135)</f>
        <v>155.5</v>
      </c>
      <c r="AA134" s="29">
        <f>AVERAGE(AA133,AA135)</f>
        <v>112.42500000000001</v>
      </c>
    </row>
    <row r="135" spans="1:27">
      <c r="A135" t="s">
        <v>5364</v>
      </c>
      <c r="B135" s="18">
        <v>36333</v>
      </c>
      <c r="D135" s="48">
        <v>36333</v>
      </c>
      <c r="E135" s="28" t="s">
        <v>6911</v>
      </c>
      <c r="F135">
        <v>0</v>
      </c>
      <c r="G135">
        <v>0</v>
      </c>
      <c r="H135">
        <v>0</v>
      </c>
      <c r="I135">
        <v>4990.55</v>
      </c>
      <c r="J135">
        <v>0</v>
      </c>
      <c r="K135">
        <v>32389</v>
      </c>
      <c r="L135">
        <v>0</v>
      </c>
      <c r="M135">
        <v>0</v>
      </c>
      <c r="N135">
        <v>1718.6</v>
      </c>
      <c r="O135">
        <v>363.55</v>
      </c>
      <c r="P135">
        <v>330.5</v>
      </c>
      <c r="Q135">
        <v>0</v>
      </c>
      <c r="R135">
        <v>0</v>
      </c>
      <c r="S135">
        <v>132.19999999999999</v>
      </c>
      <c r="T135" s="4">
        <v>0</v>
      </c>
      <c r="U135">
        <v>1388.1</v>
      </c>
      <c r="V135">
        <v>0</v>
      </c>
      <c r="W135">
        <v>0</v>
      </c>
      <c r="Y135">
        <v>66.099999999999994</v>
      </c>
      <c r="Z135">
        <v>66.099999999999994</v>
      </c>
      <c r="AA135">
        <v>99.15</v>
      </c>
    </row>
    <row r="136" spans="1:27">
      <c r="B136" s="18"/>
      <c r="D136" s="49">
        <v>36336</v>
      </c>
      <c r="E136" s="29" t="s">
        <v>6912</v>
      </c>
      <c r="F136" s="29">
        <f t="shared" ref="F136:W136" si="63">AVERAGE(F135,F137)</f>
        <v>0</v>
      </c>
      <c r="G136" s="29">
        <f t="shared" si="63"/>
        <v>0</v>
      </c>
      <c r="H136" s="29">
        <f t="shared" si="63"/>
        <v>0</v>
      </c>
      <c r="I136" s="29">
        <f t="shared" si="63"/>
        <v>4871.5</v>
      </c>
      <c r="J136" s="29">
        <f t="shared" si="63"/>
        <v>0</v>
      </c>
      <c r="K136" s="29">
        <f t="shared" si="63"/>
        <v>30451.85</v>
      </c>
      <c r="L136" s="29">
        <f t="shared" si="63"/>
        <v>0</v>
      </c>
      <c r="M136" s="29">
        <f t="shared" si="63"/>
        <v>0</v>
      </c>
      <c r="N136" s="29">
        <f t="shared" si="63"/>
        <v>2226.625</v>
      </c>
      <c r="O136" s="29">
        <f t="shared" si="63"/>
        <v>2053.5500000000002</v>
      </c>
      <c r="P136" s="29">
        <f t="shared" si="63"/>
        <v>165.25</v>
      </c>
      <c r="Q136" s="29">
        <f t="shared" si="63"/>
        <v>13.275</v>
      </c>
      <c r="R136" s="29">
        <f t="shared" si="63"/>
        <v>0</v>
      </c>
      <c r="S136" s="29">
        <f t="shared" si="63"/>
        <v>79.375</v>
      </c>
      <c r="T136" s="29">
        <f t="shared" si="63"/>
        <v>0</v>
      </c>
      <c r="U136" s="29">
        <f t="shared" si="63"/>
        <v>1145.4000000000001</v>
      </c>
      <c r="V136" s="29">
        <f t="shared" si="63"/>
        <v>0</v>
      </c>
      <c r="W136" s="29">
        <f t="shared" si="63"/>
        <v>491.17500000000001</v>
      </c>
      <c r="Y136" s="29">
        <f>AVERAGE(Y135,Y137)</f>
        <v>112.7</v>
      </c>
      <c r="Z136" s="29">
        <f>AVERAGE(Z135,Z137)</f>
        <v>46.324999999999996</v>
      </c>
      <c r="AA136" s="29">
        <f>AVERAGE(AA135,AA137)</f>
        <v>62.85</v>
      </c>
    </row>
    <row r="137" spans="1:27">
      <c r="A137" t="s">
        <v>5364</v>
      </c>
      <c r="B137" s="18">
        <v>36340</v>
      </c>
      <c r="D137" s="48">
        <v>36340</v>
      </c>
      <c r="E137" s="28" t="s">
        <v>6715</v>
      </c>
      <c r="F137">
        <v>0</v>
      </c>
      <c r="G137">
        <v>0</v>
      </c>
      <c r="H137">
        <v>0</v>
      </c>
      <c r="I137">
        <v>4752.45</v>
      </c>
      <c r="J137">
        <v>0</v>
      </c>
      <c r="K137">
        <v>28514.7</v>
      </c>
      <c r="L137">
        <v>0</v>
      </c>
      <c r="M137">
        <v>0</v>
      </c>
      <c r="N137">
        <v>2734.65</v>
      </c>
      <c r="O137">
        <v>3743.55</v>
      </c>
      <c r="P137">
        <v>0</v>
      </c>
      <c r="Q137">
        <v>26.55</v>
      </c>
      <c r="R137">
        <v>0</v>
      </c>
      <c r="S137">
        <v>26.55</v>
      </c>
      <c r="T137" s="4">
        <v>0</v>
      </c>
      <c r="U137">
        <v>902.7</v>
      </c>
      <c r="V137">
        <v>0</v>
      </c>
      <c r="W137">
        <v>982.35</v>
      </c>
      <c r="Y137">
        <v>159.30000000000001</v>
      </c>
      <c r="Z137">
        <v>26.55</v>
      </c>
      <c r="AA137">
        <v>26.55</v>
      </c>
    </row>
    <row r="138" spans="1:27">
      <c r="B138" s="18"/>
      <c r="D138" s="49">
        <v>36343</v>
      </c>
      <c r="E138" s="29" t="s">
        <v>6716</v>
      </c>
      <c r="F138" s="29">
        <f t="shared" ref="F138:W138" si="64">AVERAGE(F137,F139)</f>
        <v>0</v>
      </c>
      <c r="G138" s="29">
        <f t="shared" si="64"/>
        <v>0</v>
      </c>
      <c r="H138" s="29">
        <f t="shared" si="64"/>
        <v>0</v>
      </c>
      <c r="I138" s="29">
        <f t="shared" si="64"/>
        <v>3627.2749999999996</v>
      </c>
      <c r="J138" s="29">
        <f t="shared" si="64"/>
        <v>0</v>
      </c>
      <c r="K138" s="29">
        <f t="shared" si="64"/>
        <v>18325.075000000001</v>
      </c>
      <c r="L138" s="29">
        <f t="shared" si="64"/>
        <v>0</v>
      </c>
      <c r="M138" s="29">
        <f t="shared" si="64"/>
        <v>0</v>
      </c>
      <c r="N138" s="29">
        <f t="shared" si="64"/>
        <v>1493.0250000000001</v>
      </c>
      <c r="O138" s="29">
        <f t="shared" si="64"/>
        <v>15619.55</v>
      </c>
      <c r="P138" s="29">
        <f t="shared" si="64"/>
        <v>33.049999999999997</v>
      </c>
      <c r="Q138" s="29">
        <f t="shared" si="64"/>
        <v>43.075000000000003</v>
      </c>
      <c r="R138" s="29">
        <f t="shared" si="64"/>
        <v>16.524999999999999</v>
      </c>
      <c r="S138" s="29">
        <f t="shared" si="64"/>
        <v>13.275</v>
      </c>
      <c r="T138" s="29">
        <f t="shared" si="64"/>
        <v>0</v>
      </c>
      <c r="U138" s="29">
        <f t="shared" si="64"/>
        <v>1693.1999999999998</v>
      </c>
      <c r="V138" s="29">
        <f t="shared" si="64"/>
        <v>0</v>
      </c>
      <c r="W138" s="29">
        <f t="shared" si="64"/>
        <v>1007.5250000000001</v>
      </c>
      <c r="Y138" s="29">
        <f>AVERAGE(Y137,Y139)</f>
        <v>165.8</v>
      </c>
      <c r="Z138" s="29">
        <f>AVERAGE(Z137,Z139)</f>
        <v>13.275</v>
      </c>
      <c r="AA138" s="29">
        <f>AVERAGE(AA137,AA139)</f>
        <v>72.875</v>
      </c>
    </row>
    <row r="139" spans="1:27">
      <c r="A139" t="s">
        <v>5364</v>
      </c>
      <c r="B139" s="18">
        <v>36347</v>
      </c>
      <c r="D139" s="48">
        <v>36347</v>
      </c>
      <c r="E139" s="28" t="s">
        <v>6717</v>
      </c>
      <c r="F139">
        <v>0</v>
      </c>
      <c r="G139">
        <v>0</v>
      </c>
      <c r="H139">
        <v>0</v>
      </c>
      <c r="I139">
        <v>2502.1</v>
      </c>
      <c r="J139">
        <v>0</v>
      </c>
      <c r="K139">
        <v>8135.45</v>
      </c>
      <c r="L139">
        <v>0</v>
      </c>
      <c r="M139">
        <v>0</v>
      </c>
      <c r="N139">
        <v>251.4</v>
      </c>
      <c r="O139">
        <v>27495.55</v>
      </c>
      <c r="P139">
        <v>66.099999999999994</v>
      </c>
      <c r="Q139">
        <v>59.6</v>
      </c>
      <c r="R139">
        <v>33.049999999999997</v>
      </c>
      <c r="S139">
        <v>0</v>
      </c>
      <c r="T139" s="4">
        <v>0</v>
      </c>
      <c r="U139">
        <v>2483.6999999999998</v>
      </c>
      <c r="V139">
        <v>0</v>
      </c>
      <c r="W139">
        <v>1032.7</v>
      </c>
      <c r="Y139">
        <v>172.3</v>
      </c>
      <c r="Z139">
        <v>0</v>
      </c>
      <c r="AA139">
        <v>119.2</v>
      </c>
    </row>
    <row r="140" spans="1:27">
      <c r="B140" s="18"/>
      <c r="D140" s="49">
        <v>36350</v>
      </c>
      <c r="E140" s="29" t="s">
        <v>6718</v>
      </c>
      <c r="F140" s="29">
        <f t="shared" ref="F140:W140" si="65">AVERAGE(F139,F141)</f>
        <v>0</v>
      </c>
      <c r="G140" s="29">
        <f t="shared" si="65"/>
        <v>0</v>
      </c>
      <c r="H140" s="29">
        <f t="shared" si="65"/>
        <v>0</v>
      </c>
      <c r="I140" s="29">
        <f t="shared" si="65"/>
        <v>4309.375</v>
      </c>
      <c r="J140" s="29">
        <f t="shared" si="65"/>
        <v>0</v>
      </c>
      <c r="K140" s="29">
        <f t="shared" si="65"/>
        <v>5452.0749999999998</v>
      </c>
      <c r="L140" s="29">
        <f t="shared" si="65"/>
        <v>0</v>
      </c>
      <c r="M140" s="29">
        <f t="shared" si="65"/>
        <v>16.524999999999999</v>
      </c>
      <c r="N140" s="29">
        <f t="shared" si="65"/>
        <v>629.6</v>
      </c>
      <c r="O140" s="29">
        <f t="shared" si="65"/>
        <v>27352.424999999999</v>
      </c>
      <c r="P140" s="29">
        <f t="shared" si="65"/>
        <v>59.599999999999994</v>
      </c>
      <c r="Q140" s="29">
        <f t="shared" si="65"/>
        <v>182.32500000000002</v>
      </c>
      <c r="R140" s="29">
        <f t="shared" si="65"/>
        <v>29.799999999999997</v>
      </c>
      <c r="S140" s="29">
        <f t="shared" si="65"/>
        <v>56.35</v>
      </c>
      <c r="T140" s="29">
        <f t="shared" si="65"/>
        <v>0</v>
      </c>
      <c r="U140" s="29">
        <f t="shared" si="65"/>
        <v>2496.9749999999999</v>
      </c>
      <c r="V140" s="29">
        <f t="shared" si="65"/>
        <v>0</v>
      </c>
      <c r="W140" s="29">
        <f t="shared" si="65"/>
        <v>1050.0500000000002</v>
      </c>
      <c r="Y140" s="29">
        <f>AVERAGE(Y139,Y141)</f>
        <v>202.10000000000002</v>
      </c>
      <c r="Z140" s="29">
        <f>AVERAGE(Z139,Z141)</f>
        <v>26.55</v>
      </c>
      <c r="AA140" s="29">
        <f>AVERAGE(AA139,AA141)</f>
        <v>86.15</v>
      </c>
    </row>
    <row r="141" spans="1:27">
      <c r="A141" t="s">
        <v>5364</v>
      </c>
      <c r="B141" s="18">
        <v>36354</v>
      </c>
      <c r="D141" s="48">
        <v>36354</v>
      </c>
      <c r="E141" s="28" t="s">
        <v>6719</v>
      </c>
      <c r="F141">
        <v>0</v>
      </c>
      <c r="G141">
        <v>0</v>
      </c>
      <c r="H141">
        <v>0</v>
      </c>
      <c r="I141">
        <v>6116.65</v>
      </c>
      <c r="J141">
        <v>0</v>
      </c>
      <c r="K141">
        <v>2768.7</v>
      </c>
      <c r="L141">
        <v>0</v>
      </c>
      <c r="M141">
        <v>33.049999999999997</v>
      </c>
      <c r="N141">
        <v>1007.8</v>
      </c>
      <c r="O141">
        <v>27209.3</v>
      </c>
      <c r="P141">
        <v>53.1</v>
      </c>
      <c r="Q141">
        <v>305.05</v>
      </c>
      <c r="R141">
        <v>26.55</v>
      </c>
      <c r="S141">
        <v>112.7</v>
      </c>
      <c r="T141" s="4">
        <v>0</v>
      </c>
      <c r="U141">
        <v>2510.25</v>
      </c>
      <c r="V141">
        <v>0</v>
      </c>
      <c r="W141">
        <v>1067.4000000000001</v>
      </c>
      <c r="Y141">
        <v>231.9</v>
      </c>
      <c r="Z141">
        <v>53.1</v>
      </c>
      <c r="AA141">
        <v>53.1</v>
      </c>
    </row>
    <row r="142" spans="1:27">
      <c r="B142" s="18"/>
      <c r="D142" s="49">
        <v>36357</v>
      </c>
      <c r="E142" s="29" t="s">
        <v>6720</v>
      </c>
      <c r="F142" s="29">
        <f t="shared" ref="F142:W142" si="66">AVERAGE(F141,F143)</f>
        <v>0</v>
      </c>
      <c r="G142" s="29">
        <f t="shared" si="66"/>
        <v>0</v>
      </c>
      <c r="H142" s="29">
        <f t="shared" si="66"/>
        <v>0</v>
      </c>
      <c r="I142" s="29">
        <f t="shared" si="66"/>
        <v>6682.4</v>
      </c>
      <c r="J142" s="29">
        <f t="shared" si="66"/>
        <v>0</v>
      </c>
      <c r="K142" s="29">
        <f t="shared" si="66"/>
        <v>2393.25</v>
      </c>
      <c r="L142" s="29">
        <f t="shared" si="66"/>
        <v>0</v>
      </c>
      <c r="M142" s="29">
        <f t="shared" si="66"/>
        <v>82.9</v>
      </c>
      <c r="N142" s="29">
        <f t="shared" si="66"/>
        <v>1765.0250000000001</v>
      </c>
      <c r="O142" s="29">
        <f t="shared" si="66"/>
        <v>18715.525000000001</v>
      </c>
      <c r="P142" s="29">
        <f t="shared" si="66"/>
        <v>39.825000000000003</v>
      </c>
      <c r="Q142" s="29">
        <f t="shared" si="66"/>
        <v>152.52500000000001</v>
      </c>
      <c r="R142" s="29">
        <f t="shared" si="66"/>
        <v>66.375</v>
      </c>
      <c r="S142" s="29">
        <f t="shared" si="66"/>
        <v>348.40000000000003</v>
      </c>
      <c r="T142" s="29">
        <f t="shared" si="66"/>
        <v>0</v>
      </c>
      <c r="U142" s="29">
        <f t="shared" si="66"/>
        <v>2091.4499999999998</v>
      </c>
      <c r="V142" s="29">
        <f t="shared" si="66"/>
        <v>0</v>
      </c>
      <c r="W142" s="29">
        <f t="shared" si="66"/>
        <v>958.5</v>
      </c>
      <c r="Y142" s="29">
        <f>AVERAGE(Y141,Y143)</f>
        <v>182.32499999999999</v>
      </c>
      <c r="Z142" s="29">
        <f>AVERAGE(Z141,Z143)</f>
        <v>53.1</v>
      </c>
      <c r="AA142" s="29">
        <f>AVERAGE(AA141,AA143)</f>
        <v>26.55</v>
      </c>
    </row>
    <row r="143" spans="1:27">
      <c r="A143" t="s">
        <v>5364</v>
      </c>
      <c r="B143" s="18">
        <v>36361</v>
      </c>
      <c r="D143" s="48">
        <v>36361</v>
      </c>
      <c r="E143" s="28" t="s">
        <v>6721</v>
      </c>
      <c r="F143">
        <v>0</v>
      </c>
      <c r="G143">
        <v>0</v>
      </c>
      <c r="H143">
        <v>0</v>
      </c>
      <c r="I143">
        <v>7248.15</v>
      </c>
      <c r="J143">
        <v>0</v>
      </c>
      <c r="K143">
        <v>2017.8</v>
      </c>
      <c r="L143">
        <v>0</v>
      </c>
      <c r="M143">
        <v>132.75</v>
      </c>
      <c r="N143">
        <v>2522.25</v>
      </c>
      <c r="O143">
        <v>10221.75</v>
      </c>
      <c r="P143">
        <v>26.55</v>
      </c>
      <c r="Q143">
        <v>0</v>
      </c>
      <c r="R143">
        <v>106.2</v>
      </c>
      <c r="S143">
        <v>584.1</v>
      </c>
      <c r="T143" s="4">
        <v>0</v>
      </c>
      <c r="U143">
        <v>1672.65</v>
      </c>
      <c r="V143">
        <v>0</v>
      </c>
      <c r="W143">
        <v>849.6</v>
      </c>
      <c r="Y143">
        <v>132.75</v>
      </c>
      <c r="Z143">
        <v>53.1</v>
      </c>
      <c r="AA143">
        <v>0</v>
      </c>
    </row>
    <row r="144" spans="1:27">
      <c r="B144" s="18"/>
      <c r="D144" s="49">
        <v>36364</v>
      </c>
      <c r="E144" s="29" t="s">
        <v>6722</v>
      </c>
      <c r="F144" s="29">
        <f t="shared" ref="F144:W144" si="67">AVERAGE(F143,F145)</f>
        <v>0</v>
      </c>
      <c r="G144" s="29">
        <f t="shared" si="67"/>
        <v>0</v>
      </c>
      <c r="H144" s="29">
        <f t="shared" si="67"/>
        <v>0</v>
      </c>
      <c r="I144" s="29">
        <f t="shared" si="67"/>
        <v>8230.5</v>
      </c>
      <c r="J144" s="29">
        <f t="shared" si="67"/>
        <v>0</v>
      </c>
      <c r="K144" s="29">
        <f t="shared" si="67"/>
        <v>1818.675</v>
      </c>
      <c r="L144" s="29">
        <f t="shared" si="67"/>
        <v>0</v>
      </c>
      <c r="M144" s="29">
        <f t="shared" si="67"/>
        <v>92.924999999999997</v>
      </c>
      <c r="N144" s="29">
        <f t="shared" si="67"/>
        <v>2947.05</v>
      </c>
      <c r="O144" s="29">
        <f t="shared" si="67"/>
        <v>5708.25</v>
      </c>
      <c r="P144" s="29">
        <f t="shared" si="67"/>
        <v>26.55</v>
      </c>
      <c r="Q144" s="29">
        <f t="shared" si="67"/>
        <v>13.275</v>
      </c>
      <c r="R144" s="29">
        <f t="shared" si="67"/>
        <v>92.925000000000011</v>
      </c>
      <c r="S144" s="29">
        <f t="shared" si="67"/>
        <v>544.27499999999998</v>
      </c>
      <c r="T144" s="29">
        <f t="shared" si="67"/>
        <v>0</v>
      </c>
      <c r="U144" s="29">
        <f t="shared" si="67"/>
        <v>929.25</v>
      </c>
      <c r="V144" s="29">
        <f t="shared" si="67"/>
        <v>0</v>
      </c>
      <c r="W144" s="29">
        <f t="shared" si="67"/>
        <v>836.32500000000005</v>
      </c>
      <c r="Y144" s="29">
        <f>AVERAGE(Y143,Y145)</f>
        <v>185.85</v>
      </c>
      <c r="Z144" s="29">
        <f>AVERAGE(Z143,Z145)</f>
        <v>106.2</v>
      </c>
      <c r="AA144" s="29">
        <f>AVERAGE(AA143,AA145)</f>
        <v>119.47499999999999</v>
      </c>
    </row>
    <row r="145" spans="1:27">
      <c r="A145" t="s">
        <v>5364</v>
      </c>
      <c r="B145" s="18">
        <v>36368</v>
      </c>
      <c r="D145" s="48">
        <v>36368</v>
      </c>
      <c r="E145" s="28" t="s">
        <v>6723</v>
      </c>
      <c r="F145">
        <v>0</v>
      </c>
      <c r="G145">
        <v>0</v>
      </c>
      <c r="H145">
        <v>0</v>
      </c>
      <c r="I145">
        <v>9212.85</v>
      </c>
      <c r="J145">
        <v>0</v>
      </c>
      <c r="K145">
        <v>1619.55</v>
      </c>
      <c r="L145">
        <v>0</v>
      </c>
      <c r="M145">
        <v>53.1</v>
      </c>
      <c r="N145">
        <v>3371.85</v>
      </c>
      <c r="O145">
        <v>1194.75</v>
      </c>
      <c r="P145">
        <v>26.55</v>
      </c>
      <c r="Q145">
        <v>26.55</v>
      </c>
      <c r="R145">
        <v>79.650000000000006</v>
      </c>
      <c r="S145">
        <v>504.45</v>
      </c>
      <c r="T145" s="4">
        <v>0</v>
      </c>
      <c r="U145">
        <v>185.85</v>
      </c>
      <c r="V145">
        <v>0</v>
      </c>
      <c r="W145">
        <v>823.05</v>
      </c>
      <c r="Y145">
        <v>238.95</v>
      </c>
      <c r="Z145">
        <v>159.30000000000001</v>
      </c>
      <c r="AA145">
        <v>238.95</v>
      </c>
    </row>
    <row r="146" spans="1:27">
      <c r="B146" s="18"/>
      <c r="D146" s="49">
        <v>36371</v>
      </c>
      <c r="E146" s="29" t="s">
        <v>6724</v>
      </c>
      <c r="F146" s="29">
        <f t="shared" ref="F146:W146" si="68">AVERAGE(F145,F147)</f>
        <v>0</v>
      </c>
      <c r="G146" s="29">
        <f t="shared" si="68"/>
        <v>0</v>
      </c>
      <c r="H146" s="29">
        <f t="shared" si="68"/>
        <v>0</v>
      </c>
      <c r="I146" s="29">
        <f t="shared" si="68"/>
        <v>9265.9500000000007</v>
      </c>
      <c r="J146" s="29">
        <f t="shared" si="68"/>
        <v>0</v>
      </c>
      <c r="K146" s="29">
        <f t="shared" si="68"/>
        <v>1300.95</v>
      </c>
      <c r="L146" s="29">
        <f t="shared" si="68"/>
        <v>0</v>
      </c>
      <c r="M146" s="29">
        <f t="shared" si="68"/>
        <v>92.924999999999997</v>
      </c>
      <c r="N146" s="29">
        <f t="shared" si="68"/>
        <v>1871.7749999999999</v>
      </c>
      <c r="O146" s="29">
        <f t="shared" si="68"/>
        <v>783.22500000000002</v>
      </c>
      <c r="P146" s="29">
        <f t="shared" si="68"/>
        <v>13.275</v>
      </c>
      <c r="Q146" s="29">
        <f t="shared" si="68"/>
        <v>13.275</v>
      </c>
      <c r="R146" s="29">
        <f t="shared" si="68"/>
        <v>39.825000000000003</v>
      </c>
      <c r="S146" s="29">
        <f t="shared" si="68"/>
        <v>278.77499999999998</v>
      </c>
      <c r="T146" s="29">
        <f t="shared" si="68"/>
        <v>0</v>
      </c>
      <c r="U146" s="29">
        <f t="shared" si="68"/>
        <v>92.924999999999997</v>
      </c>
      <c r="V146" s="29">
        <f t="shared" si="68"/>
        <v>0</v>
      </c>
      <c r="W146" s="29">
        <f t="shared" si="68"/>
        <v>2137.2750000000001</v>
      </c>
      <c r="Y146" s="29">
        <f>AVERAGE(Y145,Y147)</f>
        <v>252.22499999999999</v>
      </c>
      <c r="Z146" s="29">
        <f>AVERAGE(Z145,Z147)</f>
        <v>199.125</v>
      </c>
      <c r="AA146" s="29">
        <f>AVERAGE(AA145,AA147)</f>
        <v>331.875</v>
      </c>
    </row>
    <row r="147" spans="1:27">
      <c r="A147" t="s">
        <v>5364</v>
      </c>
      <c r="B147" s="18">
        <v>36375</v>
      </c>
      <c r="D147" s="48">
        <v>36375</v>
      </c>
      <c r="E147" s="28" t="s">
        <v>6955</v>
      </c>
      <c r="F147">
        <v>0</v>
      </c>
      <c r="G147">
        <v>0</v>
      </c>
      <c r="H147">
        <v>0</v>
      </c>
      <c r="I147">
        <v>9319.0499999999993</v>
      </c>
      <c r="J147">
        <v>0</v>
      </c>
      <c r="K147">
        <v>982.35</v>
      </c>
      <c r="L147">
        <v>0</v>
      </c>
      <c r="M147">
        <v>132.75</v>
      </c>
      <c r="N147">
        <v>371.7</v>
      </c>
      <c r="O147">
        <v>371.7</v>
      </c>
      <c r="P147">
        <v>0</v>
      </c>
      <c r="Q147">
        <v>0</v>
      </c>
      <c r="R147">
        <v>0</v>
      </c>
      <c r="S147">
        <v>53.1</v>
      </c>
      <c r="T147" s="4">
        <v>0</v>
      </c>
      <c r="U147">
        <v>0</v>
      </c>
      <c r="V147">
        <v>0</v>
      </c>
      <c r="W147">
        <v>3451.5</v>
      </c>
      <c r="Y147">
        <v>265.5</v>
      </c>
      <c r="Z147">
        <v>238.95</v>
      </c>
      <c r="AA147">
        <v>424.8</v>
      </c>
    </row>
    <row r="148" spans="1:27">
      <c r="B148" s="18"/>
      <c r="D148" s="49">
        <v>36378</v>
      </c>
      <c r="E148" s="29" t="s">
        <v>6956</v>
      </c>
      <c r="F148" s="29">
        <f t="shared" ref="F148:W148" si="69">AVERAGE(F147,F149)</f>
        <v>0</v>
      </c>
      <c r="G148" s="29">
        <f t="shared" si="69"/>
        <v>0</v>
      </c>
      <c r="H148" s="29">
        <f t="shared" si="69"/>
        <v>0</v>
      </c>
      <c r="I148" s="29">
        <f t="shared" si="69"/>
        <v>7542.5749999999998</v>
      </c>
      <c r="J148" s="29">
        <f t="shared" si="69"/>
        <v>0</v>
      </c>
      <c r="K148" s="29">
        <f t="shared" si="69"/>
        <v>866.125</v>
      </c>
      <c r="L148" s="29">
        <f t="shared" si="69"/>
        <v>0</v>
      </c>
      <c r="M148" s="29">
        <f t="shared" si="69"/>
        <v>79.650000000000006</v>
      </c>
      <c r="N148" s="29">
        <f t="shared" si="69"/>
        <v>301.8</v>
      </c>
      <c r="O148" s="29">
        <f t="shared" si="69"/>
        <v>1097.4749999999999</v>
      </c>
      <c r="P148" s="29">
        <f t="shared" si="69"/>
        <v>0</v>
      </c>
      <c r="Q148" s="29">
        <f t="shared" si="69"/>
        <v>0</v>
      </c>
      <c r="R148" s="29">
        <f t="shared" si="69"/>
        <v>13.275</v>
      </c>
      <c r="S148" s="29">
        <f t="shared" si="69"/>
        <v>39.825000000000003</v>
      </c>
      <c r="T148" s="29">
        <f t="shared" si="69"/>
        <v>0</v>
      </c>
      <c r="U148" s="29">
        <f t="shared" si="69"/>
        <v>0</v>
      </c>
      <c r="V148" s="29">
        <f t="shared" si="69"/>
        <v>0</v>
      </c>
      <c r="W148" s="29">
        <f t="shared" si="69"/>
        <v>2832.4250000000002</v>
      </c>
      <c r="Y148" s="29">
        <f>AVERAGE(Y147,Y149)</f>
        <v>172.57499999999999</v>
      </c>
      <c r="Z148" s="29">
        <f>AVERAGE(Z147,Z149)</f>
        <v>159.30000000000001</v>
      </c>
      <c r="AA148" s="29">
        <f>AVERAGE(AA147,AA149)</f>
        <v>308.57499999999999</v>
      </c>
    </row>
    <row r="149" spans="1:27">
      <c r="A149" t="s">
        <v>5364</v>
      </c>
      <c r="B149" s="18">
        <v>36382</v>
      </c>
      <c r="D149" s="48">
        <v>36382</v>
      </c>
      <c r="E149" s="28" t="s">
        <v>6957</v>
      </c>
      <c r="F149">
        <v>0</v>
      </c>
      <c r="G149">
        <v>0</v>
      </c>
      <c r="H149">
        <v>0</v>
      </c>
      <c r="I149">
        <v>5766.1</v>
      </c>
      <c r="J149">
        <v>0</v>
      </c>
      <c r="K149">
        <v>749.9</v>
      </c>
      <c r="L149">
        <v>0</v>
      </c>
      <c r="M149">
        <v>26.55</v>
      </c>
      <c r="N149">
        <v>231.9</v>
      </c>
      <c r="O149">
        <v>1823.25</v>
      </c>
      <c r="P149">
        <v>0</v>
      </c>
      <c r="Q149">
        <v>0</v>
      </c>
      <c r="R149">
        <v>26.55</v>
      </c>
      <c r="S149">
        <v>26.55</v>
      </c>
      <c r="T149" s="4">
        <v>0</v>
      </c>
      <c r="U149">
        <v>0</v>
      </c>
      <c r="V149">
        <v>0</v>
      </c>
      <c r="W149">
        <v>2213.35</v>
      </c>
      <c r="Y149">
        <v>79.650000000000006</v>
      </c>
      <c r="Z149">
        <v>79.650000000000006</v>
      </c>
      <c r="AA149">
        <v>192.35</v>
      </c>
    </row>
    <row r="150" spans="1:27">
      <c r="B150" s="18"/>
      <c r="D150" s="49">
        <v>36385</v>
      </c>
      <c r="E150" s="29" t="s">
        <v>6915</v>
      </c>
      <c r="F150" s="29">
        <f t="shared" ref="F150:W150" si="70">AVERAGE(F149,F151)</f>
        <v>0</v>
      </c>
      <c r="G150" s="29">
        <f t="shared" si="70"/>
        <v>0</v>
      </c>
      <c r="H150" s="29">
        <f t="shared" si="70"/>
        <v>0</v>
      </c>
      <c r="I150" s="29">
        <f t="shared" si="70"/>
        <v>3055.625</v>
      </c>
      <c r="J150" s="29">
        <f t="shared" si="70"/>
        <v>0</v>
      </c>
      <c r="K150" s="29">
        <f t="shared" si="70"/>
        <v>374.95</v>
      </c>
      <c r="L150" s="29">
        <f t="shared" si="70"/>
        <v>0</v>
      </c>
      <c r="M150" s="29">
        <f t="shared" si="70"/>
        <v>13.275</v>
      </c>
      <c r="N150" s="29">
        <f t="shared" si="70"/>
        <v>115.95</v>
      </c>
      <c r="O150" s="29">
        <f t="shared" si="70"/>
        <v>1548.825</v>
      </c>
      <c r="P150" s="29">
        <f t="shared" si="70"/>
        <v>13.275</v>
      </c>
      <c r="Q150" s="29">
        <f t="shared" si="70"/>
        <v>0</v>
      </c>
      <c r="R150" s="29">
        <f t="shared" si="70"/>
        <v>13.275</v>
      </c>
      <c r="S150" s="29">
        <f t="shared" si="70"/>
        <v>13.275</v>
      </c>
      <c r="T150" s="29">
        <f t="shared" si="70"/>
        <v>0</v>
      </c>
      <c r="U150" s="29">
        <f t="shared" si="70"/>
        <v>0</v>
      </c>
      <c r="V150" s="29">
        <f t="shared" si="70"/>
        <v>0</v>
      </c>
      <c r="W150" s="29">
        <f t="shared" si="70"/>
        <v>1106.675</v>
      </c>
      <c r="Y150" s="29">
        <f>AVERAGE(Y149,Y151)</f>
        <v>39.825000000000003</v>
      </c>
      <c r="Z150" s="29">
        <f>AVERAGE(Z149,Z151)</f>
        <v>53.1</v>
      </c>
      <c r="AA150" s="29">
        <f>AVERAGE(AA149,AA151)</f>
        <v>96.174999999999997</v>
      </c>
    </row>
    <row r="151" spans="1:27">
      <c r="A151" t="s">
        <v>5364</v>
      </c>
      <c r="B151" s="18">
        <v>36389</v>
      </c>
      <c r="D151" s="48">
        <v>36389</v>
      </c>
      <c r="E151" s="28" t="s">
        <v>6916</v>
      </c>
      <c r="F151">
        <v>0</v>
      </c>
      <c r="G151">
        <v>0</v>
      </c>
      <c r="H151">
        <v>0</v>
      </c>
      <c r="I151">
        <v>345.15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1274.4000000000001</v>
      </c>
      <c r="P151">
        <v>26.55</v>
      </c>
      <c r="Q151">
        <v>0</v>
      </c>
      <c r="R151">
        <v>0</v>
      </c>
      <c r="S151">
        <v>0</v>
      </c>
      <c r="T151" s="4">
        <v>0</v>
      </c>
      <c r="U151">
        <v>0</v>
      </c>
      <c r="V151">
        <v>0</v>
      </c>
      <c r="W151">
        <v>0</v>
      </c>
      <c r="Y151">
        <v>0</v>
      </c>
      <c r="Z151">
        <v>26.55</v>
      </c>
      <c r="AA151">
        <v>0</v>
      </c>
    </row>
    <row r="152" spans="1:27">
      <c r="D152" s="49">
        <v>36392</v>
      </c>
      <c r="E152" s="29" t="s">
        <v>6917</v>
      </c>
      <c r="F152" s="29">
        <f>F151</f>
        <v>0</v>
      </c>
      <c r="G152" s="29">
        <f t="shared" ref="G152:T152" si="71">G151</f>
        <v>0</v>
      </c>
      <c r="H152" s="29">
        <f t="shared" si="71"/>
        <v>0</v>
      </c>
      <c r="I152" s="29">
        <f t="shared" si="71"/>
        <v>345.15</v>
      </c>
      <c r="J152" s="29">
        <f t="shared" si="71"/>
        <v>0</v>
      </c>
      <c r="K152" s="29">
        <f t="shared" si="71"/>
        <v>0</v>
      </c>
      <c r="L152" s="29">
        <f t="shared" si="71"/>
        <v>0</v>
      </c>
      <c r="M152" s="29">
        <f t="shared" si="71"/>
        <v>0</v>
      </c>
      <c r="N152" s="29">
        <f t="shared" si="71"/>
        <v>0</v>
      </c>
      <c r="O152" s="29">
        <f t="shared" si="71"/>
        <v>1274.4000000000001</v>
      </c>
      <c r="P152" s="29">
        <f t="shared" si="71"/>
        <v>26.55</v>
      </c>
      <c r="Q152" s="29">
        <f t="shared" si="71"/>
        <v>0</v>
      </c>
      <c r="R152" s="29">
        <f t="shared" si="71"/>
        <v>0</v>
      </c>
      <c r="S152" s="29">
        <f t="shared" si="71"/>
        <v>0</v>
      </c>
      <c r="T152" s="29">
        <f t="shared" si="71"/>
        <v>0</v>
      </c>
      <c r="U152" s="29">
        <f>U151</f>
        <v>0</v>
      </c>
      <c r="V152" s="29">
        <f>V151</f>
        <v>0</v>
      </c>
      <c r="W152" s="29">
        <f>W151</f>
        <v>0</v>
      </c>
      <c r="Y152" s="29">
        <f>Y151</f>
        <v>0</v>
      </c>
      <c r="Z152" s="29">
        <f>Z151</f>
        <v>26.55</v>
      </c>
      <c r="AA152" s="29">
        <f>AA151</f>
        <v>0</v>
      </c>
    </row>
  </sheetData>
  <phoneticPr fontId="6"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"/>
  <dimension ref="A1:S152"/>
  <sheetViews>
    <sheetView topLeftCell="A61" workbookViewId="0">
      <selection activeCell="F96" sqref="F96"/>
    </sheetView>
  </sheetViews>
  <sheetFormatPr defaultColWidth="11.42578125" defaultRowHeight="12"/>
  <sheetData>
    <row r="1" spans="1:19">
      <c r="A1" t="s">
        <v>6864</v>
      </c>
    </row>
    <row r="2" spans="1:19">
      <c r="A2" t="s">
        <v>13</v>
      </c>
      <c r="B2" t="s">
        <v>12</v>
      </c>
      <c r="F2" t="s">
        <v>3067</v>
      </c>
      <c r="G2" t="s">
        <v>2119</v>
      </c>
      <c r="H2" t="s">
        <v>24</v>
      </c>
      <c r="I2" t="s">
        <v>1019</v>
      </c>
      <c r="J2" t="s">
        <v>3384</v>
      </c>
      <c r="K2" t="s">
        <v>30</v>
      </c>
      <c r="L2" t="s">
        <v>144</v>
      </c>
      <c r="M2" t="s">
        <v>73</v>
      </c>
      <c r="N2" t="s">
        <v>335</v>
      </c>
      <c r="O2" t="s">
        <v>460</v>
      </c>
      <c r="P2" t="s">
        <v>480</v>
      </c>
      <c r="Q2" t="s">
        <v>1341</v>
      </c>
      <c r="R2" t="s">
        <v>227</v>
      </c>
      <c r="S2" t="s">
        <v>883</v>
      </c>
    </row>
    <row r="3" spans="1:19">
      <c r="A3" t="s">
        <v>4496</v>
      </c>
      <c r="B3" s="13">
        <v>36307</v>
      </c>
      <c r="D3" s="48">
        <v>36307</v>
      </c>
      <c r="E3" s="28" t="s">
        <v>6866</v>
      </c>
      <c r="F3">
        <v>0</v>
      </c>
      <c r="G3">
        <v>0</v>
      </c>
      <c r="H3">
        <v>27367262.099999998</v>
      </c>
      <c r="I3">
        <v>3193646.4</v>
      </c>
      <c r="J3">
        <v>0</v>
      </c>
      <c r="K3">
        <v>5220367.2</v>
      </c>
      <c r="L3">
        <v>1656720</v>
      </c>
      <c r="M3">
        <v>427242.6</v>
      </c>
      <c r="N3">
        <v>84753308.25</v>
      </c>
      <c r="O3">
        <v>0</v>
      </c>
      <c r="P3">
        <v>44258.85</v>
      </c>
      <c r="Q3">
        <v>6477403.4999999991</v>
      </c>
      <c r="R3" s="42">
        <v>3948516</v>
      </c>
      <c r="S3">
        <v>16822876.5</v>
      </c>
    </row>
    <row r="4" spans="1:19">
      <c r="A4" t="s">
        <v>4496</v>
      </c>
      <c r="B4" s="18">
        <v>36312</v>
      </c>
      <c r="D4" s="48">
        <v>36312</v>
      </c>
      <c r="E4" s="28" t="s">
        <v>6867</v>
      </c>
      <c r="F4">
        <v>0</v>
      </c>
      <c r="G4">
        <v>0</v>
      </c>
      <c r="H4">
        <v>12142243</v>
      </c>
      <c r="I4">
        <v>3167035.2</v>
      </c>
      <c r="J4">
        <v>0</v>
      </c>
      <c r="K4">
        <v>10586973.500000002</v>
      </c>
      <c r="L4">
        <v>4265280</v>
      </c>
      <c r="M4">
        <v>159847.20000000001</v>
      </c>
      <c r="N4">
        <v>81143246.599999994</v>
      </c>
      <c r="O4">
        <v>0</v>
      </c>
      <c r="P4">
        <v>0</v>
      </c>
      <c r="Q4">
        <v>6477403.4999999991</v>
      </c>
      <c r="R4" s="42">
        <v>985556</v>
      </c>
      <c r="S4">
        <v>37822430.75</v>
      </c>
    </row>
    <row r="5" spans="1:19">
      <c r="B5" s="45"/>
      <c r="D5" s="49">
        <v>36315</v>
      </c>
      <c r="E5" s="29" t="s">
        <v>6868</v>
      </c>
      <c r="F5" s="29">
        <f>AVERAGE(F4,F6)</f>
        <v>0</v>
      </c>
      <c r="G5" s="29">
        <f t="shared" ref="G5:S5" si="0">AVERAGE(G4,G6)</f>
        <v>0</v>
      </c>
      <c r="H5" s="29">
        <f t="shared" si="0"/>
        <v>15474153.574999999</v>
      </c>
      <c r="I5" s="29">
        <f t="shared" si="0"/>
        <v>3266146.8</v>
      </c>
      <c r="J5" s="29">
        <f t="shared" si="0"/>
        <v>0</v>
      </c>
      <c r="K5" s="29">
        <f t="shared" si="0"/>
        <v>15560946.25</v>
      </c>
      <c r="L5" s="29">
        <f t="shared" si="0"/>
        <v>11183280</v>
      </c>
      <c r="M5" s="29">
        <f t="shared" si="0"/>
        <v>79923.600000000006</v>
      </c>
      <c r="N5" s="29">
        <f t="shared" si="0"/>
        <v>102820054.02500001</v>
      </c>
      <c r="O5" s="29">
        <f t="shared" si="0"/>
        <v>0</v>
      </c>
      <c r="P5" s="29">
        <f t="shared" si="0"/>
        <v>0</v>
      </c>
      <c r="Q5" s="29">
        <f t="shared" si="0"/>
        <v>3238701.7499999995</v>
      </c>
      <c r="R5" s="29">
        <f t="shared" si="0"/>
        <v>492778</v>
      </c>
      <c r="S5" s="29">
        <f t="shared" si="0"/>
        <v>94812169</v>
      </c>
    </row>
    <row r="6" spans="1:19">
      <c r="A6" t="s">
        <v>4496</v>
      </c>
      <c r="B6" s="18">
        <v>36319</v>
      </c>
      <c r="D6" s="48">
        <v>36319</v>
      </c>
      <c r="E6" s="28" t="s">
        <v>6869</v>
      </c>
      <c r="F6">
        <v>0</v>
      </c>
      <c r="G6">
        <v>0</v>
      </c>
      <c r="H6">
        <v>18806064.149999999</v>
      </c>
      <c r="I6">
        <v>3365258.4</v>
      </c>
      <c r="J6">
        <v>0</v>
      </c>
      <c r="K6">
        <v>20534918.999999996</v>
      </c>
      <c r="L6">
        <v>18101280</v>
      </c>
      <c r="M6">
        <v>0</v>
      </c>
      <c r="N6">
        <v>124496861.45</v>
      </c>
      <c r="O6">
        <v>0</v>
      </c>
      <c r="P6">
        <v>0</v>
      </c>
      <c r="Q6">
        <v>0</v>
      </c>
      <c r="R6" s="42">
        <v>0</v>
      </c>
      <c r="S6">
        <v>151801907.25</v>
      </c>
    </row>
    <row r="7" spans="1:19">
      <c r="B7" s="45"/>
      <c r="D7" s="49">
        <v>36322</v>
      </c>
      <c r="E7" s="29" t="s">
        <v>6870</v>
      </c>
      <c r="F7" s="29">
        <f t="shared" ref="F7:S7" si="1">AVERAGE(F6,F8)</f>
        <v>0</v>
      </c>
      <c r="G7" s="29">
        <f t="shared" si="1"/>
        <v>0</v>
      </c>
      <c r="H7" s="29">
        <f t="shared" si="1"/>
        <v>16624242.25</v>
      </c>
      <c r="I7" s="29">
        <f t="shared" si="1"/>
        <v>5949648.5999999996</v>
      </c>
      <c r="J7" s="29">
        <f t="shared" si="1"/>
        <v>0</v>
      </c>
      <c r="K7" s="29">
        <f t="shared" si="1"/>
        <v>29356577.649999999</v>
      </c>
      <c r="L7" s="29">
        <f t="shared" si="1"/>
        <v>18251760</v>
      </c>
      <c r="M7" s="29">
        <f t="shared" si="1"/>
        <v>642640.72499999998</v>
      </c>
      <c r="N7" s="29">
        <f t="shared" si="1"/>
        <v>136572724.92499998</v>
      </c>
      <c r="O7" s="29">
        <f t="shared" si="1"/>
        <v>0</v>
      </c>
      <c r="P7" s="29">
        <f t="shared" si="1"/>
        <v>0</v>
      </c>
      <c r="Q7" s="29">
        <f t="shared" si="1"/>
        <v>16126417</v>
      </c>
      <c r="R7" s="29">
        <f t="shared" si="1"/>
        <v>0</v>
      </c>
      <c r="S7" s="29">
        <f t="shared" si="1"/>
        <v>185843679</v>
      </c>
    </row>
    <row r="8" spans="1:19">
      <c r="A8" t="s">
        <v>4496</v>
      </c>
      <c r="B8" s="18">
        <v>36326</v>
      </c>
      <c r="D8" s="48">
        <v>36326</v>
      </c>
      <c r="E8" s="28" t="s">
        <v>6871</v>
      </c>
      <c r="F8">
        <v>0</v>
      </c>
      <c r="G8">
        <v>0</v>
      </c>
      <c r="H8">
        <v>14442420.35</v>
      </c>
      <c r="I8">
        <v>8534038.7999999989</v>
      </c>
      <c r="J8">
        <v>0</v>
      </c>
      <c r="K8">
        <v>38178236.300000004</v>
      </c>
      <c r="L8">
        <v>18402240</v>
      </c>
      <c r="M8">
        <v>1285281.45</v>
      </c>
      <c r="N8">
        <v>148648588.39999998</v>
      </c>
      <c r="O8">
        <v>0</v>
      </c>
      <c r="P8">
        <v>0</v>
      </c>
      <c r="Q8">
        <v>32252834</v>
      </c>
      <c r="R8" s="42">
        <v>0</v>
      </c>
      <c r="S8">
        <v>219885450.75</v>
      </c>
    </row>
    <row r="9" spans="1:19">
      <c r="B9" s="45"/>
      <c r="D9" s="49">
        <v>36329</v>
      </c>
      <c r="E9" s="29" t="s">
        <v>6872</v>
      </c>
      <c r="F9" s="29">
        <f t="shared" ref="F9:S9" si="2">AVERAGE(F8,F10)</f>
        <v>0</v>
      </c>
      <c r="G9" s="29">
        <f t="shared" si="2"/>
        <v>0</v>
      </c>
      <c r="H9" s="29">
        <f t="shared" si="2"/>
        <v>10573240.6</v>
      </c>
      <c r="I9" s="29">
        <f t="shared" si="2"/>
        <v>11896533.599999998</v>
      </c>
      <c r="J9" s="29">
        <f t="shared" si="2"/>
        <v>0</v>
      </c>
      <c r="K9" s="29">
        <f t="shared" si="2"/>
        <v>64767331.150000006</v>
      </c>
      <c r="L9" s="29">
        <f t="shared" si="2"/>
        <v>11367600</v>
      </c>
      <c r="M9" s="29">
        <f t="shared" si="2"/>
        <v>2921267.9250000003</v>
      </c>
      <c r="N9" s="29">
        <f t="shared" si="2"/>
        <v>99117799.299999982</v>
      </c>
      <c r="O9" s="29">
        <f t="shared" si="2"/>
        <v>2242944</v>
      </c>
      <c r="P9" s="29">
        <f t="shared" si="2"/>
        <v>132776.54999999999</v>
      </c>
      <c r="Q9" s="29">
        <f t="shared" si="2"/>
        <v>42036031</v>
      </c>
      <c r="R9" s="29">
        <f t="shared" si="2"/>
        <v>0</v>
      </c>
      <c r="S9" s="29">
        <f t="shared" si="2"/>
        <v>428175472.5</v>
      </c>
    </row>
    <row r="10" spans="1:19">
      <c r="A10" t="s">
        <v>4496</v>
      </c>
      <c r="B10" s="18">
        <v>36333</v>
      </c>
      <c r="D10" s="48">
        <v>36333</v>
      </c>
      <c r="E10" s="28" t="s">
        <v>6873</v>
      </c>
      <c r="F10">
        <v>0</v>
      </c>
      <c r="G10">
        <v>0</v>
      </c>
      <c r="H10">
        <v>6704060.8500000006</v>
      </c>
      <c r="I10">
        <v>15259028.399999999</v>
      </c>
      <c r="J10">
        <v>0</v>
      </c>
      <c r="K10">
        <v>91356426</v>
      </c>
      <c r="L10">
        <v>4332960</v>
      </c>
      <c r="M10">
        <v>4557254.4000000004</v>
      </c>
      <c r="N10">
        <v>49587010.199999996</v>
      </c>
      <c r="O10">
        <v>4485888</v>
      </c>
      <c r="P10">
        <v>265553.09999999998</v>
      </c>
      <c r="Q10">
        <v>51819228</v>
      </c>
      <c r="R10" s="42">
        <v>0</v>
      </c>
      <c r="S10">
        <v>636465494.25</v>
      </c>
    </row>
    <row r="11" spans="1:19">
      <c r="B11" s="45"/>
      <c r="D11" s="49">
        <v>36336</v>
      </c>
      <c r="E11" s="29" t="s">
        <v>6874</v>
      </c>
      <c r="F11" s="29">
        <f t="shared" ref="F11:S11" si="3">AVERAGE(F10,F12)</f>
        <v>0</v>
      </c>
      <c r="G11" s="29">
        <f t="shared" si="3"/>
        <v>0</v>
      </c>
      <c r="H11" s="29">
        <f t="shared" si="3"/>
        <v>4819136.45</v>
      </c>
      <c r="I11" s="29">
        <f t="shared" si="3"/>
        <v>7675321.4999999991</v>
      </c>
      <c r="J11" s="29">
        <f t="shared" si="3"/>
        <v>0</v>
      </c>
      <c r="K11" s="29">
        <f t="shared" si="3"/>
        <v>67204239.849999994</v>
      </c>
      <c r="L11" s="29">
        <f t="shared" si="3"/>
        <v>3039000</v>
      </c>
      <c r="M11" s="29">
        <f t="shared" si="3"/>
        <v>4295189.4749999996</v>
      </c>
      <c r="N11" s="29">
        <f t="shared" si="3"/>
        <v>33454174.974999998</v>
      </c>
      <c r="O11" s="29">
        <f t="shared" si="3"/>
        <v>12015168</v>
      </c>
      <c r="P11" s="29">
        <f t="shared" si="3"/>
        <v>132776.54999999999</v>
      </c>
      <c r="Q11" s="29">
        <f t="shared" si="3"/>
        <v>98478490.5</v>
      </c>
      <c r="R11" s="29">
        <f t="shared" si="3"/>
        <v>0</v>
      </c>
      <c r="S11" s="29">
        <f t="shared" si="3"/>
        <v>913319562.25</v>
      </c>
    </row>
    <row r="12" spans="1:19">
      <c r="A12" t="s">
        <v>4496</v>
      </c>
      <c r="B12" s="18">
        <v>36340</v>
      </c>
      <c r="D12" s="48">
        <v>36340</v>
      </c>
      <c r="E12" s="28" t="s">
        <v>6875</v>
      </c>
      <c r="F12">
        <v>0</v>
      </c>
      <c r="G12">
        <v>0</v>
      </c>
      <c r="H12">
        <v>2934212.05</v>
      </c>
      <c r="I12">
        <v>91614.6</v>
      </c>
      <c r="J12">
        <v>0</v>
      </c>
      <c r="K12">
        <v>43052053.699999996</v>
      </c>
      <c r="L12">
        <v>1745040</v>
      </c>
      <c r="M12">
        <v>4033124.55</v>
      </c>
      <c r="N12">
        <v>17321339.75</v>
      </c>
      <c r="O12">
        <v>19544448</v>
      </c>
      <c r="P12">
        <v>0</v>
      </c>
      <c r="Q12">
        <v>145137753</v>
      </c>
      <c r="R12" s="42">
        <v>0</v>
      </c>
      <c r="S12">
        <v>1190173630.25</v>
      </c>
    </row>
    <row r="13" spans="1:19">
      <c r="B13" s="45"/>
      <c r="D13" s="49">
        <v>36343</v>
      </c>
      <c r="E13" s="29" t="s">
        <v>6876</v>
      </c>
      <c r="F13" s="29">
        <f t="shared" ref="F13:S13" si="4">AVERAGE(F12,F14)</f>
        <v>0</v>
      </c>
      <c r="G13" s="29">
        <f t="shared" si="4"/>
        <v>0</v>
      </c>
      <c r="H13" s="29">
        <f t="shared" si="4"/>
        <v>3761026.0249999999</v>
      </c>
      <c r="I13" s="29">
        <f t="shared" si="4"/>
        <v>45807.3</v>
      </c>
      <c r="J13" s="29">
        <f t="shared" si="4"/>
        <v>0</v>
      </c>
      <c r="K13" s="29">
        <f t="shared" si="4"/>
        <v>37839674.349999994</v>
      </c>
      <c r="L13" s="29">
        <f t="shared" si="4"/>
        <v>1010712.75</v>
      </c>
      <c r="M13" s="29">
        <f t="shared" si="4"/>
        <v>3535647.0750000002</v>
      </c>
      <c r="N13" s="29">
        <f t="shared" si="4"/>
        <v>9546152.1999999993</v>
      </c>
      <c r="O13" s="29">
        <f t="shared" si="4"/>
        <v>31080192</v>
      </c>
      <c r="P13" s="29">
        <f t="shared" si="4"/>
        <v>0</v>
      </c>
      <c r="Q13" s="29">
        <f t="shared" si="4"/>
        <v>148586969.25</v>
      </c>
      <c r="R13" s="29">
        <f t="shared" si="4"/>
        <v>0</v>
      </c>
      <c r="S13" s="29">
        <f t="shared" si="4"/>
        <v>878271902.875</v>
      </c>
    </row>
    <row r="14" spans="1:19">
      <c r="A14" t="s">
        <v>4496</v>
      </c>
      <c r="B14" s="18">
        <v>36347</v>
      </c>
      <c r="D14" s="48">
        <v>36347</v>
      </c>
      <c r="E14" s="28" t="s">
        <v>6877</v>
      </c>
      <c r="F14">
        <v>0</v>
      </c>
      <c r="G14">
        <v>0</v>
      </c>
      <c r="H14">
        <v>4587840</v>
      </c>
      <c r="I14">
        <v>0</v>
      </c>
      <c r="J14">
        <v>0</v>
      </c>
      <c r="K14">
        <v>32627295</v>
      </c>
      <c r="L14">
        <v>276385.5</v>
      </c>
      <c r="M14">
        <v>3038169.6</v>
      </c>
      <c r="N14">
        <v>1770964.65</v>
      </c>
      <c r="O14">
        <v>42615936</v>
      </c>
      <c r="P14">
        <v>0</v>
      </c>
      <c r="Q14">
        <v>152036185.5</v>
      </c>
      <c r="R14" s="42">
        <v>0</v>
      </c>
      <c r="S14">
        <v>566370175.5</v>
      </c>
    </row>
    <row r="15" spans="1:19">
      <c r="B15" s="45"/>
      <c r="D15" s="49">
        <v>36350</v>
      </c>
      <c r="E15" s="29" t="s">
        <v>6776</v>
      </c>
      <c r="F15" s="29">
        <f t="shared" ref="F15:S15" si="5">AVERAGE(F14,F16)</f>
        <v>0</v>
      </c>
      <c r="G15" s="29">
        <f t="shared" si="5"/>
        <v>0</v>
      </c>
      <c r="H15" s="29">
        <f t="shared" si="5"/>
        <v>5292216</v>
      </c>
      <c r="I15" s="29">
        <f t="shared" si="5"/>
        <v>374787</v>
      </c>
      <c r="J15" s="29">
        <f t="shared" si="5"/>
        <v>0</v>
      </c>
      <c r="K15" s="29">
        <f t="shared" si="5"/>
        <v>28498191</v>
      </c>
      <c r="L15" s="29">
        <f t="shared" si="5"/>
        <v>138192.75</v>
      </c>
      <c r="M15" s="29">
        <f t="shared" si="5"/>
        <v>5655622.7999999998</v>
      </c>
      <c r="N15" s="29">
        <f t="shared" si="5"/>
        <v>4192283.55</v>
      </c>
      <c r="O15" s="29">
        <f t="shared" si="5"/>
        <v>60396864</v>
      </c>
      <c r="P15" s="29">
        <f t="shared" si="5"/>
        <v>55094.35</v>
      </c>
      <c r="Q15" s="29">
        <f t="shared" si="5"/>
        <v>165666548.25</v>
      </c>
      <c r="R15" s="29">
        <f t="shared" si="5"/>
        <v>0</v>
      </c>
      <c r="S15" s="29">
        <f t="shared" si="5"/>
        <v>658386452.125</v>
      </c>
    </row>
    <row r="16" spans="1:19">
      <c r="A16" t="s">
        <v>4496</v>
      </c>
      <c r="B16" s="13">
        <v>36354</v>
      </c>
      <c r="D16" s="48">
        <v>36354</v>
      </c>
      <c r="E16" s="28" t="s">
        <v>6777</v>
      </c>
      <c r="F16">
        <v>0</v>
      </c>
      <c r="G16">
        <v>0</v>
      </c>
      <c r="H16">
        <v>5996592</v>
      </c>
      <c r="I16">
        <v>749574</v>
      </c>
      <c r="J16">
        <v>0</v>
      </c>
      <c r="K16">
        <v>24369087</v>
      </c>
      <c r="L16">
        <v>0</v>
      </c>
      <c r="M16">
        <v>8273076</v>
      </c>
      <c r="N16">
        <v>6613602.4500000002</v>
      </c>
      <c r="O16">
        <v>78177792</v>
      </c>
      <c r="P16">
        <v>110188.7</v>
      </c>
      <c r="Q16">
        <v>179296911</v>
      </c>
      <c r="R16" s="42">
        <v>0</v>
      </c>
      <c r="S16">
        <v>750402728.75</v>
      </c>
    </row>
    <row r="17" spans="1:19">
      <c r="B17" s="45"/>
      <c r="D17" s="49">
        <v>36357</v>
      </c>
      <c r="E17" s="29" t="s">
        <v>6918</v>
      </c>
      <c r="F17" s="29">
        <f t="shared" ref="F17:S17" si="6">AVERAGE(F16,F18)</f>
        <v>0</v>
      </c>
      <c r="G17" s="29">
        <f t="shared" si="6"/>
        <v>0</v>
      </c>
      <c r="H17" s="29">
        <f t="shared" si="6"/>
        <v>6862680</v>
      </c>
      <c r="I17" s="29">
        <f t="shared" si="6"/>
        <v>1511311.2</v>
      </c>
      <c r="J17" s="29">
        <f t="shared" si="6"/>
        <v>0</v>
      </c>
      <c r="K17" s="29">
        <f t="shared" si="6"/>
        <v>18956120</v>
      </c>
      <c r="L17" s="29">
        <f t="shared" si="6"/>
        <v>91945.1</v>
      </c>
      <c r="M17" s="29">
        <f t="shared" si="6"/>
        <v>6673724.0499999998</v>
      </c>
      <c r="N17" s="29">
        <f t="shared" si="6"/>
        <v>10023793.325000001</v>
      </c>
      <c r="O17" s="29">
        <f t="shared" si="6"/>
        <v>55281113.5</v>
      </c>
      <c r="P17" s="29">
        <f t="shared" si="6"/>
        <v>77223.774999999994</v>
      </c>
      <c r="Q17" s="29">
        <f t="shared" si="6"/>
        <v>140147487.75</v>
      </c>
      <c r="R17" s="29">
        <f t="shared" si="6"/>
        <v>0</v>
      </c>
      <c r="S17" s="29">
        <f t="shared" si="6"/>
        <v>744573332.75</v>
      </c>
    </row>
    <row r="18" spans="1:19">
      <c r="A18" t="s">
        <v>4496</v>
      </c>
      <c r="B18" s="18">
        <v>36361</v>
      </c>
      <c r="D18" s="48">
        <v>36361</v>
      </c>
      <c r="E18" s="28" t="s">
        <v>6919</v>
      </c>
      <c r="F18">
        <v>0</v>
      </c>
      <c r="G18">
        <v>0</v>
      </c>
      <c r="H18">
        <v>7728768</v>
      </c>
      <c r="I18">
        <v>2273048.4</v>
      </c>
      <c r="J18">
        <v>0</v>
      </c>
      <c r="K18">
        <v>13543153</v>
      </c>
      <c r="L18">
        <v>183890.2</v>
      </c>
      <c r="M18">
        <v>5074372.0999999996</v>
      </c>
      <c r="N18">
        <v>13433984.200000001</v>
      </c>
      <c r="O18">
        <v>32384435</v>
      </c>
      <c r="P18">
        <v>44258.85</v>
      </c>
      <c r="Q18">
        <v>100998064.5</v>
      </c>
      <c r="R18" s="42">
        <v>0</v>
      </c>
      <c r="S18">
        <v>738743936.75</v>
      </c>
    </row>
    <row r="19" spans="1:19">
      <c r="B19" s="45"/>
      <c r="D19" s="49">
        <v>36364</v>
      </c>
      <c r="E19" s="29" t="s">
        <v>6920</v>
      </c>
      <c r="F19" s="29">
        <f t="shared" ref="F19:S19" si="7">AVERAGE(F18,F20)</f>
        <v>0</v>
      </c>
      <c r="G19" s="29">
        <f t="shared" si="7"/>
        <v>0</v>
      </c>
      <c r="H19" s="29">
        <f t="shared" si="7"/>
        <v>6608866.125</v>
      </c>
      <c r="I19" s="29">
        <f t="shared" si="7"/>
        <v>1136524.2</v>
      </c>
      <c r="J19" s="29">
        <f t="shared" si="7"/>
        <v>0</v>
      </c>
      <c r="K19" s="29">
        <f t="shared" si="7"/>
        <v>14545310</v>
      </c>
      <c r="L19" s="29">
        <f t="shared" si="7"/>
        <v>1234895.0250000001</v>
      </c>
      <c r="M19" s="29">
        <f t="shared" si="7"/>
        <v>5078086.5250000004</v>
      </c>
      <c r="N19" s="29">
        <f t="shared" si="7"/>
        <v>8296900.3000000007</v>
      </c>
      <c r="O19" s="29">
        <f t="shared" si="7"/>
        <v>27470762.5</v>
      </c>
      <c r="P19" s="29">
        <f t="shared" si="7"/>
        <v>66388.274999999994</v>
      </c>
      <c r="Q19" s="29">
        <f t="shared" si="7"/>
        <v>115496951.32500002</v>
      </c>
      <c r="R19" s="29">
        <f t="shared" si="7"/>
        <v>0</v>
      </c>
      <c r="S19" s="29">
        <f t="shared" si="7"/>
        <v>464928652.625</v>
      </c>
    </row>
    <row r="20" spans="1:19">
      <c r="A20" t="s">
        <v>4496</v>
      </c>
      <c r="B20" s="18">
        <v>36368</v>
      </c>
      <c r="D20" s="48">
        <v>36368</v>
      </c>
      <c r="E20" s="28" t="s">
        <v>6921</v>
      </c>
      <c r="F20">
        <v>0</v>
      </c>
      <c r="G20">
        <v>0</v>
      </c>
      <c r="H20">
        <v>5488964.25</v>
      </c>
      <c r="I20">
        <v>0</v>
      </c>
      <c r="J20">
        <v>0</v>
      </c>
      <c r="K20">
        <v>15547467</v>
      </c>
      <c r="L20">
        <v>2285899.85</v>
      </c>
      <c r="M20">
        <v>5081800.95</v>
      </c>
      <c r="N20">
        <v>3159816.4</v>
      </c>
      <c r="O20">
        <v>22557090</v>
      </c>
      <c r="P20">
        <v>88517.7</v>
      </c>
      <c r="Q20">
        <v>129995838.15000002</v>
      </c>
      <c r="R20" s="42">
        <v>0</v>
      </c>
      <c r="S20">
        <v>191113368.5</v>
      </c>
    </row>
    <row r="21" spans="1:19">
      <c r="B21" s="45"/>
      <c r="D21" s="49">
        <v>36371</v>
      </c>
      <c r="E21" s="29" t="s">
        <v>6922</v>
      </c>
      <c r="F21" s="29">
        <f t="shared" ref="F21:S21" si="8">AVERAGE(F20,F22)</f>
        <v>0</v>
      </c>
      <c r="G21" s="29">
        <f t="shared" si="8"/>
        <v>0</v>
      </c>
      <c r="H21" s="29">
        <f t="shared" si="8"/>
        <v>6515564.4749999996</v>
      </c>
      <c r="I21" s="29">
        <f t="shared" si="8"/>
        <v>20071.8</v>
      </c>
      <c r="J21" s="29">
        <f t="shared" si="8"/>
        <v>0</v>
      </c>
      <c r="K21" s="29">
        <f t="shared" si="8"/>
        <v>13146577.35</v>
      </c>
      <c r="L21" s="29">
        <f t="shared" si="8"/>
        <v>6888569.0499999998</v>
      </c>
      <c r="M21" s="29">
        <f t="shared" si="8"/>
        <v>3047262.0750000002</v>
      </c>
      <c r="N21" s="29">
        <f t="shared" si="8"/>
        <v>5627827.4000000004</v>
      </c>
      <c r="O21" s="29">
        <f t="shared" si="8"/>
        <v>50411652</v>
      </c>
      <c r="P21" s="29">
        <f t="shared" si="8"/>
        <v>110647.125</v>
      </c>
      <c r="Q21" s="29">
        <f t="shared" si="8"/>
        <v>172280959.95000002</v>
      </c>
      <c r="R21" s="29">
        <f t="shared" si="8"/>
        <v>0</v>
      </c>
      <c r="S21" s="29">
        <f t="shared" si="8"/>
        <v>213316819.75</v>
      </c>
    </row>
    <row r="22" spans="1:19">
      <c r="A22" t="s">
        <v>4496</v>
      </c>
      <c r="B22" s="18">
        <v>36375</v>
      </c>
      <c r="D22" s="48">
        <v>36375</v>
      </c>
      <c r="E22" s="28" t="s">
        <v>6923</v>
      </c>
      <c r="F22">
        <v>0</v>
      </c>
      <c r="G22">
        <v>0</v>
      </c>
      <c r="H22">
        <v>7542164.6999999993</v>
      </c>
      <c r="I22">
        <v>40143.599999999999</v>
      </c>
      <c r="J22">
        <v>0</v>
      </c>
      <c r="K22">
        <v>10745687.699999999</v>
      </c>
      <c r="L22">
        <v>11491238.25</v>
      </c>
      <c r="M22">
        <v>1012723.2</v>
      </c>
      <c r="N22">
        <v>8095838.4000000013</v>
      </c>
      <c r="O22">
        <v>78266214</v>
      </c>
      <c r="P22">
        <v>132776.54999999999</v>
      </c>
      <c r="Q22">
        <v>214566081.75</v>
      </c>
      <c r="R22" s="42">
        <v>0</v>
      </c>
      <c r="S22">
        <v>235520271</v>
      </c>
    </row>
    <row r="23" spans="1:19">
      <c r="B23" s="45"/>
      <c r="D23" s="49">
        <v>36378</v>
      </c>
      <c r="E23" s="29" t="s">
        <v>6924</v>
      </c>
      <c r="F23" s="29">
        <f t="shared" ref="F23:S23" si="9">AVERAGE(F22,F24)</f>
        <v>0</v>
      </c>
      <c r="G23" s="29">
        <f t="shared" si="9"/>
        <v>0</v>
      </c>
      <c r="H23" s="29">
        <f t="shared" si="9"/>
        <v>7235883.9000000004</v>
      </c>
      <c r="I23" s="29">
        <f t="shared" si="9"/>
        <v>481723.2</v>
      </c>
      <c r="J23" s="29">
        <f t="shared" si="9"/>
        <v>0</v>
      </c>
      <c r="K23" s="29">
        <f t="shared" si="9"/>
        <v>8303485.9499999993</v>
      </c>
      <c r="L23" s="29">
        <f t="shared" si="9"/>
        <v>18847778.625</v>
      </c>
      <c r="M23" s="29">
        <f t="shared" si="9"/>
        <v>1566556.2000000002</v>
      </c>
      <c r="N23" s="29">
        <f t="shared" si="9"/>
        <v>14547209.625</v>
      </c>
      <c r="O23" s="29">
        <f t="shared" si="9"/>
        <v>57194541</v>
      </c>
      <c r="P23" s="29">
        <f t="shared" si="9"/>
        <v>309811.94999999995</v>
      </c>
      <c r="Q23" s="29">
        <f t="shared" si="9"/>
        <v>163562668.875</v>
      </c>
      <c r="R23" s="29">
        <f t="shared" si="9"/>
        <v>0</v>
      </c>
      <c r="S23" s="29">
        <f t="shared" si="9"/>
        <v>199947253.5</v>
      </c>
    </row>
    <row r="24" spans="1:19">
      <c r="A24" t="s">
        <v>4496</v>
      </c>
      <c r="B24" s="18">
        <v>36382</v>
      </c>
      <c r="D24" s="48">
        <v>36382</v>
      </c>
      <c r="E24" s="28" t="s">
        <v>6925</v>
      </c>
      <c r="F24">
        <v>0</v>
      </c>
      <c r="G24">
        <v>0</v>
      </c>
      <c r="H24">
        <v>6929603.1000000006</v>
      </c>
      <c r="I24">
        <v>923302.8</v>
      </c>
      <c r="J24">
        <v>0</v>
      </c>
      <c r="K24">
        <v>5861284.1999999993</v>
      </c>
      <c r="L24">
        <v>26204319</v>
      </c>
      <c r="M24">
        <v>2120389.2000000002</v>
      </c>
      <c r="N24">
        <v>20998580.849999998</v>
      </c>
      <c r="O24">
        <v>36122868</v>
      </c>
      <c r="P24">
        <v>486847.35</v>
      </c>
      <c r="Q24">
        <v>112559256</v>
      </c>
      <c r="R24" s="42">
        <v>0</v>
      </c>
      <c r="S24">
        <v>164374236</v>
      </c>
    </row>
    <row r="25" spans="1:19">
      <c r="B25" s="45"/>
      <c r="D25" s="49">
        <v>36385</v>
      </c>
      <c r="E25" s="29" t="s">
        <v>6926</v>
      </c>
      <c r="F25" s="29">
        <f t="shared" ref="F25:S25" si="10">AVERAGE(F24,F26)</f>
        <v>0</v>
      </c>
      <c r="G25" s="29">
        <f t="shared" si="10"/>
        <v>0</v>
      </c>
      <c r="H25" s="29">
        <f t="shared" si="10"/>
        <v>7077912.8000000007</v>
      </c>
      <c r="I25" s="29">
        <f t="shared" si="10"/>
        <v>472210.2</v>
      </c>
      <c r="J25" s="29">
        <f t="shared" si="10"/>
        <v>0</v>
      </c>
      <c r="K25" s="29">
        <f t="shared" si="10"/>
        <v>12071191.549999999</v>
      </c>
      <c r="L25" s="29">
        <f t="shared" si="10"/>
        <v>30262667.500000004</v>
      </c>
      <c r="M25" s="29">
        <f t="shared" si="10"/>
        <v>1939831</v>
      </c>
      <c r="N25" s="29">
        <f t="shared" si="10"/>
        <v>25412413.649999999</v>
      </c>
      <c r="O25" s="29">
        <f t="shared" si="10"/>
        <v>38173912.200000003</v>
      </c>
      <c r="P25" s="29">
        <f t="shared" si="10"/>
        <v>607871.55000000005</v>
      </c>
      <c r="Q25" s="29">
        <f t="shared" si="10"/>
        <v>117259161.375</v>
      </c>
      <c r="R25" s="29">
        <f t="shared" si="10"/>
        <v>0</v>
      </c>
      <c r="S25" s="29">
        <f t="shared" si="10"/>
        <v>164112304</v>
      </c>
    </row>
    <row r="26" spans="1:19">
      <c r="A26" t="s">
        <v>4496</v>
      </c>
      <c r="B26" s="18">
        <v>36389</v>
      </c>
      <c r="D26" s="48">
        <v>36389</v>
      </c>
      <c r="E26" s="28" t="s">
        <v>6927</v>
      </c>
      <c r="F26">
        <v>0</v>
      </c>
      <c r="G26">
        <v>0</v>
      </c>
      <c r="H26">
        <v>7226222.5</v>
      </c>
      <c r="I26">
        <v>21117.599999999999</v>
      </c>
      <c r="J26">
        <v>0</v>
      </c>
      <c r="K26">
        <v>18281098.899999999</v>
      </c>
      <c r="L26">
        <v>34321016.000000007</v>
      </c>
      <c r="M26">
        <v>1759272.8</v>
      </c>
      <c r="N26">
        <v>29826246.449999999</v>
      </c>
      <c r="O26">
        <v>40224956.399999999</v>
      </c>
      <c r="P26">
        <v>728895.75</v>
      </c>
      <c r="Q26">
        <v>121959066.75</v>
      </c>
      <c r="R26" s="42">
        <v>0</v>
      </c>
      <c r="S26">
        <v>163850372</v>
      </c>
    </row>
    <row r="27" spans="1:19">
      <c r="B27" s="45"/>
      <c r="D27" s="49">
        <v>36392</v>
      </c>
      <c r="E27" s="29" t="s">
        <v>6928</v>
      </c>
      <c r="F27" s="29">
        <f>F26</f>
        <v>0</v>
      </c>
      <c r="G27" s="29">
        <f t="shared" ref="G27:S27" si="11">G26</f>
        <v>0</v>
      </c>
      <c r="H27" s="29">
        <f t="shared" si="11"/>
        <v>7226222.5</v>
      </c>
      <c r="I27" s="29">
        <f t="shared" si="11"/>
        <v>21117.599999999999</v>
      </c>
      <c r="J27" s="29">
        <f t="shared" si="11"/>
        <v>0</v>
      </c>
      <c r="K27" s="29">
        <f t="shared" si="11"/>
        <v>18281098.899999999</v>
      </c>
      <c r="L27" s="29">
        <f t="shared" si="11"/>
        <v>34321016.000000007</v>
      </c>
      <c r="M27" s="29">
        <f t="shared" si="11"/>
        <v>1759272.8</v>
      </c>
      <c r="N27" s="29">
        <f t="shared" si="11"/>
        <v>29826246.449999999</v>
      </c>
      <c r="O27" s="29">
        <f t="shared" si="11"/>
        <v>40224956.399999999</v>
      </c>
      <c r="P27" s="29">
        <f t="shared" si="11"/>
        <v>728895.75</v>
      </c>
      <c r="Q27" s="29">
        <f t="shared" si="11"/>
        <v>121959066.75</v>
      </c>
      <c r="R27" s="29">
        <f t="shared" si="11"/>
        <v>0</v>
      </c>
      <c r="S27" s="29">
        <f t="shared" si="11"/>
        <v>163850372</v>
      </c>
    </row>
    <row r="28" spans="1:19">
      <c r="A28" t="s">
        <v>3080</v>
      </c>
      <c r="B28" s="18">
        <v>36307</v>
      </c>
      <c r="D28" s="48">
        <v>36307</v>
      </c>
      <c r="E28" s="28" t="s">
        <v>6929</v>
      </c>
      <c r="F28">
        <v>0</v>
      </c>
      <c r="G28">
        <v>0</v>
      </c>
      <c r="H28">
        <v>4255088.8499999996</v>
      </c>
      <c r="I28">
        <v>12013418.340000002</v>
      </c>
      <c r="J28">
        <v>0</v>
      </c>
      <c r="K28">
        <v>1957637.7</v>
      </c>
      <c r="L28">
        <v>0</v>
      </c>
      <c r="M28">
        <v>213621.3</v>
      </c>
      <c r="N28">
        <v>75139500.149999991</v>
      </c>
      <c r="O28">
        <v>2242944</v>
      </c>
      <c r="P28">
        <v>1416283.2</v>
      </c>
      <c r="Q28">
        <v>12954806.999999998</v>
      </c>
      <c r="R28" s="42">
        <v>0</v>
      </c>
      <c r="S28">
        <v>5607625.5</v>
      </c>
    </row>
    <row r="29" spans="1:19">
      <c r="A29" t="s">
        <v>3080</v>
      </c>
      <c r="B29" s="13">
        <v>36312</v>
      </c>
      <c r="D29" s="48">
        <v>36312</v>
      </c>
      <c r="E29" s="28" t="s">
        <v>6930</v>
      </c>
      <c r="F29">
        <v>0</v>
      </c>
      <c r="G29">
        <v>0</v>
      </c>
      <c r="H29">
        <v>2081626.2</v>
      </c>
      <c r="I29">
        <v>2233099.2599999998</v>
      </c>
      <c r="J29">
        <v>0</v>
      </c>
      <c r="K29">
        <v>3915275.4</v>
      </c>
      <c r="L29">
        <v>0</v>
      </c>
      <c r="M29">
        <v>0</v>
      </c>
      <c r="N29">
        <v>100944985.05000001</v>
      </c>
      <c r="O29">
        <v>2242944</v>
      </c>
      <c r="P29">
        <v>6506050.9500000002</v>
      </c>
      <c r="Q29">
        <v>6477403.4999999991</v>
      </c>
      <c r="R29" s="42">
        <v>0</v>
      </c>
      <c r="S29">
        <v>0</v>
      </c>
    </row>
    <row r="30" spans="1:19">
      <c r="B30" s="45"/>
      <c r="D30" s="49">
        <v>36315</v>
      </c>
      <c r="E30" s="29" t="s">
        <v>6931</v>
      </c>
      <c r="F30" s="29">
        <f t="shared" ref="F30:S30" si="12">AVERAGE(F29,F31)</f>
        <v>0</v>
      </c>
      <c r="G30" s="29">
        <f t="shared" si="12"/>
        <v>0</v>
      </c>
      <c r="H30" s="29">
        <f t="shared" si="12"/>
        <v>5127535.125</v>
      </c>
      <c r="I30" s="29">
        <f t="shared" si="12"/>
        <v>1181225.43</v>
      </c>
      <c r="J30" s="29">
        <f t="shared" si="12"/>
        <v>0</v>
      </c>
      <c r="K30" s="29">
        <f t="shared" si="12"/>
        <v>6851731.9500000002</v>
      </c>
      <c r="L30" s="29">
        <f t="shared" si="12"/>
        <v>573480</v>
      </c>
      <c r="M30" s="29">
        <f t="shared" si="12"/>
        <v>0</v>
      </c>
      <c r="N30" s="29">
        <f t="shared" si="12"/>
        <v>169000626.60000002</v>
      </c>
      <c r="O30" s="29">
        <f t="shared" si="12"/>
        <v>10093248</v>
      </c>
      <c r="P30" s="29">
        <f t="shared" si="12"/>
        <v>7280580.8250000002</v>
      </c>
      <c r="Q30" s="29">
        <f t="shared" si="12"/>
        <v>19432210.5</v>
      </c>
      <c r="R30" s="29">
        <f t="shared" si="12"/>
        <v>303732</v>
      </c>
      <c r="S30" s="29">
        <f t="shared" si="12"/>
        <v>2803812.75</v>
      </c>
    </row>
    <row r="31" spans="1:19">
      <c r="A31" t="s">
        <v>3080</v>
      </c>
      <c r="B31" s="18">
        <v>36319</v>
      </c>
      <c r="D31" s="48">
        <v>36319</v>
      </c>
      <c r="E31" s="28" t="s">
        <v>6932</v>
      </c>
      <c r="F31">
        <v>0</v>
      </c>
      <c r="G31">
        <v>0</v>
      </c>
      <c r="H31">
        <v>8173444.0499999998</v>
      </c>
      <c r="I31">
        <v>129351.6</v>
      </c>
      <c r="J31">
        <v>0</v>
      </c>
      <c r="K31">
        <v>9788188.5</v>
      </c>
      <c r="L31">
        <v>1146960</v>
      </c>
      <c r="M31">
        <v>0</v>
      </c>
      <c r="N31">
        <v>237056268.15000001</v>
      </c>
      <c r="O31">
        <v>17943552</v>
      </c>
      <c r="P31">
        <v>8055110.7000000002</v>
      </c>
      <c r="Q31">
        <v>32387017.5</v>
      </c>
      <c r="R31" s="20">
        <v>607464</v>
      </c>
      <c r="S31">
        <v>5607625.5</v>
      </c>
    </row>
    <row r="32" spans="1:19">
      <c r="B32" s="45"/>
      <c r="D32" s="49">
        <v>36322</v>
      </c>
      <c r="E32" s="29" t="s">
        <v>6933</v>
      </c>
      <c r="F32" s="29">
        <f t="shared" ref="F32:S32" si="13">AVERAGE(F31,F33)</f>
        <v>0</v>
      </c>
      <c r="G32" s="29">
        <f t="shared" si="13"/>
        <v>0</v>
      </c>
      <c r="H32" s="29">
        <f t="shared" si="13"/>
        <v>5363294.8</v>
      </c>
      <c r="I32" s="29">
        <f t="shared" si="13"/>
        <v>114647.4</v>
      </c>
      <c r="J32" s="29">
        <f t="shared" si="13"/>
        <v>0</v>
      </c>
      <c r="K32" s="29">
        <f t="shared" si="13"/>
        <v>16672486.299999997</v>
      </c>
      <c r="L32" s="29">
        <f t="shared" si="13"/>
        <v>4222200</v>
      </c>
      <c r="M32" s="29">
        <f t="shared" si="13"/>
        <v>0</v>
      </c>
      <c r="N32" s="29">
        <f t="shared" si="13"/>
        <v>234266176.94999999</v>
      </c>
      <c r="O32" s="29">
        <f t="shared" si="13"/>
        <v>25724160</v>
      </c>
      <c r="P32" s="29">
        <f t="shared" si="13"/>
        <v>6424159.5750000002</v>
      </c>
      <c r="Q32" s="29">
        <f t="shared" si="13"/>
        <v>24256717.25</v>
      </c>
      <c r="R32" s="29">
        <f t="shared" si="13"/>
        <v>870870</v>
      </c>
      <c r="S32" s="29">
        <f t="shared" si="13"/>
        <v>20255039</v>
      </c>
    </row>
    <row r="33" spans="1:19">
      <c r="A33" t="s">
        <v>3080</v>
      </c>
      <c r="B33" s="18">
        <v>36326</v>
      </c>
      <c r="D33" s="48">
        <v>36326</v>
      </c>
      <c r="E33" s="28" t="s">
        <v>6934</v>
      </c>
      <c r="F33">
        <v>0</v>
      </c>
      <c r="G33">
        <v>0</v>
      </c>
      <c r="H33">
        <v>2553145.5499999998</v>
      </c>
      <c r="I33">
        <v>99943.2</v>
      </c>
      <c r="J33">
        <v>0</v>
      </c>
      <c r="K33">
        <v>23556784.099999994</v>
      </c>
      <c r="L33">
        <v>7297440</v>
      </c>
      <c r="M33">
        <v>0</v>
      </c>
      <c r="N33">
        <v>231476085.75</v>
      </c>
      <c r="O33">
        <v>33504767.999999996</v>
      </c>
      <c r="P33">
        <v>4793208.45</v>
      </c>
      <c r="Q33">
        <v>16126416.999999998</v>
      </c>
      <c r="R33" s="20">
        <v>1134276</v>
      </c>
      <c r="S33">
        <v>34902452.5</v>
      </c>
    </row>
    <row r="34" spans="1:19">
      <c r="B34" s="45"/>
      <c r="D34" s="49">
        <v>36329</v>
      </c>
      <c r="E34" s="29" t="s">
        <v>6935</v>
      </c>
      <c r="F34" s="29">
        <f t="shared" ref="F34:S34" si="14">AVERAGE(F33,F35)</f>
        <v>0</v>
      </c>
      <c r="G34" s="29">
        <f t="shared" si="14"/>
        <v>0</v>
      </c>
      <c r="H34" s="29">
        <f t="shared" si="14"/>
        <v>5210234.05</v>
      </c>
      <c r="I34" s="29">
        <f t="shared" si="14"/>
        <v>63352.800000000003</v>
      </c>
      <c r="J34" s="29">
        <f t="shared" si="14"/>
        <v>0</v>
      </c>
      <c r="K34" s="29">
        <f t="shared" si="14"/>
        <v>34943771.5</v>
      </c>
      <c r="L34" s="29">
        <f t="shared" si="14"/>
        <v>23593080</v>
      </c>
      <c r="M34" s="29">
        <f t="shared" si="14"/>
        <v>0</v>
      </c>
      <c r="N34" s="29">
        <f t="shared" si="14"/>
        <v>178227795.52500001</v>
      </c>
      <c r="O34" s="29">
        <f t="shared" si="14"/>
        <v>47032128</v>
      </c>
      <c r="P34" s="29">
        <f t="shared" si="14"/>
        <v>4366123.05</v>
      </c>
      <c r="Q34" s="29">
        <f t="shared" si="14"/>
        <v>30734120.75</v>
      </c>
      <c r="R34" s="29">
        <f t="shared" si="14"/>
        <v>2541396</v>
      </c>
      <c r="S34" s="29">
        <f t="shared" si="14"/>
        <v>88948451.375</v>
      </c>
    </row>
    <row r="35" spans="1:19">
      <c r="A35" t="s">
        <v>3080</v>
      </c>
      <c r="B35" s="18">
        <v>36333</v>
      </c>
      <c r="D35" s="48">
        <v>36333</v>
      </c>
      <c r="E35" s="28" t="s">
        <v>6936</v>
      </c>
      <c r="F35">
        <v>0</v>
      </c>
      <c r="G35">
        <v>0</v>
      </c>
      <c r="H35">
        <v>7867322.5499999998</v>
      </c>
      <c r="I35">
        <v>26762.400000000001</v>
      </c>
      <c r="J35">
        <v>0</v>
      </c>
      <c r="K35">
        <v>46330758.900000006</v>
      </c>
      <c r="L35">
        <v>39888720</v>
      </c>
      <c r="M35">
        <v>0</v>
      </c>
      <c r="N35">
        <v>124979505.3</v>
      </c>
      <c r="O35">
        <v>60559488</v>
      </c>
      <c r="P35">
        <v>3939037.65</v>
      </c>
      <c r="Q35">
        <v>45341824.5</v>
      </c>
      <c r="R35" s="20">
        <v>3948516</v>
      </c>
      <c r="S35">
        <v>142994450.25</v>
      </c>
    </row>
    <row r="36" spans="1:19">
      <c r="B36" s="45"/>
      <c r="D36" s="49">
        <v>36336</v>
      </c>
      <c r="E36" s="29" t="s">
        <v>6937</v>
      </c>
      <c r="F36" s="29">
        <f t="shared" ref="F36:S36" si="15">AVERAGE(F35,F37)</f>
        <v>446571</v>
      </c>
      <c r="G36" s="29">
        <f t="shared" si="15"/>
        <v>0</v>
      </c>
      <c r="H36" s="29">
        <f t="shared" si="15"/>
        <v>10316294.549999999</v>
      </c>
      <c r="I36" s="29">
        <f t="shared" si="15"/>
        <v>48506.850000000006</v>
      </c>
      <c r="J36" s="29">
        <f t="shared" si="15"/>
        <v>2183737.5</v>
      </c>
      <c r="K36" s="29">
        <f t="shared" si="15"/>
        <v>39805299.900000006</v>
      </c>
      <c r="L36" s="29">
        <f t="shared" si="15"/>
        <v>41163120</v>
      </c>
      <c r="M36" s="29">
        <f t="shared" si="15"/>
        <v>0</v>
      </c>
      <c r="N36" s="29">
        <f t="shared" si="15"/>
        <v>116504174.47499999</v>
      </c>
      <c r="O36" s="29">
        <f t="shared" si="15"/>
        <v>60559488</v>
      </c>
      <c r="P36" s="29">
        <f t="shared" si="15"/>
        <v>3120248.9249999998</v>
      </c>
      <c r="Q36" s="29">
        <f t="shared" si="15"/>
        <v>35625719.25</v>
      </c>
      <c r="R36" s="29">
        <f t="shared" si="15"/>
        <v>3948516</v>
      </c>
      <c r="S36" s="29">
        <f t="shared" si="15"/>
        <v>91123914.375</v>
      </c>
    </row>
    <row r="37" spans="1:19">
      <c r="A37" t="s">
        <v>3080</v>
      </c>
      <c r="B37" s="18">
        <v>36340</v>
      </c>
      <c r="D37" s="48">
        <v>36340</v>
      </c>
      <c r="E37" s="28" t="s">
        <v>6938</v>
      </c>
      <c r="F37">
        <v>893142</v>
      </c>
      <c r="G37">
        <v>0</v>
      </c>
      <c r="H37">
        <v>12765266.549999999</v>
      </c>
      <c r="I37">
        <v>70251.3</v>
      </c>
      <c r="J37">
        <v>4367475</v>
      </c>
      <c r="K37">
        <v>33279840.900000002</v>
      </c>
      <c r="L37">
        <v>42437520</v>
      </c>
      <c r="M37">
        <v>0</v>
      </c>
      <c r="N37">
        <v>108028843.64999999</v>
      </c>
      <c r="O37">
        <v>60559488</v>
      </c>
      <c r="P37">
        <v>2301460.2000000002</v>
      </c>
      <c r="Q37">
        <v>25909613.999999996</v>
      </c>
      <c r="R37" s="20">
        <v>3948516</v>
      </c>
      <c r="S37">
        <v>39253378.5</v>
      </c>
    </row>
    <row r="38" spans="1:19">
      <c r="B38" s="45"/>
      <c r="D38" s="49">
        <v>36343</v>
      </c>
      <c r="E38" s="29" t="s">
        <v>6939</v>
      </c>
      <c r="F38" s="29">
        <f t="shared" ref="F38:S38" si="16">AVERAGE(F37,F39)</f>
        <v>2440147</v>
      </c>
      <c r="G38" s="29">
        <f t="shared" si="16"/>
        <v>0</v>
      </c>
      <c r="H38" s="29">
        <f t="shared" si="16"/>
        <v>13021717.274999999</v>
      </c>
      <c r="I38" s="29">
        <f t="shared" si="16"/>
        <v>472377.15</v>
      </c>
      <c r="J38" s="29">
        <f t="shared" si="16"/>
        <v>3814755</v>
      </c>
      <c r="K38" s="29">
        <f t="shared" si="16"/>
        <v>58473519.799999997</v>
      </c>
      <c r="L38" s="29">
        <f t="shared" si="16"/>
        <v>51151153.5</v>
      </c>
      <c r="M38" s="29">
        <f t="shared" si="16"/>
        <v>787912</v>
      </c>
      <c r="N38" s="29">
        <f t="shared" si="16"/>
        <v>119678046.15000001</v>
      </c>
      <c r="O38" s="29">
        <f t="shared" si="16"/>
        <v>74952768</v>
      </c>
      <c r="P38" s="29">
        <f t="shared" si="16"/>
        <v>2114881.2250000001</v>
      </c>
      <c r="Q38" s="29">
        <f t="shared" si="16"/>
        <v>17935276.749999996</v>
      </c>
      <c r="R38" s="29">
        <f t="shared" si="16"/>
        <v>9158006</v>
      </c>
      <c r="S38" s="29">
        <f t="shared" si="16"/>
        <v>21371811.875</v>
      </c>
    </row>
    <row r="39" spans="1:19">
      <c r="A39" t="s">
        <v>3080</v>
      </c>
      <c r="B39" s="18">
        <v>36347</v>
      </c>
      <c r="D39" s="48">
        <v>36347</v>
      </c>
      <c r="E39" s="28" t="s">
        <v>6940</v>
      </c>
      <c r="F39">
        <v>3987152</v>
      </c>
      <c r="G39">
        <v>0</v>
      </c>
      <c r="H39">
        <v>13278168</v>
      </c>
      <c r="I39">
        <v>874503</v>
      </c>
      <c r="J39">
        <v>3262035</v>
      </c>
      <c r="K39">
        <v>83667198.699999988</v>
      </c>
      <c r="L39">
        <v>59864787.000000007</v>
      </c>
      <c r="M39">
        <v>1575824</v>
      </c>
      <c r="N39">
        <v>131327248.65000002</v>
      </c>
      <c r="O39">
        <v>89346048</v>
      </c>
      <c r="P39">
        <v>1928302.25</v>
      </c>
      <c r="Q39">
        <v>9960939.4999999981</v>
      </c>
      <c r="R39" s="20">
        <v>14367496</v>
      </c>
      <c r="S39">
        <v>3490245.25</v>
      </c>
    </row>
    <row r="40" spans="1:19">
      <c r="B40" s="45"/>
      <c r="D40" s="49">
        <v>36350</v>
      </c>
      <c r="E40" s="29" t="s">
        <v>6941</v>
      </c>
      <c r="F40" s="29">
        <f t="shared" ref="F40:S40" si="17">AVERAGE(F39,F41)</f>
        <v>6813463</v>
      </c>
      <c r="G40" s="29">
        <f t="shared" si="17"/>
        <v>0</v>
      </c>
      <c r="H40" s="29">
        <f t="shared" si="17"/>
        <v>8799192</v>
      </c>
      <c r="I40" s="29">
        <f t="shared" si="17"/>
        <v>1478531.88</v>
      </c>
      <c r="J40" s="29">
        <f t="shared" si="17"/>
        <v>4688250</v>
      </c>
      <c r="K40" s="29">
        <f t="shared" si="17"/>
        <v>55863336.199999996</v>
      </c>
      <c r="L40" s="29">
        <f t="shared" si="17"/>
        <v>92027002.5</v>
      </c>
      <c r="M40" s="29">
        <f t="shared" si="17"/>
        <v>3921024.4</v>
      </c>
      <c r="N40" s="29">
        <f t="shared" si="17"/>
        <v>76542407.175000012</v>
      </c>
      <c r="O40" s="29">
        <f t="shared" si="17"/>
        <v>126540480</v>
      </c>
      <c r="P40" s="29">
        <f t="shared" si="17"/>
        <v>1340351.3500000001</v>
      </c>
      <c r="Q40" s="29">
        <f t="shared" si="17"/>
        <v>10981898.124999998</v>
      </c>
      <c r="R40" s="29">
        <f t="shared" si="17"/>
        <v>14321450</v>
      </c>
      <c r="S40" s="29">
        <f t="shared" si="17"/>
        <v>28381343.75</v>
      </c>
    </row>
    <row r="41" spans="1:19">
      <c r="A41" t="s">
        <v>3080</v>
      </c>
      <c r="B41" s="18">
        <v>36354</v>
      </c>
      <c r="D41" s="48">
        <v>36354</v>
      </c>
      <c r="E41" s="28" t="s">
        <v>6942</v>
      </c>
      <c r="F41">
        <v>9639774</v>
      </c>
      <c r="G41">
        <v>0</v>
      </c>
      <c r="H41">
        <v>4320216</v>
      </c>
      <c r="I41">
        <v>2082560.76</v>
      </c>
      <c r="J41">
        <v>6114465</v>
      </c>
      <c r="K41">
        <v>28059473.700000003</v>
      </c>
      <c r="L41">
        <v>124189218</v>
      </c>
      <c r="M41">
        <v>6266224.7999999998</v>
      </c>
      <c r="N41">
        <v>21757565.699999999</v>
      </c>
      <c r="O41">
        <v>163734912</v>
      </c>
      <c r="P41">
        <v>752400.45</v>
      </c>
      <c r="Q41">
        <v>12002856.749999998</v>
      </c>
      <c r="R41" s="20">
        <v>14275404</v>
      </c>
      <c r="S41">
        <v>53272442.25</v>
      </c>
    </row>
    <row r="42" spans="1:19">
      <c r="B42" s="8"/>
      <c r="D42" s="49">
        <v>36357</v>
      </c>
      <c r="E42" s="29" t="s">
        <v>6849</v>
      </c>
      <c r="F42" s="29">
        <f t="shared" ref="F42:S42" si="18">AVERAGE(F41,F43)</f>
        <v>5297256</v>
      </c>
      <c r="G42" s="29">
        <f t="shared" si="18"/>
        <v>0</v>
      </c>
      <c r="H42" s="29">
        <f t="shared" si="18"/>
        <v>3459996</v>
      </c>
      <c r="I42" s="29">
        <f t="shared" si="18"/>
        <v>1151340.75</v>
      </c>
      <c r="J42" s="29">
        <f t="shared" si="18"/>
        <v>7341606</v>
      </c>
      <c r="K42" s="29">
        <f t="shared" si="18"/>
        <v>23234887.350000001</v>
      </c>
      <c r="L42" s="29">
        <f t="shared" si="18"/>
        <v>76553115.075000003</v>
      </c>
      <c r="M42" s="29">
        <f t="shared" si="18"/>
        <v>5574424.7249999996</v>
      </c>
      <c r="N42" s="29">
        <f t="shared" si="18"/>
        <v>26184977.324999999</v>
      </c>
      <c r="O42" s="29">
        <f t="shared" si="18"/>
        <v>264881916</v>
      </c>
      <c r="P42" s="29">
        <f t="shared" si="18"/>
        <v>1372024.35</v>
      </c>
      <c r="Q42" s="29">
        <f t="shared" si="18"/>
        <v>16667691.749999996</v>
      </c>
      <c r="R42" s="29">
        <f t="shared" si="18"/>
        <v>19590714</v>
      </c>
      <c r="S42" s="29">
        <f t="shared" si="18"/>
        <v>39253378.5</v>
      </c>
    </row>
    <row r="43" spans="1:19">
      <c r="A43" t="s">
        <v>3080</v>
      </c>
      <c r="B43" s="18">
        <v>36361</v>
      </c>
      <c r="D43" s="48">
        <v>36361</v>
      </c>
      <c r="E43" s="28" t="s">
        <v>6850</v>
      </c>
      <c r="F43">
        <v>954738</v>
      </c>
      <c r="G43">
        <v>0</v>
      </c>
      <c r="H43">
        <v>2599776</v>
      </c>
      <c r="I43">
        <v>220120.74</v>
      </c>
      <c r="J43">
        <v>8568747</v>
      </c>
      <c r="K43">
        <v>18410301</v>
      </c>
      <c r="L43">
        <v>28917012.149999995</v>
      </c>
      <c r="M43">
        <v>4882624.6500000004</v>
      </c>
      <c r="N43">
        <v>30612388.949999999</v>
      </c>
      <c r="O43">
        <v>366028920</v>
      </c>
      <c r="P43">
        <v>1991648.25</v>
      </c>
      <c r="Q43">
        <v>21332526.749999996</v>
      </c>
      <c r="R43" s="20">
        <v>24906024</v>
      </c>
      <c r="S43">
        <v>25234314.75</v>
      </c>
    </row>
    <row r="44" spans="1:19">
      <c r="B44" s="45"/>
      <c r="D44" s="49">
        <v>36364</v>
      </c>
      <c r="E44" s="29" t="s">
        <v>6851</v>
      </c>
      <c r="F44" s="29">
        <f t="shared" ref="F44:S44" si="19">AVERAGE(F43,F45)</f>
        <v>515707</v>
      </c>
      <c r="G44" s="29">
        <f t="shared" si="19"/>
        <v>0</v>
      </c>
      <c r="H44" s="29">
        <f t="shared" si="19"/>
        <v>3151266.375</v>
      </c>
      <c r="I44" s="29">
        <f t="shared" si="19"/>
        <v>153785.51999999999</v>
      </c>
      <c r="J44" s="29">
        <f t="shared" si="19"/>
        <v>39354720</v>
      </c>
      <c r="K44" s="29">
        <f t="shared" si="19"/>
        <v>19572605</v>
      </c>
      <c r="L44" s="29">
        <f t="shared" si="19"/>
        <v>20963621.899999999</v>
      </c>
      <c r="M44" s="29">
        <f t="shared" si="19"/>
        <v>3917887.1750000003</v>
      </c>
      <c r="N44" s="29">
        <f t="shared" si="19"/>
        <v>47744339.825000003</v>
      </c>
      <c r="O44" s="29">
        <f t="shared" si="19"/>
        <v>524744850</v>
      </c>
      <c r="P44" s="29">
        <f t="shared" si="19"/>
        <v>2152805.4750000001</v>
      </c>
      <c r="Q44" s="29">
        <f t="shared" si="19"/>
        <v>42532478.474999994</v>
      </c>
      <c r="R44" s="29">
        <f t="shared" si="19"/>
        <v>36839946</v>
      </c>
      <c r="S44" s="29">
        <f t="shared" si="19"/>
        <v>51009855.125</v>
      </c>
    </row>
    <row r="45" spans="1:19">
      <c r="A45" t="s">
        <v>3080</v>
      </c>
      <c r="B45" s="18">
        <v>36368</v>
      </c>
      <c r="D45" s="48">
        <v>36368</v>
      </c>
      <c r="E45" s="28" t="s">
        <v>6852</v>
      </c>
      <c r="F45">
        <v>76676</v>
      </c>
      <c r="G45">
        <v>0</v>
      </c>
      <c r="H45">
        <v>3702756.75</v>
      </c>
      <c r="I45">
        <v>87450.3</v>
      </c>
      <c r="J45">
        <v>70140693</v>
      </c>
      <c r="K45">
        <v>20734909.000000004</v>
      </c>
      <c r="L45">
        <v>13010231.65</v>
      </c>
      <c r="M45">
        <v>2953149.7</v>
      </c>
      <c r="N45">
        <v>64876290.70000001</v>
      </c>
      <c r="O45">
        <v>683460780</v>
      </c>
      <c r="P45">
        <v>2313962.7000000002</v>
      </c>
      <c r="Q45">
        <v>63732430.199999996</v>
      </c>
      <c r="R45" s="20">
        <v>48773868</v>
      </c>
      <c r="S45">
        <v>76785395.5</v>
      </c>
    </row>
    <row r="46" spans="1:19">
      <c r="B46" s="45"/>
      <c r="D46" s="49">
        <v>36371</v>
      </c>
      <c r="E46" s="29" t="s">
        <v>6853</v>
      </c>
      <c r="F46" s="29">
        <f t="shared" ref="F46:S46" si="20">AVERAGE(F45,F47)</f>
        <v>84535</v>
      </c>
      <c r="G46" s="29">
        <f t="shared" si="20"/>
        <v>0</v>
      </c>
      <c r="H46" s="29">
        <f t="shared" si="20"/>
        <v>4041343.7749999999</v>
      </c>
      <c r="I46" s="29">
        <f t="shared" si="20"/>
        <v>43725.15</v>
      </c>
      <c r="J46" s="29">
        <f t="shared" si="20"/>
        <v>55901955.975000001</v>
      </c>
      <c r="K46" s="29">
        <f t="shared" si="20"/>
        <v>28389155.700000003</v>
      </c>
      <c r="L46" s="29">
        <f t="shared" si="20"/>
        <v>12689920.824999999</v>
      </c>
      <c r="M46" s="29">
        <f t="shared" si="20"/>
        <v>1670006.6500000001</v>
      </c>
      <c r="N46" s="29">
        <f t="shared" si="20"/>
        <v>114082379.125</v>
      </c>
      <c r="O46" s="29">
        <f t="shared" si="20"/>
        <v>695116575.4000001</v>
      </c>
      <c r="P46" s="29">
        <f t="shared" si="20"/>
        <v>5233129.75</v>
      </c>
      <c r="Q46" s="29">
        <f t="shared" si="20"/>
        <v>125218458.22499999</v>
      </c>
      <c r="R46" s="29">
        <f t="shared" si="20"/>
        <v>46242482</v>
      </c>
      <c r="S46" s="29">
        <f t="shared" si="20"/>
        <v>63539888.375</v>
      </c>
    </row>
    <row r="47" spans="1:19">
      <c r="A47" t="s">
        <v>3080</v>
      </c>
      <c r="B47" s="18">
        <v>36375</v>
      </c>
      <c r="D47" s="48">
        <v>36375</v>
      </c>
      <c r="E47" s="28" t="s">
        <v>6854</v>
      </c>
      <c r="F47">
        <v>92394</v>
      </c>
      <c r="G47">
        <v>0</v>
      </c>
      <c r="H47">
        <v>4379930.8</v>
      </c>
      <c r="I47">
        <v>0</v>
      </c>
      <c r="J47">
        <v>41663218.950000003</v>
      </c>
      <c r="K47">
        <v>36043402.399999999</v>
      </c>
      <c r="L47">
        <v>12369610</v>
      </c>
      <c r="M47">
        <v>386863.6</v>
      </c>
      <c r="N47">
        <v>163288467.54999998</v>
      </c>
      <c r="O47">
        <v>706772370.80000007</v>
      </c>
      <c r="P47">
        <v>8152296.8000000007</v>
      </c>
      <c r="Q47">
        <v>186704486.25</v>
      </c>
      <c r="R47" s="20">
        <v>43711096</v>
      </c>
      <c r="S47">
        <v>50294381.25</v>
      </c>
    </row>
    <row r="48" spans="1:19">
      <c r="B48" s="45"/>
      <c r="D48" s="49">
        <v>36378</v>
      </c>
      <c r="E48" s="29" t="s">
        <v>6563</v>
      </c>
      <c r="F48" s="29">
        <f t="shared" ref="F48:S48" si="21">AVERAGE(F47,F49)</f>
        <v>138591</v>
      </c>
      <c r="G48" s="29">
        <f t="shared" si="21"/>
        <v>0</v>
      </c>
      <c r="H48" s="29">
        <f t="shared" si="21"/>
        <v>4544499.05</v>
      </c>
      <c r="I48" s="29">
        <f t="shared" si="21"/>
        <v>40143.599999999999</v>
      </c>
      <c r="J48" s="29">
        <f t="shared" si="21"/>
        <v>42506485.200000003</v>
      </c>
      <c r="K48" s="29">
        <f t="shared" si="21"/>
        <v>49770323.950000003</v>
      </c>
      <c r="L48" s="29">
        <f t="shared" si="21"/>
        <v>22401412.25</v>
      </c>
      <c r="M48" s="29">
        <f t="shared" si="21"/>
        <v>541555.39999999991</v>
      </c>
      <c r="N48" s="29">
        <f t="shared" si="21"/>
        <v>173607898.09999999</v>
      </c>
      <c r="O48" s="29">
        <f t="shared" si="21"/>
        <v>607450357</v>
      </c>
      <c r="P48" s="29">
        <f t="shared" si="21"/>
        <v>6554644</v>
      </c>
      <c r="Q48" s="29">
        <f t="shared" si="21"/>
        <v>230533836.375</v>
      </c>
      <c r="R48" s="29">
        <f t="shared" si="21"/>
        <v>39168272</v>
      </c>
      <c r="S48" s="29">
        <f t="shared" si="21"/>
        <v>61499185.125</v>
      </c>
    </row>
    <row r="49" spans="1:19">
      <c r="A49" t="s">
        <v>3080</v>
      </c>
      <c r="B49" s="18">
        <v>36382</v>
      </c>
      <c r="D49" s="48">
        <v>36382</v>
      </c>
      <c r="E49" s="28" t="s">
        <v>6564</v>
      </c>
      <c r="F49">
        <v>184788</v>
      </c>
      <c r="G49">
        <v>0</v>
      </c>
      <c r="H49">
        <v>4709067.3</v>
      </c>
      <c r="I49">
        <v>80287.199999999997</v>
      </c>
      <c r="J49">
        <v>43349751.449999996</v>
      </c>
      <c r="K49">
        <v>63497245.5</v>
      </c>
      <c r="L49">
        <v>32433214.5</v>
      </c>
      <c r="M49">
        <v>696247.2</v>
      </c>
      <c r="N49">
        <v>183927328.65000001</v>
      </c>
      <c r="O49">
        <v>508128343.19999999</v>
      </c>
      <c r="P49">
        <v>4956991.2</v>
      </c>
      <c r="Q49">
        <v>274363186.5</v>
      </c>
      <c r="R49" s="20">
        <v>34625448</v>
      </c>
      <c r="S49">
        <v>72703989</v>
      </c>
    </row>
    <row r="50" spans="1:19">
      <c r="B50" s="45"/>
      <c r="D50" s="49">
        <v>36385</v>
      </c>
      <c r="E50" s="29" t="s">
        <v>6565</v>
      </c>
      <c r="F50" s="29">
        <f t="shared" ref="F50:S50" si="22">AVERAGE(F49,F51)</f>
        <v>200187</v>
      </c>
      <c r="G50" s="29">
        <f t="shared" si="22"/>
        <v>0</v>
      </c>
      <c r="H50" s="29">
        <f t="shared" si="22"/>
        <v>5111060.8499999996</v>
      </c>
      <c r="I50" s="29">
        <f t="shared" si="22"/>
        <v>70251.3</v>
      </c>
      <c r="J50" s="29">
        <f t="shared" si="22"/>
        <v>30760152.974999998</v>
      </c>
      <c r="K50" s="29">
        <f t="shared" si="22"/>
        <v>55682199.900000006</v>
      </c>
      <c r="L50" s="29">
        <f t="shared" si="22"/>
        <v>31520359.125</v>
      </c>
      <c r="M50" s="29">
        <f t="shared" si="22"/>
        <v>474714</v>
      </c>
      <c r="N50" s="29">
        <f t="shared" si="22"/>
        <v>146104583.625</v>
      </c>
      <c r="O50" s="29">
        <f t="shared" si="22"/>
        <v>281758370.39999998</v>
      </c>
      <c r="P50" s="29">
        <f t="shared" si="22"/>
        <v>4448014.4249999998</v>
      </c>
      <c r="Q50" s="29">
        <f t="shared" si="22"/>
        <v>170597622.375</v>
      </c>
      <c r="R50" s="29">
        <f t="shared" si="22"/>
        <v>29158272</v>
      </c>
      <c r="S50" s="29">
        <f t="shared" si="22"/>
        <v>178598929.5</v>
      </c>
    </row>
    <row r="51" spans="1:19">
      <c r="A51" t="s">
        <v>3080</v>
      </c>
      <c r="B51" s="18">
        <v>36389</v>
      </c>
      <c r="D51" s="48">
        <v>36389</v>
      </c>
      <c r="E51" s="28" t="s">
        <v>6566</v>
      </c>
      <c r="F51">
        <v>215586</v>
      </c>
      <c r="G51">
        <v>0</v>
      </c>
      <c r="H51">
        <v>5513054.4000000004</v>
      </c>
      <c r="I51">
        <v>60215.4</v>
      </c>
      <c r="J51">
        <v>18170554.5</v>
      </c>
      <c r="K51">
        <v>47867154.300000004</v>
      </c>
      <c r="L51">
        <v>30607503.75</v>
      </c>
      <c r="M51">
        <v>253180.79999999999</v>
      </c>
      <c r="N51">
        <v>108281838.60000001</v>
      </c>
      <c r="O51">
        <v>55388397.599999994</v>
      </c>
      <c r="P51">
        <v>3939037.65</v>
      </c>
      <c r="Q51">
        <v>66832058.249999993</v>
      </c>
      <c r="R51" s="20">
        <v>23691096</v>
      </c>
      <c r="S51">
        <v>284493870</v>
      </c>
    </row>
    <row r="52" spans="1:19">
      <c r="B52" s="45"/>
      <c r="D52" s="49">
        <v>36392</v>
      </c>
      <c r="E52" s="29" t="s">
        <v>6567</v>
      </c>
      <c r="F52" s="29">
        <f t="shared" ref="F52:S52" si="23">F51</f>
        <v>215586</v>
      </c>
      <c r="G52" s="29">
        <f t="shared" si="23"/>
        <v>0</v>
      </c>
      <c r="H52" s="29">
        <f t="shared" si="23"/>
        <v>5513054.4000000004</v>
      </c>
      <c r="I52" s="29">
        <f t="shared" si="23"/>
        <v>60215.4</v>
      </c>
      <c r="J52" s="29">
        <f t="shared" si="23"/>
        <v>18170554.5</v>
      </c>
      <c r="K52" s="29">
        <f t="shared" si="23"/>
        <v>47867154.300000004</v>
      </c>
      <c r="L52" s="29">
        <f t="shared" si="23"/>
        <v>30607503.75</v>
      </c>
      <c r="M52" s="29">
        <f t="shared" si="23"/>
        <v>253180.79999999999</v>
      </c>
      <c r="N52" s="29">
        <f t="shared" si="23"/>
        <v>108281838.60000001</v>
      </c>
      <c r="O52" s="29">
        <f t="shared" si="23"/>
        <v>55388397.599999994</v>
      </c>
      <c r="P52" s="29">
        <f t="shared" si="23"/>
        <v>3939037.65</v>
      </c>
      <c r="Q52" s="29">
        <f t="shared" si="23"/>
        <v>66832058.249999993</v>
      </c>
      <c r="R52" s="29">
        <f t="shared" si="23"/>
        <v>23691096</v>
      </c>
      <c r="S52" s="29">
        <f t="shared" si="23"/>
        <v>284493870</v>
      </c>
    </row>
    <row r="53" spans="1:19">
      <c r="A53" t="s">
        <v>48</v>
      </c>
      <c r="B53" s="18">
        <v>36308</v>
      </c>
      <c r="D53" s="48">
        <v>36308</v>
      </c>
      <c r="E53" s="28" t="s">
        <v>6568</v>
      </c>
      <c r="F53">
        <v>0</v>
      </c>
      <c r="G53">
        <v>0</v>
      </c>
      <c r="H53">
        <v>143585857.20000002</v>
      </c>
      <c r="I53">
        <v>382005.12</v>
      </c>
      <c r="J53">
        <v>776675</v>
      </c>
      <c r="K53">
        <v>12184543.5</v>
      </c>
      <c r="L53">
        <v>475920</v>
      </c>
      <c r="M53">
        <v>44320.05</v>
      </c>
      <c r="N53">
        <v>0</v>
      </c>
      <c r="O53">
        <v>0</v>
      </c>
      <c r="P53">
        <v>2589434.4500000002</v>
      </c>
      <c r="Q53" s="42">
        <v>0</v>
      </c>
      <c r="R53" s="46">
        <v>0</v>
      </c>
      <c r="S53">
        <v>331573298.75</v>
      </c>
    </row>
    <row r="54" spans="1:19">
      <c r="A54" t="s">
        <v>48</v>
      </c>
      <c r="B54" s="18">
        <v>36313</v>
      </c>
      <c r="D54" s="48">
        <v>36313</v>
      </c>
      <c r="E54" s="28" t="s">
        <v>6569</v>
      </c>
      <c r="F54">
        <v>0</v>
      </c>
      <c r="G54">
        <v>0</v>
      </c>
      <c r="H54">
        <v>134745114.40000001</v>
      </c>
      <c r="I54">
        <v>35812.980000000003</v>
      </c>
      <c r="J54">
        <v>0</v>
      </c>
      <c r="K54">
        <v>32492116</v>
      </c>
      <c r="L54">
        <v>317280</v>
      </c>
      <c r="M54">
        <v>0</v>
      </c>
      <c r="N54">
        <v>0</v>
      </c>
      <c r="O54">
        <v>0</v>
      </c>
      <c r="P54">
        <v>1267170.05</v>
      </c>
      <c r="Q54" s="42">
        <v>0</v>
      </c>
      <c r="R54" s="46">
        <v>0</v>
      </c>
      <c r="S54">
        <v>404868449</v>
      </c>
    </row>
    <row r="55" spans="1:19">
      <c r="B55" s="8"/>
      <c r="D55" s="49">
        <v>36316</v>
      </c>
      <c r="E55" s="29" t="s">
        <v>6570</v>
      </c>
      <c r="F55" s="29">
        <f t="shared" ref="F55:S55" si="24">AVERAGE(F54,F56)</f>
        <v>0</v>
      </c>
      <c r="G55" s="29">
        <f t="shared" si="24"/>
        <v>0</v>
      </c>
      <c r="H55" s="29">
        <f t="shared" si="24"/>
        <v>90331813.825000003</v>
      </c>
      <c r="I55" s="29">
        <f t="shared" si="24"/>
        <v>17906.490000000002</v>
      </c>
      <c r="J55" s="29">
        <f t="shared" si="24"/>
        <v>0</v>
      </c>
      <c r="K55" s="29">
        <f t="shared" si="24"/>
        <v>43864356.599999994</v>
      </c>
      <c r="L55" s="29">
        <f t="shared" si="24"/>
        <v>1903680</v>
      </c>
      <c r="M55" s="29">
        <f t="shared" si="24"/>
        <v>0</v>
      </c>
      <c r="N55" s="29">
        <f t="shared" si="24"/>
        <v>0</v>
      </c>
      <c r="O55" s="29">
        <f t="shared" si="24"/>
        <v>0</v>
      </c>
      <c r="P55" s="29">
        <f t="shared" si="24"/>
        <v>936603.95</v>
      </c>
      <c r="Q55" s="29">
        <f t="shared" si="24"/>
        <v>0</v>
      </c>
      <c r="R55" s="29">
        <f t="shared" si="24"/>
        <v>0</v>
      </c>
      <c r="S55" s="29">
        <f t="shared" si="24"/>
        <v>656166107</v>
      </c>
    </row>
    <row r="56" spans="1:19">
      <c r="A56" t="s">
        <v>48</v>
      </c>
      <c r="B56" s="18">
        <v>36320</v>
      </c>
      <c r="D56" s="48">
        <v>36320</v>
      </c>
      <c r="E56" s="28" t="s">
        <v>6571</v>
      </c>
      <c r="F56">
        <v>0</v>
      </c>
      <c r="G56">
        <v>0</v>
      </c>
      <c r="H56">
        <v>45918513.25</v>
      </c>
      <c r="I56">
        <v>0</v>
      </c>
      <c r="J56">
        <v>0</v>
      </c>
      <c r="K56">
        <v>55236597.199999996</v>
      </c>
      <c r="L56">
        <v>3490080</v>
      </c>
      <c r="M56">
        <v>0</v>
      </c>
      <c r="N56">
        <v>0</v>
      </c>
      <c r="O56">
        <v>0</v>
      </c>
      <c r="P56">
        <v>606037.85</v>
      </c>
      <c r="Q56" s="42">
        <v>0</v>
      </c>
      <c r="R56" s="46">
        <v>0</v>
      </c>
      <c r="S56">
        <v>907463765</v>
      </c>
    </row>
    <row r="57" spans="1:19">
      <c r="B57" s="45"/>
      <c r="D57" s="49">
        <v>36323</v>
      </c>
      <c r="E57" s="29" t="s">
        <v>6572</v>
      </c>
      <c r="F57" s="29">
        <f t="shared" ref="F57:S57" si="25">AVERAGE(F56,F58)</f>
        <v>0</v>
      </c>
      <c r="G57" s="29">
        <f t="shared" si="25"/>
        <v>0</v>
      </c>
      <c r="H57" s="29">
        <f t="shared" si="25"/>
        <v>58150747.899999999</v>
      </c>
      <c r="I57" s="29">
        <f t="shared" si="25"/>
        <v>0</v>
      </c>
      <c r="J57" s="29">
        <f t="shared" si="25"/>
        <v>0</v>
      </c>
      <c r="K57" s="29">
        <f t="shared" si="25"/>
        <v>100725559.59999998</v>
      </c>
      <c r="L57" s="29">
        <f t="shared" si="25"/>
        <v>1983000</v>
      </c>
      <c r="M57" s="29">
        <f t="shared" si="25"/>
        <v>88640.1</v>
      </c>
      <c r="N57" s="29">
        <f t="shared" si="25"/>
        <v>0</v>
      </c>
      <c r="O57" s="29">
        <f t="shared" si="25"/>
        <v>4188096</v>
      </c>
      <c r="P57" s="29">
        <f t="shared" si="25"/>
        <v>495849.15</v>
      </c>
      <c r="Q57" s="29">
        <f t="shared" si="25"/>
        <v>4031604.2499999995</v>
      </c>
      <c r="R57" s="29">
        <f t="shared" si="25"/>
        <v>0</v>
      </c>
      <c r="S57" s="29">
        <f t="shared" si="25"/>
        <v>919679623.375</v>
      </c>
    </row>
    <row r="58" spans="1:19">
      <c r="A58" t="s">
        <v>48</v>
      </c>
      <c r="B58" s="18">
        <v>36327</v>
      </c>
      <c r="D58" s="48">
        <v>36327</v>
      </c>
      <c r="E58" s="28" t="s">
        <v>6573</v>
      </c>
      <c r="F58">
        <v>0</v>
      </c>
      <c r="G58">
        <v>0</v>
      </c>
      <c r="H58">
        <v>70382982.549999997</v>
      </c>
      <c r="I58">
        <v>0</v>
      </c>
      <c r="J58">
        <v>0</v>
      </c>
      <c r="K58">
        <v>146214521.99999997</v>
      </c>
      <c r="L58">
        <v>475920</v>
      </c>
      <c r="M58">
        <v>177280.2</v>
      </c>
      <c r="N58">
        <v>0</v>
      </c>
      <c r="O58">
        <v>8376192</v>
      </c>
      <c r="P58">
        <v>385660.45</v>
      </c>
      <c r="Q58" s="42">
        <v>8063208.4999999991</v>
      </c>
      <c r="R58" s="46">
        <v>0</v>
      </c>
      <c r="S58">
        <v>931895481.75</v>
      </c>
    </row>
    <row r="59" spans="1:19">
      <c r="B59" s="45"/>
      <c r="D59" s="49">
        <v>36330</v>
      </c>
      <c r="E59" s="29" t="s">
        <v>6574</v>
      </c>
      <c r="F59" s="29">
        <f t="shared" ref="F59:S59" si="26">AVERAGE(F58,F60)</f>
        <v>0</v>
      </c>
      <c r="G59" s="29">
        <f t="shared" si="26"/>
        <v>0</v>
      </c>
      <c r="H59" s="29">
        <f t="shared" si="26"/>
        <v>39230796.174999997</v>
      </c>
      <c r="I59" s="29">
        <f t="shared" si="26"/>
        <v>0</v>
      </c>
      <c r="J59" s="29">
        <f t="shared" si="26"/>
        <v>0</v>
      </c>
      <c r="K59" s="29">
        <f t="shared" si="26"/>
        <v>147839127.79999998</v>
      </c>
      <c r="L59" s="29">
        <f t="shared" si="26"/>
        <v>634560</v>
      </c>
      <c r="M59" s="29">
        <f t="shared" si="26"/>
        <v>1063681.2</v>
      </c>
      <c r="N59" s="29">
        <f t="shared" si="26"/>
        <v>0</v>
      </c>
      <c r="O59" s="29">
        <f t="shared" si="26"/>
        <v>16752384</v>
      </c>
      <c r="P59" s="29">
        <f t="shared" si="26"/>
        <v>303018.92499999999</v>
      </c>
      <c r="Q59" s="29">
        <f t="shared" si="26"/>
        <v>4031604.2499999995</v>
      </c>
      <c r="R59" s="29">
        <f t="shared" si="26"/>
        <v>0</v>
      </c>
      <c r="S59" s="29">
        <f t="shared" si="26"/>
        <v>834168614.75</v>
      </c>
    </row>
    <row r="60" spans="1:19">
      <c r="A60" t="s">
        <v>48</v>
      </c>
      <c r="B60" s="18">
        <v>36334</v>
      </c>
      <c r="D60" s="48">
        <v>36334</v>
      </c>
      <c r="E60" s="28" t="s">
        <v>7021</v>
      </c>
      <c r="F60">
        <v>0</v>
      </c>
      <c r="G60">
        <v>0</v>
      </c>
      <c r="H60">
        <v>8078609.8000000007</v>
      </c>
      <c r="I60">
        <v>0</v>
      </c>
      <c r="J60">
        <v>0</v>
      </c>
      <c r="K60">
        <v>149463733.59999999</v>
      </c>
      <c r="L60">
        <v>793200</v>
      </c>
      <c r="M60">
        <v>1950082.2</v>
      </c>
      <c r="N60">
        <v>0</v>
      </c>
      <c r="O60">
        <v>25128576</v>
      </c>
      <c r="P60">
        <v>220377.4</v>
      </c>
      <c r="Q60" s="42">
        <v>0</v>
      </c>
      <c r="R60" s="46">
        <v>0</v>
      </c>
      <c r="S60">
        <v>736441747.75</v>
      </c>
    </row>
    <row r="61" spans="1:19">
      <c r="B61" s="45"/>
      <c r="D61" s="49">
        <v>36337</v>
      </c>
      <c r="E61" s="29" t="s">
        <v>7022</v>
      </c>
      <c r="F61" s="29">
        <f t="shared" ref="F61:S61" si="27">AVERAGE(F60,F62)</f>
        <v>0</v>
      </c>
      <c r="G61" s="29">
        <f t="shared" si="27"/>
        <v>0</v>
      </c>
      <c r="H61" s="29">
        <f t="shared" si="27"/>
        <v>7697543.3000000007</v>
      </c>
      <c r="I61" s="29">
        <f t="shared" si="27"/>
        <v>0</v>
      </c>
      <c r="J61" s="29">
        <f t="shared" si="27"/>
        <v>0</v>
      </c>
      <c r="K61" s="29">
        <f t="shared" si="27"/>
        <v>105599377</v>
      </c>
      <c r="L61" s="29">
        <f t="shared" si="27"/>
        <v>475920</v>
      </c>
      <c r="M61" s="29">
        <f t="shared" si="27"/>
        <v>20741783.400000002</v>
      </c>
      <c r="N61" s="29">
        <f t="shared" si="27"/>
        <v>0</v>
      </c>
      <c r="O61" s="29">
        <f t="shared" si="27"/>
        <v>15356352</v>
      </c>
      <c r="P61" s="29">
        <f t="shared" si="27"/>
        <v>192830.22499999998</v>
      </c>
      <c r="Q61" s="29">
        <f t="shared" si="27"/>
        <v>8063208.4999999991</v>
      </c>
      <c r="R61" s="29">
        <f t="shared" si="27"/>
        <v>0</v>
      </c>
      <c r="S61" s="29">
        <f t="shared" si="27"/>
        <v>629989267.625</v>
      </c>
    </row>
    <row r="62" spans="1:19">
      <c r="A62" t="s">
        <v>48</v>
      </c>
      <c r="B62" s="18">
        <v>36341</v>
      </c>
      <c r="D62" s="48">
        <v>36341</v>
      </c>
      <c r="E62" s="28" t="s">
        <v>7023</v>
      </c>
      <c r="F62">
        <v>0</v>
      </c>
      <c r="G62">
        <v>0</v>
      </c>
      <c r="H62">
        <v>7316476.7999999998</v>
      </c>
      <c r="I62">
        <v>0</v>
      </c>
      <c r="J62">
        <v>0</v>
      </c>
      <c r="K62">
        <v>61735020.400000006</v>
      </c>
      <c r="L62">
        <v>158640</v>
      </c>
      <c r="M62">
        <v>39533484.600000001</v>
      </c>
      <c r="N62">
        <v>0</v>
      </c>
      <c r="O62">
        <v>5584127.9999999991</v>
      </c>
      <c r="P62">
        <v>165283.04999999999</v>
      </c>
      <c r="Q62" s="42">
        <v>16126416.999999998</v>
      </c>
      <c r="R62" s="46">
        <v>0</v>
      </c>
      <c r="S62">
        <v>523536787.5</v>
      </c>
    </row>
    <row r="63" spans="1:19">
      <c r="B63" s="45"/>
      <c r="D63" s="49">
        <v>36344</v>
      </c>
      <c r="E63" s="29" t="s">
        <v>7024</v>
      </c>
      <c r="F63" s="29">
        <f t="shared" ref="F63:S63" si="28">AVERAGE(F62,F64)</f>
        <v>0</v>
      </c>
      <c r="G63" s="29">
        <f t="shared" si="28"/>
        <v>0</v>
      </c>
      <c r="H63" s="29">
        <f t="shared" si="28"/>
        <v>8250866.4000000004</v>
      </c>
      <c r="I63" s="29">
        <f t="shared" si="28"/>
        <v>105495.6</v>
      </c>
      <c r="J63" s="29">
        <f t="shared" si="28"/>
        <v>0</v>
      </c>
      <c r="K63" s="29">
        <f t="shared" si="28"/>
        <v>37365933.400000006</v>
      </c>
      <c r="L63" s="29">
        <f t="shared" si="28"/>
        <v>79320</v>
      </c>
      <c r="M63" s="29">
        <f t="shared" si="28"/>
        <v>22603225.5</v>
      </c>
      <c r="N63" s="29">
        <f t="shared" si="28"/>
        <v>0</v>
      </c>
      <c r="O63" s="29">
        <f t="shared" si="28"/>
        <v>85157951.999999985</v>
      </c>
      <c r="P63" s="29">
        <f t="shared" si="28"/>
        <v>495849.15</v>
      </c>
      <c r="Q63" s="29">
        <f t="shared" si="28"/>
        <v>8063208.4999999991</v>
      </c>
      <c r="R63" s="29">
        <f t="shared" si="28"/>
        <v>0</v>
      </c>
      <c r="S63" s="29">
        <f t="shared" si="28"/>
        <v>418829430</v>
      </c>
    </row>
    <row r="64" spans="1:19">
      <c r="A64" t="s">
        <v>48</v>
      </c>
      <c r="B64" s="18">
        <v>36348</v>
      </c>
      <c r="D64" s="48">
        <v>36348</v>
      </c>
      <c r="E64" s="28" t="s">
        <v>7025</v>
      </c>
      <c r="F64">
        <v>0</v>
      </c>
      <c r="G64">
        <v>0</v>
      </c>
      <c r="H64">
        <v>9185256</v>
      </c>
      <c r="I64">
        <v>210991.2</v>
      </c>
      <c r="J64">
        <v>0</v>
      </c>
      <c r="K64">
        <v>12996846.4</v>
      </c>
      <c r="L64">
        <v>0</v>
      </c>
      <c r="M64">
        <v>5672966.3999999994</v>
      </c>
      <c r="N64">
        <v>0</v>
      </c>
      <c r="O64">
        <v>164731775.99999997</v>
      </c>
      <c r="P64">
        <v>826415.25</v>
      </c>
      <c r="Q64" s="42">
        <v>0</v>
      </c>
      <c r="R64" s="46">
        <v>0</v>
      </c>
      <c r="S64">
        <v>314122072.5</v>
      </c>
    </row>
    <row r="65" spans="1:19">
      <c r="B65" s="45"/>
      <c r="D65" s="49">
        <v>36351</v>
      </c>
      <c r="E65" s="29" t="s">
        <v>7026</v>
      </c>
      <c r="F65" s="29">
        <f t="shared" ref="F65:S65" si="29">AVERAGE(F64,F66)</f>
        <v>0</v>
      </c>
      <c r="G65" s="29">
        <f t="shared" si="29"/>
        <v>0</v>
      </c>
      <c r="H65" s="29">
        <f t="shared" si="29"/>
        <v>5568264</v>
      </c>
      <c r="I65" s="29">
        <f t="shared" si="29"/>
        <v>6655523.0699999994</v>
      </c>
      <c r="J65" s="29">
        <f t="shared" si="29"/>
        <v>0</v>
      </c>
      <c r="K65" s="29">
        <f t="shared" si="29"/>
        <v>8935331.9000000004</v>
      </c>
      <c r="L65" s="29">
        <f t="shared" si="29"/>
        <v>57341.75</v>
      </c>
      <c r="M65" s="29">
        <f t="shared" si="29"/>
        <v>4057746.8</v>
      </c>
      <c r="N65" s="29">
        <f t="shared" si="29"/>
        <v>0</v>
      </c>
      <c r="O65" s="29">
        <f t="shared" si="29"/>
        <v>170315904</v>
      </c>
      <c r="P65" s="29">
        <f t="shared" si="29"/>
        <v>936603.95</v>
      </c>
      <c r="Q65" s="29">
        <f t="shared" si="29"/>
        <v>2490234.875</v>
      </c>
      <c r="R65" s="29">
        <f t="shared" si="29"/>
        <v>0</v>
      </c>
      <c r="S65" s="29">
        <f t="shared" si="29"/>
        <v>338553789.25</v>
      </c>
    </row>
    <row r="66" spans="1:19">
      <c r="A66" t="s">
        <v>48</v>
      </c>
      <c r="B66" s="18">
        <v>36355</v>
      </c>
      <c r="D66" s="48">
        <v>36355</v>
      </c>
      <c r="E66" s="28" t="s">
        <v>6644</v>
      </c>
      <c r="F66">
        <v>0</v>
      </c>
      <c r="G66">
        <v>0</v>
      </c>
      <c r="H66">
        <v>1951272</v>
      </c>
      <c r="I66">
        <v>13100054.939999999</v>
      </c>
      <c r="J66">
        <v>0</v>
      </c>
      <c r="K66">
        <v>4873817.4000000004</v>
      </c>
      <c r="L66">
        <v>114683.5</v>
      </c>
      <c r="M66">
        <v>2442527.2000000002</v>
      </c>
      <c r="N66">
        <v>0</v>
      </c>
      <c r="O66">
        <v>175900032</v>
      </c>
      <c r="P66">
        <v>1046792.65</v>
      </c>
      <c r="Q66" s="42">
        <v>4980469.75</v>
      </c>
      <c r="R66" s="46">
        <v>0</v>
      </c>
      <c r="S66">
        <v>362985506</v>
      </c>
    </row>
    <row r="67" spans="1:19">
      <c r="B67" s="45"/>
      <c r="D67" s="49">
        <v>36358</v>
      </c>
      <c r="E67" s="29" t="s">
        <v>6645</v>
      </c>
      <c r="F67" s="29">
        <f t="shared" ref="F67:S67" si="30">AVERAGE(F66,F68)</f>
        <v>0</v>
      </c>
      <c r="G67" s="29">
        <f t="shared" si="30"/>
        <v>0</v>
      </c>
      <c r="H67" s="29">
        <f t="shared" si="30"/>
        <v>2903112</v>
      </c>
      <c r="I67" s="29">
        <f t="shared" si="30"/>
        <v>6742418.1299999999</v>
      </c>
      <c r="J67" s="29">
        <f t="shared" si="30"/>
        <v>0</v>
      </c>
      <c r="K67" s="29">
        <f t="shared" si="30"/>
        <v>11167396.699999999</v>
      </c>
      <c r="L67" s="29">
        <f t="shared" si="30"/>
        <v>80328.024999999994</v>
      </c>
      <c r="M67" s="29">
        <f t="shared" si="30"/>
        <v>3127075.3250000002</v>
      </c>
      <c r="N67" s="29">
        <f t="shared" si="30"/>
        <v>0</v>
      </c>
      <c r="O67" s="29">
        <f t="shared" si="30"/>
        <v>95444103.5</v>
      </c>
      <c r="P67" s="29">
        <f t="shared" si="30"/>
        <v>606037.85</v>
      </c>
      <c r="Q67" s="29">
        <f t="shared" si="30"/>
        <v>10456788.649999999</v>
      </c>
      <c r="R67" s="29">
        <f t="shared" si="30"/>
        <v>0</v>
      </c>
      <c r="S67" s="29">
        <f t="shared" si="30"/>
        <v>516556297.00000006</v>
      </c>
    </row>
    <row r="68" spans="1:19">
      <c r="A68" t="s">
        <v>48</v>
      </c>
      <c r="B68" s="13">
        <v>36362</v>
      </c>
      <c r="D68" s="48">
        <v>36362</v>
      </c>
      <c r="E68" s="28" t="s">
        <v>6646</v>
      </c>
      <c r="F68">
        <v>0</v>
      </c>
      <c r="G68">
        <v>0</v>
      </c>
      <c r="H68">
        <v>3854952</v>
      </c>
      <c r="I68">
        <v>384781.32</v>
      </c>
      <c r="J68">
        <v>0</v>
      </c>
      <c r="K68">
        <v>17460976</v>
      </c>
      <c r="L68">
        <v>45972.55</v>
      </c>
      <c r="M68">
        <v>3811623.45</v>
      </c>
      <c r="N68">
        <v>0</v>
      </c>
      <c r="O68">
        <v>14988175</v>
      </c>
      <c r="P68">
        <v>165283.04999999999</v>
      </c>
      <c r="Q68" s="42">
        <v>15933107.549999999</v>
      </c>
      <c r="R68" s="46">
        <v>0</v>
      </c>
      <c r="S68">
        <v>670127088.00000012</v>
      </c>
    </row>
    <row r="69" spans="1:19">
      <c r="B69" s="45"/>
      <c r="D69" s="49">
        <v>36365</v>
      </c>
      <c r="E69" s="29" t="s">
        <v>6647</v>
      </c>
      <c r="F69" s="29">
        <f t="shared" ref="F69:S69" si="31">AVERAGE(F68,F70)</f>
        <v>0</v>
      </c>
      <c r="G69" s="29">
        <f t="shared" si="31"/>
        <v>0</v>
      </c>
      <c r="H69" s="29">
        <f t="shared" si="31"/>
        <v>2602111.5</v>
      </c>
      <c r="I69" s="29">
        <f t="shared" si="31"/>
        <v>192390.66</v>
      </c>
      <c r="J69" s="29">
        <f t="shared" si="31"/>
        <v>0</v>
      </c>
      <c r="K69" s="29">
        <f t="shared" si="31"/>
        <v>27140789</v>
      </c>
      <c r="L69" s="29">
        <f t="shared" si="31"/>
        <v>650814.125</v>
      </c>
      <c r="M69" s="29">
        <f t="shared" si="31"/>
        <v>5809152.9000000004</v>
      </c>
      <c r="N69" s="29">
        <f t="shared" si="31"/>
        <v>252994.95</v>
      </c>
      <c r="O69" s="29">
        <f t="shared" si="31"/>
        <v>22544618.75</v>
      </c>
      <c r="P69" s="29">
        <f t="shared" si="31"/>
        <v>82641.524999999994</v>
      </c>
      <c r="Q69" s="29">
        <f t="shared" si="31"/>
        <v>10099806.449999999</v>
      </c>
      <c r="R69" s="29">
        <f t="shared" si="31"/>
        <v>0</v>
      </c>
      <c r="S69" s="29">
        <f t="shared" si="31"/>
        <v>393943611.75000006</v>
      </c>
    </row>
    <row r="70" spans="1:19">
      <c r="A70" t="s">
        <v>48</v>
      </c>
      <c r="B70" s="18">
        <v>36369</v>
      </c>
      <c r="D70" s="48">
        <v>36369</v>
      </c>
      <c r="E70" s="28" t="s">
        <v>6648</v>
      </c>
      <c r="F70">
        <v>0</v>
      </c>
      <c r="G70">
        <v>0</v>
      </c>
      <c r="H70">
        <v>1349271</v>
      </c>
      <c r="I70">
        <v>0</v>
      </c>
      <c r="J70">
        <v>0</v>
      </c>
      <c r="K70">
        <v>36820602</v>
      </c>
      <c r="L70">
        <v>1255655.7</v>
      </c>
      <c r="M70">
        <v>7806682.3500000006</v>
      </c>
      <c r="N70">
        <v>505989.9</v>
      </c>
      <c r="O70">
        <v>30101062.5</v>
      </c>
      <c r="P70">
        <v>0</v>
      </c>
      <c r="Q70" s="42">
        <v>4266505.3499999996</v>
      </c>
      <c r="R70" s="46">
        <v>0</v>
      </c>
      <c r="S70">
        <v>117760135.5</v>
      </c>
    </row>
    <row r="71" spans="1:19">
      <c r="B71" s="45"/>
      <c r="D71" s="49">
        <v>36372</v>
      </c>
      <c r="E71" s="29" t="s">
        <v>6649</v>
      </c>
      <c r="F71" s="29">
        <f t="shared" ref="F71:S71" si="32">AVERAGE(F70,F72)</f>
        <v>0</v>
      </c>
      <c r="G71" s="29">
        <f t="shared" si="32"/>
        <v>0</v>
      </c>
      <c r="H71" s="29">
        <f t="shared" si="32"/>
        <v>1287197.1000000001</v>
      </c>
      <c r="I71" s="29">
        <f t="shared" si="32"/>
        <v>0</v>
      </c>
      <c r="J71" s="29">
        <f t="shared" si="32"/>
        <v>0</v>
      </c>
      <c r="K71" s="29">
        <f t="shared" si="32"/>
        <v>31598190.450000003</v>
      </c>
      <c r="L71" s="29">
        <f t="shared" si="32"/>
        <v>1970262.2250000001</v>
      </c>
      <c r="M71" s="29">
        <f t="shared" si="32"/>
        <v>8571362.1750000007</v>
      </c>
      <c r="N71" s="29">
        <f t="shared" si="32"/>
        <v>1011979.8</v>
      </c>
      <c r="O71" s="29">
        <f t="shared" si="32"/>
        <v>24081248.25</v>
      </c>
      <c r="P71" s="29">
        <f t="shared" si="32"/>
        <v>44258.85</v>
      </c>
      <c r="Q71" s="29">
        <f t="shared" si="32"/>
        <v>2133252.6749999998</v>
      </c>
      <c r="R71" s="29">
        <f t="shared" si="32"/>
        <v>0</v>
      </c>
      <c r="S71" s="29">
        <f t="shared" si="32"/>
        <v>95329633.5</v>
      </c>
    </row>
    <row r="72" spans="1:19">
      <c r="A72" t="s">
        <v>48</v>
      </c>
      <c r="B72" s="18">
        <v>36376</v>
      </c>
      <c r="D72" s="48">
        <v>36376</v>
      </c>
      <c r="E72" s="28" t="s">
        <v>6650</v>
      </c>
      <c r="F72">
        <v>0</v>
      </c>
      <c r="G72">
        <v>0</v>
      </c>
      <c r="H72">
        <v>1225123.2</v>
      </c>
      <c r="I72">
        <v>0</v>
      </c>
      <c r="J72">
        <v>0</v>
      </c>
      <c r="K72">
        <v>26375778.900000002</v>
      </c>
      <c r="L72">
        <v>2684868.75</v>
      </c>
      <c r="M72">
        <v>9336042</v>
      </c>
      <c r="N72">
        <v>1517969.7</v>
      </c>
      <c r="O72">
        <v>18061434</v>
      </c>
      <c r="P72">
        <v>88517.7</v>
      </c>
      <c r="Q72" s="42">
        <v>0</v>
      </c>
      <c r="R72" s="46">
        <v>0</v>
      </c>
      <c r="S72">
        <v>72899131.5</v>
      </c>
    </row>
    <row r="73" spans="1:19">
      <c r="B73" s="45"/>
      <c r="D73" s="49">
        <v>36379</v>
      </c>
      <c r="E73" s="29" t="s">
        <v>6651</v>
      </c>
      <c r="F73" s="29">
        <f t="shared" ref="F73:S73" si="33">AVERAGE(F72,F74)</f>
        <v>0</v>
      </c>
      <c r="G73" s="29">
        <f t="shared" si="33"/>
        <v>0</v>
      </c>
      <c r="H73" s="29">
        <f t="shared" si="33"/>
        <v>6355326.5999999996</v>
      </c>
      <c r="I73" s="29">
        <f t="shared" si="33"/>
        <v>35125.65</v>
      </c>
      <c r="J73" s="29">
        <f t="shared" si="33"/>
        <v>0</v>
      </c>
      <c r="K73" s="29">
        <f t="shared" si="33"/>
        <v>55193759.550000004</v>
      </c>
      <c r="L73" s="29">
        <f t="shared" si="33"/>
        <v>7786119.375</v>
      </c>
      <c r="M73" s="29">
        <f t="shared" si="33"/>
        <v>10839303</v>
      </c>
      <c r="N73" s="29">
        <f t="shared" si="33"/>
        <v>885482.32499999995</v>
      </c>
      <c r="O73" s="29">
        <f t="shared" si="33"/>
        <v>15051195</v>
      </c>
      <c r="P73" s="29">
        <f t="shared" si="33"/>
        <v>44258.85</v>
      </c>
      <c r="Q73" s="29">
        <f t="shared" si="33"/>
        <v>0</v>
      </c>
      <c r="R73" s="29">
        <f t="shared" si="33"/>
        <v>0</v>
      </c>
      <c r="S73" s="29">
        <f t="shared" si="33"/>
        <v>98089904.25</v>
      </c>
    </row>
    <row r="74" spans="1:19">
      <c r="A74" t="s">
        <v>48</v>
      </c>
      <c r="B74" s="18">
        <v>36383</v>
      </c>
      <c r="D74" s="48">
        <v>36383</v>
      </c>
      <c r="E74" s="28" t="s">
        <v>6652</v>
      </c>
      <c r="F74">
        <v>0</v>
      </c>
      <c r="G74">
        <v>0</v>
      </c>
      <c r="H74">
        <v>11485530</v>
      </c>
      <c r="I74">
        <v>70251.3</v>
      </c>
      <c r="J74">
        <v>0</v>
      </c>
      <c r="K74">
        <v>84011740.200000003</v>
      </c>
      <c r="L74">
        <v>12887370</v>
      </c>
      <c r="M74">
        <v>12342564</v>
      </c>
      <c r="N74">
        <v>252994.95</v>
      </c>
      <c r="O74">
        <v>12040956</v>
      </c>
      <c r="P74">
        <v>0</v>
      </c>
      <c r="Q74" s="42">
        <v>0</v>
      </c>
      <c r="R74" s="46">
        <v>0</v>
      </c>
      <c r="S74">
        <v>123280677</v>
      </c>
    </row>
    <row r="75" spans="1:19">
      <c r="B75" s="45"/>
      <c r="D75" s="49">
        <v>36386</v>
      </c>
      <c r="E75" s="29" t="s">
        <v>6653</v>
      </c>
      <c r="F75" s="29">
        <f t="shared" ref="F75:S75" si="34">AVERAGE(F74,F76)</f>
        <v>0</v>
      </c>
      <c r="G75" s="29">
        <f t="shared" si="34"/>
        <v>0</v>
      </c>
      <c r="H75" s="29">
        <f t="shared" si="34"/>
        <v>9418134.5999999996</v>
      </c>
      <c r="I75" s="29">
        <f t="shared" si="34"/>
        <v>1265415.48</v>
      </c>
      <c r="J75" s="29">
        <f t="shared" si="34"/>
        <v>0</v>
      </c>
      <c r="K75" s="29">
        <f t="shared" si="34"/>
        <v>95734308.599999994</v>
      </c>
      <c r="L75" s="29">
        <f t="shared" si="34"/>
        <v>13209554.25</v>
      </c>
      <c r="M75" s="29">
        <f t="shared" si="34"/>
        <v>12959692.199999999</v>
      </c>
      <c r="N75" s="29">
        <f t="shared" si="34"/>
        <v>3162436.875</v>
      </c>
      <c r="O75" s="29">
        <f t="shared" si="34"/>
        <v>29500342.199999999</v>
      </c>
      <c r="P75" s="29">
        <f t="shared" si="34"/>
        <v>199164.82500000001</v>
      </c>
      <c r="Q75" s="29">
        <f t="shared" si="34"/>
        <v>1758738.375</v>
      </c>
      <c r="R75" s="29">
        <f t="shared" si="34"/>
        <v>0</v>
      </c>
      <c r="S75" s="29">
        <f t="shared" si="34"/>
        <v>292396477.5</v>
      </c>
    </row>
    <row r="76" spans="1:19">
      <c r="A76" t="s">
        <v>48</v>
      </c>
      <c r="B76" s="18">
        <v>36390</v>
      </c>
      <c r="D76" s="48">
        <v>36390</v>
      </c>
      <c r="E76" s="28" t="s">
        <v>6654</v>
      </c>
      <c r="F76">
        <v>0</v>
      </c>
      <c r="G76">
        <v>0</v>
      </c>
      <c r="H76">
        <v>7350739.2000000002</v>
      </c>
      <c r="I76">
        <v>2460579.66</v>
      </c>
      <c r="J76">
        <v>0</v>
      </c>
      <c r="K76">
        <v>107456877</v>
      </c>
      <c r="L76">
        <v>13531738.5</v>
      </c>
      <c r="M76">
        <v>13576820.4</v>
      </c>
      <c r="N76">
        <v>6071878.7999999998</v>
      </c>
      <c r="O76">
        <v>46959728.399999999</v>
      </c>
      <c r="P76">
        <v>398329.65</v>
      </c>
      <c r="Q76" s="42">
        <v>3517476.75</v>
      </c>
      <c r="R76" s="46">
        <v>0</v>
      </c>
      <c r="S76">
        <v>461512278</v>
      </c>
    </row>
    <row r="77" spans="1:19">
      <c r="B77" s="45"/>
      <c r="D77" s="49">
        <v>36393</v>
      </c>
      <c r="E77" s="29" t="s">
        <v>6655</v>
      </c>
      <c r="F77" s="29">
        <f t="shared" ref="F77:S77" si="35">F76</f>
        <v>0</v>
      </c>
      <c r="G77" s="29">
        <f t="shared" si="35"/>
        <v>0</v>
      </c>
      <c r="H77" s="29">
        <f t="shared" si="35"/>
        <v>7350739.2000000002</v>
      </c>
      <c r="I77" s="29">
        <f t="shared" si="35"/>
        <v>2460579.66</v>
      </c>
      <c r="J77" s="29">
        <f t="shared" si="35"/>
        <v>0</v>
      </c>
      <c r="K77" s="29">
        <f t="shared" si="35"/>
        <v>107456877</v>
      </c>
      <c r="L77" s="29">
        <f t="shared" si="35"/>
        <v>13531738.5</v>
      </c>
      <c r="M77" s="29">
        <f t="shared" si="35"/>
        <v>13576820.4</v>
      </c>
      <c r="N77" s="29">
        <f t="shared" si="35"/>
        <v>6071878.7999999998</v>
      </c>
      <c r="O77" s="29">
        <f t="shared" si="35"/>
        <v>46959728.399999999</v>
      </c>
      <c r="P77" s="29">
        <f t="shared" si="35"/>
        <v>398329.65</v>
      </c>
      <c r="Q77" s="29">
        <f t="shared" si="35"/>
        <v>3517476.75</v>
      </c>
      <c r="R77" s="29">
        <f t="shared" si="35"/>
        <v>0</v>
      </c>
      <c r="S77" s="29">
        <f t="shared" si="35"/>
        <v>461512278</v>
      </c>
    </row>
    <row r="78" spans="1:19">
      <c r="A78" t="s">
        <v>1020</v>
      </c>
      <c r="B78" s="18">
        <v>36308</v>
      </c>
      <c r="D78" s="48">
        <v>36308</v>
      </c>
      <c r="E78" s="28" t="s">
        <v>6656</v>
      </c>
      <c r="F78">
        <v>0</v>
      </c>
      <c r="G78">
        <v>0</v>
      </c>
      <c r="H78">
        <v>7735649.9500000002</v>
      </c>
      <c r="I78">
        <v>4345308.24</v>
      </c>
      <c r="J78">
        <v>0</v>
      </c>
      <c r="K78">
        <v>5686120.2999999998</v>
      </c>
      <c r="L78">
        <v>89472959.999999985</v>
      </c>
      <c r="M78">
        <v>620480.69999999995</v>
      </c>
      <c r="N78">
        <v>0</v>
      </c>
      <c r="O78">
        <v>0</v>
      </c>
      <c r="P78">
        <v>385660.45</v>
      </c>
      <c r="Q78">
        <v>0</v>
      </c>
      <c r="R78" s="46">
        <v>0</v>
      </c>
      <c r="S78">
        <v>0</v>
      </c>
    </row>
    <row r="79" spans="1:19">
      <c r="A79" t="s">
        <v>1020</v>
      </c>
      <c r="B79" s="18">
        <v>36313</v>
      </c>
      <c r="D79" s="48">
        <v>36313</v>
      </c>
      <c r="E79" s="28" t="s">
        <v>6657</v>
      </c>
      <c r="F79">
        <v>0</v>
      </c>
      <c r="G79">
        <v>0</v>
      </c>
      <c r="H79">
        <v>19281964.900000002</v>
      </c>
      <c r="I79">
        <v>6589588.3199999994</v>
      </c>
      <c r="J79">
        <v>932010</v>
      </c>
      <c r="K79">
        <v>45488962.399999999</v>
      </c>
      <c r="L79">
        <v>176090400</v>
      </c>
      <c r="M79">
        <v>2747843.1</v>
      </c>
      <c r="N79">
        <v>0</v>
      </c>
      <c r="O79">
        <v>13960320</v>
      </c>
      <c r="P79">
        <v>771320.9</v>
      </c>
      <c r="Q79">
        <v>8063208.4999999991</v>
      </c>
      <c r="R79" s="46">
        <v>0</v>
      </c>
      <c r="S79">
        <v>3490245.25</v>
      </c>
    </row>
    <row r="80" spans="1:19">
      <c r="B80" s="45"/>
      <c r="D80" s="49">
        <v>36316</v>
      </c>
      <c r="E80" s="29" t="s">
        <v>6658</v>
      </c>
      <c r="F80" s="29">
        <f t="shared" ref="F80:S80" si="36">AVERAGE(F79,F81)</f>
        <v>0</v>
      </c>
      <c r="G80" s="29">
        <f t="shared" si="36"/>
        <v>0</v>
      </c>
      <c r="H80" s="29">
        <f t="shared" si="36"/>
        <v>20558537.675000001</v>
      </c>
      <c r="I80" s="29">
        <f t="shared" si="36"/>
        <v>5485354.7699999996</v>
      </c>
      <c r="J80" s="29">
        <f t="shared" si="36"/>
        <v>466005</v>
      </c>
      <c r="K80" s="29">
        <f t="shared" si="36"/>
        <v>32492116</v>
      </c>
      <c r="L80" s="29">
        <f t="shared" si="36"/>
        <v>277937280</v>
      </c>
      <c r="M80" s="29">
        <f t="shared" si="36"/>
        <v>4033124.55</v>
      </c>
      <c r="N80" s="29">
        <f t="shared" si="36"/>
        <v>0</v>
      </c>
      <c r="O80" s="29">
        <f t="shared" si="36"/>
        <v>8376192</v>
      </c>
      <c r="P80" s="29">
        <f t="shared" si="36"/>
        <v>1212075.7</v>
      </c>
      <c r="Q80" s="29">
        <f t="shared" si="36"/>
        <v>4031604.2499999995</v>
      </c>
      <c r="R80" s="29">
        <f t="shared" si="36"/>
        <v>0</v>
      </c>
      <c r="S80" s="29">
        <f t="shared" si="36"/>
        <v>3490245.25</v>
      </c>
    </row>
    <row r="81" spans="1:19">
      <c r="A81" t="s">
        <v>1020</v>
      </c>
      <c r="B81" s="44">
        <v>36320</v>
      </c>
      <c r="D81" s="48">
        <v>36320</v>
      </c>
      <c r="E81" s="28" t="s">
        <v>6659</v>
      </c>
      <c r="F81">
        <v>0</v>
      </c>
      <c r="G81">
        <v>0</v>
      </c>
      <c r="H81">
        <v>21835110.449999999</v>
      </c>
      <c r="I81">
        <v>4381121.22</v>
      </c>
      <c r="J81">
        <v>0</v>
      </c>
      <c r="K81">
        <v>19495269.599999998</v>
      </c>
      <c r="L81">
        <v>379784160</v>
      </c>
      <c r="M81">
        <v>5318406</v>
      </c>
      <c r="N81">
        <v>0</v>
      </c>
      <c r="O81">
        <v>2792064</v>
      </c>
      <c r="P81">
        <v>1652830.5</v>
      </c>
      <c r="Q81">
        <v>0</v>
      </c>
      <c r="R81" s="46">
        <v>0</v>
      </c>
      <c r="S81">
        <v>3490245.25</v>
      </c>
    </row>
    <row r="82" spans="1:19">
      <c r="D82" s="49">
        <v>36323</v>
      </c>
      <c r="E82" s="29" t="s">
        <v>6660</v>
      </c>
      <c r="F82" s="29">
        <f t="shared" ref="F82:S82" si="37">AVERAGE(F81,F83)</f>
        <v>0</v>
      </c>
      <c r="G82" s="29">
        <f t="shared" si="37"/>
        <v>0</v>
      </c>
      <c r="H82" s="29">
        <f t="shared" si="37"/>
        <v>15033073.424999999</v>
      </c>
      <c r="I82" s="29">
        <f t="shared" si="37"/>
        <v>2668067.0099999998</v>
      </c>
      <c r="J82" s="29">
        <f t="shared" si="37"/>
        <v>155335</v>
      </c>
      <c r="K82" s="29">
        <f t="shared" si="37"/>
        <v>27212147.149999999</v>
      </c>
      <c r="L82" s="29">
        <f t="shared" si="37"/>
        <v>318628440</v>
      </c>
      <c r="M82" s="29">
        <f t="shared" si="37"/>
        <v>4210404.75</v>
      </c>
      <c r="N82" s="29">
        <f t="shared" si="37"/>
        <v>0</v>
      </c>
      <c r="O82" s="29">
        <f t="shared" si="37"/>
        <v>6980160</v>
      </c>
      <c r="P82" s="29">
        <f t="shared" si="37"/>
        <v>4021887.5500000003</v>
      </c>
      <c r="Q82" s="29">
        <f t="shared" si="37"/>
        <v>8063208.4999999991</v>
      </c>
      <c r="R82" s="29">
        <f t="shared" si="37"/>
        <v>0</v>
      </c>
      <c r="S82" s="29">
        <f t="shared" si="37"/>
        <v>1745122.625</v>
      </c>
    </row>
    <row r="83" spans="1:19">
      <c r="A83" t="s">
        <v>1020</v>
      </c>
      <c r="B83" s="44">
        <v>36327</v>
      </c>
      <c r="D83" s="48">
        <v>36327</v>
      </c>
      <c r="E83" s="28" t="s">
        <v>6661</v>
      </c>
      <c r="F83">
        <v>0</v>
      </c>
      <c r="G83">
        <v>0</v>
      </c>
      <c r="H83">
        <v>8231036.3999999994</v>
      </c>
      <c r="I83">
        <v>955012.8</v>
      </c>
      <c r="J83">
        <v>310670</v>
      </c>
      <c r="K83">
        <v>34929024.700000003</v>
      </c>
      <c r="L83">
        <v>257472720</v>
      </c>
      <c r="M83">
        <v>3102403.5</v>
      </c>
      <c r="N83">
        <v>0</v>
      </c>
      <c r="O83">
        <v>11168256</v>
      </c>
      <c r="P83">
        <v>6390944.6000000006</v>
      </c>
      <c r="Q83">
        <v>16126416.999999998</v>
      </c>
      <c r="R83" s="46">
        <v>0</v>
      </c>
      <c r="S83">
        <v>0</v>
      </c>
    </row>
    <row r="84" spans="1:19">
      <c r="D84" s="49">
        <v>36330</v>
      </c>
      <c r="E84" s="29" t="s">
        <v>6662</v>
      </c>
      <c r="F84" s="29">
        <f t="shared" ref="F84:S84" si="38">AVERAGE(F83,F85)</f>
        <v>0</v>
      </c>
      <c r="G84" s="29">
        <f t="shared" si="38"/>
        <v>0</v>
      </c>
      <c r="H84" s="29">
        <f t="shared" si="38"/>
        <v>8688316.1999999993</v>
      </c>
      <c r="I84" s="29">
        <f t="shared" si="38"/>
        <v>752072.58000000007</v>
      </c>
      <c r="J84" s="29">
        <f t="shared" si="38"/>
        <v>155335</v>
      </c>
      <c r="K84" s="29">
        <f t="shared" si="38"/>
        <v>92602530.599999994</v>
      </c>
      <c r="L84" s="29">
        <f t="shared" si="38"/>
        <v>161019600</v>
      </c>
      <c r="M84" s="29">
        <f t="shared" si="38"/>
        <v>2415442.7250000001</v>
      </c>
      <c r="N84" s="29">
        <f t="shared" si="38"/>
        <v>0</v>
      </c>
      <c r="O84" s="29">
        <f t="shared" si="38"/>
        <v>6980160</v>
      </c>
      <c r="P84" s="29">
        <f t="shared" si="38"/>
        <v>3663774.2750000004</v>
      </c>
      <c r="Q84" s="29">
        <f t="shared" si="38"/>
        <v>48379251.000000007</v>
      </c>
      <c r="R84" s="29">
        <f t="shared" si="38"/>
        <v>0</v>
      </c>
      <c r="S84" s="29">
        <f t="shared" si="38"/>
        <v>1745122.625</v>
      </c>
    </row>
    <row r="85" spans="1:19">
      <c r="A85" t="s">
        <v>1020</v>
      </c>
      <c r="B85" s="44">
        <v>36334</v>
      </c>
      <c r="D85" s="48">
        <v>36334</v>
      </c>
      <c r="E85" s="28" t="s">
        <v>6663</v>
      </c>
      <c r="F85">
        <v>0</v>
      </c>
      <c r="G85">
        <v>0</v>
      </c>
      <c r="H85">
        <v>9145596</v>
      </c>
      <c r="I85">
        <v>549132.36</v>
      </c>
      <c r="J85">
        <v>0</v>
      </c>
      <c r="K85">
        <v>150276036.5</v>
      </c>
      <c r="L85">
        <v>64566480</v>
      </c>
      <c r="M85">
        <v>1728481.95</v>
      </c>
      <c r="N85">
        <v>0</v>
      </c>
      <c r="O85">
        <v>2792064</v>
      </c>
      <c r="P85">
        <v>936603.95</v>
      </c>
      <c r="Q85">
        <v>80632085.000000015</v>
      </c>
      <c r="R85" s="46">
        <v>0</v>
      </c>
      <c r="S85">
        <v>3490245.25</v>
      </c>
    </row>
    <row r="86" spans="1:19">
      <c r="D86" s="49">
        <v>36337</v>
      </c>
      <c r="E86" s="29" t="s">
        <v>6664</v>
      </c>
      <c r="F86" s="29">
        <f t="shared" ref="F86:S86" si="39">AVERAGE(F85,F87)</f>
        <v>0</v>
      </c>
      <c r="G86" s="29">
        <f t="shared" si="39"/>
        <v>0</v>
      </c>
      <c r="H86" s="29">
        <f t="shared" si="39"/>
        <v>15376033.275</v>
      </c>
      <c r="I86" s="29">
        <f t="shared" si="39"/>
        <v>387973.95</v>
      </c>
      <c r="J86" s="29">
        <f t="shared" si="39"/>
        <v>0</v>
      </c>
      <c r="K86" s="29">
        <f t="shared" si="39"/>
        <v>108036285.7</v>
      </c>
      <c r="L86" s="29">
        <f t="shared" si="39"/>
        <v>34266240</v>
      </c>
      <c r="M86" s="29">
        <f t="shared" si="39"/>
        <v>1750641.9750000001</v>
      </c>
      <c r="N86" s="29">
        <f t="shared" si="39"/>
        <v>0</v>
      </c>
      <c r="O86" s="29">
        <f t="shared" si="39"/>
        <v>2792064</v>
      </c>
      <c r="P86" s="29">
        <f t="shared" si="39"/>
        <v>5178868.8999999994</v>
      </c>
      <c r="Q86" s="29">
        <f t="shared" si="39"/>
        <v>80632085</v>
      </c>
      <c r="R86" s="29">
        <f t="shared" si="39"/>
        <v>0</v>
      </c>
      <c r="S86" s="29">
        <f t="shared" si="39"/>
        <v>1745122.625</v>
      </c>
    </row>
    <row r="87" spans="1:19">
      <c r="A87" t="s">
        <v>1020</v>
      </c>
      <c r="B87" s="44">
        <v>36341</v>
      </c>
      <c r="D87" s="48">
        <v>36341</v>
      </c>
      <c r="E87" s="28" t="s">
        <v>6665</v>
      </c>
      <c r="F87">
        <v>0</v>
      </c>
      <c r="G87">
        <v>0</v>
      </c>
      <c r="H87">
        <v>21606470.550000001</v>
      </c>
      <c r="I87">
        <v>226815.54</v>
      </c>
      <c r="J87">
        <v>0</v>
      </c>
      <c r="K87">
        <v>65796534.899999999</v>
      </c>
      <c r="L87">
        <v>3966000</v>
      </c>
      <c r="M87">
        <v>1772802</v>
      </c>
      <c r="N87">
        <v>0</v>
      </c>
      <c r="O87">
        <v>2792064</v>
      </c>
      <c r="P87">
        <v>9421133.8499999996</v>
      </c>
      <c r="Q87">
        <v>80632085</v>
      </c>
      <c r="R87" s="46">
        <v>0</v>
      </c>
      <c r="S87">
        <v>0</v>
      </c>
    </row>
    <row r="88" spans="1:19">
      <c r="D88" s="49">
        <v>36344</v>
      </c>
      <c r="E88" s="29" t="s">
        <v>6666</v>
      </c>
      <c r="F88" s="29">
        <f t="shared" ref="F88:S88" si="40">AVERAGE(F87,F89)</f>
        <v>0</v>
      </c>
      <c r="G88" s="29">
        <f t="shared" si="40"/>
        <v>0</v>
      </c>
      <c r="H88" s="29">
        <f t="shared" si="40"/>
        <v>19386319.274999999</v>
      </c>
      <c r="I88" s="29">
        <f t="shared" si="40"/>
        <v>1532930.07</v>
      </c>
      <c r="J88" s="29">
        <f t="shared" si="40"/>
        <v>0</v>
      </c>
      <c r="K88" s="29">
        <f t="shared" si="40"/>
        <v>112835140.2</v>
      </c>
      <c r="L88" s="29">
        <f t="shared" si="40"/>
        <v>2305449.75</v>
      </c>
      <c r="M88" s="29">
        <f t="shared" si="40"/>
        <v>1044639</v>
      </c>
      <c r="N88" s="29">
        <f t="shared" si="40"/>
        <v>0</v>
      </c>
      <c r="O88" s="29">
        <f t="shared" si="40"/>
        <v>2517504</v>
      </c>
      <c r="P88" s="29">
        <f t="shared" si="40"/>
        <v>7410356.7750000004</v>
      </c>
      <c r="Q88" s="29">
        <f t="shared" si="40"/>
        <v>66322232.125</v>
      </c>
      <c r="R88" s="29">
        <f t="shared" si="40"/>
        <v>0</v>
      </c>
      <c r="S88" s="29">
        <f t="shared" si="40"/>
        <v>1401906.375</v>
      </c>
    </row>
    <row r="89" spans="1:19">
      <c r="A89" t="s">
        <v>1020</v>
      </c>
      <c r="B89" s="44">
        <v>36348</v>
      </c>
      <c r="D89" s="48">
        <v>36348</v>
      </c>
      <c r="E89" s="28" t="s">
        <v>6667</v>
      </c>
      <c r="F89">
        <v>0</v>
      </c>
      <c r="G89">
        <v>0</v>
      </c>
      <c r="H89">
        <v>17166168</v>
      </c>
      <c r="I89">
        <v>2839044.6</v>
      </c>
      <c r="J89">
        <v>0</v>
      </c>
      <c r="K89">
        <v>159873745.5</v>
      </c>
      <c r="L89">
        <v>644899.5</v>
      </c>
      <c r="M89">
        <v>316476</v>
      </c>
      <c r="N89">
        <v>0</v>
      </c>
      <c r="O89">
        <v>2242944</v>
      </c>
      <c r="P89">
        <v>5399579.7000000002</v>
      </c>
      <c r="Q89">
        <v>52012379.249999993</v>
      </c>
      <c r="R89" s="46">
        <v>0</v>
      </c>
      <c r="S89">
        <v>2803812.75</v>
      </c>
    </row>
    <row r="90" spans="1:19">
      <c r="D90" s="49">
        <v>36351</v>
      </c>
      <c r="E90" s="29" t="s">
        <v>6668</v>
      </c>
      <c r="F90" s="29">
        <f t="shared" ref="F90:S90" si="41">AVERAGE(F89,F91)</f>
        <v>0</v>
      </c>
      <c r="G90" s="29">
        <f t="shared" si="41"/>
        <v>0</v>
      </c>
      <c r="H90" s="29">
        <f t="shared" si="41"/>
        <v>14222304</v>
      </c>
      <c r="I90" s="29">
        <f t="shared" si="41"/>
        <v>2386648.5300000003</v>
      </c>
      <c r="J90" s="29">
        <f t="shared" si="41"/>
        <v>62392.5</v>
      </c>
      <c r="K90" s="29">
        <f t="shared" si="41"/>
        <v>149759284.05000001</v>
      </c>
      <c r="L90" s="29">
        <f t="shared" si="41"/>
        <v>3777268.5</v>
      </c>
      <c r="M90" s="29">
        <f t="shared" si="41"/>
        <v>601304.4</v>
      </c>
      <c r="N90" s="29">
        <f t="shared" si="41"/>
        <v>0</v>
      </c>
      <c r="O90" s="29">
        <f t="shared" si="41"/>
        <v>11214720</v>
      </c>
      <c r="P90" s="29">
        <f t="shared" si="41"/>
        <v>6019203.5999999996</v>
      </c>
      <c r="Q90" s="29">
        <f t="shared" si="41"/>
        <v>136032376.5</v>
      </c>
      <c r="R90" s="29">
        <f t="shared" si="41"/>
        <v>0</v>
      </c>
      <c r="S90" s="29">
        <f t="shared" si="41"/>
        <v>11215251</v>
      </c>
    </row>
    <row r="91" spans="1:19">
      <c r="A91" t="s">
        <v>1020</v>
      </c>
      <c r="B91" s="44">
        <v>36355</v>
      </c>
      <c r="D91" s="48">
        <v>36355</v>
      </c>
      <c r="E91" s="28" t="s">
        <v>6669</v>
      </c>
      <c r="F91">
        <v>0</v>
      </c>
      <c r="G91">
        <v>0</v>
      </c>
      <c r="H91">
        <v>11278440</v>
      </c>
      <c r="I91">
        <v>1934252.46</v>
      </c>
      <c r="J91">
        <v>124785</v>
      </c>
      <c r="K91">
        <v>139644822.59999999</v>
      </c>
      <c r="L91">
        <v>6909637.5</v>
      </c>
      <c r="M91">
        <v>886132.8</v>
      </c>
      <c r="N91">
        <v>0</v>
      </c>
      <c r="O91">
        <v>20186496</v>
      </c>
      <c r="P91">
        <v>6638827.5</v>
      </c>
      <c r="Q91">
        <v>220052373.75</v>
      </c>
      <c r="R91" s="46">
        <v>0</v>
      </c>
      <c r="S91">
        <v>19626689.25</v>
      </c>
    </row>
    <row r="92" spans="1:19">
      <c r="D92" s="49">
        <v>36358</v>
      </c>
      <c r="E92" s="29" t="s">
        <v>6943</v>
      </c>
      <c r="F92" s="29">
        <f t="shared" ref="F92:S92" si="42">AVERAGE(F91,F93)</f>
        <v>0</v>
      </c>
      <c r="G92" s="29">
        <f t="shared" si="42"/>
        <v>0</v>
      </c>
      <c r="H92" s="29">
        <f t="shared" si="42"/>
        <v>19326276</v>
      </c>
      <c r="I92" s="29">
        <f t="shared" si="42"/>
        <v>1093578.57</v>
      </c>
      <c r="J92" s="29">
        <f t="shared" si="42"/>
        <v>62392.5</v>
      </c>
      <c r="K92" s="29">
        <f t="shared" si="42"/>
        <v>164503959.30000001</v>
      </c>
      <c r="L92" s="29">
        <f t="shared" si="42"/>
        <v>4193439.75</v>
      </c>
      <c r="M92" s="29">
        <f t="shared" si="42"/>
        <v>1036153.5750000001</v>
      </c>
      <c r="N92" s="29">
        <f t="shared" si="42"/>
        <v>0</v>
      </c>
      <c r="O92" s="29">
        <f t="shared" si="42"/>
        <v>13705375.5</v>
      </c>
      <c r="P92" s="29">
        <f t="shared" si="42"/>
        <v>4934861.7750000004</v>
      </c>
      <c r="Q92" s="29">
        <f t="shared" si="42"/>
        <v>167624009.09999999</v>
      </c>
      <c r="R92" s="29">
        <f t="shared" si="42"/>
        <v>0</v>
      </c>
      <c r="S92" s="29">
        <f t="shared" si="42"/>
        <v>35047659.375</v>
      </c>
    </row>
    <row r="93" spans="1:19">
      <c r="A93" t="s">
        <v>1020</v>
      </c>
      <c r="B93" s="44">
        <v>36362</v>
      </c>
      <c r="D93" s="48">
        <v>36362</v>
      </c>
      <c r="E93" s="28" t="s">
        <v>6944</v>
      </c>
      <c r="F93">
        <v>0</v>
      </c>
      <c r="G93">
        <v>0</v>
      </c>
      <c r="H93">
        <v>27374112</v>
      </c>
      <c r="I93">
        <v>252904.68</v>
      </c>
      <c r="J93">
        <v>0</v>
      </c>
      <c r="K93">
        <v>189363096</v>
      </c>
      <c r="L93">
        <v>1477242</v>
      </c>
      <c r="M93">
        <v>1186174.3500000001</v>
      </c>
      <c r="N93">
        <v>0</v>
      </c>
      <c r="O93">
        <v>7224254.9999999991</v>
      </c>
      <c r="P93">
        <v>3230896.05</v>
      </c>
      <c r="Q93">
        <v>115195644.45</v>
      </c>
      <c r="R93" s="46">
        <v>0</v>
      </c>
      <c r="S93">
        <v>50468629.5</v>
      </c>
    </row>
    <row r="94" spans="1:19">
      <c r="A94" t="s">
        <v>1020</v>
      </c>
      <c r="B94" s="44">
        <v>36365</v>
      </c>
      <c r="D94" s="48">
        <v>36365</v>
      </c>
      <c r="E94" s="28" t="s">
        <v>6945</v>
      </c>
      <c r="F94">
        <v>0</v>
      </c>
      <c r="G94">
        <v>0</v>
      </c>
      <c r="H94">
        <v>19162720.5</v>
      </c>
      <c r="I94">
        <v>89671.26</v>
      </c>
      <c r="J94">
        <v>0</v>
      </c>
      <c r="K94">
        <v>94944057</v>
      </c>
      <c r="L94">
        <v>3218078.5</v>
      </c>
      <c r="M94">
        <v>2575421.25</v>
      </c>
      <c r="N94">
        <v>9448003.5</v>
      </c>
      <c r="O94">
        <v>2997635</v>
      </c>
      <c r="P94">
        <v>495849.15</v>
      </c>
      <c r="Q94">
        <v>74354501.899999991</v>
      </c>
      <c r="R94" s="46">
        <v>0</v>
      </c>
      <c r="S94">
        <v>272239129.5</v>
      </c>
    </row>
    <row r="95" spans="1:19">
      <c r="D95" s="49">
        <v>36369</v>
      </c>
      <c r="E95" s="29" t="s">
        <v>6946</v>
      </c>
      <c r="F95" s="29">
        <f>AVERAGE(F94,F97)</f>
        <v>0</v>
      </c>
      <c r="G95" s="29">
        <f t="shared" ref="G95:S95" si="43">AVERAGE(G94,G97)</f>
        <v>0</v>
      </c>
      <c r="H95" s="29">
        <f t="shared" si="43"/>
        <v>11201735.65</v>
      </c>
      <c r="I95" s="29">
        <f t="shared" si="43"/>
        <v>117988.5</v>
      </c>
      <c r="J95" s="29">
        <f t="shared" si="43"/>
        <v>161564.92499999999</v>
      </c>
      <c r="K95" s="29">
        <f t="shared" si="43"/>
        <v>72400883.350000009</v>
      </c>
      <c r="L95" s="29">
        <f t="shared" si="43"/>
        <v>2879068.125</v>
      </c>
      <c r="M95" s="29">
        <f t="shared" si="43"/>
        <v>5877298.0249999994</v>
      </c>
      <c r="N95" s="29">
        <f t="shared" si="43"/>
        <v>5353868.6500000004</v>
      </c>
      <c r="O95" s="29">
        <f t="shared" si="43"/>
        <v>2248259.2999999998</v>
      </c>
      <c r="P95" s="29">
        <f t="shared" si="43"/>
        <v>303018.92499999999</v>
      </c>
      <c r="Q95" s="29">
        <f t="shared" si="43"/>
        <v>98478060.449999988</v>
      </c>
      <c r="R95" s="29">
        <f t="shared" si="43"/>
        <v>0</v>
      </c>
      <c r="S95" s="29">
        <f t="shared" si="43"/>
        <v>300161091.5</v>
      </c>
    </row>
    <row r="96" spans="1:19">
      <c r="D96" s="49">
        <v>36372</v>
      </c>
      <c r="E96" s="29" t="s">
        <v>6947</v>
      </c>
      <c r="F96" s="29">
        <f t="shared" ref="F96:S96" si="44">AVERAGE(F95,F97)</f>
        <v>0</v>
      </c>
      <c r="G96" s="29">
        <f t="shared" si="44"/>
        <v>0</v>
      </c>
      <c r="H96" s="29">
        <f t="shared" si="44"/>
        <v>7221243.2249999996</v>
      </c>
      <c r="I96" s="29">
        <f t="shared" si="44"/>
        <v>132147.12</v>
      </c>
      <c r="J96" s="29">
        <f t="shared" si="44"/>
        <v>242347.38749999998</v>
      </c>
      <c r="K96" s="29">
        <f t="shared" si="44"/>
        <v>61129296.525000006</v>
      </c>
      <c r="L96" s="29">
        <f t="shared" si="44"/>
        <v>2709562.9375</v>
      </c>
      <c r="M96" s="29">
        <f t="shared" si="44"/>
        <v>7528236.4124999996</v>
      </c>
      <c r="N96" s="29">
        <f t="shared" si="44"/>
        <v>3306801.2250000001</v>
      </c>
      <c r="O96" s="29">
        <f t="shared" si="44"/>
        <v>1873571.45</v>
      </c>
      <c r="P96" s="29">
        <f t="shared" si="44"/>
        <v>206603.8125</v>
      </c>
      <c r="Q96" s="29">
        <f t="shared" si="44"/>
        <v>110539839.72499999</v>
      </c>
      <c r="R96" s="29">
        <f t="shared" si="44"/>
        <v>0</v>
      </c>
      <c r="S96" s="29">
        <f t="shared" si="44"/>
        <v>314122072.5</v>
      </c>
    </row>
    <row r="97" spans="1:19">
      <c r="A97" t="s">
        <v>1020</v>
      </c>
      <c r="B97" s="44">
        <v>36376</v>
      </c>
      <c r="D97" s="48">
        <v>36376</v>
      </c>
      <c r="E97" s="28" t="s">
        <v>6948</v>
      </c>
      <c r="F97">
        <v>0</v>
      </c>
      <c r="G97">
        <v>0</v>
      </c>
      <c r="H97">
        <v>3240750.8</v>
      </c>
      <c r="I97">
        <v>146305.74</v>
      </c>
      <c r="J97">
        <v>323129.84999999998</v>
      </c>
      <c r="K97">
        <v>49857709.70000001</v>
      </c>
      <c r="L97">
        <v>2540057.75</v>
      </c>
      <c r="M97">
        <v>9179174.7999999989</v>
      </c>
      <c r="N97">
        <v>1259733.8</v>
      </c>
      <c r="O97">
        <v>1498883.6</v>
      </c>
      <c r="P97">
        <v>110188.7</v>
      </c>
      <c r="Q97">
        <v>122601619</v>
      </c>
      <c r="R97" s="46">
        <v>0</v>
      </c>
      <c r="S97">
        <v>328083053.5</v>
      </c>
    </row>
    <row r="98" spans="1:19">
      <c r="D98" s="49">
        <v>36379</v>
      </c>
      <c r="E98" s="29" t="s">
        <v>6949</v>
      </c>
      <c r="F98" s="29">
        <f t="shared" ref="F98:S98" si="45">AVERAGE(F97,F99)</f>
        <v>0</v>
      </c>
      <c r="G98" s="29">
        <f t="shared" si="45"/>
        <v>0</v>
      </c>
      <c r="H98" s="29">
        <f t="shared" si="45"/>
        <v>4989464.2</v>
      </c>
      <c r="I98" s="29">
        <f t="shared" si="45"/>
        <v>183547.77</v>
      </c>
      <c r="J98" s="29">
        <f t="shared" si="45"/>
        <v>161564.92499999999</v>
      </c>
      <c r="K98" s="29">
        <f t="shared" si="45"/>
        <v>26394175.900000006</v>
      </c>
      <c r="L98" s="29">
        <f t="shared" si="45"/>
        <v>2880950.125</v>
      </c>
      <c r="M98" s="29">
        <f t="shared" si="45"/>
        <v>11346349.999999998</v>
      </c>
      <c r="N98" s="29">
        <f t="shared" si="45"/>
        <v>629866.9</v>
      </c>
      <c r="O98" s="29">
        <f t="shared" si="45"/>
        <v>1953537.4000000001</v>
      </c>
      <c r="P98" s="29">
        <f t="shared" si="45"/>
        <v>77223.774999999994</v>
      </c>
      <c r="Q98" s="29">
        <f t="shared" si="45"/>
        <v>92958100.25</v>
      </c>
      <c r="R98" s="29">
        <f t="shared" si="45"/>
        <v>0</v>
      </c>
      <c r="S98" s="29">
        <f t="shared" si="45"/>
        <v>224101343.75</v>
      </c>
    </row>
    <row r="99" spans="1:19">
      <c r="A99" t="s">
        <v>1020</v>
      </c>
      <c r="B99" s="44">
        <v>36383</v>
      </c>
      <c r="D99" s="48">
        <v>36383</v>
      </c>
      <c r="E99" s="28" t="s">
        <v>6950</v>
      </c>
      <c r="F99">
        <v>0</v>
      </c>
      <c r="G99">
        <v>0</v>
      </c>
      <c r="H99">
        <v>6738177.6000000006</v>
      </c>
      <c r="I99">
        <v>220789.8</v>
      </c>
      <c r="J99">
        <v>0</v>
      </c>
      <c r="K99">
        <v>2930642.1</v>
      </c>
      <c r="L99">
        <v>3221842.5</v>
      </c>
      <c r="M99">
        <v>13513525.199999997</v>
      </c>
      <c r="N99">
        <v>0</v>
      </c>
      <c r="O99">
        <v>2408191.2000000002</v>
      </c>
      <c r="P99">
        <v>44258.85</v>
      </c>
      <c r="Q99">
        <v>63314581.5</v>
      </c>
      <c r="R99" s="46">
        <v>0</v>
      </c>
      <c r="S99">
        <v>120119634</v>
      </c>
    </row>
    <row r="100" spans="1:19">
      <c r="D100" s="49">
        <v>36386</v>
      </c>
      <c r="E100" s="29" t="s">
        <v>6781</v>
      </c>
      <c r="F100" s="29">
        <f t="shared" ref="F100:S100" si="46">AVERAGE(F99,F101)</f>
        <v>0</v>
      </c>
      <c r="G100" s="29">
        <f t="shared" si="46"/>
        <v>0</v>
      </c>
      <c r="H100" s="29">
        <f t="shared" si="46"/>
        <v>5442216.1500000004</v>
      </c>
      <c r="I100" s="29">
        <f t="shared" si="46"/>
        <v>413417.13</v>
      </c>
      <c r="J100" s="29">
        <f t="shared" si="46"/>
        <v>0</v>
      </c>
      <c r="K100" s="29">
        <f t="shared" si="46"/>
        <v>15449800.599999998</v>
      </c>
      <c r="L100" s="29">
        <f t="shared" si="46"/>
        <v>2212513.875</v>
      </c>
      <c r="M100" s="29">
        <f t="shared" si="46"/>
        <v>15778354.999999996</v>
      </c>
      <c r="N100" s="29">
        <f t="shared" si="46"/>
        <v>629866.9</v>
      </c>
      <c r="O100" s="29">
        <f t="shared" si="46"/>
        <v>7199630</v>
      </c>
      <c r="P100" s="29">
        <f t="shared" si="46"/>
        <v>214959.65</v>
      </c>
      <c r="Q100" s="29">
        <f t="shared" si="46"/>
        <v>108283302.625</v>
      </c>
      <c r="R100" s="29">
        <f t="shared" si="46"/>
        <v>0</v>
      </c>
      <c r="S100" s="29">
        <f t="shared" si="46"/>
        <v>109246479.5</v>
      </c>
    </row>
    <row r="101" spans="1:19">
      <c r="A101" t="s">
        <v>1020</v>
      </c>
      <c r="B101" s="44">
        <v>36390</v>
      </c>
      <c r="D101" s="48">
        <v>36390</v>
      </c>
      <c r="E101" s="28" t="s">
        <v>6782</v>
      </c>
      <c r="F101">
        <v>0</v>
      </c>
      <c r="G101">
        <v>0</v>
      </c>
      <c r="H101">
        <v>4146254.7</v>
      </c>
      <c r="I101">
        <v>606044.46</v>
      </c>
      <c r="J101">
        <v>0</v>
      </c>
      <c r="K101">
        <v>27968959.099999994</v>
      </c>
      <c r="L101">
        <v>1203185.25</v>
      </c>
      <c r="M101">
        <v>18043184.799999997</v>
      </c>
      <c r="N101">
        <v>1259733.8</v>
      </c>
      <c r="O101">
        <v>11991068.799999999</v>
      </c>
      <c r="P101">
        <v>385660.45</v>
      </c>
      <c r="Q101">
        <v>153252023.75</v>
      </c>
      <c r="R101" s="46">
        <v>0</v>
      </c>
      <c r="S101">
        <v>98373325</v>
      </c>
    </row>
    <row r="102" spans="1:19">
      <c r="D102" s="49">
        <v>36393</v>
      </c>
      <c r="E102" s="29" t="s">
        <v>6783</v>
      </c>
      <c r="F102" s="29">
        <f t="shared" ref="F102:S102" si="47">F101</f>
        <v>0</v>
      </c>
      <c r="G102" s="29">
        <f t="shared" si="47"/>
        <v>0</v>
      </c>
      <c r="H102" s="29">
        <f t="shared" si="47"/>
        <v>4146254.7</v>
      </c>
      <c r="I102" s="29">
        <f t="shared" si="47"/>
        <v>606044.46</v>
      </c>
      <c r="J102" s="29">
        <f t="shared" si="47"/>
        <v>0</v>
      </c>
      <c r="K102" s="29">
        <f t="shared" si="47"/>
        <v>27968959.099999994</v>
      </c>
      <c r="L102" s="29">
        <f t="shared" si="47"/>
        <v>1203185.25</v>
      </c>
      <c r="M102" s="29">
        <f t="shared" si="47"/>
        <v>18043184.799999997</v>
      </c>
      <c r="N102" s="29">
        <f t="shared" si="47"/>
        <v>1259733.8</v>
      </c>
      <c r="O102" s="29">
        <f t="shared" si="47"/>
        <v>11991068.799999999</v>
      </c>
      <c r="P102" s="29">
        <f t="shared" si="47"/>
        <v>385660.45</v>
      </c>
      <c r="Q102" s="29">
        <f t="shared" si="47"/>
        <v>153252023.75</v>
      </c>
      <c r="R102" s="29">
        <f t="shared" si="47"/>
        <v>0</v>
      </c>
      <c r="S102" s="29">
        <f t="shared" si="47"/>
        <v>98373325</v>
      </c>
    </row>
    <row r="103" spans="1:19">
      <c r="A103" t="s">
        <v>2120</v>
      </c>
      <c r="B103" s="44">
        <v>36308</v>
      </c>
      <c r="D103" s="48">
        <v>36308</v>
      </c>
      <c r="E103" s="28" t="s">
        <v>6784</v>
      </c>
      <c r="F103">
        <v>0</v>
      </c>
      <c r="G103">
        <v>269319162</v>
      </c>
      <c r="H103">
        <v>6325703.8999999994</v>
      </c>
      <c r="I103">
        <v>9216428.7599999998</v>
      </c>
      <c r="J103">
        <v>0</v>
      </c>
      <c r="K103">
        <v>30055207.300000001</v>
      </c>
      <c r="L103">
        <v>634560</v>
      </c>
      <c r="M103">
        <v>0</v>
      </c>
      <c r="N103">
        <v>0</v>
      </c>
      <c r="O103">
        <v>0</v>
      </c>
      <c r="P103">
        <v>0</v>
      </c>
      <c r="Q103">
        <v>0</v>
      </c>
      <c r="R103" s="46">
        <v>0</v>
      </c>
      <c r="S103">
        <v>0</v>
      </c>
    </row>
    <row r="104" spans="1:19">
      <c r="A104" t="s">
        <v>2120</v>
      </c>
      <c r="B104" s="44">
        <v>36313</v>
      </c>
      <c r="D104" s="48">
        <v>36313</v>
      </c>
      <c r="E104" s="28" t="s">
        <v>6785</v>
      </c>
      <c r="F104">
        <v>0</v>
      </c>
      <c r="G104">
        <v>179540658</v>
      </c>
      <c r="H104">
        <v>1867341.15</v>
      </c>
      <c r="I104">
        <v>11680449.479999999</v>
      </c>
      <c r="J104">
        <v>0</v>
      </c>
      <c r="K104">
        <v>39805299.899999999</v>
      </c>
      <c r="L104">
        <v>382320</v>
      </c>
      <c r="M104">
        <v>356035.5</v>
      </c>
      <c r="N104">
        <v>0</v>
      </c>
      <c r="O104">
        <v>0</v>
      </c>
      <c r="P104">
        <v>0</v>
      </c>
      <c r="Q104">
        <v>0</v>
      </c>
      <c r="R104" s="46">
        <v>0</v>
      </c>
      <c r="S104">
        <v>0</v>
      </c>
    </row>
    <row r="105" spans="1:19">
      <c r="B105" s="44"/>
      <c r="D105" s="48"/>
      <c r="E105" s="29" t="s">
        <v>6913</v>
      </c>
      <c r="F105" s="29">
        <f t="shared" ref="F105:S105" si="48">AVERAGE(F104,F106)</f>
        <v>0</v>
      </c>
      <c r="G105" s="29">
        <f t="shared" si="48"/>
        <v>93127311</v>
      </c>
      <c r="H105" s="29">
        <f t="shared" si="48"/>
        <v>4852025.7749999994</v>
      </c>
      <c r="I105" s="29">
        <f t="shared" si="48"/>
        <v>6483191.3999999994</v>
      </c>
      <c r="J105" s="29">
        <f t="shared" si="48"/>
        <v>0</v>
      </c>
      <c r="K105" s="29">
        <f t="shared" si="48"/>
        <v>30343384.350000001</v>
      </c>
      <c r="L105" s="29">
        <f t="shared" si="48"/>
        <v>4587840</v>
      </c>
      <c r="M105" s="29">
        <f t="shared" si="48"/>
        <v>1281727.8</v>
      </c>
      <c r="N105" s="29">
        <f t="shared" si="48"/>
        <v>0</v>
      </c>
      <c r="O105" s="29">
        <f t="shared" si="48"/>
        <v>0</v>
      </c>
      <c r="P105" s="29">
        <f t="shared" si="48"/>
        <v>0</v>
      </c>
      <c r="Q105" s="29">
        <f t="shared" si="48"/>
        <v>0</v>
      </c>
      <c r="R105" s="29">
        <f t="shared" si="48"/>
        <v>0</v>
      </c>
      <c r="S105" s="29">
        <f t="shared" si="48"/>
        <v>0</v>
      </c>
    </row>
    <row r="106" spans="1:19">
      <c r="A106" t="s">
        <v>2120</v>
      </c>
      <c r="B106" s="44">
        <v>36320</v>
      </c>
      <c r="D106" s="48">
        <v>36320</v>
      </c>
      <c r="E106" s="28" t="s">
        <v>6786</v>
      </c>
      <c r="F106">
        <v>0</v>
      </c>
      <c r="G106">
        <v>6713964.0000000009</v>
      </c>
      <c r="H106">
        <v>7836710.3999999994</v>
      </c>
      <c r="I106">
        <v>1285933.32</v>
      </c>
      <c r="J106">
        <v>0</v>
      </c>
      <c r="K106">
        <v>20881468.800000001</v>
      </c>
      <c r="L106">
        <v>8793360</v>
      </c>
      <c r="M106">
        <v>2207420.1</v>
      </c>
      <c r="N106">
        <v>0</v>
      </c>
      <c r="O106">
        <v>0</v>
      </c>
      <c r="P106">
        <v>0</v>
      </c>
      <c r="Q106">
        <v>0</v>
      </c>
      <c r="R106" s="46">
        <v>0</v>
      </c>
      <c r="S106">
        <v>0</v>
      </c>
    </row>
    <row r="107" spans="1:19">
      <c r="D107" s="49">
        <v>36323</v>
      </c>
      <c r="E107" s="29" t="s">
        <v>6787</v>
      </c>
      <c r="F107" s="29">
        <f t="shared" ref="F107:S107" si="49">AVERAGE(F106,F108)</f>
        <v>0</v>
      </c>
      <c r="G107" s="29">
        <f t="shared" si="49"/>
        <v>11642617</v>
      </c>
      <c r="H107" s="29">
        <f t="shared" si="49"/>
        <v>6471500.75</v>
      </c>
      <c r="I107" s="29">
        <f t="shared" si="49"/>
        <v>785802.15</v>
      </c>
      <c r="J107" s="29">
        <f t="shared" si="49"/>
        <v>0</v>
      </c>
      <c r="K107" s="29">
        <f t="shared" si="49"/>
        <v>34809821.399999999</v>
      </c>
      <c r="L107" s="29">
        <f t="shared" si="49"/>
        <v>16294680</v>
      </c>
      <c r="M107" s="29">
        <f t="shared" si="49"/>
        <v>5868115.4249999998</v>
      </c>
      <c r="N107" s="29">
        <f t="shared" si="49"/>
        <v>0</v>
      </c>
      <c r="O107" s="29">
        <f t="shared" si="49"/>
        <v>0</v>
      </c>
      <c r="P107" s="29">
        <f t="shared" si="49"/>
        <v>0</v>
      </c>
      <c r="Q107" s="29">
        <f t="shared" si="49"/>
        <v>0</v>
      </c>
      <c r="R107" s="29">
        <f t="shared" si="49"/>
        <v>0</v>
      </c>
      <c r="S107" s="29">
        <f t="shared" si="49"/>
        <v>0</v>
      </c>
    </row>
    <row r="108" spans="1:19">
      <c r="A108" t="s">
        <v>2120</v>
      </c>
      <c r="B108" s="44">
        <v>36327</v>
      </c>
      <c r="D108" s="48">
        <v>36327</v>
      </c>
      <c r="E108" s="28" t="s">
        <v>6788</v>
      </c>
      <c r="F108">
        <v>0</v>
      </c>
      <c r="G108">
        <v>16571270</v>
      </c>
      <c r="H108">
        <v>5106291.0999999996</v>
      </c>
      <c r="I108">
        <v>285670.98</v>
      </c>
      <c r="J108">
        <v>0</v>
      </c>
      <c r="K108">
        <v>48738174</v>
      </c>
      <c r="L108">
        <v>23796000</v>
      </c>
      <c r="M108">
        <v>9528810.75</v>
      </c>
      <c r="N108">
        <v>0</v>
      </c>
      <c r="O108">
        <v>0</v>
      </c>
      <c r="P108">
        <v>0</v>
      </c>
      <c r="Q108">
        <v>0</v>
      </c>
      <c r="R108" s="46">
        <v>0</v>
      </c>
      <c r="S108">
        <v>0</v>
      </c>
    </row>
    <row r="109" spans="1:19">
      <c r="D109" s="49">
        <v>36330</v>
      </c>
      <c r="E109" s="29" t="s">
        <v>6789</v>
      </c>
      <c r="F109" s="29">
        <f t="shared" ref="F109:S109" si="50">AVERAGE(F108,F110)</f>
        <v>0</v>
      </c>
      <c r="G109" s="29">
        <f t="shared" si="50"/>
        <v>9038062</v>
      </c>
      <c r="H109" s="29">
        <f t="shared" si="50"/>
        <v>4634771.75</v>
      </c>
      <c r="I109" s="29">
        <f t="shared" si="50"/>
        <v>245424.69</v>
      </c>
      <c r="J109" s="29">
        <f t="shared" si="50"/>
        <v>0</v>
      </c>
      <c r="K109" s="29">
        <f t="shared" si="50"/>
        <v>58301473.800000004</v>
      </c>
      <c r="L109" s="29">
        <f t="shared" si="50"/>
        <v>30121920</v>
      </c>
      <c r="M109" s="29">
        <f t="shared" si="50"/>
        <v>16691594.625</v>
      </c>
      <c r="N109" s="29">
        <f t="shared" si="50"/>
        <v>0</v>
      </c>
      <c r="O109" s="29">
        <f t="shared" si="50"/>
        <v>0</v>
      </c>
      <c r="P109" s="29">
        <f t="shared" si="50"/>
        <v>0</v>
      </c>
      <c r="Q109" s="29">
        <f t="shared" si="50"/>
        <v>0</v>
      </c>
      <c r="R109" s="29">
        <f t="shared" si="50"/>
        <v>0</v>
      </c>
      <c r="S109" s="29">
        <f t="shared" si="50"/>
        <v>0</v>
      </c>
    </row>
    <row r="110" spans="1:19">
      <c r="A110" t="s">
        <v>2120</v>
      </c>
      <c r="B110" s="44">
        <v>36334</v>
      </c>
      <c r="D110" s="48">
        <v>36334</v>
      </c>
      <c r="E110" s="28" t="s">
        <v>6790</v>
      </c>
      <c r="F110">
        <v>0</v>
      </c>
      <c r="G110">
        <v>1504854</v>
      </c>
      <c r="H110">
        <v>4163252.4</v>
      </c>
      <c r="I110">
        <v>205178.4</v>
      </c>
      <c r="J110">
        <v>0</v>
      </c>
      <c r="K110">
        <v>67864773.600000009</v>
      </c>
      <c r="L110">
        <v>36447840</v>
      </c>
      <c r="M110">
        <v>23854378.5</v>
      </c>
      <c r="N110">
        <v>0</v>
      </c>
      <c r="O110">
        <v>0</v>
      </c>
      <c r="P110">
        <v>0</v>
      </c>
      <c r="Q110">
        <v>0</v>
      </c>
      <c r="R110" s="46">
        <v>0</v>
      </c>
      <c r="S110">
        <v>0</v>
      </c>
    </row>
    <row r="111" spans="1:19">
      <c r="D111" s="49">
        <v>36337</v>
      </c>
      <c r="E111" s="29" t="s">
        <v>6791</v>
      </c>
      <c r="F111" s="29">
        <f t="shared" ref="F111:S111" si="51">AVERAGE(F110,F112)</f>
        <v>0</v>
      </c>
      <c r="G111" s="29">
        <f t="shared" si="51"/>
        <v>868185</v>
      </c>
      <c r="H111" s="29">
        <f t="shared" si="51"/>
        <v>2724481.35</v>
      </c>
      <c r="I111" s="29">
        <f t="shared" si="51"/>
        <v>186890.76</v>
      </c>
      <c r="J111" s="29">
        <f t="shared" si="51"/>
        <v>0</v>
      </c>
      <c r="K111" s="29">
        <f t="shared" si="51"/>
        <v>77979235.050000012</v>
      </c>
      <c r="L111" s="29">
        <f t="shared" si="51"/>
        <v>56073600</v>
      </c>
      <c r="M111" s="29">
        <f t="shared" si="51"/>
        <v>26613653.625</v>
      </c>
      <c r="N111" s="29">
        <f t="shared" si="51"/>
        <v>0</v>
      </c>
      <c r="O111" s="29">
        <f t="shared" si="51"/>
        <v>0</v>
      </c>
      <c r="P111" s="29">
        <f t="shared" si="51"/>
        <v>0</v>
      </c>
      <c r="Q111" s="29">
        <f t="shared" si="51"/>
        <v>0</v>
      </c>
      <c r="R111" s="29">
        <f t="shared" si="51"/>
        <v>0</v>
      </c>
      <c r="S111" s="29">
        <f t="shared" si="51"/>
        <v>0</v>
      </c>
    </row>
    <row r="112" spans="1:19">
      <c r="A112" t="s">
        <v>2120</v>
      </c>
      <c r="B112" s="44">
        <v>36341</v>
      </c>
      <c r="D112" s="48">
        <v>36341</v>
      </c>
      <c r="E112" s="28" t="s">
        <v>6792</v>
      </c>
      <c r="F112">
        <v>0</v>
      </c>
      <c r="G112">
        <v>231516</v>
      </c>
      <c r="H112">
        <v>1285710.3</v>
      </c>
      <c r="I112">
        <v>168603.12</v>
      </c>
      <c r="J112">
        <v>0</v>
      </c>
      <c r="K112">
        <v>88093696.5</v>
      </c>
      <c r="L112">
        <v>75699360</v>
      </c>
      <c r="M112">
        <v>29372928.75</v>
      </c>
      <c r="N112">
        <v>0</v>
      </c>
      <c r="O112">
        <v>0</v>
      </c>
      <c r="P112">
        <v>0</v>
      </c>
      <c r="Q112">
        <v>0</v>
      </c>
      <c r="R112" s="46">
        <v>0</v>
      </c>
      <c r="S112">
        <v>0</v>
      </c>
    </row>
    <row r="113" spans="1:19">
      <c r="D113" s="49">
        <v>36344</v>
      </c>
      <c r="E113" s="29" t="s">
        <v>6793</v>
      </c>
      <c r="F113" s="29">
        <f t="shared" ref="F113:S113" si="52">AVERAGE(F112,F114)</f>
        <v>0</v>
      </c>
      <c r="G113" s="29">
        <f t="shared" si="52"/>
        <v>173637</v>
      </c>
      <c r="H113" s="29">
        <f t="shared" si="52"/>
        <v>4466055.1500000004</v>
      </c>
      <c r="I113" s="29">
        <f t="shared" si="52"/>
        <v>232609.86</v>
      </c>
      <c r="J113" s="29">
        <f t="shared" si="52"/>
        <v>0</v>
      </c>
      <c r="K113" s="29">
        <f t="shared" si="52"/>
        <v>255145446.90000001</v>
      </c>
      <c r="L113" s="29">
        <f t="shared" si="52"/>
        <v>38909157.75</v>
      </c>
      <c r="M113" s="29">
        <f t="shared" si="52"/>
        <v>19196247.375</v>
      </c>
      <c r="N113" s="29">
        <f t="shared" si="52"/>
        <v>0</v>
      </c>
      <c r="O113" s="29">
        <f t="shared" si="52"/>
        <v>0</v>
      </c>
      <c r="P113" s="29">
        <f t="shared" si="52"/>
        <v>0</v>
      </c>
      <c r="Q113" s="29">
        <f t="shared" si="52"/>
        <v>0</v>
      </c>
      <c r="R113" s="29">
        <f t="shared" si="52"/>
        <v>0</v>
      </c>
      <c r="S113" s="29">
        <f t="shared" si="52"/>
        <v>0</v>
      </c>
    </row>
    <row r="114" spans="1:19">
      <c r="A114" t="s">
        <v>2120</v>
      </c>
      <c r="B114" s="44">
        <v>36348</v>
      </c>
      <c r="D114" s="48">
        <v>36348</v>
      </c>
      <c r="E114" s="28" t="s">
        <v>6794</v>
      </c>
      <c r="F114">
        <v>0</v>
      </c>
      <c r="G114">
        <v>115758</v>
      </c>
      <c r="H114">
        <v>7646400</v>
      </c>
      <c r="I114">
        <v>296616.59999999998</v>
      </c>
      <c r="J114">
        <v>0</v>
      </c>
      <c r="K114">
        <v>422197197.30000001</v>
      </c>
      <c r="L114">
        <v>2118955.5</v>
      </c>
      <c r="M114">
        <v>9019566</v>
      </c>
      <c r="N114">
        <v>0</v>
      </c>
      <c r="O114">
        <v>0</v>
      </c>
      <c r="P114">
        <v>0</v>
      </c>
      <c r="Q114">
        <v>0</v>
      </c>
      <c r="R114" s="46">
        <v>0</v>
      </c>
      <c r="S114">
        <v>0</v>
      </c>
    </row>
    <row r="115" spans="1:19">
      <c r="D115" s="49">
        <v>36351</v>
      </c>
      <c r="E115" s="29" t="s">
        <v>6795</v>
      </c>
      <c r="F115" s="29">
        <f t="shared" ref="F115:S115" si="53">AVERAGE(F114,F116)</f>
        <v>0</v>
      </c>
      <c r="G115" s="29">
        <f t="shared" si="53"/>
        <v>57879</v>
      </c>
      <c r="H115" s="29">
        <f t="shared" si="53"/>
        <v>7914024</v>
      </c>
      <c r="I115" s="29">
        <f t="shared" si="53"/>
        <v>234728.55</v>
      </c>
      <c r="J115" s="29">
        <f t="shared" si="53"/>
        <v>0</v>
      </c>
      <c r="K115" s="29">
        <f t="shared" si="53"/>
        <v>420239559.59999996</v>
      </c>
      <c r="L115" s="29">
        <f t="shared" si="53"/>
        <v>6541123.5</v>
      </c>
      <c r="M115" s="29">
        <f t="shared" si="53"/>
        <v>6994119.5999999996</v>
      </c>
      <c r="N115" s="29">
        <f t="shared" si="53"/>
        <v>0</v>
      </c>
      <c r="O115" s="29">
        <f t="shared" si="53"/>
        <v>0</v>
      </c>
      <c r="P115" s="29">
        <f t="shared" si="53"/>
        <v>0</v>
      </c>
      <c r="Q115" s="29">
        <f t="shared" si="53"/>
        <v>0</v>
      </c>
      <c r="R115" s="29">
        <f t="shared" si="53"/>
        <v>0</v>
      </c>
      <c r="S115" s="29">
        <f t="shared" si="53"/>
        <v>0</v>
      </c>
    </row>
    <row r="116" spans="1:19">
      <c r="A116" t="s">
        <v>2120</v>
      </c>
      <c r="B116" s="44">
        <v>36355</v>
      </c>
      <c r="D116" s="48">
        <v>36355</v>
      </c>
      <c r="E116" s="28" t="s">
        <v>6796</v>
      </c>
      <c r="F116">
        <v>0</v>
      </c>
      <c r="G116">
        <v>0</v>
      </c>
      <c r="H116">
        <v>8181648</v>
      </c>
      <c r="I116">
        <v>172840.5</v>
      </c>
      <c r="J116">
        <v>0</v>
      </c>
      <c r="K116">
        <v>418281921.89999992</v>
      </c>
      <c r="L116">
        <v>10963291.5</v>
      </c>
      <c r="M116">
        <v>4968673.2</v>
      </c>
      <c r="N116">
        <v>0</v>
      </c>
      <c r="O116">
        <v>0</v>
      </c>
      <c r="P116">
        <v>0</v>
      </c>
      <c r="Q116">
        <v>0</v>
      </c>
      <c r="R116" s="46">
        <v>0</v>
      </c>
      <c r="S116">
        <v>0</v>
      </c>
    </row>
    <row r="117" spans="1:19">
      <c r="D117" s="49">
        <v>36358</v>
      </c>
      <c r="E117" s="29" t="s">
        <v>6797</v>
      </c>
      <c r="F117" s="29">
        <f t="shared" ref="F117:S117" si="54">AVERAGE(F116,F118)</f>
        <v>0</v>
      </c>
      <c r="G117" s="29">
        <f t="shared" si="54"/>
        <v>0</v>
      </c>
      <c r="H117" s="29">
        <f t="shared" si="54"/>
        <v>12501864</v>
      </c>
      <c r="I117" s="29">
        <f t="shared" si="54"/>
        <v>96679.17</v>
      </c>
      <c r="J117" s="29">
        <f t="shared" si="54"/>
        <v>0</v>
      </c>
      <c r="K117" s="29">
        <f t="shared" si="54"/>
        <v>595757281.94999993</v>
      </c>
      <c r="L117" s="29">
        <f t="shared" si="54"/>
        <v>7420525.875</v>
      </c>
      <c r="M117" s="29">
        <f t="shared" si="54"/>
        <v>3146387.4000000004</v>
      </c>
      <c r="N117" s="29">
        <f t="shared" si="54"/>
        <v>0</v>
      </c>
      <c r="O117" s="29">
        <f t="shared" si="54"/>
        <v>0</v>
      </c>
      <c r="P117" s="29">
        <f t="shared" si="54"/>
        <v>0</v>
      </c>
      <c r="Q117" s="29">
        <f t="shared" si="54"/>
        <v>0</v>
      </c>
      <c r="R117" s="29">
        <f t="shared" si="54"/>
        <v>0</v>
      </c>
      <c r="S117" s="29">
        <f t="shared" si="54"/>
        <v>0</v>
      </c>
    </row>
    <row r="118" spans="1:19">
      <c r="A118" t="s">
        <v>2120</v>
      </c>
      <c r="B118" s="44">
        <v>36362</v>
      </c>
      <c r="D118" s="48">
        <v>36362</v>
      </c>
      <c r="E118" s="28" t="s">
        <v>6798</v>
      </c>
      <c r="F118">
        <v>0</v>
      </c>
      <c r="G118">
        <v>0</v>
      </c>
      <c r="H118">
        <v>16822080</v>
      </c>
      <c r="I118">
        <v>20517.84</v>
      </c>
      <c r="J118">
        <v>0</v>
      </c>
      <c r="K118">
        <v>773232642</v>
      </c>
      <c r="L118">
        <v>3877760.25</v>
      </c>
      <c r="M118">
        <v>1324101.6000000001</v>
      </c>
      <c r="N118">
        <v>0</v>
      </c>
      <c r="O118">
        <v>0</v>
      </c>
      <c r="P118">
        <v>0</v>
      </c>
      <c r="Q118">
        <v>0</v>
      </c>
      <c r="R118" s="46">
        <v>0</v>
      </c>
      <c r="S118">
        <v>0</v>
      </c>
    </row>
    <row r="119" spans="1:19">
      <c r="D119" s="49">
        <v>36365</v>
      </c>
      <c r="E119" s="29" t="s">
        <v>6799</v>
      </c>
      <c r="F119" s="29">
        <f t="shared" ref="F119:S119" si="55">AVERAGE(F118,F120)</f>
        <v>0</v>
      </c>
      <c r="G119" s="29">
        <f t="shared" si="55"/>
        <v>0</v>
      </c>
      <c r="H119" s="29">
        <f t="shared" si="55"/>
        <v>12673509.75</v>
      </c>
      <c r="I119" s="29">
        <f t="shared" si="55"/>
        <v>10258.92</v>
      </c>
      <c r="J119" s="29">
        <f t="shared" si="55"/>
        <v>0</v>
      </c>
      <c r="K119" s="29">
        <f t="shared" si="55"/>
        <v>406341643.5</v>
      </c>
      <c r="L119" s="29">
        <f t="shared" si="55"/>
        <v>3286863.45</v>
      </c>
      <c r="M119" s="29">
        <f t="shared" si="55"/>
        <v>1241345.25</v>
      </c>
      <c r="N119" s="29">
        <f t="shared" si="55"/>
        <v>0</v>
      </c>
      <c r="O119" s="29">
        <f t="shared" si="55"/>
        <v>0</v>
      </c>
      <c r="P119" s="29">
        <f t="shared" si="55"/>
        <v>0</v>
      </c>
      <c r="Q119" s="29">
        <f t="shared" si="55"/>
        <v>0</v>
      </c>
      <c r="R119" s="29">
        <f t="shared" si="55"/>
        <v>0</v>
      </c>
      <c r="S119" s="29">
        <f t="shared" si="55"/>
        <v>0</v>
      </c>
    </row>
    <row r="120" spans="1:19">
      <c r="A120" t="s">
        <v>2120</v>
      </c>
      <c r="B120" s="44">
        <v>36369</v>
      </c>
      <c r="D120" s="48">
        <v>36369</v>
      </c>
      <c r="E120" s="28" t="s">
        <v>6800</v>
      </c>
      <c r="F120">
        <v>0</v>
      </c>
      <c r="G120">
        <v>0</v>
      </c>
      <c r="H120">
        <v>8524939.5</v>
      </c>
      <c r="I120">
        <v>0</v>
      </c>
      <c r="J120">
        <v>0</v>
      </c>
      <c r="K120">
        <v>39450645</v>
      </c>
      <c r="L120">
        <v>2695966.65</v>
      </c>
      <c r="M120">
        <v>1158588.8999999999</v>
      </c>
      <c r="N120">
        <v>0</v>
      </c>
      <c r="O120">
        <v>0</v>
      </c>
      <c r="P120">
        <v>0</v>
      </c>
      <c r="Q120">
        <v>0</v>
      </c>
      <c r="R120" s="46">
        <v>0</v>
      </c>
      <c r="S120">
        <v>0</v>
      </c>
    </row>
    <row r="121" spans="1:19">
      <c r="D121" s="49">
        <v>36372</v>
      </c>
      <c r="E121" s="29" t="s">
        <v>6801</v>
      </c>
      <c r="F121" s="29">
        <f t="shared" ref="F121:S121" si="56">AVERAGE(F120,F122)</f>
        <v>0</v>
      </c>
      <c r="G121" s="29">
        <f t="shared" si="56"/>
        <v>0</v>
      </c>
      <c r="H121" s="29">
        <f t="shared" si="56"/>
        <v>13604034.15</v>
      </c>
      <c r="I121" s="29">
        <f t="shared" si="56"/>
        <v>10035.9</v>
      </c>
      <c r="J121" s="29">
        <f t="shared" si="56"/>
        <v>0</v>
      </c>
      <c r="K121" s="29">
        <f t="shared" si="56"/>
        <v>185795041.5</v>
      </c>
      <c r="L121" s="29">
        <f t="shared" si="56"/>
        <v>10637629.199999999</v>
      </c>
      <c r="M121" s="29">
        <f t="shared" si="56"/>
        <v>816651.45</v>
      </c>
      <c r="N121" s="29">
        <f t="shared" si="56"/>
        <v>0</v>
      </c>
      <c r="O121" s="29">
        <f t="shared" si="56"/>
        <v>0</v>
      </c>
      <c r="P121" s="29">
        <f t="shared" si="56"/>
        <v>0</v>
      </c>
      <c r="Q121" s="29">
        <f t="shared" si="56"/>
        <v>0</v>
      </c>
      <c r="R121" s="29">
        <f t="shared" si="56"/>
        <v>0</v>
      </c>
      <c r="S121" s="29">
        <f t="shared" si="56"/>
        <v>0</v>
      </c>
    </row>
    <row r="122" spans="1:19">
      <c r="A122" t="s">
        <v>2120</v>
      </c>
      <c r="B122" s="44">
        <v>36376</v>
      </c>
      <c r="D122" s="48">
        <v>36376</v>
      </c>
      <c r="E122" s="28" t="s">
        <v>6802</v>
      </c>
      <c r="F122">
        <v>0</v>
      </c>
      <c r="G122">
        <v>0</v>
      </c>
      <c r="H122">
        <v>18683128.800000001</v>
      </c>
      <c r="I122">
        <v>20071.8</v>
      </c>
      <c r="J122">
        <v>0</v>
      </c>
      <c r="K122">
        <v>332139438</v>
      </c>
      <c r="L122">
        <v>18579291.75</v>
      </c>
      <c r="M122">
        <v>474714</v>
      </c>
      <c r="N122">
        <v>0</v>
      </c>
      <c r="O122">
        <v>0</v>
      </c>
      <c r="P122">
        <v>0</v>
      </c>
      <c r="Q122">
        <v>0</v>
      </c>
      <c r="R122" s="46">
        <v>0</v>
      </c>
      <c r="S122">
        <v>0</v>
      </c>
    </row>
    <row r="123" spans="1:19">
      <c r="D123" s="49">
        <v>36379</v>
      </c>
      <c r="E123" s="29" t="s">
        <v>6803</v>
      </c>
      <c r="F123" s="29">
        <f t="shared" ref="F123:S123" si="57">AVERAGE(F122,F124)</f>
        <v>0</v>
      </c>
      <c r="G123" s="29">
        <f t="shared" si="57"/>
        <v>0</v>
      </c>
      <c r="H123" s="29">
        <f t="shared" si="57"/>
        <v>13667780.699999999</v>
      </c>
      <c r="I123" s="29">
        <f t="shared" si="57"/>
        <v>50179.5</v>
      </c>
      <c r="J123" s="29">
        <f t="shared" si="57"/>
        <v>0</v>
      </c>
      <c r="K123" s="29">
        <f t="shared" si="57"/>
        <v>231032285.55000001</v>
      </c>
      <c r="L123" s="29">
        <f t="shared" si="57"/>
        <v>14337199.125</v>
      </c>
      <c r="M123" s="29">
        <f t="shared" si="57"/>
        <v>617128.19999999995</v>
      </c>
      <c r="N123" s="29">
        <f t="shared" si="57"/>
        <v>0</v>
      </c>
      <c r="O123" s="29">
        <f t="shared" si="57"/>
        <v>0</v>
      </c>
      <c r="P123" s="29">
        <f t="shared" si="57"/>
        <v>0</v>
      </c>
      <c r="Q123" s="29">
        <f t="shared" si="57"/>
        <v>0</v>
      </c>
      <c r="R123" s="29">
        <f t="shared" si="57"/>
        <v>0</v>
      </c>
      <c r="S123" s="29">
        <f t="shared" si="57"/>
        <v>0</v>
      </c>
    </row>
    <row r="124" spans="1:19">
      <c r="A124" t="s">
        <v>2120</v>
      </c>
      <c r="B124" s="44">
        <v>36383</v>
      </c>
      <c r="D124" s="48">
        <v>36383</v>
      </c>
      <c r="E124" s="28" t="s">
        <v>6804</v>
      </c>
      <c r="F124">
        <v>0</v>
      </c>
      <c r="G124">
        <v>0</v>
      </c>
      <c r="H124">
        <v>8652432.5999999996</v>
      </c>
      <c r="I124">
        <v>80287.199999999997</v>
      </c>
      <c r="J124">
        <v>0</v>
      </c>
      <c r="K124">
        <v>129925133.10000001</v>
      </c>
      <c r="L124">
        <v>10095106.5</v>
      </c>
      <c r="M124">
        <v>759542.4</v>
      </c>
      <c r="N124">
        <v>0</v>
      </c>
      <c r="O124">
        <v>0</v>
      </c>
      <c r="P124">
        <v>0</v>
      </c>
      <c r="Q124">
        <v>0</v>
      </c>
      <c r="R124" s="46">
        <v>0</v>
      </c>
      <c r="S124">
        <v>0</v>
      </c>
    </row>
    <row r="125" spans="1:19">
      <c r="D125" s="49">
        <v>36386</v>
      </c>
      <c r="E125" s="29" t="s">
        <v>6805</v>
      </c>
      <c r="F125" s="29">
        <f t="shared" ref="F125:S125" si="58">AVERAGE(F124,F126)</f>
        <v>0</v>
      </c>
      <c r="G125" s="29">
        <f t="shared" si="58"/>
        <v>0</v>
      </c>
      <c r="H125" s="29">
        <f t="shared" si="58"/>
        <v>13214451.949999999</v>
      </c>
      <c r="I125" s="29">
        <f t="shared" si="58"/>
        <v>363848.51999999996</v>
      </c>
      <c r="J125" s="29">
        <f t="shared" si="58"/>
        <v>0</v>
      </c>
      <c r="K125" s="29">
        <f t="shared" si="58"/>
        <v>717976959.44999993</v>
      </c>
      <c r="L125" s="29">
        <f t="shared" si="58"/>
        <v>22293208.499999996</v>
      </c>
      <c r="M125" s="29">
        <f t="shared" si="58"/>
        <v>1049496.3999999999</v>
      </c>
      <c r="N125" s="29">
        <f t="shared" si="58"/>
        <v>0</v>
      </c>
      <c r="O125" s="29">
        <f t="shared" si="58"/>
        <v>0</v>
      </c>
      <c r="P125" s="29">
        <f t="shared" si="58"/>
        <v>0</v>
      </c>
      <c r="Q125" s="29">
        <f t="shared" si="58"/>
        <v>0</v>
      </c>
      <c r="R125" s="29">
        <f t="shared" si="58"/>
        <v>0</v>
      </c>
      <c r="S125" s="29">
        <f t="shared" si="58"/>
        <v>0</v>
      </c>
    </row>
    <row r="126" spans="1:19">
      <c r="A126" t="s">
        <v>2120</v>
      </c>
      <c r="B126" s="44">
        <v>36390</v>
      </c>
      <c r="D126" s="48">
        <v>36390</v>
      </c>
      <c r="E126" s="28" t="s">
        <v>6806</v>
      </c>
      <c r="F126">
        <v>0</v>
      </c>
      <c r="G126">
        <v>0</v>
      </c>
      <c r="H126">
        <v>17776471.300000001</v>
      </c>
      <c r="I126">
        <v>647409.84</v>
      </c>
      <c r="J126">
        <v>0</v>
      </c>
      <c r="K126">
        <v>1306028785.8</v>
      </c>
      <c r="L126">
        <v>34491310.499999993</v>
      </c>
      <c r="M126">
        <v>1339450.3999999999</v>
      </c>
      <c r="N126">
        <v>0</v>
      </c>
      <c r="O126">
        <v>0</v>
      </c>
      <c r="P126">
        <v>0</v>
      </c>
      <c r="Q126">
        <v>0</v>
      </c>
      <c r="R126" s="46">
        <v>0</v>
      </c>
      <c r="S126">
        <v>0</v>
      </c>
    </row>
    <row r="127" spans="1:19">
      <c r="D127" s="49">
        <v>36393</v>
      </c>
      <c r="E127" s="29" t="s">
        <v>6903</v>
      </c>
      <c r="F127" s="29">
        <f t="shared" ref="F127:S127" si="59">F126</f>
        <v>0</v>
      </c>
      <c r="G127" s="29">
        <f t="shared" si="59"/>
        <v>0</v>
      </c>
      <c r="H127" s="29">
        <f t="shared" si="59"/>
        <v>17776471.300000001</v>
      </c>
      <c r="I127" s="29">
        <f t="shared" si="59"/>
        <v>647409.84</v>
      </c>
      <c r="J127" s="29">
        <f t="shared" si="59"/>
        <v>0</v>
      </c>
      <c r="K127" s="29">
        <f t="shared" si="59"/>
        <v>1306028785.8</v>
      </c>
      <c r="L127" s="29">
        <f t="shared" si="59"/>
        <v>34491310.499999993</v>
      </c>
      <c r="M127" s="29">
        <f t="shared" si="59"/>
        <v>1339450.3999999999</v>
      </c>
      <c r="N127" s="29">
        <f t="shared" si="59"/>
        <v>0</v>
      </c>
      <c r="O127" s="29">
        <f t="shared" si="59"/>
        <v>0</v>
      </c>
      <c r="P127" s="29">
        <f t="shared" si="59"/>
        <v>0</v>
      </c>
      <c r="Q127" s="29">
        <f t="shared" si="59"/>
        <v>0</v>
      </c>
      <c r="R127" s="29">
        <f t="shared" si="59"/>
        <v>0</v>
      </c>
      <c r="S127" s="29">
        <f t="shared" si="59"/>
        <v>0</v>
      </c>
    </row>
    <row r="128" spans="1:19">
      <c r="A128" t="s">
        <v>5649</v>
      </c>
      <c r="B128" s="44">
        <v>36307</v>
      </c>
      <c r="D128" s="48">
        <v>36307</v>
      </c>
      <c r="E128" s="28" t="s">
        <v>6904</v>
      </c>
      <c r="F128">
        <v>0</v>
      </c>
      <c r="G128">
        <v>0</v>
      </c>
      <c r="H128">
        <v>11081598.299999999</v>
      </c>
      <c r="I128">
        <v>0</v>
      </c>
      <c r="J128">
        <v>0</v>
      </c>
      <c r="K128">
        <v>0</v>
      </c>
      <c r="L128">
        <v>509760</v>
      </c>
      <c r="M128">
        <v>0</v>
      </c>
      <c r="N128">
        <v>1011979.8</v>
      </c>
      <c r="O128">
        <v>0</v>
      </c>
      <c r="P128">
        <v>0</v>
      </c>
      <c r="Q128">
        <v>0</v>
      </c>
      <c r="R128" s="46">
        <v>0</v>
      </c>
      <c r="S128">
        <v>255146960.25</v>
      </c>
    </row>
    <row r="129" spans="1:19">
      <c r="A129" t="s">
        <v>5649</v>
      </c>
      <c r="B129" s="44">
        <v>36312</v>
      </c>
      <c r="D129" s="48">
        <v>36312</v>
      </c>
      <c r="E129" s="28" t="s">
        <v>6905</v>
      </c>
      <c r="F129">
        <v>0</v>
      </c>
      <c r="G129">
        <v>0</v>
      </c>
      <c r="H129">
        <v>8589734.7000000011</v>
      </c>
      <c r="I129">
        <v>0</v>
      </c>
      <c r="J129">
        <v>0</v>
      </c>
      <c r="K129">
        <v>1305091.8</v>
      </c>
      <c r="L129">
        <v>1810080</v>
      </c>
      <c r="M129">
        <v>88640.1</v>
      </c>
      <c r="N129">
        <v>0</v>
      </c>
      <c r="O129">
        <v>0</v>
      </c>
      <c r="P129">
        <v>0</v>
      </c>
      <c r="Q129">
        <v>0</v>
      </c>
      <c r="R129" s="46">
        <v>0</v>
      </c>
      <c r="S129">
        <v>88745161.75</v>
      </c>
    </row>
    <row r="130" spans="1:19">
      <c r="D130" s="49">
        <v>36315</v>
      </c>
      <c r="E130" s="29" t="s">
        <v>6906</v>
      </c>
      <c r="F130" s="29">
        <f t="shared" ref="F130:S130" si="60">AVERAGE(F129,F131)</f>
        <v>0</v>
      </c>
      <c r="G130" s="29">
        <f t="shared" si="60"/>
        <v>0</v>
      </c>
      <c r="H130" s="29">
        <f t="shared" si="60"/>
        <v>12831304.625</v>
      </c>
      <c r="I130" s="29">
        <f t="shared" si="60"/>
        <v>0</v>
      </c>
      <c r="J130" s="29">
        <f t="shared" si="60"/>
        <v>0</v>
      </c>
      <c r="K130" s="29">
        <f t="shared" si="60"/>
        <v>978818.85000000009</v>
      </c>
      <c r="L130" s="29">
        <f t="shared" si="60"/>
        <v>1334160</v>
      </c>
      <c r="M130" s="29">
        <f t="shared" si="60"/>
        <v>66480.075000000012</v>
      </c>
      <c r="N130" s="29">
        <f t="shared" si="60"/>
        <v>787333.625</v>
      </c>
      <c r="O130" s="29">
        <f t="shared" si="60"/>
        <v>0</v>
      </c>
      <c r="P130" s="29">
        <f t="shared" si="60"/>
        <v>0</v>
      </c>
      <c r="Q130" s="29">
        <f t="shared" si="60"/>
        <v>0</v>
      </c>
      <c r="R130" s="29">
        <f t="shared" si="60"/>
        <v>0</v>
      </c>
      <c r="S130" s="29">
        <f t="shared" si="60"/>
        <v>184557938.125</v>
      </c>
    </row>
    <row r="131" spans="1:19">
      <c r="A131" t="s">
        <v>5649</v>
      </c>
      <c r="B131" s="44">
        <v>36319</v>
      </c>
      <c r="D131" s="48">
        <v>36319</v>
      </c>
      <c r="E131" s="28" t="s">
        <v>6907</v>
      </c>
      <c r="F131">
        <v>0</v>
      </c>
      <c r="G131">
        <v>0</v>
      </c>
      <c r="H131">
        <v>17072874.550000001</v>
      </c>
      <c r="I131">
        <v>0</v>
      </c>
      <c r="J131">
        <v>0</v>
      </c>
      <c r="K131">
        <v>652545.9</v>
      </c>
      <c r="L131">
        <v>858240</v>
      </c>
      <c r="M131">
        <v>44320.05</v>
      </c>
      <c r="N131">
        <v>1574667.25</v>
      </c>
      <c r="O131">
        <v>0</v>
      </c>
      <c r="P131">
        <v>0</v>
      </c>
      <c r="Q131">
        <v>0</v>
      </c>
      <c r="R131" s="46">
        <v>0</v>
      </c>
      <c r="S131">
        <v>280370714.5</v>
      </c>
    </row>
    <row r="132" spans="1:19">
      <c r="D132" s="49">
        <v>36322</v>
      </c>
      <c r="E132" s="29" t="s">
        <v>6908</v>
      </c>
      <c r="F132" s="29">
        <f t="shared" ref="F132:S132" si="61">AVERAGE(F131,F133)</f>
        <v>0</v>
      </c>
      <c r="G132" s="29">
        <f t="shared" si="61"/>
        <v>0</v>
      </c>
      <c r="H132" s="29">
        <f t="shared" si="61"/>
        <v>13100587.775</v>
      </c>
      <c r="I132" s="29">
        <f t="shared" si="61"/>
        <v>55524</v>
      </c>
      <c r="J132" s="29">
        <f t="shared" si="61"/>
        <v>0</v>
      </c>
      <c r="K132" s="29">
        <f t="shared" si="61"/>
        <v>326272.95</v>
      </c>
      <c r="L132" s="29">
        <f t="shared" si="61"/>
        <v>14202480</v>
      </c>
      <c r="M132" s="29">
        <f t="shared" si="61"/>
        <v>22160.025000000001</v>
      </c>
      <c r="N132" s="29">
        <f t="shared" si="61"/>
        <v>1796692.95</v>
      </c>
      <c r="O132" s="29">
        <f t="shared" si="61"/>
        <v>1396032</v>
      </c>
      <c r="P132" s="29">
        <f t="shared" si="61"/>
        <v>0</v>
      </c>
      <c r="Q132" s="29">
        <f t="shared" si="61"/>
        <v>3238701.7499999995</v>
      </c>
      <c r="R132" s="29">
        <f t="shared" si="61"/>
        <v>0</v>
      </c>
      <c r="S132" s="29">
        <f t="shared" si="61"/>
        <v>168851834.5</v>
      </c>
    </row>
    <row r="133" spans="1:19">
      <c r="A133" t="s">
        <v>5649</v>
      </c>
      <c r="B133" s="44">
        <v>36326</v>
      </c>
      <c r="D133" s="48">
        <v>36326</v>
      </c>
      <c r="E133" s="28" t="s">
        <v>6909</v>
      </c>
      <c r="F133">
        <v>0</v>
      </c>
      <c r="G133">
        <v>0</v>
      </c>
      <c r="H133">
        <v>9128301</v>
      </c>
      <c r="I133">
        <v>111048</v>
      </c>
      <c r="J133">
        <v>0</v>
      </c>
      <c r="K133">
        <v>0</v>
      </c>
      <c r="L133">
        <v>27546720</v>
      </c>
      <c r="M133">
        <v>0</v>
      </c>
      <c r="N133">
        <v>2018718.65</v>
      </c>
      <c r="O133">
        <v>2792064</v>
      </c>
      <c r="P133">
        <v>0</v>
      </c>
      <c r="Q133">
        <v>6477403.4999999991</v>
      </c>
      <c r="R133" s="46">
        <v>0</v>
      </c>
      <c r="S133">
        <v>57332954.5</v>
      </c>
    </row>
    <row r="134" spans="1:19">
      <c r="D134" s="49">
        <v>36329</v>
      </c>
      <c r="E134" s="29" t="s">
        <v>6910</v>
      </c>
      <c r="F134" s="29">
        <f t="shared" ref="F134:S134" si="62">AVERAGE(F133,F135)</f>
        <v>0</v>
      </c>
      <c r="G134" s="29">
        <f t="shared" si="62"/>
        <v>0</v>
      </c>
      <c r="H134" s="29">
        <f t="shared" si="62"/>
        <v>7441202.5749999993</v>
      </c>
      <c r="I134" s="29">
        <f t="shared" si="62"/>
        <v>1415862</v>
      </c>
      <c r="J134" s="29">
        <f t="shared" si="62"/>
        <v>0</v>
      </c>
      <c r="K134" s="29">
        <f t="shared" si="62"/>
        <v>0</v>
      </c>
      <c r="L134" s="29">
        <f t="shared" si="62"/>
        <v>17898000</v>
      </c>
      <c r="M134" s="29">
        <f t="shared" si="62"/>
        <v>243760.27499999999</v>
      </c>
      <c r="N134" s="29">
        <f t="shared" si="62"/>
        <v>2584026.5750000002</v>
      </c>
      <c r="O134" s="29">
        <f t="shared" si="62"/>
        <v>1396032</v>
      </c>
      <c r="P134" s="29">
        <f t="shared" si="62"/>
        <v>0</v>
      </c>
      <c r="Q134" s="29">
        <f t="shared" si="62"/>
        <v>19365118.749999996</v>
      </c>
      <c r="R134" s="29">
        <f t="shared" si="62"/>
        <v>0</v>
      </c>
      <c r="S134" s="29">
        <f t="shared" si="62"/>
        <v>101961627.5</v>
      </c>
    </row>
    <row r="135" spans="1:19">
      <c r="A135" t="s">
        <v>5649</v>
      </c>
      <c r="B135" s="44">
        <v>36333</v>
      </c>
      <c r="D135" s="48">
        <v>36333</v>
      </c>
      <c r="E135" s="28" t="s">
        <v>6911</v>
      </c>
      <c r="F135">
        <v>0</v>
      </c>
      <c r="G135">
        <v>0</v>
      </c>
      <c r="H135">
        <v>5754104.1499999994</v>
      </c>
      <c r="I135">
        <v>2720676</v>
      </c>
      <c r="J135">
        <v>0</v>
      </c>
      <c r="K135">
        <v>0</v>
      </c>
      <c r="L135">
        <v>8249280</v>
      </c>
      <c r="M135">
        <v>487520.55</v>
      </c>
      <c r="N135">
        <v>3149334.5</v>
      </c>
      <c r="O135">
        <v>0</v>
      </c>
      <c r="P135">
        <v>0</v>
      </c>
      <c r="Q135">
        <v>32252833.999999996</v>
      </c>
      <c r="R135" s="46">
        <v>0</v>
      </c>
      <c r="S135">
        <v>146590300.5</v>
      </c>
    </row>
    <row r="136" spans="1:19">
      <c r="D136" s="49">
        <v>36336</v>
      </c>
      <c r="E136" s="29" t="s">
        <v>6912</v>
      </c>
      <c r="F136" s="29">
        <f t="shared" ref="F136:S136" si="63">AVERAGE(F135,F137)</f>
        <v>0</v>
      </c>
      <c r="G136" s="29">
        <f t="shared" si="63"/>
        <v>0</v>
      </c>
      <c r="H136" s="29">
        <f t="shared" si="63"/>
        <v>5616839.5</v>
      </c>
      <c r="I136" s="29">
        <f t="shared" si="63"/>
        <v>2557955.4</v>
      </c>
      <c r="J136" s="29">
        <f t="shared" si="63"/>
        <v>0</v>
      </c>
      <c r="K136" s="29">
        <f t="shared" si="63"/>
        <v>0</v>
      </c>
      <c r="L136" s="29">
        <f t="shared" si="63"/>
        <v>10687800</v>
      </c>
      <c r="M136" s="29">
        <f t="shared" si="63"/>
        <v>2753810.55</v>
      </c>
      <c r="N136" s="29">
        <f t="shared" si="63"/>
        <v>1574667.25</v>
      </c>
      <c r="O136" s="29">
        <f t="shared" si="63"/>
        <v>1121472</v>
      </c>
      <c r="P136" s="29">
        <f t="shared" si="63"/>
        <v>0</v>
      </c>
      <c r="Q136" s="29">
        <f t="shared" si="63"/>
        <v>19365118.749999996</v>
      </c>
      <c r="R136" s="29">
        <f t="shared" si="63"/>
        <v>0</v>
      </c>
      <c r="S136" s="29">
        <f t="shared" si="63"/>
        <v>120959967</v>
      </c>
    </row>
    <row r="137" spans="1:19">
      <c r="A137" t="s">
        <v>5649</v>
      </c>
      <c r="B137" s="44">
        <v>36340</v>
      </c>
      <c r="D137" s="48">
        <v>36340</v>
      </c>
      <c r="E137" s="28" t="s">
        <v>6715</v>
      </c>
      <c r="F137">
        <v>0</v>
      </c>
      <c r="G137">
        <v>0</v>
      </c>
      <c r="H137">
        <v>5479574.8499999996</v>
      </c>
      <c r="I137">
        <v>2395234.7999999998</v>
      </c>
      <c r="J137">
        <v>0</v>
      </c>
      <c r="K137">
        <v>0</v>
      </c>
      <c r="L137">
        <v>13126320</v>
      </c>
      <c r="M137">
        <v>5020100.55</v>
      </c>
      <c r="N137">
        <v>0</v>
      </c>
      <c r="O137">
        <v>2242944</v>
      </c>
      <c r="P137">
        <v>0</v>
      </c>
      <c r="Q137">
        <v>6477403.4999999991</v>
      </c>
      <c r="R137" s="46">
        <v>0</v>
      </c>
      <c r="S137">
        <v>95329633.5</v>
      </c>
    </row>
    <row r="138" spans="1:19">
      <c r="D138" s="49">
        <v>36343</v>
      </c>
      <c r="E138" s="29" t="s">
        <v>6716</v>
      </c>
      <c r="F138" s="29">
        <f t="shared" ref="F138:S138" si="64">AVERAGE(F137,F139)</f>
        <v>0</v>
      </c>
      <c r="G138" s="29">
        <f t="shared" si="64"/>
        <v>0</v>
      </c>
      <c r="H138" s="29">
        <f t="shared" si="64"/>
        <v>4541299.4249999998</v>
      </c>
      <c r="I138" s="29">
        <f t="shared" si="64"/>
        <v>1539306.2999999998</v>
      </c>
      <c r="J138" s="29">
        <f t="shared" si="64"/>
        <v>0</v>
      </c>
      <c r="K138" s="29">
        <f t="shared" si="64"/>
        <v>0</v>
      </c>
      <c r="L138" s="29">
        <f t="shared" si="64"/>
        <v>6999339</v>
      </c>
      <c r="M138" s="29">
        <f t="shared" si="64"/>
        <v>18897398.075000003</v>
      </c>
      <c r="N138" s="29">
        <f t="shared" si="64"/>
        <v>314933.45</v>
      </c>
      <c r="O138" s="29">
        <f t="shared" si="64"/>
        <v>3638976</v>
      </c>
      <c r="P138" s="29">
        <f t="shared" si="64"/>
        <v>27547.174999999999</v>
      </c>
      <c r="Q138" s="29">
        <f t="shared" si="64"/>
        <v>3238701.7499999995</v>
      </c>
      <c r="R138" s="29">
        <f t="shared" si="64"/>
        <v>0</v>
      </c>
      <c r="S138" s="29">
        <f t="shared" si="64"/>
        <v>178810386</v>
      </c>
    </row>
    <row r="139" spans="1:19">
      <c r="A139" t="s">
        <v>5649</v>
      </c>
      <c r="B139" s="44">
        <v>36347</v>
      </c>
      <c r="D139" s="48">
        <v>36347</v>
      </c>
      <c r="E139" s="28" t="s">
        <v>6717</v>
      </c>
      <c r="F139">
        <v>0</v>
      </c>
      <c r="G139">
        <v>0</v>
      </c>
      <c r="H139">
        <v>3603024</v>
      </c>
      <c r="I139">
        <v>683377.8</v>
      </c>
      <c r="J139">
        <v>0</v>
      </c>
      <c r="K139">
        <v>0</v>
      </c>
      <c r="L139">
        <v>872358</v>
      </c>
      <c r="M139">
        <v>32774695.600000005</v>
      </c>
      <c r="N139">
        <v>629866.9</v>
      </c>
      <c r="O139">
        <v>5035008</v>
      </c>
      <c r="P139">
        <v>55094.35</v>
      </c>
      <c r="Q139">
        <v>0</v>
      </c>
      <c r="R139" s="46">
        <v>0</v>
      </c>
      <c r="S139">
        <v>262291138.5</v>
      </c>
    </row>
    <row r="140" spans="1:19">
      <c r="D140" s="49">
        <v>36350</v>
      </c>
      <c r="E140" s="29" t="s">
        <v>6718</v>
      </c>
      <c r="F140" s="29">
        <f t="shared" ref="F140:S140" si="65">AVERAGE(F139,F141)</f>
        <v>0</v>
      </c>
      <c r="G140" s="29">
        <f t="shared" si="65"/>
        <v>0</v>
      </c>
      <c r="H140" s="29">
        <f t="shared" si="65"/>
        <v>6205500</v>
      </c>
      <c r="I140" s="29">
        <f t="shared" si="65"/>
        <v>457974.30000000005</v>
      </c>
      <c r="J140" s="29">
        <f t="shared" si="65"/>
        <v>0</v>
      </c>
      <c r="K140" s="29">
        <f t="shared" si="65"/>
        <v>406151.45</v>
      </c>
      <c r="L140" s="29">
        <f t="shared" si="65"/>
        <v>2184712</v>
      </c>
      <c r="M140" s="29">
        <f t="shared" si="65"/>
        <v>32604090.600000001</v>
      </c>
      <c r="N140" s="29">
        <f t="shared" si="65"/>
        <v>567928.4</v>
      </c>
      <c r="O140" s="29">
        <f t="shared" si="65"/>
        <v>15402816</v>
      </c>
      <c r="P140" s="29">
        <f t="shared" si="65"/>
        <v>49676.6</v>
      </c>
      <c r="Q140" s="29">
        <f t="shared" si="65"/>
        <v>8491663.2499999981</v>
      </c>
      <c r="R140" s="29">
        <f t="shared" si="65"/>
        <v>0</v>
      </c>
      <c r="S140" s="29">
        <f t="shared" si="65"/>
        <v>263693044.875</v>
      </c>
    </row>
    <row r="141" spans="1:19">
      <c r="A141" t="s">
        <v>5649</v>
      </c>
      <c r="B141" s="44">
        <v>36354</v>
      </c>
      <c r="D141" s="48">
        <v>36354</v>
      </c>
      <c r="E141" s="28" t="s">
        <v>6719</v>
      </c>
      <c r="F141">
        <v>0</v>
      </c>
      <c r="G141">
        <v>0</v>
      </c>
      <c r="H141">
        <v>8807976</v>
      </c>
      <c r="I141">
        <v>232570.8</v>
      </c>
      <c r="J141">
        <v>0</v>
      </c>
      <c r="K141">
        <v>812302.9</v>
      </c>
      <c r="L141">
        <v>3497066</v>
      </c>
      <c r="M141">
        <v>32433485.599999998</v>
      </c>
      <c r="N141">
        <v>505989.9</v>
      </c>
      <c r="O141">
        <v>25770624</v>
      </c>
      <c r="P141">
        <v>44258.85</v>
      </c>
      <c r="Q141">
        <v>16983326.499999996</v>
      </c>
      <c r="R141" s="46">
        <v>0</v>
      </c>
      <c r="S141">
        <v>265094951.25</v>
      </c>
    </row>
    <row r="142" spans="1:19">
      <c r="D142" s="49">
        <v>36357</v>
      </c>
      <c r="E142" s="29" t="s">
        <v>6720</v>
      </c>
      <c r="F142" s="29">
        <f t="shared" ref="F142:S142" si="66">AVERAGE(F141,F143)</f>
        <v>0</v>
      </c>
      <c r="G142" s="29">
        <f t="shared" si="66"/>
        <v>0</v>
      </c>
      <c r="H142" s="29">
        <f t="shared" si="66"/>
        <v>9622656</v>
      </c>
      <c r="I142" s="29">
        <f t="shared" si="66"/>
        <v>201033</v>
      </c>
      <c r="J142" s="29">
        <f t="shared" si="66"/>
        <v>0</v>
      </c>
      <c r="K142" s="29">
        <f t="shared" si="66"/>
        <v>2597853.9500000002</v>
      </c>
      <c r="L142" s="29">
        <f t="shared" si="66"/>
        <v>3502757.875</v>
      </c>
      <c r="M142" s="29">
        <f t="shared" si="66"/>
        <v>21526941.924999997</v>
      </c>
      <c r="N142" s="29">
        <f t="shared" si="66"/>
        <v>379492.42500000005</v>
      </c>
      <c r="O142" s="29">
        <f t="shared" si="66"/>
        <v>12885312</v>
      </c>
      <c r="P142" s="29">
        <f t="shared" si="66"/>
        <v>110647.125</v>
      </c>
      <c r="Q142" s="29">
        <f t="shared" si="66"/>
        <v>55423222.100000001</v>
      </c>
      <c r="R142" s="29">
        <f t="shared" si="66"/>
        <v>0</v>
      </c>
      <c r="S142" s="29">
        <f t="shared" si="66"/>
        <v>220867577.25</v>
      </c>
    </row>
    <row r="143" spans="1:19">
      <c r="A143" t="s">
        <v>5649</v>
      </c>
      <c r="B143" s="44">
        <v>36361</v>
      </c>
      <c r="D143" s="48">
        <v>36361</v>
      </c>
      <c r="E143" s="28" t="s">
        <v>6721</v>
      </c>
      <c r="F143">
        <v>0</v>
      </c>
      <c r="G143">
        <v>0</v>
      </c>
      <c r="H143">
        <v>10437336</v>
      </c>
      <c r="I143">
        <v>169495.2</v>
      </c>
      <c r="J143">
        <v>0</v>
      </c>
      <c r="K143">
        <v>4383405</v>
      </c>
      <c r="L143">
        <v>3508449.75</v>
      </c>
      <c r="M143">
        <v>10620398.25</v>
      </c>
      <c r="N143">
        <v>252994.95</v>
      </c>
      <c r="O143">
        <v>0</v>
      </c>
      <c r="P143">
        <v>177035.4</v>
      </c>
      <c r="Q143">
        <v>93863117.700000003</v>
      </c>
      <c r="R143" s="46">
        <v>0</v>
      </c>
      <c r="S143">
        <v>176640203.25</v>
      </c>
    </row>
    <row r="144" spans="1:19">
      <c r="D144" s="49">
        <v>36364</v>
      </c>
      <c r="E144" s="29" t="s">
        <v>6722</v>
      </c>
      <c r="F144" s="29">
        <f t="shared" ref="F144:S144" si="67">AVERAGE(F143,F145)</f>
        <v>0</v>
      </c>
      <c r="G144" s="29">
        <f t="shared" si="67"/>
        <v>0</v>
      </c>
      <c r="H144" s="29">
        <f t="shared" si="67"/>
        <v>10539088.875</v>
      </c>
      <c r="I144" s="29">
        <f t="shared" si="67"/>
        <v>152768.70000000001</v>
      </c>
      <c r="J144" s="29">
        <f t="shared" si="67"/>
        <v>0</v>
      </c>
      <c r="K144" s="29">
        <f t="shared" si="67"/>
        <v>3068383.5</v>
      </c>
      <c r="L144" s="29">
        <f t="shared" si="67"/>
        <v>4099346.55</v>
      </c>
      <c r="M144" s="29">
        <f t="shared" si="67"/>
        <v>5930871.75</v>
      </c>
      <c r="N144" s="29">
        <f t="shared" si="67"/>
        <v>252994.95</v>
      </c>
      <c r="O144" s="29">
        <f t="shared" si="67"/>
        <v>602021.25</v>
      </c>
      <c r="P144" s="29">
        <f t="shared" si="67"/>
        <v>154905.97499999998</v>
      </c>
      <c r="Q144" s="29">
        <f t="shared" si="67"/>
        <v>87463359.674999997</v>
      </c>
      <c r="R144" s="29">
        <f t="shared" si="67"/>
        <v>0</v>
      </c>
      <c r="S144" s="29">
        <f t="shared" si="67"/>
        <v>98133446.25</v>
      </c>
    </row>
    <row r="145" spans="1:19">
      <c r="A145" t="s">
        <v>5649</v>
      </c>
      <c r="B145" s="44">
        <v>36368</v>
      </c>
      <c r="D145" s="48">
        <v>36368</v>
      </c>
      <c r="E145" s="28" t="s">
        <v>6723</v>
      </c>
      <c r="F145">
        <v>0</v>
      </c>
      <c r="G145">
        <v>0</v>
      </c>
      <c r="H145">
        <v>10640841.75</v>
      </c>
      <c r="I145">
        <v>136042.20000000001</v>
      </c>
      <c r="J145">
        <v>0</v>
      </c>
      <c r="K145">
        <v>1753362</v>
      </c>
      <c r="L145">
        <v>4690243.3499999996</v>
      </c>
      <c r="M145">
        <v>1241345.25</v>
      </c>
      <c r="N145">
        <v>252994.95</v>
      </c>
      <c r="O145">
        <v>1204042.5</v>
      </c>
      <c r="P145">
        <v>132776.54999999999</v>
      </c>
      <c r="Q145">
        <v>81063601.649999991</v>
      </c>
      <c r="R145" s="46">
        <v>0</v>
      </c>
      <c r="S145">
        <v>19626689.25</v>
      </c>
    </row>
    <row r="146" spans="1:19">
      <c r="D146" s="49">
        <v>36371</v>
      </c>
      <c r="E146" s="29" t="s">
        <v>6724</v>
      </c>
      <c r="F146" s="29">
        <f t="shared" ref="F146:S146" si="68">AVERAGE(F145,F147)</f>
        <v>0</v>
      </c>
      <c r="G146" s="29">
        <f t="shared" si="68"/>
        <v>0</v>
      </c>
      <c r="H146" s="29">
        <f t="shared" si="68"/>
        <v>12039455.925000001</v>
      </c>
      <c r="I146" s="29">
        <f t="shared" si="68"/>
        <v>109279.8</v>
      </c>
      <c r="J146" s="29">
        <f t="shared" si="68"/>
        <v>0</v>
      </c>
      <c r="K146" s="29">
        <f t="shared" si="68"/>
        <v>3318882.75</v>
      </c>
      <c r="L146" s="29">
        <f t="shared" si="68"/>
        <v>3096884.9249999998</v>
      </c>
      <c r="M146" s="29">
        <f t="shared" si="68"/>
        <v>842205.82499999995</v>
      </c>
      <c r="N146" s="29">
        <f t="shared" si="68"/>
        <v>126497.47500000001</v>
      </c>
      <c r="O146" s="29">
        <f t="shared" si="68"/>
        <v>602021.25</v>
      </c>
      <c r="P146" s="29">
        <f t="shared" si="68"/>
        <v>66388.274999999994</v>
      </c>
      <c r="Q146" s="29">
        <f t="shared" si="68"/>
        <v>44049277.574999996</v>
      </c>
      <c r="R146" s="29">
        <f t="shared" si="68"/>
        <v>0</v>
      </c>
      <c r="S146" s="29">
        <f t="shared" si="68"/>
        <v>9813344.625</v>
      </c>
    </row>
    <row r="147" spans="1:19">
      <c r="A147" t="s">
        <v>5649</v>
      </c>
      <c r="B147" s="44">
        <v>36375</v>
      </c>
      <c r="D147" s="48">
        <v>36375</v>
      </c>
      <c r="E147" s="28" t="s">
        <v>6955</v>
      </c>
      <c r="F147">
        <v>0</v>
      </c>
      <c r="G147">
        <v>0</v>
      </c>
      <c r="H147">
        <v>13438070.1</v>
      </c>
      <c r="I147">
        <v>82517.399999999994</v>
      </c>
      <c r="J147">
        <v>0</v>
      </c>
      <c r="K147">
        <v>4884403.5</v>
      </c>
      <c r="L147">
        <v>1503526.5</v>
      </c>
      <c r="M147">
        <v>443066.4</v>
      </c>
      <c r="N147">
        <v>0</v>
      </c>
      <c r="O147">
        <v>0</v>
      </c>
      <c r="P147">
        <v>0</v>
      </c>
      <c r="Q147">
        <v>7034953.4999999991</v>
      </c>
      <c r="R147" s="46">
        <v>0</v>
      </c>
      <c r="S147">
        <v>0</v>
      </c>
    </row>
    <row r="148" spans="1:19">
      <c r="D148" s="49">
        <v>36378</v>
      </c>
      <c r="E148" s="29" t="s">
        <v>6956</v>
      </c>
      <c r="F148" s="29">
        <f t="shared" ref="F148:S148" si="69">AVERAGE(F147,F149)</f>
        <v>0</v>
      </c>
      <c r="G148" s="29">
        <f t="shared" si="69"/>
        <v>0</v>
      </c>
      <c r="H148" s="29">
        <f t="shared" si="69"/>
        <v>10876393.15</v>
      </c>
      <c r="I148" s="29">
        <f t="shared" si="69"/>
        <v>72754.5</v>
      </c>
      <c r="J148" s="29">
        <f t="shared" si="69"/>
        <v>0</v>
      </c>
      <c r="K148" s="29">
        <f t="shared" si="69"/>
        <v>2930642.1</v>
      </c>
      <c r="L148" s="29">
        <f t="shared" si="69"/>
        <v>1220781</v>
      </c>
      <c r="M148" s="29">
        <f t="shared" si="69"/>
        <v>1308190.2</v>
      </c>
      <c r="N148" s="29">
        <f t="shared" si="69"/>
        <v>0</v>
      </c>
      <c r="O148" s="29">
        <f t="shared" si="69"/>
        <v>0</v>
      </c>
      <c r="P148" s="29">
        <f t="shared" si="69"/>
        <v>22129.424999999999</v>
      </c>
      <c r="Q148" s="29">
        <f t="shared" si="69"/>
        <v>5276215.125</v>
      </c>
      <c r="R148" s="29">
        <f t="shared" si="69"/>
        <v>0</v>
      </c>
      <c r="S148" s="29">
        <f t="shared" si="69"/>
        <v>0</v>
      </c>
    </row>
    <row r="149" spans="1:19">
      <c r="A149" t="s">
        <v>5649</v>
      </c>
      <c r="B149" s="44">
        <v>36382</v>
      </c>
      <c r="D149" s="48">
        <v>36382</v>
      </c>
      <c r="E149" s="28" t="s">
        <v>6957</v>
      </c>
      <c r="F149">
        <v>0</v>
      </c>
      <c r="G149">
        <v>0</v>
      </c>
      <c r="H149">
        <v>8314716.2000000002</v>
      </c>
      <c r="I149">
        <v>62991.6</v>
      </c>
      <c r="J149">
        <v>0</v>
      </c>
      <c r="K149">
        <v>976880.7</v>
      </c>
      <c r="L149">
        <v>938035.5</v>
      </c>
      <c r="M149">
        <v>2173314</v>
      </c>
      <c r="N149">
        <v>0</v>
      </c>
      <c r="O149">
        <v>0</v>
      </c>
      <c r="P149">
        <v>44258.85</v>
      </c>
      <c r="Q149">
        <v>3517476.75</v>
      </c>
      <c r="R149" s="46">
        <v>0</v>
      </c>
      <c r="S149">
        <v>0</v>
      </c>
    </row>
    <row r="150" spans="1:19">
      <c r="D150" s="49">
        <v>36385</v>
      </c>
      <c r="E150" s="29" t="s">
        <v>6915</v>
      </c>
      <c r="F150" s="29">
        <f t="shared" ref="F150:S150" si="70">AVERAGE(F149,F151)</f>
        <v>0</v>
      </c>
      <c r="G150" s="29">
        <f t="shared" si="70"/>
        <v>0</v>
      </c>
      <c r="H150" s="29">
        <f t="shared" si="70"/>
        <v>4406211.25</v>
      </c>
      <c r="I150" s="29">
        <f t="shared" si="70"/>
        <v>31495.8</v>
      </c>
      <c r="J150" s="29">
        <f t="shared" si="70"/>
        <v>0</v>
      </c>
      <c r="K150" s="29">
        <f t="shared" si="70"/>
        <v>488440.35</v>
      </c>
      <c r="L150" s="29">
        <f t="shared" si="70"/>
        <v>469017.75</v>
      </c>
      <c r="M150" s="29">
        <f t="shared" si="70"/>
        <v>1846199.4</v>
      </c>
      <c r="N150" s="29">
        <f t="shared" si="70"/>
        <v>126497.47500000001</v>
      </c>
      <c r="O150" s="29">
        <f t="shared" si="70"/>
        <v>0</v>
      </c>
      <c r="P150" s="29">
        <f t="shared" si="70"/>
        <v>22129.424999999999</v>
      </c>
      <c r="Q150" s="29">
        <f t="shared" si="70"/>
        <v>1758738.375</v>
      </c>
      <c r="R150" s="29">
        <f t="shared" si="70"/>
        <v>0</v>
      </c>
      <c r="S150" s="29">
        <f t="shared" si="70"/>
        <v>0</v>
      </c>
    </row>
    <row r="151" spans="1:19">
      <c r="A151" t="s">
        <v>5649</v>
      </c>
      <c r="B151" s="44">
        <v>36389</v>
      </c>
      <c r="D151" s="48">
        <v>36389</v>
      </c>
      <c r="E151" s="28" t="s">
        <v>6916</v>
      </c>
      <c r="F151">
        <v>0</v>
      </c>
      <c r="G151">
        <v>0</v>
      </c>
      <c r="H151">
        <v>497706.3</v>
      </c>
      <c r="I151">
        <v>0</v>
      </c>
      <c r="J151">
        <v>0</v>
      </c>
      <c r="K151">
        <v>0</v>
      </c>
      <c r="L151">
        <v>0</v>
      </c>
      <c r="M151">
        <v>1519084.8</v>
      </c>
      <c r="N151">
        <v>252994.95</v>
      </c>
      <c r="O151">
        <v>0</v>
      </c>
      <c r="P151">
        <v>0</v>
      </c>
      <c r="Q151">
        <v>0</v>
      </c>
      <c r="R151" s="46">
        <v>0</v>
      </c>
      <c r="S151">
        <v>0</v>
      </c>
    </row>
    <row r="152" spans="1:19">
      <c r="D152" s="49">
        <v>36392</v>
      </c>
      <c r="E152" s="29" t="s">
        <v>6917</v>
      </c>
      <c r="F152" s="29">
        <f t="shared" ref="F152:S152" si="71">F151</f>
        <v>0</v>
      </c>
      <c r="G152" s="29">
        <f t="shared" si="71"/>
        <v>0</v>
      </c>
      <c r="H152" s="29">
        <f t="shared" si="71"/>
        <v>497706.3</v>
      </c>
      <c r="I152" s="29">
        <f t="shared" si="71"/>
        <v>0</v>
      </c>
      <c r="J152" s="29">
        <f t="shared" si="71"/>
        <v>0</v>
      </c>
      <c r="K152" s="29">
        <f t="shared" si="71"/>
        <v>0</v>
      </c>
      <c r="L152" s="29">
        <f t="shared" si="71"/>
        <v>0</v>
      </c>
      <c r="M152" s="29">
        <f t="shared" si="71"/>
        <v>1519084.8</v>
      </c>
      <c r="N152" s="29">
        <f t="shared" si="71"/>
        <v>252994.95</v>
      </c>
      <c r="O152" s="29">
        <f t="shared" si="71"/>
        <v>0</v>
      </c>
      <c r="P152" s="29">
        <f t="shared" si="71"/>
        <v>0</v>
      </c>
      <c r="Q152" s="29">
        <f t="shared" si="71"/>
        <v>0</v>
      </c>
      <c r="R152" s="29">
        <f t="shared" si="71"/>
        <v>0</v>
      </c>
      <c r="S152" s="29">
        <f t="shared" si="71"/>
        <v>0</v>
      </c>
    </row>
  </sheetData>
  <phoneticPr fontId="6"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F114"/>
  <sheetViews>
    <sheetView workbookViewId="0">
      <selection activeCell="G37" sqref="G37"/>
    </sheetView>
  </sheetViews>
  <sheetFormatPr defaultColWidth="11.42578125" defaultRowHeight="12"/>
  <cols>
    <col min="2" max="2" width="18" customWidth="1"/>
    <col min="3" max="3" width="5.28515625" customWidth="1"/>
  </cols>
  <sheetData>
    <row r="1" spans="1:6">
      <c r="A1" t="s">
        <v>221</v>
      </c>
      <c r="B1" s="30" t="s">
        <v>222</v>
      </c>
      <c r="C1" s="31" t="s">
        <v>224</v>
      </c>
      <c r="D1" s="34"/>
      <c r="E1" s="33" t="s">
        <v>225</v>
      </c>
      <c r="F1" s="34"/>
    </row>
    <row r="2" spans="1:6">
      <c r="B2" t="s">
        <v>223</v>
      </c>
      <c r="E2" s="32" t="s">
        <v>226</v>
      </c>
    </row>
    <row r="4" spans="1:6">
      <c r="B4" t="s">
        <v>140</v>
      </c>
    </row>
    <row r="5" spans="1:6">
      <c r="B5" t="s">
        <v>141</v>
      </c>
    </row>
    <row r="6" spans="1:6">
      <c r="B6" t="s">
        <v>142</v>
      </c>
    </row>
    <row r="7" spans="1:6">
      <c r="B7" t="s">
        <v>143</v>
      </c>
    </row>
    <row r="9" spans="1:6">
      <c r="A9" t="s">
        <v>47</v>
      </c>
    </row>
    <row r="10" spans="1:6">
      <c r="A10" t="s">
        <v>394</v>
      </c>
    </row>
    <row r="11" spans="1:6">
      <c r="A11" t="s">
        <v>283</v>
      </c>
    </row>
    <row r="12" spans="1:6" ht="12.75">
      <c r="A12" t="s">
        <v>395</v>
      </c>
      <c r="B12" t="s">
        <v>5569</v>
      </c>
      <c r="C12" t="s">
        <v>5741</v>
      </c>
      <c r="D12" t="s">
        <v>1912</v>
      </c>
      <c r="E12" s="35"/>
    </row>
    <row r="13" spans="1:6" ht="12.75">
      <c r="A13" s="36">
        <v>37769</v>
      </c>
      <c r="B13" s="37">
        <v>8.3000000000000007</v>
      </c>
      <c r="C13" s="38">
        <v>7.1888888888888873</v>
      </c>
      <c r="D13" s="39">
        <v>4.3125</v>
      </c>
      <c r="E13" s="35"/>
    </row>
    <row r="14" spans="1:6" ht="12.75">
      <c r="A14" s="36">
        <v>37774</v>
      </c>
      <c r="B14" s="37">
        <v>3.1</v>
      </c>
      <c r="C14" s="38">
        <v>5.5666666666666664</v>
      </c>
      <c r="D14" s="38"/>
      <c r="E14" s="35"/>
    </row>
    <row r="15" spans="1:6" ht="12.75">
      <c r="A15" s="36">
        <v>37781</v>
      </c>
      <c r="B15" s="37">
        <v>1</v>
      </c>
      <c r="C15" s="38">
        <v>5.2333333333333334</v>
      </c>
      <c r="D15" s="38"/>
      <c r="E15" s="35"/>
    </row>
    <row r="16" spans="1:6" ht="12.75">
      <c r="A16" s="36">
        <v>37788</v>
      </c>
      <c r="B16" s="37">
        <v>1.5</v>
      </c>
      <c r="C16" s="38">
        <v>8.2666666666666675</v>
      </c>
      <c r="D16" s="38"/>
      <c r="E16" s="35"/>
    </row>
    <row r="17" spans="1:5" ht="12.75">
      <c r="A17" s="36">
        <v>37795</v>
      </c>
      <c r="B17" s="37">
        <v>2</v>
      </c>
      <c r="C17" s="38">
        <v>6.0111111111111102</v>
      </c>
      <c r="D17" s="38"/>
      <c r="E17" s="35"/>
    </row>
    <row r="18" spans="1:5" ht="12.75">
      <c r="A18" s="36">
        <v>37802</v>
      </c>
      <c r="B18" t="s">
        <v>396</v>
      </c>
      <c r="C18" s="38">
        <v>2.9444444444444446</v>
      </c>
      <c r="D18" s="40">
        <v>4.3</v>
      </c>
      <c r="E18" s="35"/>
    </row>
    <row r="19" spans="1:5" ht="12.75">
      <c r="A19" s="36">
        <v>37809</v>
      </c>
      <c r="B19">
        <v>6.8</v>
      </c>
      <c r="C19" s="38" t="s">
        <v>396</v>
      </c>
      <c r="D19" s="38"/>
      <c r="E19" s="35"/>
    </row>
    <row r="20" spans="1:5" ht="12.75">
      <c r="A20" s="36">
        <v>37816</v>
      </c>
      <c r="C20" s="38">
        <v>16.387499999999999</v>
      </c>
      <c r="D20" s="38">
        <v>14.7</v>
      </c>
      <c r="E20" s="35"/>
    </row>
    <row r="21" spans="1:5" ht="12.75">
      <c r="A21" s="36">
        <v>37823</v>
      </c>
      <c r="B21" s="28">
        <v>4.6500000000000004</v>
      </c>
      <c r="C21" s="38">
        <v>16.655555555555555</v>
      </c>
      <c r="D21" s="38">
        <v>6.3</v>
      </c>
      <c r="E21" s="35"/>
    </row>
    <row r="22" spans="1:5" ht="12.75">
      <c r="A22" s="36">
        <v>37830</v>
      </c>
      <c r="C22" s="38" t="s">
        <v>396</v>
      </c>
      <c r="D22" s="38">
        <v>1.7</v>
      </c>
      <c r="E22" s="35"/>
    </row>
    <row r="23" spans="1:5" ht="12.75">
      <c r="A23" s="36">
        <v>37837</v>
      </c>
      <c r="B23" t="s">
        <v>396</v>
      </c>
      <c r="C23" s="38">
        <v>9</v>
      </c>
      <c r="D23" s="38"/>
      <c r="E23" s="35"/>
    </row>
    <row r="24" spans="1:5" ht="12.75">
      <c r="A24" s="36">
        <v>37844</v>
      </c>
      <c r="B24" s="28">
        <v>4.5</v>
      </c>
      <c r="C24" s="38">
        <v>9.0111111111111128</v>
      </c>
      <c r="D24" s="40">
        <v>4.5</v>
      </c>
      <c r="E24" s="35"/>
    </row>
    <row r="25" spans="1:5" ht="12.75">
      <c r="A25" s="36">
        <v>37851</v>
      </c>
      <c r="C25" s="38">
        <v>3</v>
      </c>
      <c r="D25" s="38">
        <v>5.9</v>
      </c>
      <c r="E25" s="35"/>
    </row>
    <row r="26" spans="1:5" ht="12.75">
      <c r="A26" s="35"/>
      <c r="B26" s="35"/>
      <c r="C26" s="35"/>
      <c r="D26" s="35"/>
      <c r="E26" s="35"/>
    </row>
    <row r="27" spans="1:5" ht="12.75">
      <c r="A27" s="35"/>
      <c r="B27" s="35"/>
      <c r="C27" s="35" t="s">
        <v>397</v>
      </c>
      <c r="D27" s="35"/>
      <c r="E27" s="35"/>
    </row>
    <row r="28" spans="1:5" ht="12.75">
      <c r="A28" s="35"/>
      <c r="B28" s="35"/>
      <c r="C28" s="35"/>
      <c r="D28" s="35"/>
      <c r="E28" s="35"/>
    </row>
    <row r="29" spans="1:5" ht="12.75">
      <c r="A29" s="35"/>
      <c r="B29" s="35"/>
      <c r="C29" s="35" t="s">
        <v>398</v>
      </c>
      <c r="D29" s="35"/>
      <c r="E29" s="35"/>
    </row>
    <row r="30" spans="1:5" ht="12.75">
      <c r="A30" s="35"/>
      <c r="B30" s="35"/>
      <c r="C30" s="35" t="s">
        <v>399</v>
      </c>
      <c r="D30" s="35"/>
      <c r="E30" s="35"/>
    </row>
    <row r="32" spans="1:5" ht="12.75">
      <c r="A32" t="s">
        <v>6878</v>
      </c>
      <c r="C32" s="43" t="s">
        <v>6984</v>
      </c>
    </row>
    <row r="33" spans="1:3">
      <c r="A33" t="s">
        <v>6865</v>
      </c>
      <c r="C33" t="s">
        <v>6865</v>
      </c>
    </row>
    <row r="34" spans="1:3">
      <c r="A34" s="28" t="s">
        <v>6866</v>
      </c>
      <c r="C34" s="29" t="s">
        <v>6868</v>
      </c>
    </row>
    <row r="35" spans="1:3">
      <c r="A35" s="28" t="s">
        <v>6867</v>
      </c>
      <c r="C35" s="29" t="s">
        <v>6870</v>
      </c>
    </row>
    <row r="36" spans="1:3">
      <c r="A36" s="28" t="s">
        <v>6869</v>
      </c>
      <c r="C36" s="29" t="s">
        <v>6872</v>
      </c>
    </row>
    <row r="37" spans="1:3">
      <c r="A37" s="28" t="s">
        <v>6871</v>
      </c>
      <c r="C37" s="29" t="s">
        <v>6874</v>
      </c>
    </row>
    <row r="38" spans="1:3">
      <c r="A38" s="28" t="s">
        <v>6873</v>
      </c>
      <c r="C38" s="29" t="s">
        <v>6876</v>
      </c>
    </row>
    <row r="39" spans="1:3">
      <c r="A39" s="28" t="s">
        <v>6875</v>
      </c>
      <c r="C39" s="29" t="s">
        <v>6776</v>
      </c>
    </row>
    <row r="40" spans="1:3">
      <c r="A40" s="28" t="s">
        <v>6877</v>
      </c>
      <c r="C40" s="29" t="s">
        <v>6918</v>
      </c>
    </row>
    <row r="41" spans="1:3">
      <c r="A41" s="28" t="s">
        <v>6777</v>
      </c>
      <c r="C41" s="29" t="s">
        <v>6920</v>
      </c>
    </row>
    <row r="42" spans="1:3">
      <c r="A42" s="28" t="s">
        <v>6919</v>
      </c>
      <c r="C42" s="29" t="s">
        <v>6922</v>
      </c>
    </row>
    <row r="43" spans="1:3">
      <c r="A43" s="28" t="s">
        <v>6921</v>
      </c>
      <c r="C43" s="29" t="s">
        <v>6924</v>
      </c>
    </row>
    <row r="44" spans="1:3">
      <c r="A44" s="28" t="s">
        <v>6923</v>
      </c>
      <c r="C44" s="29" t="s">
        <v>6926</v>
      </c>
    </row>
    <row r="45" spans="1:3">
      <c r="A45" s="28" t="s">
        <v>6925</v>
      </c>
      <c r="C45" s="29" t="s">
        <v>6928</v>
      </c>
    </row>
    <row r="46" spans="1:3">
      <c r="A46" s="28" t="s">
        <v>6927</v>
      </c>
      <c r="C46" s="29" t="s">
        <v>6931</v>
      </c>
    </row>
    <row r="47" spans="1:3">
      <c r="A47" s="28" t="s">
        <v>6929</v>
      </c>
      <c r="C47" s="29" t="s">
        <v>6933</v>
      </c>
    </row>
    <row r="48" spans="1:3">
      <c r="A48" s="28" t="s">
        <v>6930</v>
      </c>
      <c r="C48" s="29" t="s">
        <v>6935</v>
      </c>
    </row>
    <row r="49" spans="1:3">
      <c r="A49" s="28" t="s">
        <v>6932</v>
      </c>
      <c r="C49" s="29" t="s">
        <v>6937</v>
      </c>
    </row>
    <row r="50" spans="1:3">
      <c r="A50" s="28" t="s">
        <v>6934</v>
      </c>
      <c r="C50" s="29" t="s">
        <v>6939</v>
      </c>
    </row>
    <row r="51" spans="1:3">
      <c r="A51" s="28" t="s">
        <v>6936</v>
      </c>
      <c r="C51" s="29" t="s">
        <v>6941</v>
      </c>
    </row>
    <row r="52" spans="1:3">
      <c r="A52" s="28" t="s">
        <v>6938</v>
      </c>
      <c r="C52" s="29" t="s">
        <v>6849</v>
      </c>
    </row>
    <row r="53" spans="1:3">
      <c r="A53" s="28" t="s">
        <v>6940</v>
      </c>
      <c r="C53" s="29" t="s">
        <v>6851</v>
      </c>
    </row>
    <row r="54" spans="1:3">
      <c r="A54" s="28" t="s">
        <v>6942</v>
      </c>
      <c r="C54" s="29" t="s">
        <v>6853</v>
      </c>
    </row>
    <row r="55" spans="1:3">
      <c r="A55" s="28" t="s">
        <v>6850</v>
      </c>
      <c r="C55" s="29" t="s">
        <v>6563</v>
      </c>
    </row>
    <row r="56" spans="1:3">
      <c r="A56" s="28" t="s">
        <v>6852</v>
      </c>
      <c r="C56" s="29" t="s">
        <v>6565</v>
      </c>
    </row>
    <row r="57" spans="1:3">
      <c r="A57" s="28" t="s">
        <v>6854</v>
      </c>
      <c r="C57" s="29" t="s">
        <v>6567</v>
      </c>
    </row>
    <row r="58" spans="1:3">
      <c r="A58" s="28" t="s">
        <v>6564</v>
      </c>
      <c r="C58" s="29" t="s">
        <v>6570</v>
      </c>
    </row>
    <row r="59" spans="1:3">
      <c r="A59" s="28" t="s">
        <v>6566</v>
      </c>
      <c r="C59" s="29" t="s">
        <v>6572</v>
      </c>
    </row>
    <row r="60" spans="1:3">
      <c r="A60" s="28" t="s">
        <v>6568</v>
      </c>
      <c r="C60" s="29" t="s">
        <v>6574</v>
      </c>
    </row>
    <row r="61" spans="1:3">
      <c r="A61" s="28" t="s">
        <v>6569</v>
      </c>
      <c r="C61" s="29" t="s">
        <v>7022</v>
      </c>
    </row>
    <row r="62" spans="1:3">
      <c r="A62" s="28" t="s">
        <v>6571</v>
      </c>
      <c r="C62" s="29" t="s">
        <v>7024</v>
      </c>
    </row>
    <row r="63" spans="1:3">
      <c r="A63" s="28" t="s">
        <v>6573</v>
      </c>
      <c r="C63" s="29" t="s">
        <v>7026</v>
      </c>
    </row>
    <row r="64" spans="1:3">
      <c r="A64" s="28" t="s">
        <v>7021</v>
      </c>
      <c r="C64" s="29" t="s">
        <v>6645</v>
      </c>
    </row>
    <row r="65" spans="1:3">
      <c r="A65" s="28" t="s">
        <v>7023</v>
      </c>
      <c r="C65" s="29" t="s">
        <v>6647</v>
      </c>
    </row>
    <row r="66" spans="1:3">
      <c r="A66" s="28" t="s">
        <v>7025</v>
      </c>
      <c r="C66" s="29" t="s">
        <v>6649</v>
      </c>
    </row>
    <row r="67" spans="1:3">
      <c r="A67" s="28" t="s">
        <v>6644</v>
      </c>
      <c r="C67" s="29" t="s">
        <v>6651</v>
      </c>
    </row>
    <row r="68" spans="1:3">
      <c r="A68" s="28" t="s">
        <v>6646</v>
      </c>
      <c r="C68" s="29" t="s">
        <v>6653</v>
      </c>
    </row>
    <row r="69" spans="1:3">
      <c r="A69" s="28" t="s">
        <v>6648</v>
      </c>
      <c r="C69" s="29" t="s">
        <v>6655</v>
      </c>
    </row>
    <row r="70" spans="1:3">
      <c r="A70" s="28" t="s">
        <v>6650</v>
      </c>
      <c r="C70" s="29" t="s">
        <v>6658</v>
      </c>
    </row>
    <row r="71" spans="1:3">
      <c r="A71" s="28" t="s">
        <v>6652</v>
      </c>
      <c r="C71" s="29" t="s">
        <v>6660</v>
      </c>
    </row>
    <row r="72" spans="1:3">
      <c r="A72" s="28" t="s">
        <v>6654</v>
      </c>
      <c r="C72" s="29" t="s">
        <v>6662</v>
      </c>
    </row>
    <row r="73" spans="1:3">
      <c r="A73" s="28" t="s">
        <v>6656</v>
      </c>
      <c r="C73" s="29" t="s">
        <v>6664</v>
      </c>
    </row>
    <row r="74" spans="1:3">
      <c r="A74" s="28" t="s">
        <v>6657</v>
      </c>
      <c r="C74" s="29" t="s">
        <v>6666</v>
      </c>
    </row>
    <row r="75" spans="1:3">
      <c r="A75" s="28" t="s">
        <v>6659</v>
      </c>
      <c r="C75" s="29" t="s">
        <v>6668</v>
      </c>
    </row>
    <row r="76" spans="1:3">
      <c r="A76" s="28" t="s">
        <v>6661</v>
      </c>
      <c r="C76" s="29" t="s">
        <v>6943</v>
      </c>
    </row>
    <row r="77" spans="1:3">
      <c r="A77" s="28" t="s">
        <v>6663</v>
      </c>
      <c r="C77" s="29" t="s">
        <v>6946</v>
      </c>
    </row>
    <row r="78" spans="1:3">
      <c r="A78" s="28" t="s">
        <v>6665</v>
      </c>
      <c r="C78" s="29" t="s">
        <v>6947</v>
      </c>
    </row>
    <row r="79" spans="1:3">
      <c r="A79" s="28" t="s">
        <v>6667</v>
      </c>
      <c r="C79" s="29" t="s">
        <v>6949</v>
      </c>
    </row>
    <row r="80" spans="1:3">
      <c r="A80" s="28" t="s">
        <v>6669</v>
      </c>
      <c r="C80" s="29" t="s">
        <v>6781</v>
      </c>
    </row>
    <row r="81" spans="1:3">
      <c r="A81" s="28" t="s">
        <v>6944</v>
      </c>
      <c r="C81" s="29" t="s">
        <v>6783</v>
      </c>
    </row>
    <row r="82" spans="1:3">
      <c r="A82" s="28" t="s">
        <v>6945</v>
      </c>
      <c r="C82" s="29" t="s">
        <v>6787</v>
      </c>
    </row>
    <row r="83" spans="1:3">
      <c r="A83" s="28" t="s">
        <v>6948</v>
      </c>
      <c r="C83" s="29" t="s">
        <v>6789</v>
      </c>
    </row>
    <row r="84" spans="1:3">
      <c r="A84" s="28" t="s">
        <v>6950</v>
      </c>
      <c r="C84" s="29" t="s">
        <v>6791</v>
      </c>
    </row>
    <row r="85" spans="1:3">
      <c r="A85" s="28" t="s">
        <v>6782</v>
      </c>
      <c r="C85" s="29" t="s">
        <v>6793</v>
      </c>
    </row>
    <row r="86" spans="1:3">
      <c r="A86" s="28" t="s">
        <v>6784</v>
      </c>
      <c r="C86" s="29" t="s">
        <v>6795</v>
      </c>
    </row>
    <row r="87" spans="1:3">
      <c r="A87" s="28" t="s">
        <v>6785</v>
      </c>
      <c r="C87" s="29" t="s">
        <v>6797</v>
      </c>
    </row>
    <row r="88" spans="1:3">
      <c r="A88" s="28" t="s">
        <v>6786</v>
      </c>
      <c r="C88" s="29" t="s">
        <v>6799</v>
      </c>
    </row>
    <row r="89" spans="1:3">
      <c r="A89" s="28" t="s">
        <v>6788</v>
      </c>
      <c r="C89" s="29" t="s">
        <v>6801</v>
      </c>
    </row>
    <row r="90" spans="1:3">
      <c r="A90" s="28" t="s">
        <v>6790</v>
      </c>
      <c r="C90" s="29" t="s">
        <v>6803</v>
      </c>
    </row>
    <row r="91" spans="1:3">
      <c r="A91" s="28" t="s">
        <v>6792</v>
      </c>
      <c r="C91" s="29" t="s">
        <v>6805</v>
      </c>
    </row>
    <row r="92" spans="1:3">
      <c r="A92" s="28" t="s">
        <v>6794</v>
      </c>
      <c r="C92" s="29" t="s">
        <v>6903</v>
      </c>
    </row>
    <row r="93" spans="1:3">
      <c r="A93" s="28" t="s">
        <v>6796</v>
      </c>
      <c r="C93" s="29" t="s">
        <v>6906</v>
      </c>
    </row>
    <row r="94" spans="1:3">
      <c r="A94" s="28" t="s">
        <v>6798</v>
      </c>
      <c r="C94" s="29" t="s">
        <v>6908</v>
      </c>
    </row>
    <row r="95" spans="1:3">
      <c r="A95" s="28" t="s">
        <v>6800</v>
      </c>
      <c r="C95" s="29" t="s">
        <v>6910</v>
      </c>
    </row>
    <row r="96" spans="1:3">
      <c r="A96" s="28" t="s">
        <v>6802</v>
      </c>
      <c r="C96" s="29" t="s">
        <v>6912</v>
      </c>
    </row>
    <row r="97" spans="1:3">
      <c r="A97" s="28" t="s">
        <v>6804</v>
      </c>
      <c r="C97" s="29" t="s">
        <v>6716</v>
      </c>
    </row>
    <row r="98" spans="1:3">
      <c r="A98" s="28" t="s">
        <v>6806</v>
      </c>
      <c r="C98" s="29" t="s">
        <v>6718</v>
      </c>
    </row>
    <row r="99" spans="1:3">
      <c r="A99" s="28" t="s">
        <v>6904</v>
      </c>
      <c r="C99" s="29" t="s">
        <v>6720</v>
      </c>
    </row>
    <row r="100" spans="1:3">
      <c r="A100" s="28" t="s">
        <v>6905</v>
      </c>
      <c r="C100" s="29" t="s">
        <v>6722</v>
      </c>
    </row>
    <row r="101" spans="1:3">
      <c r="A101" s="28" t="s">
        <v>6907</v>
      </c>
      <c r="C101" s="29" t="s">
        <v>6724</v>
      </c>
    </row>
    <row r="102" spans="1:3">
      <c r="A102" s="28" t="s">
        <v>6909</v>
      </c>
      <c r="C102" s="29" t="s">
        <v>6956</v>
      </c>
    </row>
    <row r="103" spans="1:3">
      <c r="A103" s="28" t="s">
        <v>6911</v>
      </c>
      <c r="C103" s="29" t="s">
        <v>6915</v>
      </c>
    </row>
    <row r="104" spans="1:3">
      <c r="A104" s="28" t="s">
        <v>6715</v>
      </c>
      <c r="C104" s="29" t="s">
        <v>6917</v>
      </c>
    </row>
    <row r="105" spans="1:3">
      <c r="A105" s="28" t="s">
        <v>6717</v>
      </c>
      <c r="C105" s="28"/>
    </row>
    <row r="106" spans="1:3">
      <c r="A106" s="28" t="s">
        <v>6719</v>
      </c>
      <c r="C106" s="28"/>
    </row>
    <row r="107" spans="1:3">
      <c r="A107" s="28" t="s">
        <v>6721</v>
      </c>
      <c r="C107" s="28"/>
    </row>
    <row r="108" spans="1:3">
      <c r="A108" s="28" t="s">
        <v>6723</v>
      </c>
      <c r="C108" s="28"/>
    </row>
    <row r="109" spans="1:3">
      <c r="A109" s="28" t="s">
        <v>6955</v>
      </c>
      <c r="C109" s="28"/>
    </row>
    <row r="110" spans="1:3">
      <c r="A110" s="28" t="s">
        <v>6957</v>
      </c>
      <c r="C110" s="28"/>
    </row>
    <row r="111" spans="1:3">
      <c r="A111" s="28" t="s">
        <v>6916</v>
      </c>
      <c r="C111" s="28"/>
    </row>
    <row r="112" spans="1:3">
      <c r="A112" s="29"/>
      <c r="C112" s="28"/>
    </row>
    <row r="113" spans="1:3">
      <c r="A113" s="29"/>
      <c r="C113" s="28"/>
    </row>
    <row r="114" spans="1:3">
      <c r="A114" s="29"/>
      <c r="C114" s="28"/>
    </row>
  </sheetData>
  <phoneticPr fontId="6"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M586"/>
  <sheetViews>
    <sheetView workbookViewId="0">
      <pane ySplit="525" topLeftCell="A472" activePane="bottomLeft"/>
      <selection activeCell="M1" sqref="M1"/>
      <selection pane="bottomLeft" activeCell="J584" sqref="J584"/>
    </sheetView>
  </sheetViews>
  <sheetFormatPr defaultColWidth="11.42578125" defaultRowHeight="12"/>
  <cols>
    <col min="1" max="2" width="11.42578125" style="1" customWidth="1"/>
    <col min="3" max="3" width="11.42578125" style="2" customWidth="1"/>
    <col min="4" max="4" width="14.85546875" style="1" customWidth="1"/>
    <col min="5" max="16384" width="11.42578125" style="1"/>
  </cols>
  <sheetData>
    <row r="1" spans="1:13">
      <c r="A1" s="1" t="s">
        <v>12</v>
      </c>
      <c r="B1" s="1" t="s">
        <v>13</v>
      </c>
      <c r="C1" s="2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4" t="s">
        <v>7035</v>
      </c>
      <c r="K1" s="1" t="s">
        <v>21</v>
      </c>
      <c r="L1" s="1" t="s">
        <v>22</v>
      </c>
      <c r="M1" s="4" t="s">
        <v>220</v>
      </c>
    </row>
    <row r="2" spans="1:13">
      <c r="A2" s="3">
        <v>36308</v>
      </c>
      <c r="B2" s="1" t="s">
        <v>23</v>
      </c>
      <c r="C2" s="2">
        <v>1</v>
      </c>
      <c r="D2" s="1" t="s">
        <v>24</v>
      </c>
      <c r="E2" s="1">
        <v>412</v>
      </c>
      <c r="F2" s="1">
        <v>472</v>
      </c>
      <c r="G2" s="1">
        <v>290</v>
      </c>
      <c r="H2" s="1">
        <f t="shared" ref="H2:H65" si="0">AVERAGE(E2:G2)</f>
        <v>391.33333333333331</v>
      </c>
      <c r="I2" s="1">
        <f>STDEV(H2:H4)</f>
        <v>56.225735507268503</v>
      </c>
      <c r="J2" s="1">
        <f>I2/SQRT(3)</f>
        <v>32.461943530506169</v>
      </c>
      <c r="K2" s="1">
        <v>661</v>
      </c>
      <c r="L2" s="1">
        <v>1153</v>
      </c>
    </row>
    <row r="3" spans="1:13">
      <c r="A3" s="3">
        <v>36308</v>
      </c>
      <c r="B3" s="1" t="s">
        <v>233</v>
      </c>
      <c r="C3" s="2">
        <v>2</v>
      </c>
      <c r="D3" s="1" t="s">
        <v>234</v>
      </c>
      <c r="E3" s="1">
        <v>545</v>
      </c>
      <c r="F3" s="1">
        <v>282</v>
      </c>
      <c r="G3" s="1">
        <v>623</v>
      </c>
      <c r="H3" s="1">
        <f t="shared" si="0"/>
        <v>483.33333333333331</v>
      </c>
      <c r="K3" s="1">
        <v>661</v>
      </c>
      <c r="L3" s="1">
        <v>1153</v>
      </c>
    </row>
    <row r="4" spans="1:13">
      <c r="A4" s="3">
        <v>36308</v>
      </c>
      <c r="B4" s="1" t="s">
        <v>235</v>
      </c>
      <c r="C4" s="2">
        <v>3</v>
      </c>
      <c r="D4" s="1" t="s">
        <v>236</v>
      </c>
      <c r="E4" s="1">
        <v>461</v>
      </c>
      <c r="F4" s="1">
        <v>441</v>
      </c>
      <c r="G4" s="1">
        <v>242</v>
      </c>
      <c r="H4" s="1">
        <f t="shared" si="0"/>
        <v>381.33333333333331</v>
      </c>
      <c r="K4" s="1">
        <v>661</v>
      </c>
      <c r="L4" s="1">
        <v>1153</v>
      </c>
    </row>
    <row r="5" spans="1:13">
      <c r="A5" s="3">
        <v>36313</v>
      </c>
      <c r="B5" s="1" t="s">
        <v>83</v>
      </c>
      <c r="C5" s="2">
        <v>1</v>
      </c>
      <c r="D5" s="1" t="s">
        <v>84</v>
      </c>
      <c r="E5" s="1">
        <v>390</v>
      </c>
      <c r="F5" s="1">
        <v>202</v>
      </c>
      <c r="G5" s="1">
        <v>425</v>
      </c>
      <c r="H5" s="1">
        <f t="shared" si="0"/>
        <v>339</v>
      </c>
      <c r="I5" s="1">
        <f>STDEV(H5:H7)</f>
        <v>76.144842484813253</v>
      </c>
      <c r="J5" s="1">
        <f>I5/SQRT(3)</f>
        <v>43.962245306008583</v>
      </c>
      <c r="K5" s="1">
        <v>661</v>
      </c>
      <c r="L5" s="1">
        <v>1153</v>
      </c>
    </row>
    <row r="6" spans="1:13">
      <c r="A6" s="3">
        <v>36313</v>
      </c>
      <c r="B6" s="1" t="s">
        <v>85</v>
      </c>
      <c r="C6" s="2">
        <v>2</v>
      </c>
      <c r="D6" s="1" t="s">
        <v>86</v>
      </c>
      <c r="E6" s="1">
        <v>414</v>
      </c>
      <c r="F6" s="1">
        <v>248</v>
      </c>
      <c r="G6" s="1">
        <v>417</v>
      </c>
      <c r="H6" s="1">
        <f t="shared" si="0"/>
        <v>359.66666666666669</v>
      </c>
      <c r="K6" s="1">
        <v>661</v>
      </c>
      <c r="L6" s="1">
        <v>1153</v>
      </c>
    </row>
    <row r="7" spans="1:13">
      <c r="A7" s="3">
        <v>36313</v>
      </c>
      <c r="B7" s="1" t="s">
        <v>87</v>
      </c>
      <c r="C7" s="2">
        <v>3</v>
      </c>
      <c r="D7" s="1" t="s">
        <v>88</v>
      </c>
      <c r="E7" s="1">
        <v>448</v>
      </c>
      <c r="F7" s="1">
        <v>442</v>
      </c>
      <c r="G7" s="1">
        <v>550</v>
      </c>
      <c r="H7" s="1">
        <f t="shared" si="0"/>
        <v>480</v>
      </c>
      <c r="K7" s="1">
        <v>661</v>
      </c>
      <c r="L7" s="1">
        <v>1153</v>
      </c>
    </row>
    <row r="8" spans="1:13">
      <c r="A8" s="3">
        <v>36320</v>
      </c>
      <c r="B8" s="1" t="s">
        <v>89</v>
      </c>
      <c r="C8" s="2">
        <v>1</v>
      </c>
      <c r="D8" s="1" t="s">
        <v>90</v>
      </c>
      <c r="E8" s="1">
        <v>53</v>
      </c>
      <c r="F8" s="1">
        <v>79</v>
      </c>
      <c r="G8" s="1">
        <v>46</v>
      </c>
      <c r="H8" s="1">
        <f t="shared" si="0"/>
        <v>59.333333333333336</v>
      </c>
      <c r="I8" s="1">
        <f>STDEV(H8:H10)</f>
        <v>65.765858529697198</v>
      </c>
      <c r="J8" s="1">
        <f>I8/SQRT(3)</f>
        <v>37.969936125607525</v>
      </c>
      <c r="K8" s="1">
        <v>661</v>
      </c>
      <c r="L8" s="1">
        <v>1153</v>
      </c>
    </row>
    <row r="9" spans="1:13">
      <c r="A9" s="3">
        <v>36320</v>
      </c>
      <c r="B9" s="1" t="s">
        <v>91</v>
      </c>
      <c r="C9" s="2">
        <v>2</v>
      </c>
      <c r="D9" s="1" t="s">
        <v>92</v>
      </c>
      <c r="E9" s="1">
        <v>186</v>
      </c>
      <c r="F9" s="1">
        <v>178</v>
      </c>
      <c r="G9" s="1">
        <v>112</v>
      </c>
      <c r="H9" s="1">
        <f t="shared" si="0"/>
        <v>158.66666666666666</v>
      </c>
      <c r="K9" s="1">
        <v>661</v>
      </c>
      <c r="L9" s="1">
        <v>1153</v>
      </c>
    </row>
    <row r="10" spans="1:13">
      <c r="A10" s="3">
        <v>36320</v>
      </c>
      <c r="B10" s="1" t="s">
        <v>93</v>
      </c>
      <c r="C10" s="2">
        <v>3</v>
      </c>
      <c r="D10" s="1" t="s">
        <v>94</v>
      </c>
      <c r="E10" s="1">
        <v>165</v>
      </c>
      <c r="F10" s="1">
        <v>215</v>
      </c>
      <c r="G10" s="1">
        <v>171</v>
      </c>
      <c r="H10" s="1">
        <f t="shared" si="0"/>
        <v>183.66666666666666</v>
      </c>
      <c r="K10" s="1">
        <v>661</v>
      </c>
      <c r="L10" s="1">
        <v>1153</v>
      </c>
    </row>
    <row r="11" spans="1:13">
      <c r="A11" s="3">
        <v>36327</v>
      </c>
      <c r="B11" s="1" t="s">
        <v>95</v>
      </c>
      <c r="C11" s="2">
        <v>1</v>
      </c>
      <c r="D11" s="1" t="s">
        <v>96</v>
      </c>
      <c r="E11" s="1">
        <v>307</v>
      </c>
      <c r="F11" s="1">
        <v>128</v>
      </c>
      <c r="G11" s="1">
        <v>210</v>
      </c>
      <c r="H11" s="1">
        <f t="shared" si="0"/>
        <v>215</v>
      </c>
      <c r="I11" s="1">
        <f>STDEV(H11:H13)</f>
        <v>36.333843013754553</v>
      </c>
      <c r="J11" s="1">
        <f>I11/SQRT(3)</f>
        <v>20.977354044684795</v>
      </c>
      <c r="K11" s="1">
        <v>661</v>
      </c>
      <c r="L11" s="1">
        <v>1153</v>
      </c>
    </row>
    <row r="12" spans="1:13">
      <c r="A12" s="3">
        <v>36327</v>
      </c>
      <c r="B12" s="1" t="s">
        <v>97</v>
      </c>
      <c r="C12" s="2">
        <v>2</v>
      </c>
      <c r="D12" s="1" t="s">
        <v>674</v>
      </c>
      <c r="E12" s="1">
        <v>187</v>
      </c>
      <c r="F12" s="1">
        <v>319</v>
      </c>
      <c r="G12" s="1">
        <v>201</v>
      </c>
      <c r="H12" s="1">
        <f t="shared" si="0"/>
        <v>235.66666666666666</v>
      </c>
      <c r="K12" s="1">
        <v>661</v>
      </c>
      <c r="L12" s="1">
        <v>1153</v>
      </c>
    </row>
    <row r="13" spans="1:13">
      <c r="A13" s="3">
        <v>36327</v>
      </c>
      <c r="B13" s="1" t="s">
        <v>948</v>
      </c>
      <c r="C13" s="2">
        <v>3</v>
      </c>
      <c r="D13" s="1" t="s">
        <v>949</v>
      </c>
      <c r="E13" s="1">
        <v>262</v>
      </c>
      <c r="F13" s="1">
        <v>122</v>
      </c>
      <c r="G13" s="1">
        <v>111</v>
      </c>
      <c r="H13" s="1">
        <f t="shared" si="0"/>
        <v>165</v>
      </c>
      <c r="K13" s="1">
        <v>661</v>
      </c>
      <c r="L13" s="1">
        <v>1153</v>
      </c>
    </row>
    <row r="14" spans="1:13">
      <c r="A14" s="3">
        <v>36334</v>
      </c>
      <c r="B14" s="1" t="s">
        <v>950</v>
      </c>
      <c r="C14" s="2">
        <v>1</v>
      </c>
      <c r="D14" s="1" t="s">
        <v>951</v>
      </c>
      <c r="E14" s="1">
        <v>30</v>
      </c>
      <c r="F14" s="1">
        <v>23</v>
      </c>
      <c r="G14" s="1">
        <v>31</v>
      </c>
      <c r="H14" s="1">
        <f t="shared" si="0"/>
        <v>28</v>
      </c>
      <c r="I14" s="1">
        <f>STDEV(H14:H16)</f>
        <v>3.8490017945975303</v>
      </c>
      <c r="J14" s="1">
        <f>I14/SQRT(3)</f>
        <v>2.222222222222237</v>
      </c>
      <c r="K14" s="1">
        <v>661</v>
      </c>
      <c r="L14" s="1">
        <v>1153</v>
      </c>
    </row>
    <row r="15" spans="1:13">
      <c r="A15" s="3">
        <v>36334</v>
      </c>
      <c r="B15" s="1" t="s">
        <v>952</v>
      </c>
      <c r="C15" s="2">
        <v>2</v>
      </c>
      <c r="D15" s="1" t="s">
        <v>953</v>
      </c>
      <c r="E15" s="1">
        <v>30</v>
      </c>
      <c r="F15" s="1">
        <v>21</v>
      </c>
      <c r="G15" s="1">
        <v>13</v>
      </c>
      <c r="H15" s="1">
        <f t="shared" si="0"/>
        <v>21.333333333333332</v>
      </c>
      <c r="K15" s="1">
        <v>661</v>
      </c>
      <c r="L15" s="1">
        <v>1153</v>
      </c>
    </row>
    <row r="16" spans="1:13">
      <c r="A16" s="3">
        <v>36334</v>
      </c>
      <c r="B16" s="1" t="s">
        <v>954</v>
      </c>
      <c r="C16" s="2">
        <v>3</v>
      </c>
      <c r="D16" s="1" t="s">
        <v>955</v>
      </c>
      <c r="E16" s="1">
        <v>13</v>
      </c>
      <c r="F16" s="1">
        <v>22</v>
      </c>
      <c r="G16" s="1">
        <v>29</v>
      </c>
      <c r="H16" s="1">
        <f t="shared" si="0"/>
        <v>21.333333333333332</v>
      </c>
      <c r="K16" s="1">
        <v>661</v>
      </c>
      <c r="L16" s="1">
        <v>1153</v>
      </c>
    </row>
    <row r="17" spans="1:12">
      <c r="A17" s="3">
        <v>36341</v>
      </c>
      <c r="B17" s="1" t="s">
        <v>956</v>
      </c>
      <c r="C17" s="2">
        <v>1</v>
      </c>
      <c r="D17" s="1" t="s">
        <v>957</v>
      </c>
      <c r="E17" s="1">
        <v>17</v>
      </c>
      <c r="F17" s="1">
        <v>20</v>
      </c>
      <c r="G17" s="1">
        <v>14</v>
      </c>
      <c r="H17" s="1">
        <f t="shared" si="0"/>
        <v>17</v>
      </c>
      <c r="I17" s="1">
        <f>STDEV(H17:H19)</f>
        <v>6.1191865835619499</v>
      </c>
      <c r="J17" s="1">
        <f>I17/SQRT(3)</f>
        <v>3.5329140212410386</v>
      </c>
      <c r="K17" s="1">
        <v>661</v>
      </c>
      <c r="L17" s="1">
        <v>1153</v>
      </c>
    </row>
    <row r="18" spans="1:12">
      <c r="A18" s="3">
        <v>36341</v>
      </c>
      <c r="B18" s="1" t="s">
        <v>958</v>
      </c>
      <c r="C18" s="2">
        <v>2</v>
      </c>
      <c r="D18" s="1" t="s">
        <v>959</v>
      </c>
      <c r="E18" s="1">
        <v>17</v>
      </c>
      <c r="F18" s="1">
        <v>46</v>
      </c>
      <c r="G18" s="1">
        <v>22</v>
      </c>
      <c r="H18" s="1">
        <f t="shared" si="0"/>
        <v>28.333333333333332</v>
      </c>
      <c r="K18" s="1">
        <v>661</v>
      </c>
      <c r="L18" s="1">
        <v>1153</v>
      </c>
    </row>
    <row r="19" spans="1:12">
      <c r="A19" s="3">
        <v>36341</v>
      </c>
      <c r="B19" s="1" t="s">
        <v>960</v>
      </c>
      <c r="C19" s="2">
        <v>3</v>
      </c>
      <c r="D19" s="1" t="s">
        <v>961</v>
      </c>
      <c r="E19" s="1">
        <v>28</v>
      </c>
      <c r="F19" s="1">
        <v>6</v>
      </c>
      <c r="G19" s="1">
        <v>22</v>
      </c>
      <c r="H19" s="1">
        <f t="shared" si="0"/>
        <v>18.666666666666668</v>
      </c>
      <c r="K19" s="1">
        <v>661</v>
      </c>
      <c r="L19" s="1">
        <v>1153</v>
      </c>
    </row>
    <row r="20" spans="1:12">
      <c r="A20" s="3">
        <v>36348</v>
      </c>
      <c r="B20" s="1" t="s">
        <v>962</v>
      </c>
      <c r="C20" s="2">
        <v>1</v>
      </c>
      <c r="D20" s="1" t="s">
        <v>963</v>
      </c>
      <c r="E20" s="1">
        <v>10</v>
      </c>
      <c r="F20" s="1">
        <v>41</v>
      </c>
      <c r="G20" s="1">
        <v>23</v>
      </c>
      <c r="H20" s="1">
        <f t="shared" si="0"/>
        <v>24.666666666666668</v>
      </c>
      <c r="I20" s="1">
        <f>STDEV(H20:H22)</f>
        <v>3.1681283176407455</v>
      </c>
      <c r="J20" s="1">
        <f>I20/SQRT(3)</f>
        <v>1.8291197370171608</v>
      </c>
      <c r="K20" s="1">
        <v>661</v>
      </c>
      <c r="L20" s="1">
        <v>1440</v>
      </c>
    </row>
    <row r="21" spans="1:12">
      <c r="A21" s="3">
        <v>36348</v>
      </c>
      <c r="B21" s="1" t="s">
        <v>964</v>
      </c>
      <c r="C21" s="2">
        <v>2</v>
      </c>
      <c r="D21" s="1" t="s">
        <v>965</v>
      </c>
      <c r="E21" s="1">
        <v>19</v>
      </c>
      <c r="F21" s="1">
        <v>16</v>
      </c>
      <c r="G21" s="1">
        <v>29</v>
      </c>
      <c r="H21" s="1">
        <f t="shared" si="0"/>
        <v>21.333333333333332</v>
      </c>
      <c r="K21" s="1">
        <v>661</v>
      </c>
      <c r="L21" s="1">
        <v>1440</v>
      </c>
    </row>
    <row r="22" spans="1:12">
      <c r="A22" s="3">
        <v>36348</v>
      </c>
      <c r="B22" s="1" t="s">
        <v>966</v>
      </c>
      <c r="C22" s="2">
        <v>3</v>
      </c>
      <c r="D22" s="1" t="s">
        <v>695</v>
      </c>
      <c r="E22" s="1">
        <v>24</v>
      </c>
      <c r="F22" s="1">
        <v>14</v>
      </c>
      <c r="G22" s="1">
        <v>17</v>
      </c>
      <c r="H22" s="1">
        <f t="shared" si="0"/>
        <v>18.333333333333332</v>
      </c>
      <c r="K22" s="1">
        <v>661</v>
      </c>
      <c r="L22" s="1">
        <v>1440</v>
      </c>
    </row>
    <row r="23" spans="1:12">
      <c r="A23" s="3">
        <v>36355</v>
      </c>
      <c r="B23" s="1" t="s">
        <v>696</v>
      </c>
      <c r="C23" s="2">
        <v>1</v>
      </c>
      <c r="D23" s="1" t="s">
        <v>697</v>
      </c>
      <c r="E23" s="1">
        <v>8</v>
      </c>
      <c r="F23" s="1">
        <v>3</v>
      </c>
      <c r="G23" s="1">
        <v>4</v>
      </c>
      <c r="H23" s="1">
        <f t="shared" si="0"/>
        <v>5</v>
      </c>
      <c r="I23" s="1">
        <f>STDEV(H23:H25)</f>
        <v>1.387777332977421</v>
      </c>
      <c r="J23" s="1">
        <f>I23/SQRT(3)</f>
        <v>0.801233616769775</v>
      </c>
      <c r="K23" s="1">
        <v>661</v>
      </c>
      <c r="L23" s="1">
        <v>1440</v>
      </c>
    </row>
    <row r="24" spans="1:12">
      <c r="A24" s="3">
        <v>36355</v>
      </c>
      <c r="B24" s="1" t="s">
        <v>698</v>
      </c>
      <c r="C24" s="2">
        <v>2</v>
      </c>
      <c r="D24" s="1" t="s">
        <v>699</v>
      </c>
      <c r="E24" s="1">
        <v>11</v>
      </c>
      <c r="F24" s="1">
        <v>1</v>
      </c>
      <c r="G24" s="1">
        <v>5</v>
      </c>
      <c r="H24" s="1">
        <f t="shared" si="0"/>
        <v>5.666666666666667</v>
      </c>
      <c r="K24" s="1">
        <v>661</v>
      </c>
      <c r="L24" s="1">
        <v>1440</v>
      </c>
    </row>
    <row r="25" spans="1:12">
      <c r="A25" s="3">
        <v>36355</v>
      </c>
      <c r="B25" s="1" t="s">
        <v>700</v>
      </c>
      <c r="C25" s="2">
        <v>3</v>
      </c>
      <c r="D25" s="1" t="s">
        <v>701</v>
      </c>
      <c r="E25" s="1">
        <v>3</v>
      </c>
      <c r="F25" s="1">
        <v>1</v>
      </c>
      <c r="G25" s="1">
        <v>5</v>
      </c>
      <c r="H25" s="1">
        <f t="shared" si="0"/>
        <v>3</v>
      </c>
      <c r="K25" s="1">
        <v>661</v>
      </c>
      <c r="L25" s="1">
        <v>1440</v>
      </c>
    </row>
    <row r="26" spans="1:12">
      <c r="A26" s="3">
        <v>36362</v>
      </c>
      <c r="B26" s="1" t="s">
        <v>702</v>
      </c>
      <c r="C26" s="2">
        <v>1</v>
      </c>
      <c r="D26" s="1" t="s">
        <v>703</v>
      </c>
      <c r="E26" s="1">
        <v>4</v>
      </c>
      <c r="F26" s="1">
        <v>12</v>
      </c>
      <c r="G26" s="1">
        <v>7</v>
      </c>
      <c r="H26" s="1">
        <f t="shared" si="0"/>
        <v>7.666666666666667</v>
      </c>
      <c r="I26" s="1">
        <f>STDEV(H26:H28)</f>
        <v>1.3333333333333364</v>
      </c>
      <c r="J26" s="1">
        <f>I26/SQRT(3)</f>
        <v>0.76980035891950283</v>
      </c>
      <c r="K26" s="1">
        <v>661</v>
      </c>
      <c r="L26" s="1">
        <v>1440</v>
      </c>
    </row>
    <row r="27" spans="1:12">
      <c r="A27" s="3">
        <v>36362</v>
      </c>
      <c r="B27" s="1" t="s">
        <v>704</v>
      </c>
      <c r="C27" s="2">
        <v>2</v>
      </c>
      <c r="D27" s="1" t="s">
        <v>410</v>
      </c>
      <c r="E27" s="1">
        <v>13</v>
      </c>
      <c r="F27" s="1">
        <v>10</v>
      </c>
      <c r="G27" s="1">
        <v>8</v>
      </c>
      <c r="H27" s="1">
        <f t="shared" si="0"/>
        <v>10.333333333333334</v>
      </c>
      <c r="K27" s="1">
        <v>661</v>
      </c>
      <c r="L27" s="1">
        <v>1440</v>
      </c>
    </row>
    <row r="28" spans="1:12">
      <c r="A28" s="3">
        <v>36362</v>
      </c>
      <c r="B28" s="1" t="s">
        <v>411</v>
      </c>
      <c r="C28" s="2">
        <v>3</v>
      </c>
      <c r="D28" s="1" t="s">
        <v>412</v>
      </c>
      <c r="E28" s="1">
        <v>5</v>
      </c>
      <c r="F28" s="1">
        <v>11</v>
      </c>
      <c r="G28" s="1">
        <v>11</v>
      </c>
      <c r="H28" s="1">
        <f t="shared" si="0"/>
        <v>9</v>
      </c>
      <c r="K28" s="1">
        <v>661</v>
      </c>
      <c r="L28" s="1">
        <v>1440</v>
      </c>
    </row>
    <row r="29" spans="1:12">
      <c r="A29" s="3">
        <v>36369</v>
      </c>
      <c r="B29" s="1" t="s">
        <v>413</v>
      </c>
      <c r="C29" s="2">
        <v>1</v>
      </c>
      <c r="D29" s="1" t="s">
        <v>414</v>
      </c>
      <c r="E29" s="1">
        <v>5</v>
      </c>
      <c r="F29" s="1">
        <v>10</v>
      </c>
      <c r="G29" s="1">
        <v>1</v>
      </c>
      <c r="H29" s="1">
        <f t="shared" si="0"/>
        <v>5.333333333333333</v>
      </c>
      <c r="I29" s="1">
        <f>STDEV(H29:H31)</f>
        <v>0.38490017945975596</v>
      </c>
      <c r="J29" s="1">
        <f>I29/SQRT(3)</f>
        <v>0.22222222222222537</v>
      </c>
      <c r="K29" s="1">
        <v>531</v>
      </c>
      <c r="L29" s="1">
        <v>1155</v>
      </c>
    </row>
    <row r="30" spans="1:12">
      <c r="A30" s="3">
        <v>36369</v>
      </c>
      <c r="B30" s="1" t="s">
        <v>177</v>
      </c>
      <c r="C30" s="2">
        <v>2</v>
      </c>
      <c r="D30" s="1" t="s">
        <v>178</v>
      </c>
      <c r="E30" s="1">
        <v>2</v>
      </c>
      <c r="F30" s="1">
        <v>11</v>
      </c>
      <c r="G30" s="1">
        <v>1</v>
      </c>
      <c r="H30" s="1">
        <f t="shared" si="0"/>
        <v>4.666666666666667</v>
      </c>
      <c r="K30" s="1">
        <v>531</v>
      </c>
      <c r="L30" s="1">
        <v>1155</v>
      </c>
    </row>
    <row r="31" spans="1:12">
      <c r="A31" s="3">
        <v>36369</v>
      </c>
      <c r="B31" s="1" t="s">
        <v>179</v>
      </c>
      <c r="C31" s="2">
        <v>3</v>
      </c>
      <c r="D31" s="1" t="s">
        <v>180</v>
      </c>
      <c r="E31" s="1">
        <v>3</v>
      </c>
      <c r="F31" s="1">
        <v>6</v>
      </c>
      <c r="G31" s="1">
        <v>5</v>
      </c>
      <c r="H31" s="1">
        <f t="shared" si="0"/>
        <v>4.666666666666667</v>
      </c>
      <c r="K31" s="1">
        <v>531</v>
      </c>
      <c r="L31" s="1">
        <v>1155</v>
      </c>
    </row>
    <row r="32" spans="1:12">
      <c r="A32" s="3">
        <v>36376</v>
      </c>
      <c r="B32" s="1" t="s">
        <v>181</v>
      </c>
      <c r="C32" s="2">
        <v>1</v>
      </c>
      <c r="D32" s="1" t="s">
        <v>182</v>
      </c>
      <c r="E32" s="1">
        <v>4</v>
      </c>
      <c r="F32" s="1">
        <v>3</v>
      </c>
      <c r="G32" s="1">
        <v>2</v>
      </c>
      <c r="H32" s="1">
        <f t="shared" si="0"/>
        <v>3</v>
      </c>
      <c r="I32" s="1">
        <f>STDEV(H32:H34)</f>
        <v>0.96225044864937703</v>
      </c>
      <c r="J32" s="1">
        <f>I32/SQRT(3)</f>
        <v>0.55555555555555602</v>
      </c>
      <c r="K32" s="1">
        <v>531</v>
      </c>
      <c r="L32" s="1">
        <v>1442</v>
      </c>
    </row>
    <row r="33" spans="1:12">
      <c r="A33" s="3">
        <v>36376</v>
      </c>
      <c r="B33" s="1" t="s">
        <v>183</v>
      </c>
      <c r="C33" s="2">
        <v>2</v>
      </c>
      <c r="D33" s="1" t="s">
        <v>184</v>
      </c>
      <c r="E33" s="1">
        <v>4</v>
      </c>
      <c r="F33" s="1">
        <v>2</v>
      </c>
      <c r="G33" s="1">
        <v>3</v>
      </c>
      <c r="H33" s="1">
        <f t="shared" si="0"/>
        <v>3</v>
      </c>
      <c r="K33" s="1">
        <v>531</v>
      </c>
      <c r="L33" s="1">
        <v>1442</v>
      </c>
    </row>
    <row r="34" spans="1:12">
      <c r="A34" s="3">
        <v>36376</v>
      </c>
      <c r="B34" s="1" t="s">
        <v>185</v>
      </c>
      <c r="C34" s="2">
        <v>3</v>
      </c>
      <c r="D34" s="1" t="s">
        <v>186</v>
      </c>
      <c r="E34" s="1">
        <v>1</v>
      </c>
      <c r="F34" s="1">
        <v>8</v>
      </c>
      <c r="G34" s="1">
        <v>5</v>
      </c>
      <c r="H34" s="1">
        <f t="shared" si="0"/>
        <v>4.666666666666667</v>
      </c>
      <c r="K34" s="1">
        <v>531</v>
      </c>
      <c r="L34" s="1">
        <v>1442</v>
      </c>
    </row>
    <row r="35" spans="1:12">
      <c r="A35" s="3">
        <v>36383</v>
      </c>
      <c r="B35" s="1" t="s">
        <v>187</v>
      </c>
      <c r="C35" s="2">
        <v>1</v>
      </c>
      <c r="D35" s="1" t="s">
        <v>188</v>
      </c>
      <c r="E35" s="1">
        <v>24</v>
      </c>
      <c r="F35" s="1">
        <v>41</v>
      </c>
      <c r="G35" s="1">
        <v>75</v>
      </c>
      <c r="H35" s="1">
        <f t="shared" si="0"/>
        <v>46.666666666666664</v>
      </c>
      <c r="I35" s="1">
        <f>STDEV(H35:H37)</f>
        <v>12.333333333333323</v>
      </c>
      <c r="J35" s="1">
        <f>I35/SQRT(3)</f>
        <v>7.1206533200053794</v>
      </c>
      <c r="K35" s="1">
        <v>531</v>
      </c>
      <c r="L35" s="1">
        <v>1442</v>
      </c>
    </row>
    <row r="36" spans="1:12">
      <c r="A36" s="3">
        <v>36383</v>
      </c>
      <c r="B36" s="1" t="s">
        <v>189</v>
      </c>
      <c r="C36" s="2">
        <v>2</v>
      </c>
      <c r="D36" s="1" t="s">
        <v>190</v>
      </c>
      <c r="E36" s="1">
        <v>16</v>
      </c>
      <c r="F36" s="1">
        <v>7</v>
      </c>
      <c r="G36" s="1">
        <v>44</v>
      </c>
      <c r="H36" s="1">
        <f t="shared" si="0"/>
        <v>22.333333333333332</v>
      </c>
      <c r="K36" s="1">
        <v>531</v>
      </c>
      <c r="L36" s="1">
        <v>1442</v>
      </c>
    </row>
    <row r="37" spans="1:12">
      <c r="A37" s="3">
        <v>36383</v>
      </c>
      <c r="B37" s="1" t="s">
        <v>191</v>
      </c>
      <c r="C37" s="2">
        <v>3</v>
      </c>
      <c r="D37" s="1" t="s">
        <v>192</v>
      </c>
      <c r="E37" s="1">
        <v>22</v>
      </c>
      <c r="F37" s="1">
        <v>33</v>
      </c>
      <c r="G37" s="1">
        <v>38</v>
      </c>
      <c r="H37" s="1">
        <f t="shared" si="0"/>
        <v>31</v>
      </c>
      <c r="K37" s="1">
        <v>531</v>
      </c>
      <c r="L37" s="1">
        <v>1442</v>
      </c>
    </row>
    <row r="38" spans="1:12">
      <c r="A38" s="3">
        <v>36390</v>
      </c>
      <c r="B38" s="1" t="s">
        <v>193</v>
      </c>
      <c r="C38" s="2">
        <v>1</v>
      </c>
      <c r="D38" s="1" t="s">
        <v>194</v>
      </c>
      <c r="E38" s="1">
        <v>8</v>
      </c>
      <c r="F38" s="1">
        <v>27</v>
      </c>
      <c r="G38" s="1">
        <v>34</v>
      </c>
      <c r="H38" s="1">
        <f t="shared" si="0"/>
        <v>23</v>
      </c>
      <c r="I38" s="1">
        <f>STDEV(H38:H40)</f>
        <v>1.4529663145135492</v>
      </c>
      <c r="J38" s="1">
        <f>I38/SQRT(3)</f>
        <v>0.83887049280785608</v>
      </c>
      <c r="K38" s="1">
        <v>531</v>
      </c>
      <c r="L38" s="1">
        <v>1442</v>
      </c>
    </row>
    <row r="39" spans="1:12">
      <c r="A39" s="3">
        <v>36390</v>
      </c>
      <c r="B39" s="1" t="s">
        <v>195</v>
      </c>
      <c r="C39" s="2">
        <v>2</v>
      </c>
      <c r="D39" s="1" t="s">
        <v>25</v>
      </c>
      <c r="E39" s="1">
        <v>10</v>
      </c>
      <c r="F39" s="1">
        <v>25</v>
      </c>
      <c r="G39" s="1">
        <v>27</v>
      </c>
      <c r="H39" s="1">
        <f t="shared" si="0"/>
        <v>20.666666666666668</v>
      </c>
      <c r="K39" s="1">
        <v>531</v>
      </c>
      <c r="L39" s="1">
        <v>1442</v>
      </c>
    </row>
    <row r="40" spans="1:12">
      <c r="A40" s="3">
        <v>36390</v>
      </c>
      <c r="B40" s="1" t="s">
        <v>26</v>
      </c>
      <c r="C40" s="2">
        <v>3</v>
      </c>
      <c r="D40" s="1" t="s">
        <v>27</v>
      </c>
      <c r="E40" s="1">
        <v>18</v>
      </c>
      <c r="F40" s="1">
        <v>22</v>
      </c>
      <c r="G40" s="1">
        <v>21</v>
      </c>
      <c r="H40" s="1">
        <f t="shared" si="0"/>
        <v>20.333333333333332</v>
      </c>
      <c r="K40" s="1">
        <v>531</v>
      </c>
      <c r="L40" s="1">
        <v>1442</v>
      </c>
    </row>
    <row r="41" spans="1:12">
      <c r="A41" s="3">
        <v>36308</v>
      </c>
      <c r="B41" s="1" t="s">
        <v>28</v>
      </c>
      <c r="C41" s="2">
        <v>1</v>
      </c>
      <c r="D41" s="1" t="s">
        <v>806</v>
      </c>
      <c r="E41" s="1">
        <v>0</v>
      </c>
      <c r="F41" s="1">
        <v>0</v>
      </c>
      <c r="G41" s="1">
        <v>0</v>
      </c>
      <c r="H41" s="1">
        <f t="shared" si="0"/>
        <v>0</v>
      </c>
      <c r="I41" s="1">
        <f>STDEV(H41:H43)</f>
        <v>0</v>
      </c>
      <c r="J41" s="1">
        <f>I41/SQRT(3)</f>
        <v>0</v>
      </c>
      <c r="K41" s="1">
        <v>661</v>
      </c>
    </row>
    <row r="42" spans="1:12">
      <c r="A42" s="3">
        <v>36308</v>
      </c>
      <c r="B42" s="1" t="s">
        <v>807</v>
      </c>
      <c r="C42" s="2">
        <v>2</v>
      </c>
      <c r="D42" s="1" t="s">
        <v>808</v>
      </c>
      <c r="E42" s="1">
        <v>0</v>
      </c>
      <c r="F42" s="1">
        <v>0</v>
      </c>
      <c r="G42" s="1">
        <v>0</v>
      </c>
      <c r="H42" s="1">
        <f t="shared" si="0"/>
        <v>0</v>
      </c>
      <c r="K42" s="1">
        <v>661</v>
      </c>
    </row>
    <row r="43" spans="1:12">
      <c r="A43" s="3">
        <v>36308</v>
      </c>
      <c r="B43" s="1" t="s">
        <v>809</v>
      </c>
      <c r="C43" s="2">
        <v>3</v>
      </c>
      <c r="D43" s="1" t="s">
        <v>810</v>
      </c>
      <c r="E43" s="1">
        <v>0</v>
      </c>
      <c r="F43" s="1">
        <v>0</v>
      </c>
      <c r="G43" s="1">
        <v>0</v>
      </c>
      <c r="H43" s="1">
        <f t="shared" si="0"/>
        <v>0</v>
      </c>
      <c r="K43" s="1">
        <v>661</v>
      </c>
    </row>
    <row r="44" spans="1:12">
      <c r="A44" s="3">
        <v>36313</v>
      </c>
      <c r="B44" s="1" t="s">
        <v>811</v>
      </c>
      <c r="C44" s="2">
        <v>1</v>
      </c>
      <c r="D44" s="1" t="s">
        <v>812</v>
      </c>
      <c r="E44" s="1">
        <v>0</v>
      </c>
      <c r="F44" s="1">
        <v>0</v>
      </c>
      <c r="G44" s="1">
        <v>0</v>
      </c>
      <c r="H44" s="1">
        <f t="shared" si="0"/>
        <v>0</v>
      </c>
      <c r="I44" s="1">
        <f>STDEV(H44:H46)</f>
        <v>0</v>
      </c>
      <c r="J44" s="1">
        <f>I44/SQRT(3)</f>
        <v>0</v>
      </c>
      <c r="K44" s="1">
        <v>661</v>
      </c>
    </row>
    <row r="45" spans="1:12">
      <c r="A45" s="3">
        <v>36313</v>
      </c>
      <c r="B45" s="1" t="s">
        <v>813</v>
      </c>
      <c r="C45" s="2">
        <v>2</v>
      </c>
      <c r="D45" s="1" t="s">
        <v>814</v>
      </c>
      <c r="E45" s="1">
        <v>0</v>
      </c>
      <c r="F45" s="1">
        <v>0</v>
      </c>
      <c r="G45" s="1">
        <v>0</v>
      </c>
      <c r="H45" s="1">
        <f t="shared" si="0"/>
        <v>0</v>
      </c>
      <c r="K45" s="1">
        <v>661</v>
      </c>
    </row>
    <row r="46" spans="1:12">
      <c r="A46" s="3">
        <v>36313</v>
      </c>
      <c r="B46" s="1" t="s">
        <v>815</v>
      </c>
      <c r="C46" s="2">
        <v>3</v>
      </c>
      <c r="D46" s="1" t="s">
        <v>816</v>
      </c>
      <c r="E46" s="1">
        <v>0</v>
      </c>
      <c r="F46" s="1">
        <v>0</v>
      </c>
      <c r="G46" s="1">
        <v>0</v>
      </c>
      <c r="H46" s="1">
        <f t="shared" si="0"/>
        <v>0</v>
      </c>
      <c r="K46" s="1">
        <v>661</v>
      </c>
    </row>
    <row r="47" spans="1:12">
      <c r="A47" s="3">
        <v>36320</v>
      </c>
      <c r="B47" s="1" t="s">
        <v>817</v>
      </c>
      <c r="C47" s="2">
        <v>1</v>
      </c>
      <c r="D47" s="1" t="s">
        <v>818</v>
      </c>
      <c r="E47" s="1">
        <v>0</v>
      </c>
      <c r="F47" s="1">
        <v>0</v>
      </c>
      <c r="G47" s="1">
        <v>0</v>
      </c>
      <c r="H47" s="1">
        <f t="shared" si="0"/>
        <v>0</v>
      </c>
      <c r="I47" s="1">
        <f>STDEV(H47:H49)</f>
        <v>0</v>
      </c>
      <c r="J47" s="1">
        <f>I47/SQRT(3)</f>
        <v>0</v>
      </c>
      <c r="K47" s="1">
        <v>661</v>
      </c>
    </row>
    <row r="48" spans="1:12">
      <c r="A48" s="3">
        <v>36320</v>
      </c>
      <c r="B48" s="1" t="s">
        <v>819</v>
      </c>
      <c r="C48" s="2">
        <v>2</v>
      </c>
      <c r="D48" s="1" t="s">
        <v>820</v>
      </c>
      <c r="E48" s="1">
        <v>0</v>
      </c>
      <c r="F48" s="1">
        <v>0</v>
      </c>
      <c r="G48" s="1">
        <v>0</v>
      </c>
      <c r="H48" s="1">
        <f t="shared" si="0"/>
        <v>0</v>
      </c>
      <c r="K48" s="1">
        <v>661</v>
      </c>
    </row>
    <row r="49" spans="1:11">
      <c r="A49" s="3">
        <v>36320</v>
      </c>
      <c r="B49" s="1" t="s">
        <v>821</v>
      </c>
      <c r="C49" s="2">
        <v>2</v>
      </c>
      <c r="D49" s="1" t="s">
        <v>822</v>
      </c>
      <c r="E49" s="1">
        <v>0</v>
      </c>
      <c r="F49" s="1">
        <v>0</v>
      </c>
      <c r="G49" s="1">
        <v>0</v>
      </c>
      <c r="H49" s="1">
        <f t="shared" si="0"/>
        <v>0</v>
      </c>
      <c r="K49" s="1">
        <v>661</v>
      </c>
    </row>
    <row r="50" spans="1:11">
      <c r="A50" s="3">
        <v>36327</v>
      </c>
      <c r="B50" s="1" t="s">
        <v>823</v>
      </c>
      <c r="C50" s="2">
        <v>1</v>
      </c>
      <c r="D50" s="1" t="s">
        <v>824</v>
      </c>
      <c r="E50" s="1">
        <v>0</v>
      </c>
      <c r="F50" s="1">
        <v>0</v>
      </c>
      <c r="G50" s="1">
        <v>0</v>
      </c>
      <c r="H50" s="1">
        <f t="shared" si="0"/>
        <v>0</v>
      </c>
      <c r="I50" s="1">
        <f>STDEV(H50:H52)</f>
        <v>0</v>
      </c>
      <c r="J50" s="1">
        <f>I50/SQRT(3)</f>
        <v>0</v>
      </c>
      <c r="K50" s="1">
        <v>661</v>
      </c>
    </row>
    <row r="51" spans="1:11">
      <c r="A51" s="3">
        <v>36327</v>
      </c>
      <c r="B51" s="1" t="s">
        <v>825</v>
      </c>
      <c r="C51" s="2">
        <v>2</v>
      </c>
      <c r="D51" s="1" t="s">
        <v>826</v>
      </c>
      <c r="E51" s="1">
        <v>0</v>
      </c>
      <c r="F51" s="1">
        <v>0</v>
      </c>
      <c r="G51" s="1">
        <v>0</v>
      </c>
      <c r="H51" s="1">
        <f t="shared" si="0"/>
        <v>0</v>
      </c>
      <c r="K51" s="1">
        <v>661</v>
      </c>
    </row>
    <row r="52" spans="1:11">
      <c r="A52" s="3">
        <v>36327</v>
      </c>
      <c r="B52" s="1" t="s">
        <v>827</v>
      </c>
      <c r="C52" s="2">
        <v>3</v>
      </c>
      <c r="D52" s="1" t="s">
        <v>541</v>
      </c>
      <c r="E52" s="1">
        <v>0</v>
      </c>
      <c r="F52" s="1">
        <v>0</v>
      </c>
      <c r="G52" s="1">
        <v>0</v>
      </c>
      <c r="H52" s="1">
        <f t="shared" si="0"/>
        <v>0</v>
      </c>
      <c r="K52" s="1">
        <v>661</v>
      </c>
    </row>
    <row r="53" spans="1:11">
      <c r="A53" s="3">
        <v>36334</v>
      </c>
      <c r="B53" s="1" t="s">
        <v>542</v>
      </c>
      <c r="C53" s="2">
        <v>1</v>
      </c>
      <c r="D53" s="1" t="s">
        <v>543</v>
      </c>
      <c r="E53" s="1">
        <v>3</v>
      </c>
      <c r="F53" s="1">
        <v>2</v>
      </c>
      <c r="G53" s="1">
        <v>2</v>
      </c>
      <c r="H53" s="1">
        <f t="shared" si="0"/>
        <v>2.3333333333333335</v>
      </c>
      <c r="I53" s="1">
        <f>STDEV(H53:H55)</f>
        <v>1.9999999999999991</v>
      </c>
      <c r="J53" s="1">
        <f>I53/SQRT(3)</f>
        <v>1.154700538379251</v>
      </c>
      <c r="K53" s="1">
        <v>661</v>
      </c>
    </row>
    <row r="54" spans="1:11">
      <c r="A54" s="3">
        <v>36334</v>
      </c>
      <c r="B54" s="1" t="s">
        <v>544</v>
      </c>
      <c r="C54" s="2">
        <v>2</v>
      </c>
      <c r="D54" s="1" t="s">
        <v>545</v>
      </c>
      <c r="E54" s="1">
        <v>6</v>
      </c>
      <c r="F54" s="1">
        <v>5</v>
      </c>
      <c r="G54" s="1">
        <v>2</v>
      </c>
      <c r="H54" s="1">
        <f t="shared" si="0"/>
        <v>4.333333333333333</v>
      </c>
      <c r="K54" s="1">
        <v>661</v>
      </c>
    </row>
    <row r="55" spans="1:11">
      <c r="A55" s="3">
        <v>36334</v>
      </c>
      <c r="B55" s="1" t="s">
        <v>546</v>
      </c>
      <c r="C55" s="2">
        <v>3</v>
      </c>
      <c r="D55" s="1" t="s">
        <v>547</v>
      </c>
      <c r="E55" s="1">
        <v>6</v>
      </c>
      <c r="F55" s="1">
        <v>8</v>
      </c>
      <c r="G55" s="1">
        <v>5</v>
      </c>
      <c r="H55" s="1">
        <f t="shared" si="0"/>
        <v>6.333333333333333</v>
      </c>
      <c r="K55" s="1">
        <v>661</v>
      </c>
    </row>
    <row r="56" spans="1:11">
      <c r="A56" s="3">
        <v>36341</v>
      </c>
      <c r="B56" s="1" t="s">
        <v>548</v>
      </c>
      <c r="C56" s="2">
        <v>1</v>
      </c>
      <c r="D56" s="1" t="s">
        <v>549</v>
      </c>
      <c r="E56" s="1">
        <v>5</v>
      </c>
      <c r="F56" s="1">
        <v>20</v>
      </c>
      <c r="G56" s="1">
        <v>14</v>
      </c>
      <c r="H56" s="1">
        <f t="shared" si="0"/>
        <v>13</v>
      </c>
      <c r="I56" s="1">
        <f>STDEV(H56:H58)</f>
        <v>4.2557151116012353</v>
      </c>
      <c r="J56" s="1">
        <f>I56/SQRT(3)</f>
        <v>2.4570382652773315</v>
      </c>
      <c r="K56" s="1">
        <v>661</v>
      </c>
    </row>
    <row r="57" spans="1:11">
      <c r="A57" s="3">
        <v>36341</v>
      </c>
      <c r="B57" s="1" t="s">
        <v>550</v>
      </c>
      <c r="C57" s="2">
        <v>2</v>
      </c>
      <c r="D57" s="1" t="s">
        <v>551</v>
      </c>
      <c r="E57" s="1">
        <v>9</v>
      </c>
      <c r="F57" s="1">
        <v>31</v>
      </c>
      <c r="G57" s="1">
        <v>7</v>
      </c>
      <c r="H57" s="1">
        <f t="shared" si="0"/>
        <v>15.666666666666666</v>
      </c>
      <c r="K57" s="1">
        <v>661</v>
      </c>
    </row>
    <row r="58" spans="1:11">
      <c r="A58" s="3">
        <v>36341</v>
      </c>
      <c r="B58" s="1" t="s">
        <v>552</v>
      </c>
      <c r="C58" s="2">
        <v>3</v>
      </c>
      <c r="D58" s="1" t="s">
        <v>284</v>
      </c>
      <c r="E58" s="1">
        <v>6</v>
      </c>
      <c r="F58" s="1">
        <v>3</v>
      </c>
      <c r="G58" s="1">
        <v>13</v>
      </c>
      <c r="H58" s="1">
        <f t="shared" si="0"/>
        <v>7.333333333333333</v>
      </c>
      <c r="K58" s="1">
        <v>661</v>
      </c>
    </row>
    <row r="59" spans="1:11">
      <c r="A59" s="3">
        <v>36348</v>
      </c>
      <c r="B59" s="1" t="s">
        <v>285</v>
      </c>
      <c r="C59" s="2">
        <v>1</v>
      </c>
      <c r="D59" s="1" t="s">
        <v>286</v>
      </c>
      <c r="E59" s="1">
        <v>0</v>
      </c>
      <c r="F59" s="1">
        <v>0</v>
      </c>
      <c r="G59" s="1">
        <v>0</v>
      </c>
      <c r="H59" s="1">
        <f t="shared" si="0"/>
        <v>0</v>
      </c>
      <c r="I59" s="1">
        <f>STDEV(H59:H61)</f>
        <v>0</v>
      </c>
      <c r="J59" s="1">
        <f>I59/SQRT(3)</f>
        <v>0</v>
      </c>
      <c r="K59" s="1">
        <v>661</v>
      </c>
    </row>
    <row r="60" spans="1:11">
      <c r="A60" s="3">
        <v>36348</v>
      </c>
      <c r="B60" s="1" t="s">
        <v>287</v>
      </c>
      <c r="C60" s="2">
        <v>2</v>
      </c>
      <c r="D60" s="1" t="s">
        <v>288</v>
      </c>
      <c r="E60" s="1">
        <v>0</v>
      </c>
      <c r="F60" s="1">
        <v>0</v>
      </c>
      <c r="G60" s="1">
        <v>0</v>
      </c>
      <c r="H60" s="1">
        <f t="shared" si="0"/>
        <v>0</v>
      </c>
      <c r="K60" s="1">
        <v>661</v>
      </c>
    </row>
    <row r="61" spans="1:11">
      <c r="A61" s="3">
        <v>36348</v>
      </c>
      <c r="B61" s="1" t="s">
        <v>49</v>
      </c>
      <c r="C61" s="2">
        <v>3</v>
      </c>
      <c r="D61" s="1" t="s">
        <v>50</v>
      </c>
      <c r="E61" s="1">
        <v>0</v>
      </c>
      <c r="F61" s="1">
        <v>0</v>
      </c>
      <c r="G61" s="1">
        <v>0</v>
      </c>
      <c r="H61" s="1">
        <f t="shared" si="0"/>
        <v>0</v>
      </c>
      <c r="K61" s="1">
        <v>661</v>
      </c>
    </row>
    <row r="62" spans="1:11">
      <c r="A62" s="3">
        <v>36355</v>
      </c>
      <c r="B62" s="1" t="s">
        <v>51</v>
      </c>
      <c r="C62" s="2">
        <v>1</v>
      </c>
      <c r="D62" s="1" t="s">
        <v>52</v>
      </c>
      <c r="E62" s="1">
        <v>2</v>
      </c>
      <c r="F62" s="1">
        <v>7</v>
      </c>
      <c r="G62" s="1">
        <v>4</v>
      </c>
      <c r="H62" s="1">
        <f t="shared" si="0"/>
        <v>4.333333333333333</v>
      </c>
      <c r="I62" s="1">
        <f>STDEV(H62:H64)</f>
        <v>1.8559214542766735</v>
      </c>
      <c r="J62" s="1">
        <f>I62/SQRT(3)</f>
        <v>1.0715167512214392</v>
      </c>
      <c r="K62" s="1">
        <v>661</v>
      </c>
    </row>
    <row r="63" spans="1:11">
      <c r="A63" s="3">
        <v>36355</v>
      </c>
      <c r="B63" s="1" t="s">
        <v>53</v>
      </c>
      <c r="C63" s="2">
        <v>2</v>
      </c>
      <c r="D63" s="1" t="s">
        <v>54</v>
      </c>
      <c r="E63" s="1">
        <v>5</v>
      </c>
      <c r="F63" s="1">
        <v>7</v>
      </c>
      <c r="G63" s="1">
        <v>5</v>
      </c>
      <c r="H63" s="1">
        <f t="shared" si="0"/>
        <v>5.666666666666667</v>
      </c>
      <c r="K63" s="1">
        <v>661</v>
      </c>
    </row>
    <row r="64" spans="1:11">
      <c r="A64" s="3">
        <v>36355</v>
      </c>
      <c r="B64" s="1" t="s">
        <v>55</v>
      </c>
      <c r="C64" s="2">
        <v>3</v>
      </c>
      <c r="D64" s="1" t="s">
        <v>56</v>
      </c>
      <c r="E64" s="1">
        <v>0</v>
      </c>
      <c r="F64" s="1">
        <v>0</v>
      </c>
      <c r="G64" s="1">
        <v>6</v>
      </c>
      <c r="H64" s="1">
        <f t="shared" si="0"/>
        <v>2</v>
      </c>
      <c r="K64" s="1">
        <v>661</v>
      </c>
    </row>
    <row r="65" spans="1:12">
      <c r="A65" s="3">
        <v>36362</v>
      </c>
      <c r="B65" s="1" t="s">
        <v>57</v>
      </c>
      <c r="C65" s="2">
        <v>1</v>
      </c>
      <c r="D65" s="1" t="s">
        <v>58</v>
      </c>
      <c r="E65" s="1">
        <v>6</v>
      </c>
      <c r="F65" s="1">
        <v>4</v>
      </c>
      <c r="G65" s="1">
        <v>5</v>
      </c>
      <c r="H65" s="1">
        <f t="shared" si="0"/>
        <v>5</v>
      </c>
      <c r="I65" s="1">
        <f>STDEV(H65:H67)</f>
        <v>5.5677643628300215</v>
      </c>
      <c r="J65" s="1">
        <f>I65/SQRT(3)</f>
        <v>3.2145502536643185</v>
      </c>
      <c r="K65" s="1">
        <v>661</v>
      </c>
    </row>
    <row r="66" spans="1:12">
      <c r="A66" s="3">
        <v>36362</v>
      </c>
      <c r="B66" s="1" t="s">
        <v>59</v>
      </c>
      <c r="C66" s="2">
        <v>2</v>
      </c>
      <c r="D66" s="1" t="s">
        <v>60</v>
      </c>
      <c r="E66" s="1">
        <v>18</v>
      </c>
      <c r="F66" s="1">
        <v>14</v>
      </c>
      <c r="G66" s="1">
        <v>16</v>
      </c>
      <c r="H66" s="1">
        <f t="shared" ref="H66:H129" si="1">AVERAGE(E66:G66)</f>
        <v>16</v>
      </c>
      <c r="K66" s="1">
        <v>661</v>
      </c>
    </row>
    <row r="67" spans="1:12">
      <c r="A67" s="3">
        <v>36362</v>
      </c>
      <c r="B67" s="1" t="s">
        <v>61</v>
      </c>
      <c r="C67" s="2">
        <v>3</v>
      </c>
      <c r="D67" s="1" t="s">
        <v>62</v>
      </c>
      <c r="E67" s="1">
        <v>19</v>
      </c>
      <c r="F67" s="1">
        <v>9</v>
      </c>
      <c r="G67" s="1">
        <v>8</v>
      </c>
      <c r="H67" s="1">
        <f t="shared" si="1"/>
        <v>12</v>
      </c>
      <c r="K67" s="1">
        <v>661</v>
      </c>
    </row>
    <row r="68" spans="1:12">
      <c r="A68" s="3">
        <v>36369</v>
      </c>
      <c r="B68" s="1" t="s">
        <v>63</v>
      </c>
      <c r="C68" s="2">
        <v>1</v>
      </c>
      <c r="D68" s="1" t="s">
        <v>64</v>
      </c>
      <c r="E68" s="1">
        <v>200</v>
      </c>
      <c r="F68" s="1">
        <v>254</v>
      </c>
      <c r="G68" s="1">
        <v>180</v>
      </c>
      <c r="H68" s="1">
        <f t="shared" si="1"/>
        <v>211.33333333333334</v>
      </c>
      <c r="I68" s="1">
        <f>STDEV(H68:H70)</f>
        <v>23.028967265887729</v>
      </c>
      <c r="J68" s="1">
        <f>I68/SQRT(3)</f>
        <v>13.295780450119361</v>
      </c>
      <c r="K68" s="1">
        <v>531</v>
      </c>
    </row>
    <row r="69" spans="1:12">
      <c r="A69" s="3">
        <v>36369</v>
      </c>
      <c r="B69" s="1" t="s">
        <v>65</v>
      </c>
      <c r="C69" s="2">
        <v>2</v>
      </c>
      <c r="D69" s="1" t="s">
        <v>66</v>
      </c>
      <c r="E69" s="1">
        <v>170</v>
      </c>
      <c r="F69" s="1">
        <v>232</v>
      </c>
      <c r="G69" s="1">
        <v>169</v>
      </c>
      <c r="H69" s="1">
        <f t="shared" si="1"/>
        <v>190.33333333333334</v>
      </c>
      <c r="K69" s="1">
        <v>531</v>
      </c>
    </row>
    <row r="70" spans="1:12">
      <c r="A70" s="3">
        <v>36369</v>
      </c>
      <c r="B70" s="1" t="s">
        <v>67</v>
      </c>
      <c r="C70" s="2">
        <v>3</v>
      </c>
      <c r="D70" s="1" t="s">
        <v>319</v>
      </c>
      <c r="E70" s="1">
        <v>182</v>
      </c>
      <c r="F70" s="1">
        <v>312</v>
      </c>
      <c r="G70" s="1">
        <v>215</v>
      </c>
      <c r="H70" s="1">
        <f t="shared" si="1"/>
        <v>236.33333333333334</v>
      </c>
      <c r="K70" s="1">
        <v>531</v>
      </c>
    </row>
    <row r="71" spans="1:12">
      <c r="A71" s="3">
        <v>36376</v>
      </c>
      <c r="B71" s="1" t="s">
        <v>320</v>
      </c>
      <c r="C71" s="2">
        <v>1</v>
      </c>
      <c r="D71" s="1" t="s">
        <v>148</v>
      </c>
      <c r="E71" s="1">
        <v>548</v>
      </c>
      <c r="F71" s="1">
        <v>387</v>
      </c>
      <c r="G71" s="1">
        <v>337</v>
      </c>
      <c r="H71" s="1">
        <f t="shared" si="1"/>
        <v>424</v>
      </c>
      <c r="I71" s="1">
        <f>STDEV(H71:H73)</f>
        <v>70.354657115060633</v>
      </c>
      <c r="J71" s="1">
        <f>I71/SQRT(3)</f>
        <v>40.619280224124076</v>
      </c>
      <c r="K71" s="1">
        <v>531</v>
      </c>
    </row>
    <row r="72" spans="1:12">
      <c r="A72" s="3">
        <v>36376</v>
      </c>
      <c r="B72" s="1" t="s">
        <v>149</v>
      </c>
      <c r="C72" s="2">
        <v>2</v>
      </c>
      <c r="D72" s="1" t="s">
        <v>150</v>
      </c>
      <c r="E72" s="1">
        <v>392</v>
      </c>
      <c r="F72" s="1">
        <v>339</v>
      </c>
      <c r="G72" s="1">
        <v>491</v>
      </c>
      <c r="H72" s="1">
        <f t="shared" si="1"/>
        <v>407.33333333333331</v>
      </c>
      <c r="K72" s="1">
        <v>531</v>
      </c>
    </row>
    <row r="73" spans="1:12">
      <c r="A73" s="3">
        <v>36376</v>
      </c>
      <c r="B73" s="1" t="s">
        <v>151</v>
      </c>
      <c r="C73" s="2">
        <v>3</v>
      </c>
      <c r="D73" s="1" t="s">
        <v>152</v>
      </c>
      <c r="E73" s="1">
        <v>234</v>
      </c>
      <c r="F73" s="1">
        <v>713</v>
      </c>
      <c r="G73" s="1">
        <v>663</v>
      </c>
      <c r="H73" s="1">
        <f t="shared" si="1"/>
        <v>536.66666666666663</v>
      </c>
      <c r="K73" s="1">
        <v>531</v>
      </c>
    </row>
    <row r="74" spans="1:12">
      <c r="A74" s="3">
        <v>36383</v>
      </c>
      <c r="B74" s="1" t="s">
        <v>153</v>
      </c>
      <c r="C74" s="2">
        <v>1</v>
      </c>
      <c r="D74" s="1" t="s">
        <v>154</v>
      </c>
      <c r="E74" s="1">
        <v>266</v>
      </c>
      <c r="F74" s="1">
        <v>377</v>
      </c>
      <c r="G74" s="1">
        <v>589</v>
      </c>
      <c r="H74" s="1">
        <f t="shared" si="1"/>
        <v>410.66666666666669</v>
      </c>
      <c r="I74" s="1">
        <f>STDEV(H74:H76)</f>
        <v>68.001089315893438</v>
      </c>
      <c r="J74" s="1">
        <f>I74/SQRT(3)</f>
        <v>39.260447221718863</v>
      </c>
      <c r="K74" s="1">
        <v>531</v>
      </c>
    </row>
    <row r="75" spans="1:12">
      <c r="A75" s="3">
        <v>36383</v>
      </c>
      <c r="B75" s="1" t="s">
        <v>155</v>
      </c>
      <c r="C75" s="2">
        <v>2</v>
      </c>
      <c r="D75" s="1" t="s">
        <v>156</v>
      </c>
      <c r="E75" s="1">
        <v>179</v>
      </c>
      <c r="F75" s="1">
        <v>269</v>
      </c>
      <c r="G75" s="1">
        <v>578</v>
      </c>
      <c r="H75" s="1">
        <f t="shared" si="1"/>
        <v>342</v>
      </c>
      <c r="K75" s="1">
        <v>531</v>
      </c>
    </row>
    <row r="76" spans="1:12">
      <c r="A76" s="3">
        <v>36383</v>
      </c>
      <c r="B76" s="1" t="s">
        <v>157</v>
      </c>
      <c r="C76" s="2">
        <v>3</v>
      </c>
      <c r="D76" s="1" t="s">
        <v>158</v>
      </c>
      <c r="E76" s="1">
        <v>502</v>
      </c>
      <c r="F76" s="1">
        <v>368</v>
      </c>
      <c r="G76" s="1">
        <v>564</v>
      </c>
      <c r="H76" s="1">
        <f t="shared" si="1"/>
        <v>478</v>
      </c>
      <c r="K76" s="1">
        <v>531</v>
      </c>
    </row>
    <row r="77" spans="1:12">
      <c r="A77" s="3">
        <v>36390</v>
      </c>
      <c r="B77" s="1" t="s">
        <v>159</v>
      </c>
      <c r="C77" s="2">
        <v>1</v>
      </c>
      <c r="D77" s="1" t="s">
        <v>160</v>
      </c>
      <c r="E77" s="1">
        <v>4</v>
      </c>
      <c r="F77" s="1">
        <v>4</v>
      </c>
      <c r="G77" s="1">
        <v>10</v>
      </c>
      <c r="H77" s="1">
        <f t="shared" si="1"/>
        <v>6</v>
      </c>
      <c r="I77" s="1">
        <f>STDEV(H77:H79)</f>
        <v>1.2018504251546624</v>
      </c>
      <c r="J77" s="1">
        <f>I77/SQRT(3)</f>
        <v>0.69388866648871061</v>
      </c>
      <c r="K77" s="1">
        <v>531</v>
      </c>
    </row>
    <row r="78" spans="1:12">
      <c r="A78" s="3">
        <v>36390</v>
      </c>
      <c r="B78" s="1" t="s">
        <v>161</v>
      </c>
      <c r="C78" s="2">
        <v>2</v>
      </c>
      <c r="D78" s="1" t="s">
        <v>162</v>
      </c>
      <c r="E78" s="1">
        <v>5</v>
      </c>
      <c r="F78" s="1">
        <v>8</v>
      </c>
      <c r="G78" s="1">
        <v>10</v>
      </c>
      <c r="H78" s="1">
        <f t="shared" si="1"/>
        <v>7.666666666666667</v>
      </c>
      <c r="K78" s="1">
        <v>531</v>
      </c>
    </row>
    <row r="79" spans="1:12">
      <c r="A79" s="3">
        <v>36390</v>
      </c>
      <c r="B79" s="1" t="s">
        <v>163</v>
      </c>
      <c r="C79" s="2">
        <v>3</v>
      </c>
      <c r="D79" s="1" t="s">
        <v>164</v>
      </c>
      <c r="E79" s="1">
        <v>5</v>
      </c>
      <c r="F79" s="1">
        <v>10</v>
      </c>
      <c r="G79" s="1">
        <v>10</v>
      </c>
      <c r="H79" s="1">
        <f t="shared" si="1"/>
        <v>8.3333333333333339</v>
      </c>
      <c r="K79" s="1">
        <v>531</v>
      </c>
    </row>
    <row r="80" spans="1:12">
      <c r="A80" s="3">
        <v>36308</v>
      </c>
      <c r="B80" s="1" t="s">
        <v>165</v>
      </c>
      <c r="C80" s="2">
        <v>1</v>
      </c>
      <c r="D80" s="1" t="s">
        <v>166</v>
      </c>
      <c r="E80" s="1">
        <v>3</v>
      </c>
      <c r="F80" s="1">
        <v>4</v>
      </c>
      <c r="G80" s="1">
        <v>4</v>
      </c>
      <c r="H80" s="1">
        <f t="shared" si="1"/>
        <v>3.6666666666666665</v>
      </c>
      <c r="I80" s="1">
        <f>STDEV(H80:H82)</f>
        <v>0.19245008972987798</v>
      </c>
      <c r="J80" s="1">
        <f>I80/SQRT(3)</f>
        <v>0.11111111111111269</v>
      </c>
      <c r="K80" s="1">
        <v>661</v>
      </c>
      <c r="L80" s="1">
        <f t="shared" ref="L80:L85" si="2">(4.3*84)</f>
        <v>361.2</v>
      </c>
    </row>
    <row r="81" spans="1:12">
      <c r="A81" s="3">
        <v>36308</v>
      </c>
      <c r="B81" s="1" t="s">
        <v>167</v>
      </c>
      <c r="C81" s="2">
        <v>2</v>
      </c>
      <c r="D81" s="1" t="s">
        <v>168</v>
      </c>
      <c r="E81" s="1">
        <v>3</v>
      </c>
      <c r="F81" s="1">
        <v>6</v>
      </c>
      <c r="G81" s="1">
        <v>2</v>
      </c>
      <c r="H81" s="1">
        <f t="shared" si="1"/>
        <v>3.6666666666666665</v>
      </c>
      <c r="K81" s="1">
        <v>661</v>
      </c>
      <c r="L81" s="1">
        <f t="shared" si="2"/>
        <v>361.2</v>
      </c>
    </row>
    <row r="82" spans="1:12">
      <c r="A82" s="3">
        <v>36308</v>
      </c>
      <c r="B82" s="1" t="s">
        <v>0</v>
      </c>
      <c r="C82" s="2">
        <v>3</v>
      </c>
      <c r="D82" s="1" t="s">
        <v>1</v>
      </c>
      <c r="E82" s="1">
        <v>1</v>
      </c>
      <c r="F82" s="1">
        <v>5</v>
      </c>
      <c r="G82" s="1">
        <v>4</v>
      </c>
      <c r="H82" s="1">
        <f t="shared" si="1"/>
        <v>3.3333333333333335</v>
      </c>
      <c r="K82" s="1">
        <v>661</v>
      </c>
      <c r="L82" s="1">
        <f t="shared" si="2"/>
        <v>361.2</v>
      </c>
    </row>
    <row r="83" spans="1:12">
      <c r="A83" s="3">
        <v>36313</v>
      </c>
      <c r="B83" s="1" t="s">
        <v>2</v>
      </c>
      <c r="C83" s="2">
        <v>1</v>
      </c>
      <c r="D83" s="1" t="s">
        <v>3</v>
      </c>
      <c r="E83" s="1">
        <v>0</v>
      </c>
      <c r="F83" s="1">
        <v>1</v>
      </c>
      <c r="G83" s="1">
        <v>1</v>
      </c>
      <c r="H83" s="1">
        <f t="shared" si="1"/>
        <v>0.66666666666666663</v>
      </c>
      <c r="I83" s="1">
        <f>STDEV(H83:H85)</f>
        <v>0.33333333333333337</v>
      </c>
      <c r="J83" s="1">
        <f>I83/SQRT(3)</f>
        <v>0.19245008972987529</v>
      </c>
      <c r="K83" s="1">
        <v>661</v>
      </c>
      <c r="L83" s="1">
        <f t="shared" si="2"/>
        <v>361.2</v>
      </c>
    </row>
    <row r="84" spans="1:12">
      <c r="A84" s="3">
        <v>36313</v>
      </c>
      <c r="B84" s="1" t="s">
        <v>4</v>
      </c>
      <c r="C84" s="2">
        <v>2</v>
      </c>
      <c r="D84" s="1" t="s">
        <v>317</v>
      </c>
      <c r="E84" s="1">
        <v>0</v>
      </c>
      <c r="F84" s="1">
        <v>1</v>
      </c>
      <c r="G84" s="1">
        <v>0</v>
      </c>
      <c r="H84" s="1">
        <f t="shared" si="1"/>
        <v>0.33333333333333331</v>
      </c>
      <c r="K84" s="1">
        <v>661</v>
      </c>
      <c r="L84" s="1">
        <f t="shared" si="2"/>
        <v>361.2</v>
      </c>
    </row>
    <row r="85" spans="1:12">
      <c r="A85" s="3">
        <v>36313</v>
      </c>
      <c r="B85" s="1" t="s">
        <v>318</v>
      </c>
      <c r="C85" s="2">
        <v>3</v>
      </c>
      <c r="D85" s="1" t="s">
        <v>1088</v>
      </c>
      <c r="E85" s="1">
        <v>0</v>
      </c>
      <c r="F85" s="1">
        <v>0</v>
      </c>
      <c r="G85" s="1">
        <v>0</v>
      </c>
      <c r="H85" s="1">
        <f t="shared" si="1"/>
        <v>0</v>
      </c>
      <c r="K85" s="1">
        <v>661</v>
      </c>
      <c r="L85" s="1">
        <f t="shared" si="2"/>
        <v>361.2</v>
      </c>
    </row>
    <row r="86" spans="1:12">
      <c r="A86" s="3">
        <v>36320</v>
      </c>
      <c r="B86" s="1" t="s">
        <v>1089</v>
      </c>
      <c r="C86" s="2">
        <v>1</v>
      </c>
      <c r="D86" s="1" t="s">
        <v>1090</v>
      </c>
      <c r="E86" s="1">
        <v>0</v>
      </c>
      <c r="F86" s="1">
        <v>0</v>
      </c>
      <c r="G86" s="1">
        <v>0</v>
      </c>
      <c r="H86" s="1">
        <f t="shared" si="1"/>
        <v>0</v>
      </c>
      <c r="I86" s="1">
        <f>STDEV(H86:H88)</f>
        <v>0</v>
      </c>
      <c r="J86" s="1">
        <f>I86/SQRT(3)</f>
        <v>0</v>
      </c>
      <c r="K86" s="1">
        <v>661</v>
      </c>
      <c r="L86" s="1">
        <f t="shared" ref="L86:L97" si="3">(4.3*84)</f>
        <v>361.2</v>
      </c>
    </row>
    <row r="87" spans="1:12">
      <c r="A87" s="3">
        <v>36320</v>
      </c>
      <c r="B87" s="1" t="s">
        <v>1091</v>
      </c>
      <c r="C87" s="2">
        <v>2</v>
      </c>
      <c r="D87" s="1" t="s">
        <v>1092</v>
      </c>
      <c r="E87" s="1">
        <v>0</v>
      </c>
      <c r="F87" s="1">
        <v>0</v>
      </c>
      <c r="G87" s="1">
        <v>0</v>
      </c>
      <c r="H87" s="1">
        <f t="shared" si="1"/>
        <v>0</v>
      </c>
      <c r="K87" s="1">
        <v>661</v>
      </c>
      <c r="L87" s="1">
        <f t="shared" si="3"/>
        <v>361.2</v>
      </c>
    </row>
    <row r="88" spans="1:12">
      <c r="A88" s="3">
        <v>36320</v>
      </c>
      <c r="B88" s="1" t="s">
        <v>1093</v>
      </c>
      <c r="C88" s="2">
        <v>3</v>
      </c>
      <c r="D88" s="1" t="s">
        <v>1094</v>
      </c>
      <c r="E88" s="1">
        <v>0</v>
      </c>
      <c r="F88" s="1">
        <v>0</v>
      </c>
      <c r="G88" s="1">
        <v>0</v>
      </c>
      <c r="H88" s="1">
        <f t="shared" si="1"/>
        <v>0</v>
      </c>
      <c r="K88" s="1">
        <v>661</v>
      </c>
      <c r="L88" s="1">
        <f t="shared" si="3"/>
        <v>361.2</v>
      </c>
    </row>
    <row r="89" spans="1:12">
      <c r="A89" s="3">
        <v>36327</v>
      </c>
      <c r="B89" s="1" t="s">
        <v>1095</v>
      </c>
      <c r="C89" s="2">
        <v>1</v>
      </c>
      <c r="D89" s="1" t="s">
        <v>1096</v>
      </c>
      <c r="E89" s="1">
        <v>0</v>
      </c>
      <c r="F89" s="1">
        <v>0</v>
      </c>
      <c r="G89" s="1">
        <v>0</v>
      </c>
      <c r="H89" s="1">
        <f t="shared" si="1"/>
        <v>0</v>
      </c>
      <c r="I89" s="1">
        <f>STDEV(H89:H91)</f>
        <v>0</v>
      </c>
      <c r="J89" s="1">
        <f>I89/SQRT(3)</f>
        <v>0</v>
      </c>
      <c r="K89" s="1">
        <v>661</v>
      </c>
      <c r="L89" s="1">
        <f t="shared" si="3"/>
        <v>361.2</v>
      </c>
    </row>
    <row r="90" spans="1:12">
      <c r="A90" s="3">
        <v>36327</v>
      </c>
      <c r="B90" s="1" t="s">
        <v>1097</v>
      </c>
      <c r="C90" s="2">
        <v>2</v>
      </c>
      <c r="D90" s="1" t="s">
        <v>1098</v>
      </c>
      <c r="E90" s="1">
        <v>0</v>
      </c>
      <c r="F90" s="1">
        <v>0</v>
      </c>
      <c r="G90" s="1">
        <v>0</v>
      </c>
      <c r="H90" s="1">
        <f t="shared" si="1"/>
        <v>0</v>
      </c>
      <c r="K90" s="1">
        <v>661</v>
      </c>
      <c r="L90" s="1">
        <f t="shared" si="3"/>
        <v>361.2</v>
      </c>
    </row>
    <row r="91" spans="1:12">
      <c r="A91" s="3">
        <v>36327</v>
      </c>
      <c r="B91" s="1" t="s">
        <v>1099</v>
      </c>
      <c r="C91" s="2">
        <v>3</v>
      </c>
      <c r="D91" s="1" t="s">
        <v>1100</v>
      </c>
      <c r="E91" s="1">
        <v>0</v>
      </c>
      <c r="F91" s="1">
        <v>0</v>
      </c>
      <c r="G91" s="1">
        <v>0</v>
      </c>
      <c r="H91" s="1">
        <f t="shared" si="1"/>
        <v>0</v>
      </c>
      <c r="K91" s="1">
        <v>661</v>
      </c>
      <c r="L91" s="1">
        <f t="shared" si="3"/>
        <v>361.2</v>
      </c>
    </row>
    <row r="92" spans="1:12">
      <c r="A92" s="3">
        <v>36334</v>
      </c>
      <c r="B92" s="1" t="s">
        <v>1101</v>
      </c>
      <c r="C92" s="2">
        <v>1</v>
      </c>
      <c r="D92" s="1" t="s">
        <v>828</v>
      </c>
      <c r="E92" s="1">
        <v>0</v>
      </c>
      <c r="F92" s="1">
        <v>0</v>
      </c>
      <c r="G92" s="1">
        <v>0</v>
      </c>
      <c r="H92" s="1">
        <f t="shared" si="1"/>
        <v>0</v>
      </c>
      <c r="I92" s="1">
        <f>STDEV(H92:H94)</f>
        <v>0</v>
      </c>
      <c r="J92" s="1">
        <f>I92/SQRT(3)</f>
        <v>0</v>
      </c>
      <c r="K92" s="1">
        <v>661</v>
      </c>
      <c r="L92" s="1">
        <f t="shared" si="3"/>
        <v>361.2</v>
      </c>
    </row>
    <row r="93" spans="1:12">
      <c r="A93" s="3">
        <v>36334</v>
      </c>
      <c r="B93" s="1" t="s">
        <v>829</v>
      </c>
      <c r="C93" s="2">
        <v>2</v>
      </c>
      <c r="D93" s="1" t="s">
        <v>830</v>
      </c>
      <c r="E93" s="1">
        <v>0</v>
      </c>
      <c r="F93" s="1">
        <v>0</v>
      </c>
      <c r="G93" s="1">
        <v>0</v>
      </c>
      <c r="H93" s="1">
        <f t="shared" si="1"/>
        <v>0</v>
      </c>
      <c r="K93" s="1">
        <v>661</v>
      </c>
      <c r="L93" s="1">
        <f t="shared" si="3"/>
        <v>361.2</v>
      </c>
    </row>
    <row r="94" spans="1:12">
      <c r="A94" s="3">
        <v>36334</v>
      </c>
      <c r="B94" s="1" t="s">
        <v>831</v>
      </c>
      <c r="C94" s="2">
        <v>3</v>
      </c>
      <c r="D94" s="1" t="s">
        <v>832</v>
      </c>
      <c r="E94" s="1">
        <v>0</v>
      </c>
      <c r="F94" s="1">
        <v>0</v>
      </c>
      <c r="G94" s="1">
        <v>0</v>
      </c>
      <c r="H94" s="1">
        <f t="shared" si="1"/>
        <v>0</v>
      </c>
      <c r="K94" s="1">
        <v>661</v>
      </c>
      <c r="L94" s="1">
        <f t="shared" si="3"/>
        <v>361.2</v>
      </c>
    </row>
    <row r="95" spans="1:12">
      <c r="A95" s="3">
        <v>36341</v>
      </c>
      <c r="B95" s="1" t="s">
        <v>833</v>
      </c>
      <c r="C95" s="2">
        <v>1</v>
      </c>
      <c r="D95" s="1" t="s">
        <v>834</v>
      </c>
      <c r="E95" s="1">
        <v>0</v>
      </c>
      <c r="F95" s="1">
        <v>0</v>
      </c>
      <c r="G95" s="1">
        <v>0</v>
      </c>
      <c r="H95" s="1">
        <f t="shared" si="1"/>
        <v>0</v>
      </c>
      <c r="I95" s="1">
        <f>STDEV(H95:H97)</f>
        <v>0</v>
      </c>
      <c r="J95" s="1">
        <f>I95/SQRT(3)</f>
        <v>0</v>
      </c>
      <c r="K95" s="1">
        <v>661</v>
      </c>
      <c r="L95" s="1">
        <f t="shared" si="3"/>
        <v>361.2</v>
      </c>
    </row>
    <row r="96" spans="1:12">
      <c r="A96" s="3">
        <v>36341</v>
      </c>
      <c r="B96" s="1" t="s">
        <v>553</v>
      </c>
      <c r="C96" s="2">
        <v>2</v>
      </c>
      <c r="D96" s="1" t="s">
        <v>554</v>
      </c>
      <c r="E96" s="1">
        <v>0</v>
      </c>
      <c r="F96" s="1">
        <v>0</v>
      </c>
      <c r="G96" s="1">
        <v>0</v>
      </c>
      <c r="H96" s="1">
        <f t="shared" si="1"/>
        <v>0</v>
      </c>
      <c r="K96" s="1">
        <v>661</v>
      </c>
      <c r="L96" s="1">
        <f t="shared" si="3"/>
        <v>361.2</v>
      </c>
    </row>
    <row r="97" spans="1:13">
      <c r="A97" s="3">
        <v>36341</v>
      </c>
      <c r="B97" s="1" t="s">
        <v>555</v>
      </c>
      <c r="C97" s="2">
        <v>3</v>
      </c>
      <c r="D97" s="1" t="s">
        <v>556</v>
      </c>
      <c r="E97" s="1">
        <v>0</v>
      </c>
      <c r="F97" s="1">
        <v>0</v>
      </c>
      <c r="G97" s="1">
        <v>0</v>
      </c>
      <c r="H97" s="1">
        <f t="shared" si="1"/>
        <v>0</v>
      </c>
      <c r="K97" s="1">
        <v>661</v>
      </c>
      <c r="L97" s="1">
        <f t="shared" si="3"/>
        <v>361.2</v>
      </c>
    </row>
    <row r="98" spans="1:13">
      <c r="A98" s="3">
        <v>36348</v>
      </c>
      <c r="B98" s="1" t="s">
        <v>557</v>
      </c>
      <c r="C98" s="2">
        <v>1</v>
      </c>
      <c r="D98" s="1" t="s">
        <v>289</v>
      </c>
      <c r="E98" s="1">
        <v>0</v>
      </c>
      <c r="F98" s="1">
        <v>0</v>
      </c>
      <c r="G98" s="1">
        <v>1</v>
      </c>
      <c r="H98" s="1">
        <f t="shared" si="1"/>
        <v>0.33333333333333331</v>
      </c>
      <c r="I98" s="1">
        <f>STDEV(H98:H100)</f>
        <v>0.69388866648871117</v>
      </c>
      <c r="J98" s="1">
        <f>I98/SQRT(3)</f>
        <v>0.40061680838488789</v>
      </c>
      <c r="K98" s="1">
        <v>661</v>
      </c>
      <c r="L98" s="1">
        <f>(9.5*84)</f>
        <v>798</v>
      </c>
      <c r="M98" s="1" t="s">
        <v>106</v>
      </c>
    </row>
    <row r="99" spans="1:13">
      <c r="A99" s="3">
        <v>36348</v>
      </c>
      <c r="B99" s="1" t="s">
        <v>290</v>
      </c>
      <c r="C99" s="2">
        <v>2</v>
      </c>
      <c r="D99" s="1" t="s">
        <v>291</v>
      </c>
      <c r="E99" s="1">
        <v>3</v>
      </c>
      <c r="F99" s="1">
        <v>1</v>
      </c>
      <c r="G99" s="1">
        <v>1</v>
      </c>
      <c r="H99" s="1">
        <f t="shared" si="1"/>
        <v>1.6666666666666667</v>
      </c>
      <c r="K99" s="1">
        <v>661</v>
      </c>
      <c r="L99" s="1">
        <f>(9.5*84)</f>
        <v>798</v>
      </c>
      <c r="M99" s="1" t="s">
        <v>106</v>
      </c>
    </row>
    <row r="100" spans="1:13">
      <c r="A100" s="3">
        <v>36348</v>
      </c>
      <c r="B100" s="1" t="s">
        <v>292</v>
      </c>
      <c r="C100" s="2">
        <v>3</v>
      </c>
      <c r="D100" s="1" t="s">
        <v>293</v>
      </c>
      <c r="E100" s="1">
        <v>2</v>
      </c>
      <c r="F100" s="1">
        <v>0</v>
      </c>
      <c r="G100" s="1">
        <v>0</v>
      </c>
      <c r="H100" s="1">
        <f t="shared" si="1"/>
        <v>0.66666666666666663</v>
      </c>
      <c r="K100" s="1">
        <v>661</v>
      </c>
      <c r="L100" s="1">
        <f>(9.5*84)</f>
        <v>798</v>
      </c>
      <c r="M100" s="1" t="s">
        <v>106</v>
      </c>
    </row>
    <row r="101" spans="1:13">
      <c r="A101" s="3">
        <v>36355</v>
      </c>
      <c r="B101" s="1" t="s">
        <v>294</v>
      </c>
      <c r="C101" s="2">
        <v>1</v>
      </c>
      <c r="D101" s="1" t="s">
        <v>295</v>
      </c>
      <c r="E101" s="1">
        <v>37</v>
      </c>
      <c r="F101" s="1">
        <v>38</v>
      </c>
      <c r="G101" s="1">
        <v>46</v>
      </c>
      <c r="H101" s="1">
        <f t="shared" si="1"/>
        <v>40.333333333333336</v>
      </c>
      <c r="I101" s="1">
        <f>STDEV(H101:H103)</f>
        <v>17.798252098949987</v>
      </c>
      <c r="J101" s="1">
        <f>I101/SQRT(3)</f>
        <v>10.275825640433597</v>
      </c>
      <c r="K101" s="1">
        <v>661</v>
      </c>
      <c r="L101" s="1">
        <f>(14.7*84)</f>
        <v>1234.8</v>
      </c>
    </row>
    <row r="102" spans="1:13">
      <c r="A102" s="3">
        <v>36355</v>
      </c>
      <c r="B102" s="1" t="s">
        <v>296</v>
      </c>
      <c r="C102" s="2">
        <v>2</v>
      </c>
      <c r="D102" s="1" t="s">
        <v>297</v>
      </c>
      <c r="E102" s="1">
        <v>47</v>
      </c>
      <c r="F102" s="1">
        <v>58</v>
      </c>
      <c r="G102" s="1">
        <v>47</v>
      </c>
      <c r="H102" s="1">
        <f t="shared" si="1"/>
        <v>50.666666666666664</v>
      </c>
      <c r="K102" s="1">
        <v>661</v>
      </c>
      <c r="L102" s="1">
        <f>(14.7*84)</f>
        <v>1234.8</v>
      </c>
    </row>
    <row r="103" spans="1:13">
      <c r="A103" s="3">
        <v>36355</v>
      </c>
      <c r="B103" s="1" t="s">
        <v>298</v>
      </c>
      <c r="C103" s="2">
        <v>3</v>
      </c>
      <c r="D103" s="1" t="s">
        <v>299</v>
      </c>
      <c r="E103" s="1">
        <v>19</v>
      </c>
      <c r="F103" s="1">
        <v>10</v>
      </c>
      <c r="G103" s="1">
        <v>19</v>
      </c>
      <c r="H103" s="1">
        <f t="shared" si="1"/>
        <v>16</v>
      </c>
      <c r="K103" s="1">
        <v>661</v>
      </c>
      <c r="L103" s="1">
        <f>(14.7*84)</f>
        <v>1234.8</v>
      </c>
    </row>
    <row r="104" spans="1:13">
      <c r="A104" s="3">
        <v>36362</v>
      </c>
      <c r="B104" s="1" t="s">
        <v>300</v>
      </c>
      <c r="C104" s="2">
        <v>1</v>
      </c>
      <c r="D104" s="1" t="s">
        <v>166</v>
      </c>
      <c r="E104" s="1">
        <v>4</v>
      </c>
      <c r="F104" s="1">
        <v>4</v>
      </c>
      <c r="G104" s="1">
        <v>2</v>
      </c>
      <c r="H104" s="1">
        <f t="shared" si="1"/>
        <v>3.3333333333333335</v>
      </c>
      <c r="I104" s="1">
        <f>STDEV(H104:H106)</f>
        <v>0.8388704928078613</v>
      </c>
      <c r="J104" s="1">
        <f>I104/SQRT(3)</f>
        <v>0.48432210483785276</v>
      </c>
      <c r="K104" s="1">
        <v>661</v>
      </c>
      <c r="L104" s="1">
        <f>(6.3*84)</f>
        <v>529.19999999999993</v>
      </c>
    </row>
    <row r="105" spans="1:13">
      <c r="A105" s="3">
        <v>36362</v>
      </c>
      <c r="B105" s="1" t="s">
        <v>301</v>
      </c>
      <c r="C105" s="2">
        <v>2</v>
      </c>
      <c r="D105" s="1" t="s">
        <v>302</v>
      </c>
      <c r="E105" s="1">
        <v>3</v>
      </c>
      <c r="F105" s="1">
        <v>0</v>
      </c>
      <c r="G105" s="1">
        <v>4</v>
      </c>
      <c r="H105" s="1">
        <f t="shared" si="1"/>
        <v>2.3333333333333335</v>
      </c>
      <c r="K105" s="1">
        <v>661</v>
      </c>
      <c r="L105" s="1">
        <f>(6.3*84)</f>
        <v>529.19999999999993</v>
      </c>
    </row>
    <row r="106" spans="1:13">
      <c r="A106" s="3">
        <v>36362</v>
      </c>
      <c r="B106" s="1" t="s">
        <v>303</v>
      </c>
      <c r="C106" s="2">
        <v>3</v>
      </c>
      <c r="D106" s="1" t="s">
        <v>304</v>
      </c>
      <c r="E106" s="1">
        <v>1</v>
      </c>
      <c r="F106" s="1">
        <v>2</v>
      </c>
      <c r="G106" s="1">
        <v>2</v>
      </c>
      <c r="H106" s="1">
        <f t="shared" si="1"/>
        <v>1.6666666666666667</v>
      </c>
      <c r="K106" s="1">
        <v>661</v>
      </c>
      <c r="L106" s="1">
        <f>(6.3*84)</f>
        <v>529.19999999999993</v>
      </c>
    </row>
    <row r="107" spans="1:13">
      <c r="A107" s="3">
        <v>36369</v>
      </c>
      <c r="B107" s="1" t="s">
        <v>305</v>
      </c>
      <c r="C107" s="2">
        <v>1</v>
      </c>
      <c r="D107" s="1" t="s">
        <v>68</v>
      </c>
      <c r="E107" s="1">
        <v>0</v>
      </c>
      <c r="F107" s="1">
        <v>0</v>
      </c>
      <c r="G107" s="1">
        <v>0</v>
      </c>
      <c r="H107" s="1">
        <f t="shared" si="1"/>
        <v>0</v>
      </c>
      <c r="I107" s="1">
        <f>STDEV(H107:H109)</f>
        <v>0</v>
      </c>
      <c r="J107" s="1">
        <f>I107/SQRT(3)</f>
        <v>0</v>
      </c>
      <c r="K107" s="1">
        <v>531</v>
      </c>
      <c r="L107" s="1">
        <f>(1.7*84)</f>
        <v>142.80000000000001</v>
      </c>
    </row>
    <row r="108" spans="1:13">
      <c r="A108" s="3">
        <v>36369</v>
      </c>
      <c r="B108" s="1" t="s">
        <v>69</v>
      </c>
      <c r="C108" s="2">
        <v>2</v>
      </c>
      <c r="D108" s="1" t="s">
        <v>70</v>
      </c>
      <c r="E108" s="1">
        <v>0</v>
      </c>
      <c r="F108" s="1">
        <v>0</v>
      </c>
      <c r="G108" s="1">
        <v>0</v>
      </c>
      <c r="H108" s="1">
        <f t="shared" si="1"/>
        <v>0</v>
      </c>
      <c r="K108" s="1">
        <v>531</v>
      </c>
      <c r="L108" s="1">
        <f>(1.7*84)</f>
        <v>142.80000000000001</v>
      </c>
    </row>
    <row r="109" spans="1:13">
      <c r="A109" s="3">
        <v>36369</v>
      </c>
      <c r="B109" s="1" t="s">
        <v>71</v>
      </c>
      <c r="C109" s="2">
        <v>3</v>
      </c>
      <c r="D109" s="1" t="s">
        <v>322</v>
      </c>
      <c r="E109" s="1">
        <v>0</v>
      </c>
      <c r="F109" s="1">
        <v>0</v>
      </c>
      <c r="G109" s="1">
        <v>0</v>
      </c>
      <c r="H109" s="1">
        <f t="shared" si="1"/>
        <v>0</v>
      </c>
      <c r="K109" s="1">
        <v>531</v>
      </c>
      <c r="L109" s="1">
        <f>(1.7*84)</f>
        <v>142.80000000000001</v>
      </c>
    </row>
    <row r="110" spans="1:13">
      <c r="A110" s="3">
        <v>36376</v>
      </c>
      <c r="B110" s="1" t="s">
        <v>323</v>
      </c>
      <c r="C110" s="2">
        <v>1</v>
      </c>
      <c r="D110" s="1" t="s">
        <v>324</v>
      </c>
      <c r="E110" s="1">
        <v>0</v>
      </c>
      <c r="F110" s="1">
        <v>0</v>
      </c>
      <c r="G110" s="1">
        <v>0</v>
      </c>
      <c r="H110" s="1">
        <f t="shared" si="1"/>
        <v>0</v>
      </c>
      <c r="I110" s="1">
        <f>STDEV(H110:H112)</f>
        <v>0</v>
      </c>
      <c r="J110" s="1">
        <f>I110/SQRT(3)</f>
        <v>0</v>
      </c>
      <c r="K110" s="1">
        <v>531</v>
      </c>
      <c r="L110" s="1">
        <f>(3.1*84)</f>
        <v>260.40000000000003</v>
      </c>
      <c r="M110" s="1" t="s">
        <v>107</v>
      </c>
    </row>
    <row r="111" spans="1:13">
      <c r="A111" s="3">
        <v>36376</v>
      </c>
      <c r="B111" s="1" t="s">
        <v>325</v>
      </c>
      <c r="C111" s="2">
        <v>2</v>
      </c>
      <c r="D111" s="1" t="s">
        <v>326</v>
      </c>
      <c r="E111" s="1">
        <v>0</v>
      </c>
      <c r="F111" s="1">
        <v>0</v>
      </c>
      <c r="G111" s="1">
        <v>0</v>
      </c>
      <c r="H111" s="1">
        <f t="shared" si="1"/>
        <v>0</v>
      </c>
      <c r="K111" s="1">
        <v>531</v>
      </c>
      <c r="L111" s="1">
        <f>(3.1*84)</f>
        <v>260.40000000000003</v>
      </c>
      <c r="M111" s="1" t="s">
        <v>107</v>
      </c>
    </row>
    <row r="112" spans="1:13">
      <c r="A112" s="3">
        <v>36376</v>
      </c>
      <c r="B112" s="1" t="s">
        <v>327</v>
      </c>
      <c r="C112" s="2">
        <v>3</v>
      </c>
      <c r="D112" s="1" t="s">
        <v>328</v>
      </c>
      <c r="E112" s="1">
        <v>0</v>
      </c>
      <c r="F112" s="1">
        <v>0</v>
      </c>
      <c r="G112" s="1">
        <v>0</v>
      </c>
      <c r="H112" s="1">
        <f t="shared" si="1"/>
        <v>0</v>
      </c>
      <c r="K112" s="1">
        <v>531</v>
      </c>
      <c r="L112" s="1">
        <f>(3.1*84)</f>
        <v>260.40000000000003</v>
      </c>
      <c r="M112" s="1" t="s">
        <v>107</v>
      </c>
    </row>
    <row r="113" spans="1:12">
      <c r="A113" s="3">
        <v>36383</v>
      </c>
      <c r="B113" s="1" t="s">
        <v>329</v>
      </c>
      <c r="C113" s="2">
        <v>1</v>
      </c>
      <c r="D113" s="1" t="s">
        <v>330</v>
      </c>
      <c r="E113" s="1">
        <v>0</v>
      </c>
      <c r="F113" s="1">
        <v>2</v>
      </c>
      <c r="G113" s="1">
        <v>1</v>
      </c>
      <c r="H113" s="1">
        <f t="shared" si="1"/>
        <v>1</v>
      </c>
      <c r="I113" s="1">
        <f>STDEV(H113:H115)</f>
        <v>0.38490017945975091</v>
      </c>
      <c r="J113" s="1">
        <f>I113/SQRT(3)</f>
        <v>0.22222222222222246</v>
      </c>
      <c r="K113" s="1">
        <v>531</v>
      </c>
      <c r="L113" s="1">
        <f>(4.5*84)</f>
        <v>378</v>
      </c>
    </row>
    <row r="114" spans="1:12">
      <c r="A114" s="3">
        <v>36383</v>
      </c>
      <c r="B114" s="1" t="s">
        <v>331</v>
      </c>
      <c r="C114" s="2">
        <v>2</v>
      </c>
      <c r="D114" s="1" t="s">
        <v>332</v>
      </c>
      <c r="E114" s="1">
        <v>0</v>
      </c>
      <c r="F114" s="1">
        <v>1</v>
      </c>
      <c r="G114" s="1">
        <v>0</v>
      </c>
      <c r="H114" s="1">
        <f t="shared" si="1"/>
        <v>0.33333333333333331</v>
      </c>
      <c r="K114" s="1">
        <v>531</v>
      </c>
      <c r="L114" s="1">
        <f>(4.5*84)</f>
        <v>378</v>
      </c>
    </row>
    <row r="115" spans="1:12">
      <c r="A115" s="3">
        <v>36383</v>
      </c>
      <c r="B115" s="1" t="s">
        <v>333</v>
      </c>
      <c r="C115" s="2">
        <v>3</v>
      </c>
      <c r="D115" s="1" t="s">
        <v>675</v>
      </c>
      <c r="E115" s="1">
        <v>2</v>
      </c>
      <c r="F115" s="1">
        <v>1</v>
      </c>
      <c r="G115" s="1">
        <v>0</v>
      </c>
      <c r="H115" s="1">
        <f t="shared" si="1"/>
        <v>1</v>
      </c>
      <c r="K115" s="1">
        <v>531</v>
      </c>
      <c r="L115" s="1">
        <f>(4.5*84)</f>
        <v>378</v>
      </c>
    </row>
    <row r="116" spans="1:12">
      <c r="A116" s="3">
        <v>36390</v>
      </c>
      <c r="B116" s="1" t="s">
        <v>676</v>
      </c>
      <c r="C116" s="2">
        <v>1</v>
      </c>
      <c r="D116" s="1" t="s">
        <v>677</v>
      </c>
      <c r="E116" s="1">
        <v>7</v>
      </c>
      <c r="F116" s="1">
        <v>30</v>
      </c>
      <c r="G116" s="1">
        <v>26</v>
      </c>
      <c r="H116" s="1">
        <f t="shared" si="1"/>
        <v>21</v>
      </c>
      <c r="I116" s="1">
        <f>STDEV(H116:H118)</f>
        <v>1.3471506281091565</v>
      </c>
      <c r="J116" s="1">
        <f>I116/SQRT(3)</f>
        <v>0.777777777777795</v>
      </c>
      <c r="K116" s="1">
        <v>531</v>
      </c>
      <c r="L116" s="1">
        <f>(5.9*84)</f>
        <v>495.6</v>
      </c>
    </row>
    <row r="117" spans="1:12">
      <c r="A117" s="3">
        <v>36390</v>
      </c>
      <c r="B117" s="1" t="s">
        <v>678</v>
      </c>
      <c r="C117" s="2">
        <v>2</v>
      </c>
      <c r="D117" s="1" t="s">
        <v>679</v>
      </c>
      <c r="E117" s="1">
        <v>12</v>
      </c>
      <c r="F117" s="1">
        <v>20</v>
      </c>
      <c r="G117" s="1">
        <v>26</v>
      </c>
      <c r="H117" s="1">
        <f t="shared" si="1"/>
        <v>19.333333333333332</v>
      </c>
      <c r="K117" s="1">
        <v>531</v>
      </c>
      <c r="L117" s="1">
        <f>(5.9*84)</f>
        <v>495.6</v>
      </c>
    </row>
    <row r="118" spans="1:12">
      <c r="A118" s="3">
        <v>36390</v>
      </c>
      <c r="B118" s="1" t="s">
        <v>680</v>
      </c>
      <c r="C118" s="2">
        <v>3</v>
      </c>
      <c r="D118" s="1" t="s">
        <v>681</v>
      </c>
      <c r="E118" s="1">
        <v>17</v>
      </c>
      <c r="F118" s="1">
        <v>21</v>
      </c>
      <c r="G118" s="1">
        <v>28</v>
      </c>
      <c r="H118" s="1">
        <f t="shared" si="1"/>
        <v>22</v>
      </c>
      <c r="K118" s="1">
        <v>531</v>
      </c>
      <c r="L118" s="1">
        <f>(5.9*84)</f>
        <v>495.6</v>
      </c>
    </row>
    <row r="119" spans="1:12">
      <c r="A119" s="3">
        <v>36308</v>
      </c>
      <c r="B119" s="1" t="s">
        <v>682</v>
      </c>
      <c r="C119" s="2">
        <v>2</v>
      </c>
      <c r="D119" s="1" t="s">
        <v>683</v>
      </c>
      <c r="E119" s="1">
        <v>0</v>
      </c>
      <c r="F119" s="1">
        <v>0</v>
      </c>
      <c r="G119" s="1">
        <v>2</v>
      </c>
      <c r="H119" s="1">
        <f t="shared" si="1"/>
        <v>0.66666666666666663</v>
      </c>
      <c r="I119" s="1">
        <f>STDEV(H119:H121)</f>
        <v>0.5091750772173157</v>
      </c>
      <c r="J119" s="1">
        <f>I119/SQRT(3)</f>
        <v>0.29397236789606573</v>
      </c>
      <c r="K119" s="1">
        <v>661</v>
      </c>
      <c r="L119" s="1">
        <v>4700</v>
      </c>
    </row>
    <row r="120" spans="1:12">
      <c r="A120" s="3">
        <v>36308</v>
      </c>
      <c r="B120" s="1" t="s">
        <v>684</v>
      </c>
      <c r="C120" s="2">
        <v>3</v>
      </c>
      <c r="D120" s="1" t="s">
        <v>685</v>
      </c>
      <c r="E120" s="1">
        <v>2</v>
      </c>
      <c r="F120" s="1">
        <v>1</v>
      </c>
      <c r="G120" s="1">
        <v>0</v>
      </c>
      <c r="H120" s="1">
        <f t="shared" si="1"/>
        <v>1</v>
      </c>
      <c r="K120" s="1">
        <v>661</v>
      </c>
      <c r="L120" s="1">
        <v>4700</v>
      </c>
    </row>
    <row r="121" spans="1:12">
      <c r="A121" s="3">
        <v>36308</v>
      </c>
      <c r="B121" s="1" t="s">
        <v>686</v>
      </c>
      <c r="C121" s="2">
        <v>1</v>
      </c>
      <c r="D121" s="1" t="s">
        <v>687</v>
      </c>
      <c r="E121" s="1">
        <v>0</v>
      </c>
      <c r="F121" s="1">
        <v>0</v>
      </c>
      <c r="G121" s="1">
        <v>0</v>
      </c>
      <c r="H121" s="1">
        <f t="shared" si="1"/>
        <v>0</v>
      </c>
      <c r="K121" s="1">
        <v>661</v>
      </c>
      <c r="L121" s="1">
        <v>4700</v>
      </c>
    </row>
    <row r="122" spans="1:12">
      <c r="A122" s="3">
        <v>36313</v>
      </c>
      <c r="B122" s="1" t="s">
        <v>688</v>
      </c>
      <c r="C122" s="2">
        <v>1</v>
      </c>
      <c r="D122" s="1" t="s">
        <v>689</v>
      </c>
      <c r="E122" s="1">
        <v>0</v>
      </c>
      <c r="F122" s="1">
        <v>0</v>
      </c>
      <c r="G122" s="1">
        <v>0</v>
      </c>
      <c r="H122" s="1">
        <f t="shared" si="1"/>
        <v>0</v>
      </c>
      <c r="I122" s="1">
        <f>STDEV(H122:H124)</f>
        <v>0</v>
      </c>
      <c r="J122" s="1">
        <f>I122/SQRT(3)</f>
        <v>0</v>
      </c>
      <c r="K122" s="1">
        <v>661</v>
      </c>
      <c r="L122" s="1">
        <v>4700</v>
      </c>
    </row>
    <row r="123" spans="1:12">
      <c r="A123" s="3">
        <v>36313</v>
      </c>
      <c r="B123" s="1" t="s">
        <v>690</v>
      </c>
      <c r="C123" s="2">
        <v>2</v>
      </c>
      <c r="D123" s="1" t="s">
        <v>691</v>
      </c>
      <c r="E123" s="1">
        <v>0</v>
      </c>
      <c r="F123" s="1">
        <v>0</v>
      </c>
      <c r="G123" s="1">
        <v>0</v>
      </c>
      <c r="H123" s="1">
        <f t="shared" si="1"/>
        <v>0</v>
      </c>
      <c r="K123" s="1">
        <v>661</v>
      </c>
      <c r="L123" s="1">
        <v>4700</v>
      </c>
    </row>
    <row r="124" spans="1:12">
      <c r="A124" s="3">
        <v>36313</v>
      </c>
      <c r="B124" s="1" t="s">
        <v>692</v>
      </c>
      <c r="C124" s="2">
        <v>3</v>
      </c>
      <c r="D124" s="1" t="s">
        <v>693</v>
      </c>
      <c r="E124" s="1">
        <v>0</v>
      </c>
      <c r="F124" s="1">
        <v>0</v>
      </c>
      <c r="G124" s="1">
        <v>0</v>
      </c>
      <c r="H124" s="1">
        <f t="shared" si="1"/>
        <v>0</v>
      </c>
      <c r="K124" s="1">
        <v>661</v>
      </c>
      <c r="L124" s="1">
        <v>4700</v>
      </c>
    </row>
    <row r="125" spans="1:12">
      <c r="A125" s="3">
        <v>36320</v>
      </c>
      <c r="B125" s="1" t="s">
        <v>694</v>
      </c>
      <c r="C125" s="2">
        <v>1</v>
      </c>
      <c r="D125" s="1" t="s">
        <v>400</v>
      </c>
      <c r="E125" s="1">
        <v>0</v>
      </c>
      <c r="F125" s="1">
        <v>0</v>
      </c>
      <c r="G125" s="1">
        <v>0</v>
      </c>
      <c r="H125" s="1">
        <f t="shared" si="1"/>
        <v>0</v>
      </c>
      <c r="I125" s="1">
        <f>STDEV(H125:H127)</f>
        <v>0</v>
      </c>
      <c r="J125" s="1">
        <f>I125/SQRT(3)</f>
        <v>0</v>
      </c>
      <c r="K125" s="1">
        <v>661</v>
      </c>
      <c r="L125" s="1">
        <v>4700</v>
      </c>
    </row>
    <row r="126" spans="1:12">
      <c r="A126" s="3">
        <v>36320</v>
      </c>
      <c r="B126" s="1" t="s">
        <v>401</v>
      </c>
      <c r="C126" s="2">
        <v>2</v>
      </c>
      <c r="D126" s="1" t="s">
        <v>402</v>
      </c>
      <c r="E126" s="1">
        <v>0</v>
      </c>
      <c r="F126" s="1">
        <v>0</v>
      </c>
      <c r="G126" s="1">
        <v>0</v>
      </c>
      <c r="H126" s="1">
        <f t="shared" si="1"/>
        <v>0</v>
      </c>
      <c r="K126" s="1">
        <v>661</v>
      </c>
      <c r="L126" s="1">
        <v>4700</v>
      </c>
    </row>
    <row r="127" spans="1:12">
      <c r="A127" s="3">
        <v>36320</v>
      </c>
      <c r="B127" s="1" t="s">
        <v>403</v>
      </c>
      <c r="C127" s="2">
        <v>3</v>
      </c>
      <c r="D127" s="1" t="s">
        <v>404</v>
      </c>
      <c r="E127" s="1">
        <v>0</v>
      </c>
      <c r="F127" s="1">
        <v>0</v>
      </c>
      <c r="G127" s="1">
        <v>0</v>
      </c>
      <c r="H127" s="1">
        <f t="shared" si="1"/>
        <v>0</v>
      </c>
      <c r="K127" s="1">
        <v>661</v>
      </c>
      <c r="L127" s="1">
        <v>4700</v>
      </c>
    </row>
    <row r="128" spans="1:12">
      <c r="A128" s="3">
        <v>36327</v>
      </c>
      <c r="B128" s="1" t="s">
        <v>405</v>
      </c>
      <c r="C128" s="2">
        <v>1</v>
      </c>
      <c r="D128" s="1" t="s">
        <v>406</v>
      </c>
      <c r="E128" s="1">
        <v>0</v>
      </c>
      <c r="F128" s="1">
        <v>0</v>
      </c>
      <c r="G128" s="1">
        <v>0</v>
      </c>
      <c r="H128" s="1">
        <f t="shared" si="1"/>
        <v>0</v>
      </c>
      <c r="I128" s="1">
        <f>STDEV(H128:H130)</f>
        <v>0</v>
      </c>
      <c r="J128" s="1">
        <f>I128/SQRT(3)</f>
        <v>0</v>
      </c>
      <c r="K128" s="1">
        <v>661</v>
      </c>
      <c r="L128" s="1">
        <v>4700</v>
      </c>
    </row>
    <row r="129" spans="1:12">
      <c r="A129" s="3">
        <v>36327</v>
      </c>
      <c r="B129" s="1" t="s">
        <v>407</v>
      </c>
      <c r="C129" s="2">
        <v>2</v>
      </c>
      <c r="D129" s="1" t="s">
        <v>408</v>
      </c>
      <c r="E129" s="1">
        <v>0</v>
      </c>
      <c r="F129" s="1">
        <v>0</v>
      </c>
      <c r="G129" s="1">
        <v>0</v>
      </c>
      <c r="H129" s="1">
        <f t="shared" si="1"/>
        <v>0</v>
      </c>
      <c r="K129" s="1">
        <v>661</v>
      </c>
      <c r="L129" s="1">
        <v>4700</v>
      </c>
    </row>
    <row r="130" spans="1:12">
      <c r="A130" s="3">
        <v>36327</v>
      </c>
      <c r="B130" s="1" t="s">
        <v>409</v>
      </c>
      <c r="C130" s="2">
        <v>3</v>
      </c>
      <c r="D130" s="1" t="s">
        <v>169</v>
      </c>
      <c r="E130" s="1">
        <v>0</v>
      </c>
      <c r="F130" s="1">
        <v>0</v>
      </c>
      <c r="G130" s="1">
        <v>0</v>
      </c>
      <c r="H130" s="1">
        <f t="shared" ref="H130:H193" si="4">AVERAGE(E130:G130)</f>
        <v>0</v>
      </c>
      <c r="K130" s="1">
        <v>661</v>
      </c>
      <c r="L130" s="1">
        <v>4700</v>
      </c>
    </row>
    <row r="131" spans="1:12">
      <c r="A131" s="3">
        <v>36334</v>
      </c>
      <c r="B131" s="1" t="s">
        <v>170</v>
      </c>
      <c r="C131" s="2">
        <v>1</v>
      </c>
      <c r="D131" s="1" t="s">
        <v>171</v>
      </c>
      <c r="E131" s="1">
        <v>0</v>
      </c>
      <c r="F131" s="1">
        <v>0</v>
      </c>
      <c r="G131" s="1">
        <v>0</v>
      </c>
      <c r="H131" s="1">
        <f t="shared" si="4"/>
        <v>0</v>
      </c>
      <c r="I131" s="1">
        <f>STDEV(H131:H133)</f>
        <v>0</v>
      </c>
      <c r="J131" s="1">
        <f>I131/SQRT(3)</f>
        <v>0</v>
      </c>
      <c r="K131" s="1">
        <v>661</v>
      </c>
      <c r="L131" s="1">
        <v>4700</v>
      </c>
    </row>
    <row r="132" spans="1:12">
      <c r="A132" s="3">
        <v>36334</v>
      </c>
      <c r="B132" s="1" t="s">
        <v>172</v>
      </c>
      <c r="C132" s="2">
        <v>2</v>
      </c>
      <c r="D132" s="1" t="s">
        <v>173</v>
      </c>
      <c r="E132" s="1">
        <v>0</v>
      </c>
      <c r="F132" s="1">
        <v>0</v>
      </c>
      <c r="G132" s="1">
        <v>0</v>
      </c>
      <c r="H132" s="1">
        <f t="shared" si="4"/>
        <v>0</v>
      </c>
      <c r="K132" s="1">
        <v>661</v>
      </c>
      <c r="L132" s="1">
        <v>4700</v>
      </c>
    </row>
    <row r="133" spans="1:12">
      <c r="A133" s="3">
        <v>36334</v>
      </c>
      <c r="B133" s="1" t="s">
        <v>174</v>
      </c>
      <c r="C133" s="2">
        <v>3</v>
      </c>
      <c r="D133" s="1" t="s">
        <v>175</v>
      </c>
      <c r="E133" s="1">
        <v>0</v>
      </c>
      <c r="F133" s="1">
        <v>0</v>
      </c>
      <c r="G133" s="1">
        <v>0</v>
      </c>
      <c r="H133" s="1">
        <f t="shared" si="4"/>
        <v>0</v>
      </c>
      <c r="K133" s="1">
        <v>661</v>
      </c>
      <c r="L133" s="1">
        <v>4700</v>
      </c>
    </row>
    <row r="134" spans="1:12">
      <c r="A134" s="3">
        <v>36341</v>
      </c>
      <c r="B134" s="1" t="s">
        <v>176</v>
      </c>
      <c r="C134" s="2">
        <v>1</v>
      </c>
      <c r="D134" s="1" t="s">
        <v>6</v>
      </c>
      <c r="E134" s="1">
        <v>0</v>
      </c>
      <c r="F134" s="1">
        <v>0</v>
      </c>
      <c r="G134" s="1">
        <v>0</v>
      </c>
      <c r="H134" s="1">
        <f t="shared" si="4"/>
        <v>0</v>
      </c>
      <c r="I134" s="1">
        <f>STDEV(H134:H136)</f>
        <v>0</v>
      </c>
      <c r="J134" s="1">
        <f>I134/SQRT(3)</f>
        <v>0</v>
      </c>
      <c r="K134" s="1">
        <v>661</v>
      </c>
      <c r="L134" s="1">
        <v>4700</v>
      </c>
    </row>
    <row r="135" spans="1:12">
      <c r="A135" s="3">
        <v>36341</v>
      </c>
      <c r="B135" s="1" t="s">
        <v>7</v>
      </c>
      <c r="C135" s="2">
        <v>2</v>
      </c>
      <c r="D135" s="1" t="s">
        <v>8</v>
      </c>
      <c r="E135" s="1">
        <v>0</v>
      </c>
      <c r="F135" s="1">
        <v>0</v>
      </c>
      <c r="G135" s="1">
        <v>0</v>
      </c>
      <c r="H135" s="1">
        <f t="shared" si="4"/>
        <v>0</v>
      </c>
      <c r="K135" s="1">
        <v>661</v>
      </c>
      <c r="L135" s="1">
        <v>4700</v>
      </c>
    </row>
    <row r="136" spans="1:12">
      <c r="A136" s="3">
        <v>36341</v>
      </c>
      <c r="B136" s="1" t="s">
        <v>9</v>
      </c>
      <c r="C136" s="2">
        <v>3</v>
      </c>
      <c r="D136" s="1" t="s">
        <v>10</v>
      </c>
      <c r="E136" s="1">
        <v>0</v>
      </c>
      <c r="F136" s="1">
        <v>0</v>
      </c>
      <c r="G136" s="1">
        <v>0</v>
      </c>
      <c r="H136" s="1">
        <f t="shared" si="4"/>
        <v>0</v>
      </c>
      <c r="K136" s="1">
        <v>661</v>
      </c>
      <c r="L136" s="1">
        <v>4700</v>
      </c>
    </row>
    <row r="137" spans="1:12">
      <c r="A137" s="3">
        <v>36348</v>
      </c>
      <c r="B137" s="1" t="s">
        <v>11</v>
      </c>
      <c r="C137" s="2">
        <v>1</v>
      </c>
      <c r="D137" s="1" t="s">
        <v>117</v>
      </c>
      <c r="E137" s="1">
        <v>0</v>
      </c>
      <c r="F137" s="1">
        <v>0</v>
      </c>
      <c r="G137" s="1">
        <v>0</v>
      </c>
      <c r="H137" s="1">
        <f t="shared" si="4"/>
        <v>0</v>
      </c>
      <c r="I137" s="1">
        <f>STDEV(H137:H139)</f>
        <v>0</v>
      </c>
      <c r="J137" s="1">
        <f>I137/SQRT(3)</f>
        <v>0</v>
      </c>
      <c r="K137" s="1">
        <v>661</v>
      </c>
      <c r="L137" s="1">
        <v>4700</v>
      </c>
    </row>
    <row r="138" spans="1:12">
      <c r="A138" s="3">
        <v>36348</v>
      </c>
      <c r="B138" s="1" t="s">
        <v>118</v>
      </c>
      <c r="C138" s="2">
        <v>2</v>
      </c>
      <c r="D138" s="1" t="s">
        <v>119</v>
      </c>
      <c r="E138" s="1">
        <v>0</v>
      </c>
      <c r="F138" s="1">
        <v>0</v>
      </c>
      <c r="G138" s="1">
        <v>0</v>
      </c>
      <c r="H138" s="1">
        <f t="shared" si="4"/>
        <v>0</v>
      </c>
      <c r="K138" s="1">
        <v>661</v>
      </c>
      <c r="L138" s="1">
        <v>4700</v>
      </c>
    </row>
    <row r="139" spans="1:12">
      <c r="A139" s="3">
        <v>36348</v>
      </c>
      <c r="B139" s="1" t="s">
        <v>120</v>
      </c>
      <c r="C139" s="2">
        <v>3</v>
      </c>
      <c r="D139" s="1" t="s">
        <v>121</v>
      </c>
      <c r="E139" s="1">
        <v>0</v>
      </c>
      <c r="F139" s="1">
        <v>0</v>
      </c>
      <c r="G139" s="1">
        <v>0</v>
      </c>
      <c r="H139" s="1">
        <f t="shared" si="4"/>
        <v>0</v>
      </c>
      <c r="K139" s="1">
        <v>661</v>
      </c>
      <c r="L139" s="1">
        <v>4700</v>
      </c>
    </row>
    <row r="140" spans="1:12">
      <c r="A140" s="3">
        <v>36355</v>
      </c>
      <c r="B140" s="1" t="s">
        <v>122</v>
      </c>
      <c r="C140" s="2">
        <v>1</v>
      </c>
      <c r="D140" s="1" t="s">
        <v>123</v>
      </c>
      <c r="E140" s="1">
        <v>0</v>
      </c>
      <c r="F140" s="1">
        <v>0</v>
      </c>
      <c r="G140" s="1">
        <v>0</v>
      </c>
      <c r="H140" s="1">
        <f t="shared" si="4"/>
        <v>0</v>
      </c>
      <c r="I140" s="1">
        <f>STDEV(H140:H142)</f>
        <v>0</v>
      </c>
      <c r="J140" s="1">
        <f>I140/SQRT(3)</f>
        <v>0</v>
      </c>
      <c r="K140" s="1">
        <v>661</v>
      </c>
      <c r="L140" s="1">
        <v>4700</v>
      </c>
    </row>
    <row r="141" spans="1:12">
      <c r="A141" s="3">
        <v>36355</v>
      </c>
      <c r="B141" s="1" t="s">
        <v>124</v>
      </c>
      <c r="C141" s="2">
        <v>2</v>
      </c>
      <c r="D141" s="1" t="s">
        <v>125</v>
      </c>
      <c r="E141" s="1">
        <v>0</v>
      </c>
      <c r="F141" s="1">
        <v>0</v>
      </c>
      <c r="G141" s="1">
        <v>0</v>
      </c>
      <c r="H141" s="1">
        <f t="shared" si="4"/>
        <v>0</v>
      </c>
      <c r="K141" s="1">
        <v>661</v>
      </c>
      <c r="L141" s="1">
        <v>4700</v>
      </c>
    </row>
    <row r="142" spans="1:12">
      <c r="A142" s="3">
        <v>36355</v>
      </c>
      <c r="B142" s="1" t="s">
        <v>126</v>
      </c>
      <c r="C142" s="2">
        <v>3</v>
      </c>
      <c r="D142" s="1" t="s">
        <v>127</v>
      </c>
      <c r="E142" s="1">
        <v>0</v>
      </c>
      <c r="F142" s="1">
        <v>0</v>
      </c>
      <c r="G142" s="1">
        <v>0</v>
      </c>
      <c r="H142" s="1">
        <f t="shared" si="4"/>
        <v>0</v>
      </c>
      <c r="K142" s="1">
        <v>661</v>
      </c>
      <c r="L142" s="1">
        <v>4700</v>
      </c>
    </row>
    <row r="143" spans="1:12">
      <c r="A143" s="3">
        <v>36362</v>
      </c>
      <c r="B143" s="1" t="s">
        <v>128</v>
      </c>
      <c r="C143" s="2">
        <v>1</v>
      </c>
      <c r="D143" s="1" t="s">
        <v>129</v>
      </c>
      <c r="E143" s="1">
        <v>0</v>
      </c>
      <c r="F143" s="1">
        <v>0</v>
      </c>
      <c r="G143" s="1">
        <v>0</v>
      </c>
      <c r="H143" s="1">
        <f t="shared" si="4"/>
        <v>0</v>
      </c>
      <c r="I143" s="1">
        <f>STDEV(H143:H145)</f>
        <v>0</v>
      </c>
      <c r="J143" s="1">
        <f>I143/SQRT(3)</f>
        <v>0</v>
      </c>
      <c r="K143" s="1">
        <v>661</v>
      </c>
      <c r="L143" s="1">
        <v>9780</v>
      </c>
    </row>
    <row r="144" spans="1:12">
      <c r="A144" s="3">
        <v>36362</v>
      </c>
      <c r="B144" s="1" t="s">
        <v>130</v>
      </c>
      <c r="C144" s="2">
        <v>2</v>
      </c>
      <c r="D144" s="1" t="s">
        <v>131</v>
      </c>
      <c r="E144" s="1">
        <v>0</v>
      </c>
      <c r="F144" s="1">
        <v>0</v>
      </c>
      <c r="G144" s="1">
        <v>0</v>
      </c>
      <c r="H144" s="1">
        <f t="shared" si="4"/>
        <v>0</v>
      </c>
      <c r="K144" s="1">
        <v>661</v>
      </c>
      <c r="L144" s="1">
        <v>9780</v>
      </c>
    </row>
    <row r="145" spans="1:12">
      <c r="A145" s="3">
        <v>36362</v>
      </c>
      <c r="B145" s="1" t="s">
        <v>132</v>
      </c>
      <c r="C145" s="2">
        <v>3</v>
      </c>
      <c r="D145" s="1" t="s">
        <v>133</v>
      </c>
      <c r="E145" s="1">
        <v>0</v>
      </c>
      <c r="F145" s="1">
        <v>0</v>
      </c>
      <c r="G145" s="1">
        <v>0</v>
      </c>
      <c r="H145" s="1">
        <f t="shared" si="4"/>
        <v>0</v>
      </c>
      <c r="K145" s="1">
        <v>661</v>
      </c>
      <c r="L145" s="1">
        <v>9780</v>
      </c>
    </row>
    <row r="146" spans="1:12">
      <c r="A146" s="3">
        <v>36369</v>
      </c>
      <c r="B146" s="1" t="s">
        <v>134</v>
      </c>
      <c r="C146" s="2">
        <v>1</v>
      </c>
      <c r="D146" s="1" t="s">
        <v>135</v>
      </c>
      <c r="E146" s="1">
        <v>0</v>
      </c>
      <c r="F146" s="1">
        <v>0</v>
      </c>
      <c r="G146" s="1">
        <v>0</v>
      </c>
      <c r="H146" s="1">
        <f t="shared" si="4"/>
        <v>0</v>
      </c>
      <c r="I146" s="1">
        <f>STDEV(H146:H148)</f>
        <v>0</v>
      </c>
      <c r="J146" s="1">
        <f>I146/SQRT(3)</f>
        <v>0</v>
      </c>
      <c r="K146" s="1">
        <v>531</v>
      </c>
      <c r="L146" s="1">
        <v>9780</v>
      </c>
    </row>
    <row r="147" spans="1:12">
      <c r="A147" s="3">
        <v>36369</v>
      </c>
      <c r="B147" s="1" t="s">
        <v>136</v>
      </c>
      <c r="C147" s="2">
        <v>2</v>
      </c>
      <c r="D147" s="1" t="s">
        <v>137</v>
      </c>
      <c r="E147" s="1">
        <v>0</v>
      </c>
      <c r="F147" s="1">
        <v>0</v>
      </c>
      <c r="G147" s="1">
        <v>0</v>
      </c>
      <c r="H147" s="1">
        <f t="shared" si="4"/>
        <v>0</v>
      </c>
      <c r="K147" s="1">
        <v>531</v>
      </c>
      <c r="L147" s="1">
        <v>9780</v>
      </c>
    </row>
    <row r="148" spans="1:12">
      <c r="A148" s="3">
        <v>36369</v>
      </c>
      <c r="B148" s="1" t="s">
        <v>138</v>
      </c>
      <c r="C148" s="2">
        <v>3</v>
      </c>
      <c r="D148" s="1" t="s">
        <v>139</v>
      </c>
      <c r="E148" s="1">
        <v>0</v>
      </c>
      <c r="F148" s="1">
        <v>0</v>
      </c>
      <c r="G148" s="1">
        <v>0</v>
      </c>
      <c r="H148" s="1">
        <f t="shared" si="4"/>
        <v>0</v>
      </c>
      <c r="K148" s="1">
        <v>531</v>
      </c>
      <c r="L148" s="1">
        <v>9780</v>
      </c>
    </row>
    <row r="149" spans="1:12">
      <c r="A149" s="3">
        <v>36376</v>
      </c>
      <c r="B149" s="1" t="s">
        <v>383</v>
      </c>
      <c r="C149" s="2">
        <v>1</v>
      </c>
      <c r="D149" s="1" t="s">
        <v>384</v>
      </c>
      <c r="E149" s="1">
        <v>0</v>
      </c>
      <c r="F149" s="1">
        <v>0</v>
      </c>
      <c r="G149" s="1">
        <v>0</v>
      </c>
      <c r="H149" s="1">
        <f t="shared" si="4"/>
        <v>0</v>
      </c>
      <c r="I149" s="1">
        <f>STDEV(H149:H151)</f>
        <v>0</v>
      </c>
      <c r="J149" s="1">
        <f>I149/SQRT(3)</f>
        <v>0</v>
      </c>
      <c r="K149" s="1">
        <v>531</v>
      </c>
      <c r="L149" s="1">
        <v>9777</v>
      </c>
    </row>
    <row r="150" spans="1:12">
      <c r="A150" s="3">
        <v>36376</v>
      </c>
      <c r="B150" s="1" t="s">
        <v>385</v>
      </c>
      <c r="C150" s="2">
        <v>2</v>
      </c>
      <c r="D150" s="1" t="s">
        <v>386</v>
      </c>
      <c r="E150" s="1">
        <v>0</v>
      </c>
      <c r="F150" s="1">
        <v>0</v>
      </c>
      <c r="G150" s="1">
        <v>0</v>
      </c>
      <c r="H150" s="1">
        <f t="shared" si="4"/>
        <v>0</v>
      </c>
      <c r="K150" s="1">
        <v>531</v>
      </c>
      <c r="L150" s="1">
        <v>9777</v>
      </c>
    </row>
    <row r="151" spans="1:12">
      <c r="A151" s="3">
        <v>36376</v>
      </c>
      <c r="B151" s="1" t="s">
        <v>387</v>
      </c>
      <c r="C151" s="2">
        <v>3</v>
      </c>
      <c r="D151" s="1" t="s">
        <v>388</v>
      </c>
      <c r="E151" s="1">
        <v>0</v>
      </c>
      <c r="F151" s="1">
        <v>0</v>
      </c>
      <c r="G151" s="1">
        <v>0</v>
      </c>
      <c r="H151" s="1">
        <f t="shared" si="4"/>
        <v>0</v>
      </c>
      <c r="K151" s="1">
        <v>531</v>
      </c>
      <c r="L151" s="1">
        <v>9777</v>
      </c>
    </row>
    <row r="152" spans="1:12">
      <c r="A152" s="3">
        <v>36383</v>
      </c>
      <c r="B152" s="1" t="s">
        <v>389</v>
      </c>
      <c r="C152" s="2">
        <v>1</v>
      </c>
      <c r="D152" s="1" t="s">
        <v>390</v>
      </c>
      <c r="E152" s="1">
        <v>0</v>
      </c>
      <c r="F152" s="1">
        <v>0</v>
      </c>
      <c r="G152" s="1">
        <v>0</v>
      </c>
      <c r="H152" s="1">
        <f t="shared" si="4"/>
        <v>0</v>
      </c>
      <c r="I152" s="1">
        <f>STDEV(H152:H154)</f>
        <v>0</v>
      </c>
      <c r="J152" s="1">
        <f>I152/SQRT(3)</f>
        <v>0</v>
      </c>
      <c r="K152" s="1">
        <v>531</v>
      </c>
      <c r="L152" s="1">
        <v>9777</v>
      </c>
    </row>
    <row r="153" spans="1:12">
      <c r="A153" s="3">
        <v>36383</v>
      </c>
      <c r="B153" s="1" t="s">
        <v>391</v>
      </c>
      <c r="C153" s="2">
        <v>2</v>
      </c>
      <c r="D153" s="1" t="s">
        <v>392</v>
      </c>
      <c r="E153" s="1">
        <v>0</v>
      </c>
      <c r="F153" s="1">
        <v>0</v>
      </c>
      <c r="G153" s="1">
        <v>0</v>
      </c>
      <c r="H153" s="1">
        <f t="shared" si="4"/>
        <v>0</v>
      </c>
      <c r="K153" s="1">
        <v>531</v>
      </c>
      <c r="L153" s="1">
        <v>9777</v>
      </c>
    </row>
    <row r="154" spans="1:12">
      <c r="A154" s="3">
        <v>36383</v>
      </c>
      <c r="B154" s="1" t="s">
        <v>393</v>
      </c>
      <c r="C154" s="2">
        <v>3</v>
      </c>
      <c r="D154" s="1" t="s">
        <v>947</v>
      </c>
      <c r="E154" s="1">
        <v>0</v>
      </c>
      <c r="F154" s="1">
        <v>0</v>
      </c>
      <c r="G154" s="1">
        <v>0</v>
      </c>
      <c r="H154" s="1">
        <f t="shared" si="4"/>
        <v>0</v>
      </c>
      <c r="K154" s="1">
        <v>531</v>
      </c>
      <c r="L154" s="1">
        <v>9777</v>
      </c>
    </row>
    <row r="155" spans="1:12">
      <c r="A155" s="3">
        <v>36390</v>
      </c>
      <c r="B155" s="1" t="s">
        <v>1235</v>
      </c>
      <c r="C155" s="2">
        <v>1</v>
      </c>
      <c r="D155" s="1" t="s">
        <v>1236</v>
      </c>
      <c r="E155" s="1">
        <v>0</v>
      </c>
      <c r="F155" s="1">
        <v>0</v>
      </c>
      <c r="G155" s="1">
        <v>0</v>
      </c>
      <c r="H155" s="1">
        <f t="shared" si="4"/>
        <v>0</v>
      </c>
      <c r="I155" s="1">
        <f>STDEV(H155:H157)</f>
        <v>0</v>
      </c>
      <c r="J155" s="1">
        <f>I155/SQRT(3)</f>
        <v>0</v>
      </c>
      <c r="K155" s="1">
        <v>531</v>
      </c>
      <c r="L155" s="1">
        <v>9777</v>
      </c>
    </row>
    <row r="156" spans="1:12">
      <c r="A156" s="3">
        <v>36390</v>
      </c>
      <c r="B156" s="1" t="s">
        <v>1237</v>
      </c>
      <c r="C156" s="2">
        <v>2</v>
      </c>
      <c r="D156" s="1" t="s">
        <v>1238</v>
      </c>
      <c r="E156" s="1">
        <v>0</v>
      </c>
      <c r="F156" s="1">
        <v>0</v>
      </c>
      <c r="G156" s="1">
        <v>0</v>
      </c>
      <c r="H156" s="1">
        <f t="shared" si="4"/>
        <v>0</v>
      </c>
      <c r="K156" s="1">
        <v>531</v>
      </c>
      <c r="L156" s="1">
        <v>9777</v>
      </c>
    </row>
    <row r="157" spans="1:12">
      <c r="A157" s="3">
        <v>36390</v>
      </c>
      <c r="B157" s="1" t="s">
        <v>1239</v>
      </c>
      <c r="C157" s="2">
        <v>3</v>
      </c>
      <c r="D157" s="1" t="s">
        <v>1240</v>
      </c>
      <c r="E157" s="1">
        <v>0</v>
      </c>
      <c r="F157" s="1">
        <v>0</v>
      </c>
      <c r="G157" s="1">
        <v>0</v>
      </c>
      <c r="H157" s="1">
        <f t="shared" si="4"/>
        <v>0</v>
      </c>
      <c r="K157" s="1">
        <v>531</v>
      </c>
      <c r="L157" s="1">
        <v>9777</v>
      </c>
    </row>
    <row r="158" spans="1:12">
      <c r="A158" s="3">
        <v>36308</v>
      </c>
      <c r="B158" s="1" t="s">
        <v>1241</v>
      </c>
      <c r="C158" s="2">
        <v>1</v>
      </c>
      <c r="D158" s="1" t="s">
        <v>1242</v>
      </c>
      <c r="E158" s="1">
        <v>2</v>
      </c>
      <c r="F158" s="1">
        <v>0</v>
      </c>
      <c r="G158" s="1">
        <v>2</v>
      </c>
      <c r="H158" s="1">
        <f t="shared" si="4"/>
        <v>1.3333333333333333</v>
      </c>
      <c r="I158" s="1">
        <f>STDEV(H158:H160)</f>
        <v>1.2018504251546631</v>
      </c>
      <c r="J158" s="1">
        <f>I158/SQRT(3)</f>
        <v>0.69388866648871095</v>
      </c>
      <c r="K158" s="1">
        <v>661</v>
      </c>
      <c r="L158" s="1">
        <v>24578</v>
      </c>
    </row>
    <row r="159" spans="1:12">
      <c r="A159" s="3">
        <v>36308</v>
      </c>
      <c r="B159" s="1" t="s">
        <v>1243</v>
      </c>
      <c r="C159" s="2">
        <v>2</v>
      </c>
      <c r="D159" s="1" t="s">
        <v>1244</v>
      </c>
      <c r="E159" s="1">
        <v>3</v>
      </c>
      <c r="F159" s="1">
        <v>3</v>
      </c>
      <c r="G159" s="1">
        <v>3</v>
      </c>
      <c r="H159" s="1">
        <f t="shared" si="4"/>
        <v>3</v>
      </c>
      <c r="K159" s="1">
        <v>661</v>
      </c>
      <c r="L159" s="1">
        <v>24578</v>
      </c>
    </row>
    <row r="160" spans="1:12">
      <c r="A160" s="3">
        <v>36308</v>
      </c>
      <c r="B160" s="1" t="s">
        <v>1245</v>
      </c>
      <c r="C160" s="2">
        <v>3</v>
      </c>
      <c r="D160" s="1" t="s">
        <v>1246</v>
      </c>
      <c r="E160" s="1">
        <v>0</v>
      </c>
      <c r="F160" s="1">
        <v>2</v>
      </c>
      <c r="G160" s="1">
        <v>0</v>
      </c>
      <c r="H160" s="1">
        <f t="shared" si="4"/>
        <v>0.66666666666666663</v>
      </c>
      <c r="K160" s="1">
        <v>661</v>
      </c>
      <c r="L160" s="1">
        <v>24578</v>
      </c>
    </row>
    <row r="161" spans="1:12">
      <c r="A161" s="3">
        <v>36313</v>
      </c>
      <c r="B161" s="1" t="s">
        <v>1247</v>
      </c>
      <c r="C161" s="2">
        <v>1</v>
      </c>
      <c r="D161" s="1" t="s">
        <v>1248</v>
      </c>
      <c r="E161" s="1">
        <v>3</v>
      </c>
      <c r="F161" s="1">
        <v>3</v>
      </c>
      <c r="G161" s="1">
        <v>6</v>
      </c>
      <c r="H161" s="1">
        <f t="shared" si="4"/>
        <v>4</v>
      </c>
      <c r="I161" s="1">
        <f>STDEV(H161:H163)</f>
        <v>0.38490017945975136</v>
      </c>
      <c r="J161" s="1">
        <f>I161/SQRT(3)</f>
        <v>0.22222222222222274</v>
      </c>
      <c r="K161" s="1">
        <v>661</v>
      </c>
      <c r="L161" s="1">
        <v>24578</v>
      </c>
    </row>
    <row r="162" spans="1:12">
      <c r="A162" s="3">
        <v>36313</v>
      </c>
      <c r="B162" s="1" t="s">
        <v>1249</v>
      </c>
      <c r="C162" s="2">
        <v>2</v>
      </c>
      <c r="D162" s="1" t="s">
        <v>1250</v>
      </c>
      <c r="E162" s="1">
        <v>5</v>
      </c>
      <c r="F162" s="1">
        <v>2</v>
      </c>
      <c r="G162" s="1">
        <v>7</v>
      </c>
      <c r="H162" s="1">
        <f t="shared" si="4"/>
        <v>4.666666666666667</v>
      </c>
      <c r="K162" s="1">
        <v>661</v>
      </c>
      <c r="L162" s="1">
        <v>24578</v>
      </c>
    </row>
    <row r="163" spans="1:12">
      <c r="A163" s="3">
        <v>36313</v>
      </c>
      <c r="B163" s="1" t="s">
        <v>1251</v>
      </c>
      <c r="C163" s="2">
        <v>3</v>
      </c>
      <c r="D163" s="1" t="s">
        <v>1252</v>
      </c>
      <c r="E163" s="1">
        <v>2</v>
      </c>
      <c r="F163" s="1">
        <v>2</v>
      </c>
      <c r="G163" s="1">
        <v>10</v>
      </c>
      <c r="H163" s="1">
        <f t="shared" si="4"/>
        <v>4.666666666666667</v>
      </c>
      <c r="K163" s="1">
        <v>661</v>
      </c>
      <c r="L163" s="1">
        <v>24578</v>
      </c>
    </row>
    <row r="164" spans="1:12">
      <c r="A164" s="3">
        <v>36320</v>
      </c>
      <c r="B164" s="1" t="s">
        <v>1253</v>
      </c>
      <c r="C164" s="2">
        <v>1</v>
      </c>
      <c r="D164" s="1" t="s">
        <v>1254</v>
      </c>
      <c r="E164" s="1">
        <v>5</v>
      </c>
      <c r="F164" s="1">
        <v>5</v>
      </c>
      <c r="G164" s="1">
        <v>6</v>
      </c>
      <c r="H164" s="1">
        <f t="shared" si="4"/>
        <v>5.333333333333333</v>
      </c>
      <c r="I164" s="1">
        <f>STDEV(H164:H166)</f>
        <v>4.1410322563520499</v>
      </c>
      <c r="J164" s="1">
        <f>I164/SQRT(3)</f>
        <v>2.3908260879277794</v>
      </c>
      <c r="K164" s="1">
        <v>661</v>
      </c>
      <c r="L164" s="1">
        <v>24578</v>
      </c>
    </row>
    <row r="165" spans="1:12">
      <c r="A165" s="3">
        <v>36320</v>
      </c>
      <c r="B165" s="1" t="s">
        <v>967</v>
      </c>
      <c r="C165" s="2">
        <v>2</v>
      </c>
      <c r="D165" s="1" t="s">
        <v>968</v>
      </c>
      <c r="E165" s="1">
        <v>5</v>
      </c>
      <c r="F165" s="1">
        <v>1</v>
      </c>
      <c r="G165" s="1">
        <v>9</v>
      </c>
      <c r="H165" s="1">
        <f t="shared" si="4"/>
        <v>5</v>
      </c>
      <c r="K165" s="1">
        <v>661</v>
      </c>
      <c r="L165" s="1">
        <v>24578</v>
      </c>
    </row>
    <row r="166" spans="1:12">
      <c r="A166" s="3">
        <v>36320</v>
      </c>
      <c r="B166" s="1" t="s">
        <v>969</v>
      </c>
      <c r="C166" s="2">
        <v>3</v>
      </c>
      <c r="D166" s="1" t="s">
        <v>970</v>
      </c>
      <c r="E166" s="1">
        <v>10</v>
      </c>
      <c r="F166" s="1">
        <v>14</v>
      </c>
      <c r="G166" s="1">
        <v>13</v>
      </c>
      <c r="H166" s="1">
        <f t="shared" si="4"/>
        <v>12.333333333333334</v>
      </c>
      <c r="K166" s="1">
        <v>661</v>
      </c>
      <c r="L166" s="1">
        <v>24578</v>
      </c>
    </row>
    <row r="167" spans="1:12">
      <c r="A167" s="3">
        <v>36327</v>
      </c>
      <c r="B167" s="1" t="s">
        <v>971</v>
      </c>
      <c r="C167" s="2">
        <v>1</v>
      </c>
      <c r="D167" s="1" t="s">
        <v>972</v>
      </c>
      <c r="E167" s="1">
        <v>50</v>
      </c>
      <c r="F167" s="1">
        <v>7</v>
      </c>
      <c r="G167" s="1">
        <v>15</v>
      </c>
      <c r="H167" s="1">
        <f t="shared" si="4"/>
        <v>24</v>
      </c>
      <c r="I167" s="1">
        <f>STDEV(H167:H169)</f>
        <v>3.7118429085533546</v>
      </c>
      <c r="J167" s="1">
        <f>I167/SQRT(3)</f>
        <v>2.1430335024428828</v>
      </c>
      <c r="K167" s="1">
        <v>661</v>
      </c>
      <c r="L167" s="1">
        <v>24578</v>
      </c>
    </row>
    <row r="168" spans="1:12">
      <c r="A168" s="3">
        <v>36327</v>
      </c>
      <c r="B168" s="1" t="s">
        <v>973</v>
      </c>
      <c r="C168" s="2">
        <v>2</v>
      </c>
      <c r="D168" s="1" t="s">
        <v>974</v>
      </c>
      <c r="E168" s="1">
        <v>21</v>
      </c>
      <c r="F168" s="1">
        <v>13</v>
      </c>
      <c r="G168" s="1">
        <v>16</v>
      </c>
      <c r="H168" s="1">
        <f t="shared" si="4"/>
        <v>16.666666666666668</v>
      </c>
      <c r="K168" s="1">
        <v>661</v>
      </c>
      <c r="L168" s="1">
        <v>24578</v>
      </c>
    </row>
    <row r="169" spans="1:12">
      <c r="A169" s="3">
        <v>36327</v>
      </c>
      <c r="B169" s="1" t="s">
        <v>975</v>
      </c>
      <c r="C169" s="2">
        <v>3</v>
      </c>
      <c r="D169" s="1" t="s">
        <v>976</v>
      </c>
      <c r="E169" s="1">
        <v>23</v>
      </c>
      <c r="F169" s="1">
        <v>21</v>
      </c>
      <c r="G169" s="1">
        <v>14</v>
      </c>
      <c r="H169" s="1">
        <f t="shared" si="4"/>
        <v>19.333333333333332</v>
      </c>
      <c r="K169" s="1">
        <v>661</v>
      </c>
      <c r="L169" s="1">
        <v>24578</v>
      </c>
    </row>
    <row r="170" spans="1:12">
      <c r="A170" s="3">
        <v>36334</v>
      </c>
      <c r="B170" s="1" t="s">
        <v>977</v>
      </c>
      <c r="C170" s="2">
        <v>1</v>
      </c>
      <c r="D170" s="1" t="s">
        <v>705</v>
      </c>
      <c r="E170" s="1">
        <v>26</v>
      </c>
      <c r="F170" s="1">
        <v>23</v>
      </c>
      <c r="G170" s="1">
        <v>31</v>
      </c>
      <c r="H170" s="1">
        <f t="shared" si="4"/>
        <v>26.666666666666668</v>
      </c>
      <c r="I170" s="1">
        <f>STDEV(H170:H172)</f>
        <v>6.7109639424628824</v>
      </c>
      <c r="J170" s="1">
        <f>I170/SQRT(3)</f>
        <v>3.8745768387028177</v>
      </c>
      <c r="K170" s="1">
        <v>661</v>
      </c>
      <c r="L170" s="1">
        <v>24578</v>
      </c>
    </row>
    <row r="171" spans="1:12">
      <c r="A171" s="3">
        <v>36334</v>
      </c>
      <c r="B171" s="1" t="s">
        <v>706</v>
      </c>
      <c r="C171" s="2">
        <v>2</v>
      </c>
      <c r="D171" s="1" t="s">
        <v>707</v>
      </c>
      <c r="E171" s="1">
        <v>24</v>
      </c>
      <c r="F171" s="1">
        <v>13</v>
      </c>
      <c r="G171" s="1">
        <v>27</v>
      </c>
      <c r="H171" s="1">
        <f t="shared" si="4"/>
        <v>21.333333333333332</v>
      </c>
      <c r="K171" s="1">
        <v>661</v>
      </c>
      <c r="L171" s="1">
        <v>24578</v>
      </c>
    </row>
    <row r="172" spans="1:12">
      <c r="A172" s="3">
        <v>36334</v>
      </c>
      <c r="B172" s="1" t="s">
        <v>708</v>
      </c>
      <c r="C172" s="2">
        <v>3</v>
      </c>
      <c r="D172" s="1" t="s">
        <v>709</v>
      </c>
      <c r="E172" s="1">
        <v>14</v>
      </c>
      <c r="F172" s="1">
        <v>15</v>
      </c>
      <c r="G172" s="1">
        <v>11</v>
      </c>
      <c r="H172" s="1">
        <f t="shared" si="4"/>
        <v>13.333333333333334</v>
      </c>
      <c r="K172" s="1">
        <v>661</v>
      </c>
      <c r="L172" s="1">
        <v>24578</v>
      </c>
    </row>
    <row r="173" spans="1:12">
      <c r="A173" s="3">
        <v>36341</v>
      </c>
      <c r="B173" s="1" t="s">
        <v>710</v>
      </c>
      <c r="C173" s="2">
        <v>1</v>
      </c>
      <c r="D173" s="1" t="s">
        <v>711</v>
      </c>
      <c r="E173" s="1">
        <v>2</v>
      </c>
      <c r="F173" s="1">
        <v>11</v>
      </c>
      <c r="G173" s="1">
        <v>7</v>
      </c>
      <c r="H173" s="1">
        <f t="shared" si="4"/>
        <v>6.666666666666667</v>
      </c>
      <c r="I173" s="1">
        <f>STDEV(H173:H175)</f>
        <v>1.5396007178389963</v>
      </c>
      <c r="J173" s="1">
        <f>I173/SQRT(3)</f>
        <v>0.88888888888888562</v>
      </c>
      <c r="K173" s="1">
        <v>661</v>
      </c>
      <c r="L173" s="1">
        <v>24578</v>
      </c>
    </row>
    <row r="174" spans="1:12">
      <c r="A174" s="3">
        <v>36341</v>
      </c>
      <c r="B174" s="1" t="s">
        <v>415</v>
      </c>
      <c r="C174" s="2">
        <v>2</v>
      </c>
      <c r="D174" s="1" t="s">
        <v>416</v>
      </c>
      <c r="E174" s="1">
        <v>8</v>
      </c>
      <c r="F174" s="1">
        <v>10</v>
      </c>
      <c r="G174" s="1">
        <v>10</v>
      </c>
      <c r="H174" s="1">
        <f t="shared" si="4"/>
        <v>9.3333333333333339</v>
      </c>
      <c r="K174" s="1">
        <v>661</v>
      </c>
      <c r="L174" s="1">
        <v>24578</v>
      </c>
    </row>
    <row r="175" spans="1:12">
      <c r="A175" s="3">
        <v>36341</v>
      </c>
      <c r="B175" s="1" t="s">
        <v>417</v>
      </c>
      <c r="C175" s="2">
        <v>3</v>
      </c>
      <c r="D175" s="1" t="s">
        <v>418</v>
      </c>
      <c r="E175" s="1">
        <v>7</v>
      </c>
      <c r="F175" s="1">
        <v>7</v>
      </c>
      <c r="G175" s="1">
        <v>14</v>
      </c>
      <c r="H175" s="1">
        <f t="shared" si="4"/>
        <v>9.3333333333333339</v>
      </c>
      <c r="K175" s="1">
        <v>661</v>
      </c>
      <c r="L175" s="1">
        <v>24578</v>
      </c>
    </row>
    <row r="176" spans="1:12">
      <c r="A176" s="3">
        <v>36348</v>
      </c>
      <c r="B176" s="1" t="s">
        <v>419</v>
      </c>
      <c r="C176" s="2">
        <v>1</v>
      </c>
      <c r="D176" s="1" t="s">
        <v>420</v>
      </c>
      <c r="E176" s="1">
        <v>1</v>
      </c>
      <c r="F176" s="1">
        <v>3</v>
      </c>
      <c r="G176" s="1">
        <v>0</v>
      </c>
      <c r="H176" s="1">
        <f t="shared" si="4"/>
        <v>1.3333333333333333</v>
      </c>
      <c r="I176" s="1">
        <f>STDEV(H176:H178)</f>
        <v>0.38490017945975136</v>
      </c>
      <c r="J176" s="1">
        <f>I176/SQRT(3)</f>
        <v>0.22222222222222274</v>
      </c>
      <c r="K176" s="1">
        <v>661</v>
      </c>
      <c r="L176" s="1">
        <v>24578</v>
      </c>
    </row>
    <row r="177" spans="1:12">
      <c r="A177" s="3">
        <v>36348</v>
      </c>
      <c r="B177" s="1" t="s">
        <v>421</v>
      </c>
      <c r="C177" s="2">
        <v>2</v>
      </c>
      <c r="D177" s="1" t="s">
        <v>422</v>
      </c>
      <c r="E177" s="1">
        <v>0</v>
      </c>
      <c r="F177" s="1">
        <v>2</v>
      </c>
      <c r="G177" s="1">
        <v>4</v>
      </c>
      <c r="H177" s="1">
        <f t="shared" si="4"/>
        <v>2</v>
      </c>
      <c r="K177" s="1">
        <v>661</v>
      </c>
      <c r="L177" s="1">
        <v>24578</v>
      </c>
    </row>
    <row r="178" spans="1:12">
      <c r="A178" s="3">
        <v>36348</v>
      </c>
      <c r="B178" s="1" t="s">
        <v>423</v>
      </c>
      <c r="C178" s="2">
        <v>3</v>
      </c>
      <c r="D178" s="1" t="s">
        <v>424</v>
      </c>
      <c r="E178" s="1">
        <v>4</v>
      </c>
      <c r="F178" s="1">
        <v>2</v>
      </c>
      <c r="G178" s="1">
        <v>0</v>
      </c>
      <c r="H178" s="1">
        <f t="shared" si="4"/>
        <v>2</v>
      </c>
      <c r="K178" s="1">
        <v>661</v>
      </c>
      <c r="L178" s="1">
        <v>24578</v>
      </c>
    </row>
    <row r="179" spans="1:12">
      <c r="A179" s="3">
        <v>36355</v>
      </c>
      <c r="B179" s="1" t="s">
        <v>425</v>
      </c>
      <c r="C179" s="2">
        <v>1</v>
      </c>
      <c r="D179" s="1" t="s">
        <v>426</v>
      </c>
      <c r="E179" s="1">
        <v>2</v>
      </c>
      <c r="F179" s="1">
        <v>1</v>
      </c>
      <c r="G179" s="1">
        <v>0</v>
      </c>
      <c r="H179" s="1">
        <f t="shared" si="4"/>
        <v>1</v>
      </c>
      <c r="I179" s="1">
        <f>STDEV(H179:H181)</f>
        <v>0.33333333333333343</v>
      </c>
      <c r="J179" s="1">
        <f>I179/SQRT(3)</f>
        <v>0.19245008972987532</v>
      </c>
      <c r="K179" s="1">
        <v>661</v>
      </c>
      <c r="L179" s="1">
        <v>24578</v>
      </c>
    </row>
    <row r="180" spans="1:12">
      <c r="A180" s="3">
        <v>36355</v>
      </c>
      <c r="B180" s="1" t="s">
        <v>427</v>
      </c>
      <c r="C180" s="2">
        <v>2</v>
      </c>
      <c r="D180" s="1" t="s">
        <v>428</v>
      </c>
      <c r="E180" s="1">
        <v>0</v>
      </c>
      <c r="F180" s="1">
        <v>0</v>
      </c>
      <c r="G180" s="1">
        <v>1</v>
      </c>
      <c r="H180" s="1">
        <f t="shared" si="4"/>
        <v>0.33333333333333331</v>
      </c>
      <c r="K180" s="1">
        <v>661</v>
      </c>
      <c r="L180" s="1">
        <v>24578</v>
      </c>
    </row>
    <row r="181" spans="1:12">
      <c r="A181" s="3">
        <v>36355</v>
      </c>
      <c r="B181" s="1" t="s">
        <v>429</v>
      </c>
      <c r="C181" s="2">
        <v>3</v>
      </c>
      <c r="D181" s="1" t="s">
        <v>430</v>
      </c>
      <c r="E181" s="1">
        <v>2</v>
      </c>
      <c r="F181" s="1">
        <v>0</v>
      </c>
      <c r="G181" s="1">
        <v>0</v>
      </c>
      <c r="H181" s="1">
        <f t="shared" si="4"/>
        <v>0.66666666666666663</v>
      </c>
      <c r="K181" s="1">
        <v>661</v>
      </c>
      <c r="L181" s="1">
        <v>24578</v>
      </c>
    </row>
    <row r="182" spans="1:12">
      <c r="A182" s="3">
        <v>36362</v>
      </c>
      <c r="B182" s="1" t="s">
        <v>431</v>
      </c>
      <c r="C182" s="2">
        <v>1</v>
      </c>
      <c r="D182" s="1" t="s">
        <v>432</v>
      </c>
      <c r="E182" s="1">
        <v>2</v>
      </c>
      <c r="F182" s="1">
        <v>4</v>
      </c>
      <c r="G182" s="1">
        <v>0</v>
      </c>
      <c r="H182" s="1">
        <f t="shared" si="4"/>
        <v>2</v>
      </c>
      <c r="I182" s="1">
        <f>STDEV(H182:H184)</f>
        <v>0.38490017945975136</v>
      </c>
      <c r="J182" s="1">
        <f>I182/SQRT(3)</f>
        <v>0.22222222222222274</v>
      </c>
      <c r="K182" s="1">
        <v>661</v>
      </c>
      <c r="L182" s="1">
        <v>33020</v>
      </c>
    </row>
    <row r="183" spans="1:12">
      <c r="A183" s="3">
        <v>36362</v>
      </c>
      <c r="B183" s="1" t="s">
        <v>433</v>
      </c>
      <c r="C183" s="2">
        <v>2</v>
      </c>
      <c r="D183" s="1" t="s">
        <v>434</v>
      </c>
      <c r="E183" s="1">
        <v>0</v>
      </c>
      <c r="F183" s="1">
        <v>1</v>
      </c>
      <c r="G183" s="1">
        <v>3</v>
      </c>
      <c r="H183" s="1">
        <f t="shared" si="4"/>
        <v>1.3333333333333333</v>
      </c>
      <c r="K183" s="1">
        <v>661</v>
      </c>
      <c r="L183" s="1">
        <v>33020</v>
      </c>
    </row>
    <row r="184" spans="1:12">
      <c r="A184" s="3">
        <v>36362</v>
      </c>
      <c r="B184" s="1" t="s">
        <v>435</v>
      </c>
      <c r="C184" s="2">
        <v>3</v>
      </c>
      <c r="D184" s="1" t="s">
        <v>436</v>
      </c>
      <c r="E184" s="1">
        <v>1</v>
      </c>
      <c r="F184" s="1">
        <v>3</v>
      </c>
      <c r="G184" s="1">
        <v>2</v>
      </c>
      <c r="H184" s="1">
        <f t="shared" si="4"/>
        <v>2</v>
      </c>
      <c r="K184" s="1">
        <v>661</v>
      </c>
      <c r="L184" s="1">
        <v>33020</v>
      </c>
    </row>
    <row r="185" spans="1:12">
      <c r="A185" s="3">
        <v>36369</v>
      </c>
      <c r="B185" s="1" t="s">
        <v>437</v>
      </c>
      <c r="C185" s="2">
        <v>1</v>
      </c>
      <c r="D185" s="1" t="s">
        <v>438</v>
      </c>
      <c r="E185" s="1">
        <v>5</v>
      </c>
      <c r="F185" s="1">
        <v>11</v>
      </c>
      <c r="G185" s="1">
        <v>1</v>
      </c>
      <c r="H185" s="1">
        <f t="shared" si="4"/>
        <v>5.666666666666667</v>
      </c>
      <c r="I185" s="1">
        <f>STDEV(H185:H187)</f>
        <v>1.452966314513559</v>
      </c>
      <c r="J185" s="1">
        <f>I185/SQRT(3)</f>
        <v>0.83887049280786175</v>
      </c>
      <c r="K185" s="1">
        <v>531</v>
      </c>
      <c r="L185" s="1">
        <v>33020</v>
      </c>
    </row>
    <row r="186" spans="1:12">
      <c r="A186" s="3">
        <v>36369</v>
      </c>
      <c r="B186" s="1" t="s">
        <v>439</v>
      </c>
      <c r="C186" s="2">
        <v>2</v>
      </c>
      <c r="D186" s="1" t="s">
        <v>440</v>
      </c>
      <c r="E186" s="1">
        <v>1</v>
      </c>
      <c r="F186" s="1">
        <v>4</v>
      </c>
      <c r="G186" s="1">
        <v>4</v>
      </c>
      <c r="H186" s="1">
        <f t="shared" si="4"/>
        <v>3</v>
      </c>
      <c r="K186" s="1">
        <v>531</v>
      </c>
      <c r="L186" s="1">
        <v>33020</v>
      </c>
    </row>
    <row r="187" spans="1:12">
      <c r="A187" s="3">
        <v>36369</v>
      </c>
      <c r="B187" s="1" t="s">
        <v>441</v>
      </c>
      <c r="C187" s="2">
        <v>3</v>
      </c>
      <c r="D187" s="1" t="s">
        <v>442</v>
      </c>
      <c r="E187" s="1">
        <v>1</v>
      </c>
      <c r="F187" s="1">
        <v>11</v>
      </c>
      <c r="G187" s="1">
        <v>4</v>
      </c>
      <c r="H187" s="1">
        <f t="shared" si="4"/>
        <v>5.333333333333333</v>
      </c>
      <c r="K187" s="1">
        <v>531</v>
      </c>
      <c r="L187" s="1">
        <v>33020</v>
      </c>
    </row>
    <row r="188" spans="1:12">
      <c r="A188" s="3">
        <v>36376</v>
      </c>
      <c r="B188" s="1" t="s">
        <v>196</v>
      </c>
      <c r="C188" s="2">
        <v>1</v>
      </c>
      <c r="D188" s="1" t="s">
        <v>197</v>
      </c>
      <c r="E188" s="1">
        <v>3</v>
      </c>
      <c r="F188" s="1">
        <v>7</v>
      </c>
      <c r="G188" s="1">
        <v>3</v>
      </c>
      <c r="H188" s="1">
        <f t="shared" si="4"/>
        <v>4.333333333333333</v>
      </c>
      <c r="I188" s="1">
        <f>STDEV(H188:H190)</f>
        <v>2.0275875100994054</v>
      </c>
      <c r="J188" s="1">
        <f>I188/SQRT(3)</f>
        <v>1.1706281947614148</v>
      </c>
      <c r="K188" s="1">
        <v>531</v>
      </c>
      <c r="L188" s="1">
        <v>36794</v>
      </c>
    </row>
    <row r="189" spans="1:12">
      <c r="A189" s="3">
        <v>36376</v>
      </c>
      <c r="B189" s="1" t="s">
        <v>198</v>
      </c>
      <c r="C189" s="2">
        <v>2</v>
      </c>
      <c r="D189" s="1" t="s">
        <v>199</v>
      </c>
      <c r="E189" s="1">
        <v>1</v>
      </c>
      <c r="F189" s="1">
        <v>1</v>
      </c>
      <c r="G189" s="1">
        <v>0</v>
      </c>
      <c r="H189" s="1">
        <f t="shared" si="4"/>
        <v>0.66666666666666663</v>
      </c>
      <c r="K189" s="1">
        <v>531</v>
      </c>
      <c r="L189" s="1">
        <v>36794</v>
      </c>
    </row>
    <row r="190" spans="1:12">
      <c r="A190" s="3">
        <v>36376</v>
      </c>
      <c r="B190" s="1" t="s">
        <v>200</v>
      </c>
      <c r="C190" s="2">
        <v>3</v>
      </c>
      <c r="D190" s="1" t="s">
        <v>201</v>
      </c>
      <c r="E190" s="1">
        <v>2</v>
      </c>
      <c r="F190" s="1">
        <v>9</v>
      </c>
      <c r="G190" s="1">
        <v>1</v>
      </c>
      <c r="H190" s="1">
        <f t="shared" si="4"/>
        <v>4</v>
      </c>
      <c r="K190" s="1">
        <v>531</v>
      </c>
      <c r="L190" s="1">
        <v>36794</v>
      </c>
    </row>
    <row r="191" spans="1:12">
      <c r="A191" s="3">
        <v>36383</v>
      </c>
      <c r="B191" s="1" t="s">
        <v>29</v>
      </c>
      <c r="C191" s="2">
        <v>1</v>
      </c>
      <c r="D191" s="1" t="s">
        <v>30</v>
      </c>
      <c r="E191" s="1">
        <v>10</v>
      </c>
      <c r="F191" s="1">
        <v>16</v>
      </c>
      <c r="G191" s="1">
        <v>9</v>
      </c>
      <c r="H191" s="1">
        <f t="shared" si="4"/>
        <v>11.666666666666666</v>
      </c>
      <c r="I191" s="1">
        <f>STDEV(H191:H193)</f>
        <v>2.0092379244472434</v>
      </c>
      <c r="J191" s="1">
        <f>I191/SQRT(3)</f>
        <v>1.1600340565456211</v>
      </c>
      <c r="K191" s="1">
        <v>531</v>
      </c>
      <c r="L191" s="1">
        <v>36794</v>
      </c>
    </row>
    <row r="192" spans="1:12">
      <c r="A192" s="3">
        <v>36383</v>
      </c>
      <c r="B192" s="1" t="s">
        <v>31</v>
      </c>
      <c r="C192" s="2">
        <v>2</v>
      </c>
      <c r="D192" s="1" t="s">
        <v>32</v>
      </c>
      <c r="E192" s="1">
        <v>5</v>
      </c>
      <c r="F192" s="1">
        <v>2</v>
      </c>
      <c r="G192" s="1">
        <v>16</v>
      </c>
      <c r="H192" s="1">
        <f t="shared" si="4"/>
        <v>7.666666666666667</v>
      </c>
      <c r="K192" s="1">
        <v>531</v>
      </c>
      <c r="L192" s="1">
        <v>36794</v>
      </c>
    </row>
    <row r="193" spans="1:12">
      <c r="A193" s="3">
        <v>36383</v>
      </c>
      <c r="B193" s="1" t="s">
        <v>33</v>
      </c>
      <c r="C193" s="2">
        <v>3</v>
      </c>
      <c r="D193" s="1" t="s">
        <v>34</v>
      </c>
      <c r="E193" s="1">
        <v>12</v>
      </c>
      <c r="F193" s="1">
        <v>8</v>
      </c>
      <c r="G193" s="1">
        <v>8</v>
      </c>
      <c r="H193" s="1">
        <f t="shared" si="4"/>
        <v>9.3333333333333339</v>
      </c>
      <c r="K193" s="1">
        <v>531</v>
      </c>
      <c r="L193" s="1">
        <v>36794</v>
      </c>
    </row>
    <row r="194" spans="1:12">
      <c r="A194" s="3">
        <v>36390</v>
      </c>
      <c r="B194" s="1" t="s">
        <v>35</v>
      </c>
      <c r="C194" s="2">
        <v>1</v>
      </c>
      <c r="D194" s="1" t="s">
        <v>36</v>
      </c>
      <c r="E194" s="1">
        <v>3</v>
      </c>
      <c r="F194" s="1">
        <v>15</v>
      </c>
      <c r="G194" s="1">
        <v>8</v>
      </c>
      <c r="H194" s="1">
        <f t="shared" ref="H194:H257" si="5">AVERAGE(E194:G194)</f>
        <v>8.6666666666666661</v>
      </c>
      <c r="I194" s="1">
        <f>STDEV(H194:H196)</f>
        <v>3.0792014356780064</v>
      </c>
      <c r="J194" s="1">
        <f>I194/SQRT(3)</f>
        <v>1.7777777777777792</v>
      </c>
      <c r="K194" s="1">
        <v>531</v>
      </c>
      <c r="L194" s="1">
        <v>36794</v>
      </c>
    </row>
    <row r="195" spans="1:12">
      <c r="A195" s="3">
        <v>36390</v>
      </c>
      <c r="B195" s="1" t="s">
        <v>37</v>
      </c>
      <c r="C195" s="2">
        <v>2</v>
      </c>
      <c r="D195" s="1" t="s">
        <v>38</v>
      </c>
      <c r="E195" s="1">
        <v>9</v>
      </c>
      <c r="F195" s="1">
        <v>14</v>
      </c>
      <c r="G195" s="1">
        <v>19</v>
      </c>
      <c r="H195" s="1">
        <f t="shared" si="5"/>
        <v>14</v>
      </c>
      <c r="K195" s="1">
        <v>531</v>
      </c>
      <c r="L195" s="1">
        <v>36794</v>
      </c>
    </row>
    <row r="196" spans="1:12">
      <c r="A196" s="3">
        <v>36390</v>
      </c>
      <c r="B196" s="1" t="s">
        <v>39</v>
      </c>
      <c r="C196" s="2">
        <v>3</v>
      </c>
      <c r="D196" s="1" t="s">
        <v>40</v>
      </c>
      <c r="E196" s="1">
        <v>17</v>
      </c>
      <c r="F196" s="1">
        <v>13</v>
      </c>
      <c r="G196" s="1">
        <v>12</v>
      </c>
      <c r="H196" s="1">
        <f t="shared" si="5"/>
        <v>14</v>
      </c>
      <c r="K196" s="1">
        <v>531</v>
      </c>
      <c r="L196" s="1">
        <v>36794</v>
      </c>
    </row>
    <row r="197" spans="1:12">
      <c r="A197" s="3">
        <v>36308</v>
      </c>
      <c r="B197" s="1" t="s">
        <v>453</v>
      </c>
      <c r="C197" s="2">
        <v>1</v>
      </c>
      <c r="D197" s="1" t="s">
        <v>454</v>
      </c>
      <c r="E197" s="1">
        <v>0</v>
      </c>
      <c r="F197" s="1">
        <v>1</v>
      </c>
      <c r="G197" s="1">
        <v>0</v>
      </c>
      <c r="H197" s="1">
        <f t="shared" si="5"/>
        <v>0.33333333333333331</v>
      </c>
      <c r="I197" s="1">
        <f>STDEV(H197:H199)</f>
        <v>0</v>
      </c>
      <c r="J197" s="1">
        <f>I197/SQRT(3)</f>
        <v>0</v>
      </c>
      <c r="K197" s="1">
        <v>661</v>
      </c>
      <c r="L197" s="1">
        <v>4800</v>
      </c>
    </row>
    <row r="198" spans="1:12">
      <c r="A198" s="3">
        <v>36308</v>
      </c>
      <c r="B198" s="1" t="s">
        <v>455</v>
      </c>
      <c r="C198" s="2">
        <v>2</v>
      </c>
      <c r="D198" s="1" t="s">
        <v>456</v>
      </c>
      <c r="E198" s="1">
        <v>0</v>
      </c>
      <c r="F198" s="1">
        <v>1</v>
      </c>
      <c r="G198" s="1">
        <v>0</v>
      </c>
      <c r="H198" s="1">
        <f t="shared" si="5"/>
        <v>0.33333333333333331</v>
      </c>
      <c r="K198" s="1">
        <v>661</v>
      </c>
      <c r="L198" s="1">
        <v>4800</v>
      </c>
    </row>
    <row r="199" spans="1:12">
      <c r="A199" s="3">
        <v>36308</v>
      </c>
      <c r="B199" s="1" t="s">
        <v>457</v>
      </c>
      <c r="C199" s="2">
        <v>3</v>
      </c>
      <c r="D199" s="1" t="s">
        <v>458</v>
      </c>
      <c r="E199" s="1">
        <v>0</v>
      </c>
      <c r="F199" s="1">
        <v>0</v>
      </c>
      <c r="G199" s="1">
        <v>1</v>
      </c>
      <c r="H199" s="1">
        <f t="shared" si="5"/>
        <v>0.33333333333333331</v>
      </c>
      <c r="K199" s="1">
        <v>661</v>
      </c>
      <c r="L199" s="1">
        <v>4800</v>
      </c>
    </row>
    <row r="200" spans="1:12">
      <c r="A200" s="3">
        <v>36313</v>
      </c>
      <c r="B200" s="1" t="s">
        <v>459</v>
      </c>
      <c r="C200" s="2">
        <v>1</v>
      </c>
      <c r="D200" s="1" t="s">
        <v>99</v>
      </c>
      <c r="E200" s="1">
        <v>0</v>
      </c>
      <c r="F200" s="1">
        <v>1</v>
      </c>
      <c r="G200" s="1">
        <v>0</v>
      </c>
      <c r="H200" s="1">
        <f t="shared" si="5"/>
        <v>0.33333333333333331</v>
      </c>
      <c r="I200" s="1">
        <f>STDEV(H200:H202)</f>
        <v>0.19245008972987526</v>
      </c>
      <c r="J200" s="1">
        <f>I200/SQRT(3)</f>
        <v>0.11111111111111112</v>
      </c>
      <c r="K200" s="1">
        <v>661</v>
      </c>
      <c r="L200" s="1">
        <v>4800</v>
      </c>
    </row>
    <row r="201" spans="1:12">
      <c r="A201" s="3">
        <v>36313</v>
      </c>
      <c r="B201" s="1" t="s">
        <v>100</v>
      </c>
      <c r="C201" s="2">
        <v>2</v>
      </c>
      <c r="D201" s="1" t="s">
        <v>101</v>
      </c>
      <c r="E201" s="1">
        <v>0</v>
      </c>
      <c r="F201" s="1">
        <v>0</v>
      </c>
      <c r="G201" s="1">
        <v>1</v>
      </c>
      <c r="H201" s="1">
        <f t="shared" si="5"/>
        <v>0.33333333333333331</v>
      </c>
      <c r="K201" s="1">
        <v>661</v>
      </c>
      <c r="L201" s="1">
        <v>4800</v>
      </c>
    </row>
    <row r="202" spans="1:12">
      <c r="A202" s="3">
        <v>36313</v>
      </c>
      <c r="B202" s="1" t="s">
        <v>102</v>
      </c>
      <c r="C202" s="2">
        <v>3</v>
      </c>
      <c r="D202" s="1" t="s">
        <v>103</v>
      </c>
      <c r="E202" s="1">
        <v>0</v>
      </c>
      <c r="F202" s="1">
        <v>0</v>
      </c>
      <c r="G202" s="1">
        <v>0</v>
      </c>
      <c r="H202" s="1">
        <f t="shared" si="5"/>
        <v>0</v>
      </c>
      <c r="K202" s="1">
        <v>661</v>
      </c>
      <c r="L202" s="1">
        <v>4800</v>
      </c>
    </row>
    <row r="203" spans="1:12">
      <c r="A203" s="3">
        <v>36320</v>
      </c>
      <c r="B203" s="1" t="s">
        <v>104</v>
      </c>
      <c r="C203" s="2">
        <v>1</v>
      </c>
      <c r="D203" s="1" t="s">
        <v>105</v>
      </c>
      <c r="E203" s="1">
        <v>6</v>
      </c>
      <c r="F203" s="1">
        <v>2</v>
      </c>
      <c r="G203" s="1">
        <v>3</v>
      </c>
      <c r="H203" s="1">
        <f t="shared" si="5"/>
        <v>3.6666666666666665</v>
      </c>
      <c r="I203" s="1">
        <f>STDEV(H203:H205)</f>
        <v>1.5752718754175359</v>
      </c>
      <c r="J203" s="1">
        <f>I203/SQRT(3)</f>
        <v>0.90948364131916104</v>
      </c>
      <c r="K203" s="1">
        <v>661</v>
      </c>
      <c r="L203" s="1">
        <v>4800</v>
      </c>
    </row>
    <row r="204" spans="1:12">
      <c r="A204" s="3">
        <v>36320</v>
      </c>
      <c r="B204" s="1" t="s">
        <v>267</v>
      </c>
      <c r="C204" s="2">
        <v>2</v>
      </c>
      <c r="D204" s="1" t="s">
        <v>268</v>
      </c>
      <c r="E204" s="1">
        <v>1</v>
      </c>
      <c r="F204" s="1">
        <v>0</v>
      </c>
      <c r="G204" s="1">
        <v>1</v>
      </c>
      <c r="H204" s="1">
        <f t="shared" si="5"/>
        <v>0.66666666666666663</v>
      </c>
      <c r="K204" s="1">
        <v>661</v>
      </c>
      <c r="L204" s="1">
        <v>4800</v>
      </c>
    </row>
    <row r="205" spans="1:12">
      <c r="A205" s="3">
        <v>36320</v>
      </c>
      <c r="B205" s="1" t="s">
        <v>269</v>
      </c>
      <c r="C205" s="2">
        <v>3</v>
      </c>
      <c r="D205" s="1" t="s">
        <v>270</v>
      </c>
      <c r="E205" s="1">
        <v>2</v>
      </c>
      <c r="F205" s="1">
        <v>3</v>
      </c>
      <c r="G205" s="1">
        <v>4</v>
      </c>
      <c r="H205" s="1">
        <f t="shared" si="5"/>
        <v>3</v>
      </c>
      <c r="K205" s="1">
        <v>661</v>
      </c>
      <c r="L205" s="1">
        <v>4800</v>
      </c>
    </row>
    <row r="206" spans="1:12">
      <c r="A206" s="3">
        <v>36327</v>
      </c>
      <c r="B206" s="1" t="s">
        <v>271</v>
      </c>
      <c r="C206" s="2">
        <v>1</v>
      </c>
      <c r="D206" s="1" t="s">
        <v>272</v>
      </c>
      <c r="E206" s="1">
        <v>3</v>
      </c>
      <c r="F206" s="1">
        <v>0</v>
      </c>
      <c r="G206" s="1">
        <v>0</v>
      </c>
      <c r="H206" s="1">
        <f t="shared" si="5"/>
        <v>1</v>
      </c>
      <c r="I206" s="1">
        <f>STDEV(H206:H208)</f>
        <v>0.57735026918962584</v>
      </c>
      <c r="J206" s="1">
        <f>I206/SQRT(3)</f>
        <v>0.33333333333333337</v>
      </c>
      <c r="K206" s="1">
        <v>661</v>
      </c>
      <c r="L206" s="1">
        <v>4800</v>
      </c>
    </row>
    <row r="207" spans="1:12">
      <c r="A207" s="3">
        <v>36327</v>
      </c>
      <c r="B207" s="1" t="s">
        <v>273</v>
      </c>
      <c r="C207" s="2">
        <v>2</v>
      </c>
      <c r="D207" s="1" t="s">
        <v>274</v>
      </c>
      <c r="E207" s="1">
        <v>0</v>
      </c>
      <c r="F207" s="1">
        <v>0</v>
      </c>
      <c r="G207" s="1">
        <v>0</v>
      </c>
      <c r="H207" s="1">
        <f t="shared" si="5"/>
        <v>0</v>
      </c>
      <c r="K207" s="1">
        <v>661</v>
      </c>
      <c r="L207" s="1">
        <v>4800</v>
      </c>
    </row>
    <row r="208" spans="1:12">
      <c r="A208" s="3">
        <v>36327</v>
      </c>
      <c r="B208" s="1" t="s">
        <v>275</v>
      </c>
      <c r="C208" s="2">
        <v>3</v>
      </c>
      <c r="D208" s="1" t="s">
        <v>276</v>
      </c>
      <c r="E208" s="1">
        <v>0</v>
      </c>
      <c r="F208" s="1">
        <v>0</v>
      </c>
      <c r="G208" s="1">
        <v>0</v>
      </c>
      <c r="H208" s="1">
        <f t="shared" si="5"/>
        <v>0</v>
      </c>
      <c r="K208" s="1">
        <v>661</v>
      </c>
      <c r="L208" s="1">
        <v>4800</v>
      </c>
    </row>
    <row r="209" spans="1:12">
      <c r="A209" s="3">
        <v>36334</v>
      </c>
      <c r="B209" s="1" t="s">
        <v>277</v>
      </c>
      <c r="C209" s="2">
        <v>1</v>
      </c>
      <c r="D209" s="1" t="s">
        <v>520</v>
      </c>
      <c r="E209" s="1">
        <v>0</v>
      </c>
      <c r="F209" s="1">
        <v>0</v>
      </c>
      <c r="G209" s="1">
        <v>0</v>
      </c>
      <c r="H209" s="1">
        <f t="shared" si="5"/>
        <v>0</v>
      </c>
      <c r="I209" s="1">
        <f>STDEV(H209:H211)</f>
        <v>0.69388866648871095</v>
      </c>
      <c r="J209" s="1">
        <f>I209/SQRT(3)</f>
        <v>0.40061680838488772</v>
      </c>
      <c r="K209" s="1">
        <v>661</v>
      </c>
      <c r="L209" s="1">
        <v>4800</v>
      </c>
    </row>
    <row r="210" spans="1:12">
      <c r="A210" s="3">
        <v>36334</v>
      </c>
      <c r="B210" s="1" t="s">
        <v>521</v>
      </c>
      <c r="C210" s="2">
        <v>2</v>
      </c>
      <c r="D210" s="1" t="s">
        <v>522</v>
      </c>
      <c r="E210" s="1">
        <v>0</v>
      </c>
      <c r="F210" s="1">
        <v>0</v>
      </c>
      <c r="G210" s="1">
        <v>1</v>
      </c>
      <c r="H210" s="1">
        <f t="shared" si="5"/>
        <v>0.33333333333333331</v>
      </c>
      <c r="K210" s="1">
        <v>661</v>
      </c>
      <c r="L210" s="1">
        <v>4800</v>
      </c>
    </row>
    <row r="211" spans="1:12">
      <c r="A211" s="3">
        <v>36334</v>
      </c>
      <c r="B211" s="1" t="s">
        <v>523</v>
      </c>
      <c r="C211" s="2">
        <v>3</v>
      </c>
      <c r="D211" s="1" t="s">
        <v>524</v>
      </c>
      <c r="E211" s="1">
        <v>3</v>
      </c>
      <c r="F211" s="1">
        <v>0</v>
      </c>
      <c r="G211" s="1">
        <v>1</v>
      </c>
      <c r="H211" s="1">
        <f t="shared" si="5"/>
        <v>1.3333333333333333</v>
      </c>
      <c r="K211" s="1">
        <v>661</v>
      </c>
      <c r="L211" s="1">
        <v>4800</v>
      </c>
    </row>
    <row r="212" spans="1:12">
      <c r="A212" s="3">
        <v>36341</v>
      </c>
      <c r="B212" s="1" t="s">
        <v>525</v>
      </c>
      <c r="C212" s="2">
        <v>1</v>
      </c>
      <c r="D212" s="1" t="s">
        <v>526</v>
      </c>
      <c r="E212" s="1">
        <v>1</v>
      </c>
      <c r="F212" s="1">
        <v>0</v>
      </c>
      <c r="G212" s="1">
        <v>0</v>
      </c>
      <c r="H212" s="1">
        <f t="shared" si="5"/>
        <v>0.33333333333333331</v>
      </c>
      <c r="I212" s="1">
        <f>STDEV(H212:H214)</f>
        <v>0.19245008972987526</v>
      </c>
      <c r="J212" s="1">
        <f>I212/SQRT(3)</f>
        <v>0.11111111111111112</v>
      </c>
      <c r="K212" s="1">
        <v>661</v>
      </c>
      <c r="L212" s="1">
        <v>4800</v>
      </c>
    </row>
    <row r="213" spans="1:12">
      <c r="A213" s="3">
        <v>36341</v>
      </c>
      <c r="B213" s="1" t="s">
        <v>527</v>
      </c>
      <c r="C213" s="2">
        <v>2</v>
      </c>
      <c r="D213" s="1" t="s">
        <v>528</v>
      </c>
      <c r="E213" s="1">
        <v>0</v>
      </c>
      <c r="F213" s="1">
        <v>0</v>
      </c>
      <c r="G213" s="1">
        <v>0</v>
      </c>
      <c r="H213" s="1">
        <f t="shared" si="5"/>
        <v>0</v>
      </c>
      <c r="K213" s="1">
        <v>661</v>
      </c>
      <c r="L213" s="1">
        <v>4800</v>
      </c>
    </row>
    <row r="214" spans="1:12">
      <c r="A214" s="3">
        <v>36341</v>
      </c>
      <c r="B214" s="1" t="s">
        <v>529</v>
      </c>
      <c r="C214" s="2">
        <v>3</v>
      </c>
      <c r="D214" s="1" t="s">
        <v>530</v>
      </c>
      <c r="E214" s="1">
        <v>0</v>
      </c>
      <c r="F214" s="1">
        <v>0</v>
      </c>
      <c r="G214" s="1">
        <v>0</v>
      </c>
      <c r="H214" s="1">
        <f t="shared" si="5"/>
        <v>0</v>
      </c>
      <c r="K214" s="1">
        <v>661</v>
      </c>
      <c r="L214" s="1">
        <v>4800</v>
      </c>
    </row>
    <row r="215" spans="1:12">
      <c r="A215" s="3">
        <v>36348</v>
      </c>
      <c r="B215" s="1" t="s">
        <v>531</v>
      </c>
      <c r="C215" s="2">
        <v>1</v>
      </c>
      <c r="D215" s="1" t="s">
        <v>532</v>
      </c>
      <c r="E215" s="1">
        <v>0</v>
      </c>
      <c r="F215" s="1">
        <v>0</v>
      </c>
      <c r="G215" s="1">
        <v>0</v>
      </c>
      <c r="H215" s="1">
        <f t="shared" si="5"/>
        <v>0</v>
      </c>
      <c r="I215" s="1">
        <f>STDEV(H215:H217)</f>
        <v>0</v>
      </c>
      <c r="J215" s="1">
        <f>I215/SQRT(3)</f>
        <v>0</v>
      </c>
      <c r="K215" s="1">
        <v>661</v>
      </c>
      <c r="L215" s="1">
        <v>3470</v>
      </c>
    </row>
    <row r="216" spans="1:12">
      <c r="A216" s="3">
        <v>36348</v>
      </c>
      <c r="B216" s="1" t="s">
        <v>533</v>
      </c>
      <c r="C216" s="2">
        <v>2</v>
      </c>
      <c r="D216" s="1" t="s">
        <v>534</v>
      </c>
      <c r="E216" s="1">
        <v>0</v>
      </c>
      <c r="F216" s="1">
        <v>0</v>
      </c>
      <c r="G216" s="1">
        <v>0</v>
      </c>
      <c r="H216" s="1">
        <f t="shared" si="5"/>
        <v>0</v>
      </c>
      <c r="K216" s="1">
        <v>661</v>
      </c>
      <c r="L216" s="1">
        <v>3470</v>
      </c>
    </row>
    <row r="217" spans="1:12">
      <c r="A217" s="3">
        <v>36348</v>
      </c>
      <c r="B217" s="1" t="s">
        <v>535</v>
      </c>
      <c r="C217" s="2">
        <v>3</v>
      </c>
      <c r="D217" s="1" t="s">
        <v>536</v>
      </c>
      <c r="E217" s="1">
        <v>0</v>
      </c>
      <c r="F217" s="1">
        <v>0</v>
      </c>
      <c r="G217" s="1">
        <v>0</v>
      </c>
      <c r="H217" s="1">
        <f t="shared" si="5"/>
        <v>0</v>
      </c>
      <c r="K217" s="1">
        <v>661</v>
      </c>
      <c r="L217" s="1">
        <v>3470</v>
      </c>
    </row>
    <row r="218" spans="1:12">
      <c r="A218" s="3">
        <v>36355</v>
      </c>
      <c r="B218" s="1" t="s">
        <v>537</v>
      </c>
      <c r="C218" s="2">
        <v>1</v>
      </c>
      <c r="D218" s="1" t="s">
        <v>538</v>
      </c>
      <c r="E218" s="1">
        <v>0</v>
      </c>
      <c r="F218" s="1">
        <v>0</v>
      </c>
      <c r="G218" s="1">
        <v>0</v>
      </c>
      <c r="H218" s="1">
        <f t="shared" si="5"/>
        <v>0</v>
      </c>
      <c r="I218" s="1">
        <f>STDEV(H218:H220)</f>
        <v>0.19245008972987526</v>
      </c>
      <c r="J218" s="1">
        <f>I218/SQRT(3)</f>
        <v>0.11111111111111112</v>
      </c>
      <c r="K218" s="1">
        <v>661</v>
      </c>
      <c r="L218" s="1">
        <v>3470</v>
      </c>
    </row>
    <row r="219" spans="1:12">
      <c r="A219" s="3">
        <v>36355</v>
      </c>
      <c r="B219" s="1" t="s">
        <v>539</v>
      </c>
      <c r="C219" s="2">
        <v>2</v>
      </c>
      <c r="D219" s="1" t="s">
        <v>540</v>
      </c>
      <c r="E219" s="1">
        <v>0</v>
      </c>
      <c r="F219" s="1">
        <v>1</v>
      </c>
      <c r="G219" s="1">
        <v>0</v>
      </c>
      <c r="H219" s="1">
        <f t="shared" si="5"/>
        <v>0.33333333333333331</v>
      </c>
      <c r="K219" s="1">
        <v>661</v>
      </c>
      <c r="L219" s="1">
        <v>3470</v>
      </c>
    </row>
    <row r="220" spans="1:12">
      <c r="A220" s="3">
        <v>36355</v>
      </c>
      <c r="B220" s="1" t="s">
        <v>48</v>
      </c>
      <c r="C220" s="2">
        <v>3</v>
      </c>
      <c r="D220" s="1" t="s">
        <v>144</v>
      </c>
      <c r="E220" s="1">
        <v>0</v>
      </c>
      <c r="F220" s="1">
        <v>0</v>
      </c>
      <c r="G220" s="1">
        <v>0</v>
      </c>
      <c r="H220" s="1">
        <f t="shared" si="5"/>
        <v>0</v>
      </c>
      <c r="K220" s="1">
        <v>661</v>
      </c>
      <c r="L220" s="1">
        <v>3470</v>
      </c>
    </row>
    <row r="221" spans="1:12">
      <c r="A221" s="3">
        <v>36362</v>
      </c>
      <c r="B221" s="1" t="s">
        <v>145</v>
      </c>
      <c r="C221" s="2">
        <v>1</v>
      </c>
      <c r="D221" s="1" t="s">
        <v>146</v>
      </c>
      <c r="E221" s="1">
        <v>0</v>
      </c>
      <c r="F221" s="1">
        <v>0</v>
      </c>
      <c r="G221" s="1">
        <v>0</v>
      </c>
      <c r="H221" s="1">
        <f t="shared" si="5"/>
        <v>0</v>
      </c>
      <c r="I221" s="1">
        <f>STDEV(H221:H223)</f>
        <v>0.19245008972987526</v>
      </c>
      <c r="J221" s="1">
        <f>I221/SQRT(3)</f>
        <v>0.11111111111111112</v>
      </c>
      <c r="K221" s="1">
        <v>661</v>
      </c>
      <c r="L221" s="1">
        <v>1391</v>
      </c>
    </row>
    <row r="222" spans="1:12">
      <c r="A222" s="3">
        <v>36362</v>
      </c>
      <c r="B222" s="1" t="s">
        <v>147</v>
      </c>
      <c r="C222" s="2">
        <v>2</v>
      </c>
      <c r="D222" s="1" t="s">
        <v>248</v>
      </c>
      <c r="E222" s="1">
        <v>0</v>
      </c>
      <c r="F222" s="1">
        <v>0</v>
      </c>
      <c r="G222" s="1">
        <v>0</v>
      </c>
      <c r="H222" s="1">
        <f t="shared" si="5"/>
        <v>0</v>
      </c>
      <c r="K222" s="1">
        <v>661</v>
      </c>
      <c r="L222" s="1">
        <v>1391</v>
      </c>
    </row>
    <row r="223" spans="1:12">
      <c r="A223" s="3">
        <v>36362</v>
      </c>
      <c r="B223" s="1" t="s">
        <v>249</v>
      </c>
      <c r="C223" s="2">
        <v>3</v>
      </c>
      <c r="D223" s="1" t="s">
        <v>250</v>
      </c>
      <c r="E223" s="1">
        <v>1</v>
      </c>
      <c r="F223" s="1">
        <v>0</v>
      </c>
      <c r="G223" s="1">
        <v>0</v>
      </c>
      <c r="H223" s="1">
        <f t="shared" si="5"/>
        <v>0.33333333333333331</v>
      </c>
      <c r="K223" s="1">
        <v>661</v>
      </c>
      <c r="L223" s="1">
        <v>1391</v>
      </c>
    </row>
    <row r="224" spans="1:12">
      <c r="A224" s="3">
        <v>36369</v>
      </c>
      <c r="B224" s="1" t="s">
        <v>251</v>
      </c>
      <c r="C224" s="2">
        <v>1</v>
      </c>
      <c r="D224" s="1" t="s">
        <v>252</v>
      </c>
      <c r="E224" s="1">
        <v>2</v>
      </c>
      <c r="F224" s="1">
        <v>7</v>
      </c>
      <c r="G224" s="1">
        <v>6</v>
      </c>
      <c r="H224" s="1">
        <f t="shared" si="5"/>
        <v>5</v>
      </c>
      <c r="I224" s="1">
        <f>STDEV(H224:H226)</f>
        <v>1.0715167512214399</v>
      </c>
      <c r="J224" s="1">
        <f>I224/SQRT(3)</f>
        <v>0.61864048475889155</v>
      </c>
      <c r="K224" s="1">
        <v>531</v>
      </c>
      <c r="L224" s="1">
        <v>1391</v>
      </c>
    </row>
    <row r="225" spans="1:12">
      <c r="A225" s="3">
        <v>36369</v>
      </c>
      <c r="B225" s="1" t="s">
        <v>253</v>
      </c>
      <c r="C225" s="2">
        <v>2</v>
      </c>
      <c r="D225" s="1" t="s">
        <v>254</v>
      </c>
      <c r="E225" s="1">
        <v>2</v>
      </c>
      <c r="F225" s="1">
        <v>2</v>
      </c>
      <c r="G225" s="1">
        <v>5</v>
      </c>
      <c r="H225" s="1">
        <f t="shared" si="5"/>
        <v>3</v>
      </c>
      <c r="K225" s="1">
        <v>531</v>
      </c>
      <c r="L225" s="1">
        <v>1391</v>
      </c>
    </row>
    <row r="226" spans="1:12">
      <c r="A226" s="3">
        <v>36369</v>
      </c>
      <c r="B226" s="1" t="s">
        <v>255</v>
      </c>
      <c r="C226" s="2">
        <v>3</v>
      </c>
      <c r="D226" s="1" t="s">
        <v>256</v>
      </c>
      <c r="E226" s="1">
        <v>3</v>
      </c>
      <c r="F226" s="1">
        <v>5</v>
      </c>
      <c r="G226" s="1">
        <v>2</v>
      </c>
      <c r="H226" s="1">
        <f t="shared" si="5"/>
        <v>3.3333333333333335</v>
      </c>
      <c r="K226" s="1">
        <v>531</v>
      </c>
      <c r="L226" s="1">
        <v>1391</v>
      </c>
    </row>
    <row r="227" spans="1:12">
      <c r="A227" s="3">
        <v>36376</v>
      </c>
      <c r="B227" s="1" t="s">
        <v>257</v>
      </c>
      <c r="C227" s="2">
        <v>1</v>
      </c>
      <c r="D227" s="1" t="s">
        <v>258</v>
      </c>
      <c r="E227" s="1">
        <v>3</v>
      </c>
      <c r="F227" s="1">
        <v>5</v>
      </c>
      <c r="G227" s="1">
        <v>6</v>
      </c>
      <c r="H227" s="1">
        <f t="shared" si="5"/>
        <v>4.666666666666667</v>
      </c>
      <c r="I227" s="1">
        <f>STDEV(H227:H229)</f>
        <v>1.7105338131489618</v>
      </c>
      <c r="J227" s="1">
        <f>I227/SQRT(3)</f>
        <v>0.98757715747951014</v>
      </c>
      <c r="K227" s="1">
        <v>531</v>
      </c>
      <c r="L227" s="1">
        <v>4045</v>
      </c>
    </row>
    <row r="228" spans="1:12">
      <c r="A228" s="3">
        <v>36376</v>
      </c>
      <c r="B228" s="1" t="s">
        <v>259</v>
      </c>
      <c r="C228" s="2">
        <v>2</v>
      </c>
      <c r="D228" s="1" t="s">
        <v>260</v>
      </c>
      <c r="E228" s="1">
        <v>3</v>
      </c>
      <c r="F228" s="1">
        <v>2</v>
      </c>
      <c r="G228" s="1">
        <v>2</v>
      </c>
      <c r="H228" s="1">
        <f t="shared" si="5"/>
        <v>2.3333333333333335</v>
      </c>
      <c r="K228" s="1">
        <v>531</v>
      </c>
      <c r="L228" s="1">
        <v>4045</v>
      </c>
    </row>
    <row r="229" spans="1:12">
      <c r="A229" s="3">
        <v>36376</v>
      </c>
      <c r="B229" s="1" t="s">
        <v>261</v>
      </c>
      <c r="C229" s="2">
        <v>3</v>
      </c>
      <c r="D229" s="1" t="s">
        <v>262</v>
      </c>
      <c r="E229" s="1">
        <v>0</v>
      </c>
      <c r="F229" s="1">
        <v>2</v>
      </c>
      <c r="G229" s="1">
        <v>2</v>
      </c>
      <c r="H229" s="1">
        <f t="shared" si="5"/>
        <v>1.3333333333333333</v>
      </c>
      <c r="K229" s="1">
        <v>531</v>
      </c>
      <c r="L229" s="1">
        <v>4045</v>
      </c>
    </row>
    <row r="230" spans="1:12">
      <c r="A230" s="3">
        <v>36383</v>
      </c>
      <c r="B230" s="1" t="s">
        <v>263</v>
      </c>
      <c r="C230" s="2">
        <v>1</v>
      </c>
      <c r="D230" s="1" t="s">
        <v>264</v>
      </c>
      <c r="E230" s="1">
        <v>8</v>
      </c>
      <c r="F230" s="1">
        <v>22</v>
      </c>
      <c r="G230" s="1">
        <v>22</v>
      </c>
      <c r="H230" s="1">
        <f t="shared" si="5"/>
        <v>17.333333333333332</v>
      </c>
      <c r="I230" s="1">
        <f>STDEV(H230:H232)</f>
        <v>4.3716256828679914</v>
      </c>
      <c r="J230" s="1">
        <f>I230/SQRT(3)</f>
        <v>2.5239592648001166</v>
      </c>
      <c r="K230" s="1">
        <v>531</v>
      </c>
      <c r="L230" s="1">
        <v>4045</v>
      </c>
    </row>
    <row r="231" spans="1:12">
      <c r="A231" s="3">
        <v>36383</v>
      </c>
      <c r="B231" s="1" t="s">
        <v>265</v>
      </c>
      <c r="C231" s="2">
        <v>2</v>
      </c>
      <c r="D231" s="1" t="s">
        <v>266</v>
      </c>
      <c r="E231" s="1">
        <v>5</v>
      </c>
      <c r="F231" s="1">
        <v>4</v>
      </c>
      <c r="G231" s="1">
        <v>17</v>
      </c>
      <c r="H231" s="1">
        <f t="shared" si="5"/>
        <v>8.6666666666666661</v>
      </c>
      <c r="K231" s="1">
        <v>531</v>
      </c>
      <c r="L231" s="1">
        <v>4045</v>
      </c>
    </row>
    <row r="232" spans="1:12">
      <c r="A232" s="3">
        <v>36383</v>
      </c>
      <c r="B232" s="1" t="s">
        <v>510</v>
      </c>
      <c r="C232" s="2">
        <v>3</v>
      </c>
      <c r="D232" s="1" t="s">
        <v>511</v>
      </c>
      <c r="E232" s="1">
        <v>13</v>
      </c>
      <c r="F232" s="1">
        <v>10</v>
      </c>
      <c r="G232" s="1">
        <v>19</v>
      </c>
      <c r="H232" s="1">
        <f t="shared" si="5"/>
        <v>14</v>
      </c>
      <c r="K232" s="1">
        <v>531</v>
      </c>
      <c r="L232" s="1">
        <v>4045</v>
      </c>
    </row>
    <row r="233" spans="1:12">
      <c r="A233" s="3">
        <v>36390</v>
      </c>
      <c r="B233" s="1" t="s">
        <v>512</v>
      </c>
      <c r="C233" s="2">
        <v>1</v>
      </c>
      <c r="D233" s="1" t="s">
        <v>513</v>
      </c>
      <c r="E233" s="1">
        <v>8</v>
      </c>
      <c r="F233" s="1">
        <v>16</v>
      </c>
      <c r="G233" s="1">
        <v>24</v>
      </c>
      <c r="H233" s="1">
        <f t="shared" si="5"/>
        <v>16</v>
      </c>
      <c r="I233" s="1">
        <f>STDEV(H233:H235)</f>
        <v>1.7638342073764026</v>
      </c>
      <c r="J233" s="1">
        <f>I233/SQRT(3)</f>
        <v>1.0183501544346363</v>
      </c>
      <c r="K233" s="1">
        <v>531</v>
      </c>
      <c r="L233" s="1">
        <v>4045</v>
      </c>
    </row>
    <row r="234" spans="1:12">
      <c r="A234" s="3">
        <v>36390</v>
      </c>
      <c r="B234" s="1" t="s">
        <v>514</v>
      </c>
      <c r="C234" s="2">
        <v>2</v>
      </c>
      <c r="D234" s="1" t="s">
        <v>515</v>
      </c>
      <c r="E234" s="1">
        <v>6</v>
      </c>
      <c r="F234" s="1">
        <v>15</v>
      </c>
      <c r="G234" s="1">
        <v>17</v>
      </c>
      <c r="H234" s="1">
        <f t="shared" si="5"/>
        <v>12.666666666666666</v>
      </c>
      <c r="K234" s="1">
        <v>531</v>
      </c>
      <c r="L234" s="1">
        <v>4045</v>
      </c>
    </row>
    <row r="235" spans="1:12">
      <c r="A235" s="3">
        <v>36390</v>
      </c>
      <c r="B235" s="1" t="s">
        <v>516</v>
      </c>
      <c r="C235" s="2">
        <v>3</v>
      </c>
      <c r="D235" s="1" t="s">
        <v>517</v>
      </c>
      <c r="E235" s="1">
        <v>12</v>
      </c>
      <c r="F235" s="1">
        <v>11</v>
      </c>
      <c r="G235" s="1">
        <v>17</v>
      </c>
      <c r="H235" s="1">
        <f t="shared" si="5"/>
        <v>13.333333333333334</v>
      </c>
      <c r="K235" s="1">
        <v>531</v>
      </c>
      <c r="L235" s="1">
        <v>4045</v>
      </c>
    </row>
    <row r="236" spans="1:12">
      <c r="A236" s="3">
        <v>36308</v>
      </c>
      <c r="B236" s="1" t="s">
        <v>518</v>
      </c>
      <c r="C236" s="2">
        <v>1</v>
      </c>
      <c r="D236" s="1" t="s">
        <v>519</v>
      </c>
      <c r="E236" s="1">
        <v>0</v>
      </c>
      <c r="F236" s="1">
        <v>0</v>
      </c>
      <c r="G236" s="1">
        <v>1</v>
      </c>
      <c r="H236" s="1">
        <f t="shared" si="5"/>
        <v>0.33333333333333331</v>
      </c>
      <c r="I236" s="1">
        <f>STDEV(H236:H238)</f>
        <v>0.19245008972987526</v>
      </c>
      <c r="J236" s="1">
        <f>I236/SQRT(3)</f>
        <v>0.11111111111111112</v>
      </c>
      <c r="K236" s="1">
        <v>661</v>
      </c>
      <c r="L236" s="1">
        <v>1341</v>
      </c>
    </row>
    <row r="237" spans="1:12">
      <c r="A237" s="3">
        <v>36308</v>
      </c>
      <c r="B237" s="1" t="s">
        <v>805</v>
      </c>
      <c r="C237" s="2">
        <v>2</v>
      </c>
      <c r="D237" s="1" t="s">
        <v>1086</v>
      </c>
      <c r="E237" s="1">
        <v>0</v>
      </c>
      <c r="F237" s="1">
        <v>0</v>
      </c>
      <c r="G237" s="1">
        <v>0</v>
      </c>
      <c r="H237" s="1">
        <f t="shared" si="5"/>
        <v>0</v>
      </c>
      <c r="K237" s="1">
        <v>661</v>
      </c>
      <c r="L237" s="1">
        <v>1341</v>
      </c>
    </row>
    <row r="238" spans="1:12">
      <c r="A238" s="3">
        <v>36308</v>
      </c>
      <c r="B238" s="1" t="s">
        <v>1087</v>
      </c>
      <c r="C238" s="2">
        <v>3</v>
      </c>
      <c r="D238" s="1" t="s">
        <v>1380</v>
      </c>
      <c r="E238" s="1">
        <v>0</v>
      </c>
      <c r="F238" s="1">
        <v>0</v>
      </c>
      <c r="G238" s="1">
        <v>0</v>
      </c>
      <c r="H238" s="1">
        <f t="shared" si="5"/>
        <v>0</v>
      </c>
      <c r="K238" s="1">
        <v>661</v>
      </c>
      <c r="L238" s="1">
        <v>1341</v>
      </c>
    </row>
    <row r="239" spans="1:12">
      <c r="A239" s="3">
        <v>36313</v>
      </c>
      <c r="B239" s="1" t="s">
        <v>1381</v>
      </c>
      <c r="C239" s="2">
        <v>1</v>
      </c>
      <c r="D239" s="1" t="s">
        <v>1382</v>
      </c>
      <c r="E239" s="1">
        <v>0</v>
      </c>
      <c r="F239" s="1">
        <v>0</v>
      </c>
      <c r="G239" s="1">
        <v>0</v>
      </c>
      <c r="H239" s="1">
        <f t="shared" si="5"/>
        <v>0</v>
      </c>
      <c r="I239" s="1">
        <f>STDEV(H239:H241)</f>
        <v>0</v>
      </c>
      <c r="J239" s="1">
        <f>I239/SQRT(3)</f>
        <v>0</v>
      </c>
      <c r="K239" s="1">
        <v>661</v>
      </c>
      <c r="L239" s="1">
        <v>1341</v>
      </c>
    </row>
    <row r="240" spans="1:12">
      <c r="A240" s="3">
        <v>36313</v>
      </c>
      <c r="B240" s="1" t="s">
        <v>1383</v>
      </c>
      <c r="C240" s="2">
        <v>2</v>
      </c>
      <c r="D240" s="1" t="s">
        <v>1384</v>
      </c>
      <c r="E240" s="1">
        <v>0</v>
      </c>
      <c r="F240" s="1">
        <v>0</v>
      </c>
      <c r="G240" s="1">
        <v>0</v>
      </c>
      <c r="H240" s="1">
        <f t="shared" si="5"/>
        <v>0</v>
      </c>
      <c r="K240" s="1">
        <v>661</v>
      </c>
      <c r="L240" s="1">
        <v>1341</v>
      </c>
    </row>
    <row r="241" spans="1:12">
      <c r="A241" s="3">
        <v>36313</v>
      </c>
      <c r="B241" s="1" t="s">
        <v>1385</v>
      </c>
      <c r="C241" s="2">
        <v>3</v>
      </c>
      <c r="D241" s="1" t="s">
        <v>1386</v>
      </c>
      <c r="E241" s="1">
        <v>0</v>
      </c>
      <c r="F241" s="1">
        <v>0</v>
      </c>
      <c r="G241" s="1">
        <v>0</v>
      </c>
      <c r="H241" s="1">
        <f t="shared" si="5"/>
        <v>0</v>
      </c>
      <c r="K241" s="1">
        <v>661</v>
      </c>
      <c r="L241" s="1">
        <v>1341</v>
      </c>
    </row>
    <row r="242" spans="1:12">
      <c r="A242" s="3">
        <v>36320</v>
      </c>
      <c r="B242" s="1" t="s">
        <v>1387</v>
      </c>
      <c r="C242" s="2">
        <v>1</v>
      </c>
      <c r="D242" s="1" t="s">
        <v>1388</v>
      </c>
      <c r="E242" s="1">
        <v>0</v>
      </c>
      <c r="F242" s="1">
        <v>0</v>
      </c>
      <c r="G242" s="1">
        <v>0</v>
      </c>
      <c r="H242" s="1">
        <f t="shared" si="5"/>
        <v>0</v>
      </c>
      <c r="I242" s="1">
        <f>STDEV(H242:H244)</f>
        <v>0</v>
      </c>
      <c r="J242" s="1">
        <f>I242/SQRT(3)</f>
        <v>0</v>
      </c>
      <c r="K242" s="1">
        <v>661</v>
      </c>
      <c r="L242" s="1">
        <v>1341</v>
      </c>
    </row>
    <row r="243" spans="1:12">
      <c r="A243" s="3">
        <v>36320</v>
      </c>
      <c r="B243" s="1" t="s">
        <v>1389</v>
      </c>
      <c r="C243" s="2">
        <v>2</v>
      </c>
      <c r="D243" s="1" t="s">
        <v>1390</v>
      </c>
      <c r="E243" s="1">
        <v>0</v>
      </c>
      <c r="F243" s="1">
        <v>0</v>
      </c>
      <c r="G243" s="1">
        <v>0</v>
      </c>
      <c r="H243" s="1">
        <f t="shared" si="5"/>
        <v>0</v>
      </c>
      <c r="K243" s="1">
        <v>661</v>
      </c>
      <c r="L243" s="1">
        <v>1341</v>
      </c>
    </row>
    <row r="244" spans="1:12">
      <c r="A244" s="3">
        <v>36320</v>
      </c>
      <c r="B244" s="1" t="s">
        <v>1391</v>
      </c>
      <c r="C244" s="2">
        <v>3</v>
      </c>
      <c r="D244" s="1" t="s">
        <v>1392</v>
      </c>
      <c r="E244" s="1">
        <v>0</v>
      </c>
      <c r="F244" s="1">
        <v>0</v>
      </c>
      <c r="G244" s="1">
        <v>0</v>
      </c>
      <c r="H244" s="1">
        <f t="shared" si="5"/>
        <v>0</v>
      </c>
      <c r="K244" s="1">
        <v>661</v>
      </c>
      <c r="L244" s="1">
        <v>1341</v>
      </c>
    </row>
    <row r="245" spans="1:12">
      <c r="A245" s="3">
        <v>36327</v>
      </c>
      <c r="B245" s="1" t="s">
        <v>1393</v>
      </c>
      <c r="C245" s="2">
        <v>1</v>
      </c>
      <c r="D245" s="1" t="s">
        <v>1394</v>
      </c>
      <c r="E245" s="1">
        <v>1</v>
      </c>
      <c r="F245" s="1">
        <v>1</v>
      </c>
      <c r="G245" s="1">
        <v>0</v>
      </c>
      <c r="H245" s="1">
        <f t="shared" si="5"/>
        <v>0.66666666666666663</v>
      </c>
      <c r="I245" s="1">
        <f>STDEV(H245:H247)</f>
        <v>0.38490017945975052</v>
      </c>
      <c r="J245" s="1">
        <f>I245/SQRT(3)</f>
        <v>0.22222222222222224</v>
      </c>
      <c r="K245" s="1">
        <v>661</v>
      </c>
      <c r="L245" s="1">
        <v>1341</v>
      </c>
    </row>
    <row r="246" spans="1:12">
      <c r="A246" s="3">
        <v>36327</v>
      </c>
      <c r="B246" s="1" t="s">
        <v>1395</v>
      </c>
      <c r="C246" s="2">
        <v>2</v>
      </c>
      <c r="D246" s="1" t="s">
        <v>1396</v>
      </c>
      <c r="E246" s="1">
        <v>1</v>
      </c>
      <c r="F246" s="1">
        <v>1</v>
      </c>
      <c r="G246" s="1">
        <v>0</v>
      </c>
      <c r="H246" s="1">
        <f t="shared" si="5"/>
        <v>0.66666666666666663</v>
      </c>
      <c r="K246" s="1">
        <v>661</v>
      </c>
      <c r="L246" s="1">
        <v>1341</v>
      </c>
    </row>
    <row r="247" spans="1:12">
      <c r="A247" s="3">
        <v>36327</v>
      </c>
      <c r="B247" s="1" t="s">
        <v>1397</v>
      </c>
      <c r="C247" s="2">
        <v>3</v>
      </c>
      <c r="D247" s="1" t="s">
        <v>1102</v>
      </c>
      <c r="E247" s="1">
        <v>0</v>
      </c>
      <c r="F247" s="1">
        <v>0</v>
      </c>
      <c r="G247" s="1">
        <v>0</v>
      </c>
      <c r="H247" s="1">
        <f t="shared" si="5"/>
        <v>0</v>
      </c>
      <c r="K247" s="1">
        <v>661</v>
      </c>
      <c r="L247" s="1">
        <v>1341</v>
      </c>
    </row>
    <row r="248" spans="1:12">
      <c r="A248" s="3">
        <v>36334</v>
      </c>
      <c r="B248" s="1" t="s">
        <v>1103</v>
      </c>
      <c r="C248" s="2">
        <v>1</v>
      </c>
      <c r="D248" s="1" t="s">
        <v>1104</v>
      </c>
      <c r="E248" s="1">
        <v>8</v>
      </c>
      <c r="F248" s="1">
        <v>4</v>
      </c>
      <c r="G248" s="1">
        <v>8</v>
      </c>
      <c r="H248" s="1">
        <f t="shared" si="5"/>
        <v>6.666666666666667</v>
      </c>
      <c r="I248" s="1">
        <f>STDEV(H248:H250)</f>
        <v>1.6777409856157226</v>
      </c>
      <c r="J248" s="1">
        <f>I248/SQRT(3)</f>
        <v>0.96864420967570553</v>
      </c>
      <c r="K248" s="1">
        <v>661</v>
      </c>
      <c r="L248" s="1">
        <v>1341</v>
      </c>
    </row>
    <row r="249" spans="1:12">
      <c r="A249" s="3">
        <v>36334</v>
      </c>
      <c r="B249" s="1" t="s">
        <v>1105</v>
      </c>
      <c r="C249" s="2">
        <v>2</v>
      </c>
      <c r="D249" s="1" t="s">
        <v>1106</v>
      </c>
      <c r="E249" s="1">
        <v>8</v>
      </c>
      <c r="F249" s="1">
        <v>3</v>
      </c>
      <c r="G249" s="1">
        <v>3</v>
      </c>
      <c r="H249" s="1">
        <f t="shared" si="5"/>
        <v>4.666666666666667</v>
      </c>
      <c r="K249" s="1">
        <v>661</v>
      </c>
      <c r="L249" s="1">
        <v>1341</v>
      </c>
    </row>
    <row r="250" spans="1:12">
      <c r="A250" s="3">
        <v>36334</v>
      </c>
      <c r="B250" s="1" t="s">
        <v>1107</v>
      </c>
      <c r="C250" s="2">
        <v>3</v>
      </c>
      <c r="D250" s="1" t="s">
        <v>1108</v>
      </c>
      <c r="E250" s="1">
        <v>2</v>
      </c>
      <c r="F250" s="1">
        <v>3</v>
      </c>
      <c r="G250" s="1">
        <v>5</v>
      </c>
      <c r="H250" s="1">
        <f t="shared" si="5"/>
        <v>3.3333333333333335</v>
      </c>
      <c r="K250" s="1">
        <v>661</v>
      </c>
      <c r="L250" s="1">
        <v>1341</v>
      </c>
    </row>
    <row r="251" spans="1:12">
      <c r="A251" s="3">
        <v>36341</v>
      </c>
      <c r="B251" s="1" t="s">
        <v>1109</v>
      </c>
      <c r="C251" s="2">
        <v>1</v>
      </c>
      <c r="D251" s="1" t="s">
        <v>835</v>
      </c>
      <c r="E251" s="1">
        <v>74</v>
      </c>
      <c r="F251" s="1">
        <v>129</v>
      </c>
      <c r="G251" s="1">
        <v>154</v>
      </c>
      <c r="H251" s="1">
        <f t="shared" si="5"/>
        <v>119</v>
      </c>
      <c r="I251" s="1">
        <f>STDEV(H251:H253)</f>
        <v>33.586262623832354</v>
      </c>
      <c r="J251" s="1">
        <f>I251/SQRT(3)</f>
        <v>19.391037766943079</v>
      </c>
      <c r="K251" s="1">
        <v>661</v>
      </c>
      <c r="L251" s="1">
        <v>1341</v>
      </c>
    </row>
    <row r="252" spans="1:12">
      <c r="A252" s="3">
        <v>36341</v>
      </c>
      <c r="B252" s="1" t="s">
        <v>836</v>
      </c>
      <c r="C252" s="2">
        <v>2</v>
      </c>
      <c r="D252" s="1" t="s">
        <v>837</v>
      </c>
      <c r="E252" s="1">
        <v>112</v>
      </c>
      <c r="F252" s="1">
        <v>165</v>
      </c>
      <c r="G252" s="1">
        <v>77</v>
      </c>
      <c r="H252" s="1">
        <f t="shared" si="5"/>
        <v>118</v>
      </c>
      <c r="K252" s="1">
        <v>661</v>
      </c>
      <c r="L252" s="1">
        <v>1341</v>
      </c>
    </row>
    <row r="253" spans="1:12">
      <c r="A253" s="3">
        <v>36341</v>
      </c>
      <c r="B253" s="1" t="s">
        <v>838</v>
      </c>
      <c r="C253" s="2">
        <v>3</v>
      </c>
      <c r="D253" s="1" t="s">
        <v>558</v>
      </c>
      <c r="E253" s="1">
        <v>73</v>
      </c>
      <c r="F253" s="1">
        <v>29</v>
      </c>
      <c r="G253" s="1">
        <v>79</v>
      </c>
      <c r="H253" s="1">
        <f t="shared" si="5"/>
        <v>60.333333333333336</v>
      </c>
      <c r="K253" s="1">
        <v>661</v>
      </c>
      <c r="L253" s="1">
        <v>1341</v>
      </c>
    </row>
    <row r="254" spans="1:12">
      <c r="A254" s="3">
        <v>36348</v>
      </c>
      <c r="B254" s="1" t="s">
        <v>559</v>
      </c>
      <c r="C254" s="2">
        <v>1</v>
      </c>
      <c r="D254" s="1" t="s">
        <v>560</v>
      </c>
      <c r="E254" s="1">
        <v>10</v>
      </c>
      <c r="F254" s="1">
        <v>14</v>
      </c>
      <c r="G254" s="1">
        <v>32</v>
      </c>
      <c r="H254" s="1">
        <f t="shared" si="5"/>
        <v>18.666666666666668</v>
      </c>
      <c r="I254" s="1">
        <f>STDEV(H254:H256)</f>
        <v>3.5276684147527892</v>
      </c>
      <c r="J254" s="1">
        <f>I254/SQRT(3)</f>
        <v>2.0367003088692632</v>
      </c>
      <c r="K254" s="1">
        <v>661</v>
      </c>
      <c r="L254" s="1">
        <v>1192</v>
      </c>
    </row>
    <row r="255" spans="1:12">
      <c r="A255" s="3">
        <v>36348</v>
      </c>
      <c r="B255" s="1" t="s">
        <v>561</v>
      </c>
      <c r="C255" s="2">
        <v>2</v>
      </c>
      <c r="D255" s="1" t="s">
        <v>562</v>
      </c>
      <c r="E255" s="1">
        <v>18</v>
      </c>
      <c r="F255" s="1">
        <v>25</v>
      </c>
      <c r="G255" s="1">
        <v>9</v>
      </c>
      <c r="H255" s="1">
        <f t="shared" si="5"/>
        <v>17.333333333333332</v>
      </c>
      <c r="K255" s="1">
        <v>661</v>
      </c>
      <c r="L255" s="1">
        <v>1192</v>
      </c>
    </row>
    <row r="256" spans="1:12">
      <c r="A256" s="3">
        <v>36348</v>
      </c>
      <c r="B256" s="1" t="s">
        <v>563</v>
      </c>
      <c r="C256" s="2">
        <v>3</v>
      </c>
      <c r="D256" s="1" t="s">
        <v>564</v>
      </c>
      <c r="E256" s="1">
        <v>12</v>
      </c>
      <c r="F256" s="1">
        <v>12</v>
      </c>
      <c r="G256" s="1">
        <v>12</v>
      </c>
      <c r="H256" s="1">
        <f t="shared" si="5"/>
        <v>12</v>
      </c>
      <c r="K256" s="1">
        <v>661</v>
      </c>
      <c r="L256" s="1">
        <v>1192</v>
      </c>
    </row>
    <row r="257" spans="1:12">
      <c r="A257" s="3">
        <v>36355</v>
      </c>
      <c r="B257" s="1" t="s">
        <v>565</v>
      </c>
      <c r="C257" s="2">
        <v>1</v>
      </c>
      <c r="D257" s="1" t="s">
        <v>566</v>
      </c>
      <c r="E257" s="1">
        <v>9</v>
      </c>
      <c r="F257" s="1">
        <v>13</v>
      </c>
      <c r="G257" s="1">
        <v>4</v>
      </c>
      <c r="H257" s="1">
        <f t="shared" si="5"/>
        <v>8.6666666666666661</v>
      </c>
      <c r="I257" s="1">
        <f>STDEV(H257:H259)</f>
        <v>5.2316699408860234</v>
      </c>
      <c r="J257" s="1">
        <f>I257/SQRT(3)</f>
        <v>3.0205060486818192</v>
      </c>
      <c r="K257" s="1">
        <v>661</v>
      </c>
      <c r="L257" s="1">
        <v>1192</v>
      </c>
    </row>
    <row r="258" spans="1:12">
      <c r="A258" s="3">
        <v>36355</v>
      </c>
      <c r="B258" s="1" t="s">
        <v>567</v>
      </c>
      <c r="C258" s="2">
        <v>2</v>
      </c>
      <c r="D258" s="1" t="s">
        <v>568</v>
      </c>
      <c r="E258" s="1">
        <v>8</v>
      </c>
      <c r="F258" s="1">
        <v>15</v>
      </c>
      <c r="G258" s="1">
        <v>10</v>
      </c>
      <c r="H258" s="1">
        <f t="shared" ref="H258:H321" si="6">AVERAGE(E258:G258)</f>
        <v>11</v>
      </c>
      <c r="K258" s="1">
        <v>661</v>
      </c>
      <c r="L258" s="1">
        <v>1192</v>
      </c>
    </row>
    <row r="259" spans="1:12">
      <c r="A259" s="3">
        <v>36355</v>
      </c>
      <c r="B259" s="1" t="s">
        <v>569</v>
      </c>
      <c r="C259" s="2">
        <v>3</v>
      </c>
      <c r="D259" s="1" t="s">
        <v>570</v>
      </c>
      <c r="E259" s="1">
        <v>0</v>
      </c>
      <c r="F259" s="1">
        <v>0</v>
      </c>
      <c r="G259" s="1">
        <v>3</v>
      </c>
      <c r="H259" s="1">
        <f t="shared" si="6"/>
        <v>1</v>
      </c>
      <c r="K259" s="1">
        <v>661</v>
      </c>
      <c r="L259" s="1">
        <v>1192</v>
      </c>
    </row>
    <row r="260" spans="1:12">
      <c r="A260" s="3">
        <v>36362</v>
      </c>
      <c r="B260" s="1" t="s">
        <v>571</v>
      </c>
      <c r="C260" s="2">
        <v>1</v>
      </c>
      <c r="D260" s="1" t="s">
        <v>572</v>
      </c>
      <c r="E260" s="1">
        <v>3</v>
      </c>
      <c r="F260" s="1">
        <v>7</v>
      </c>
      <c r="G260" s="1">
        <v>7</v>
      </c>
      <c r="H260" s="1">
        <f t="shared" si="6"/>
        <v>5.666666666666667</v>
      </c>
      <c r="I260" s="1">
        <f>STDEV(H260:H262)</f>
        <v>5.8118652580542287</v>
      </c>
      <c r="J260" s="1">
        <f>I260/SQRT(3)</f>
        <v>3.355481971231443</v>
      </c>
      <c r="K260" s="1">
        <v>661</v>
      </c>
      <c r="L260" s="1">
        <v>1039</v>
      </c>
    </row>
    <row r="261" spans="1:12">
      <c r="A261" s="3">
        <v>36362</v>
      </c>
      <c r="B261" s="1" t="s">
        <v>573</v>
      </c>
      <c r="C261" s="2">
        <v>2</v>
      </c>
      <c r="D261" s="1" t="s">
        <v>574</v>
      </c>
      <c r="E261" s="1">
        <v>12</v>
      </c>
      <c r="F261" s="1">
        <v>20</v>
      </c>
      <c r="G261" s="1">
        <v>17</v>
      </c>
      <c r="H261" s="1">
        <f t="shared" si="6"/>
        <v>16.333333333333332</v>
      </c>
      <c r="K261" s="1">
        <v>661</v>
      </c>
      <c r="L261" s="1">
        <v>1039</v>
      </c>
    </row>
    <row r="262" spans="1:12">
      <c r="A262" s="3">
        <v>36362</v>
      </c>
      <c r="B262" s="1" t="s">
        <v>575</v>
      </c>
      <c r="C262" s="2">
        <v>3</v>
      </c>
      <c r="D262" s="1" t="s">
        <v>576</v>
      </c>
      <c r="E262" s="1">
        <v>13</v>
      </c>
      <c r="F262" s="1">
        <v>19</v>
      </c>
      <c r="G262" s="1">
        <v>13</v>
      </c>
      <c r="H262" s="1">
        <f t="shared" si="6"/>
        <v>15</v>
      </c>
      <c r="K262" s="1">
        <v>661</v>
      </c>
      <c r="L262" s="1">
        <v>1039</v>
      </c>
    </row>
    <row r="263" spans="1:12">
      <c r="A263" s="3">
        <v>36369</v>
      </c>
      <c r="B263" s="1" t="s">
        <v>577</v>
      </c>
      <c r="C263" s="2">
        <v>1</v>
      </c>
      <c r="D263" s="1" t="s">
        <v>578</v>
      </c>
      <c r="E263" s="1">
        <v>27</v>
      </c>
      <c r="F263" s="1">
        <v>35</v>
      </c>
      <c r="G263" s="1">
        <v>27</v>
      </c>
      <c r="H263" s="1">
        <f t="shared" si="6"/>
        <v>29.666666666666668</v>
      </c>
      <c r="I263" s="1">
        <f>STDEV(H263:H265)</f>
        <v>1.5396007178389501</v>
      </c>
      <c r="J263" s="1">
        <f>I263/SQRT(3)</f>
        <v>0.88888888888885897</v>
      </c>
      <c r="K263" s="1">
        <v>531</v>
      </c>
      <c r="L263" s="1">
        <v>1039</v>
      </c>
    </row>
    <row r="264" spans="1:12">
      <c r="A264" s="3">
        <v>36369</v>
      </c>
      <c r="B264" s="1" t="s">
        <v>579</v>
      </c>
      <c r="C264" s="2">
        <v>2</v>
      </c>
      <c r="D264" s="1" t="s">
        <v>580</v>
      </c>
      <c r="E264" s="1">
        <v>21</v>
      </c>
      <c r="F264" s="1">
        <v>43</v>
      </c>
      <c r="G264" s="1">
        <v>33</v>
      </c>
      <c r="H264" s="1">
        <f t="shared" si="6"/>
        <v>32.333333333333336</v>
      </c>
      <c r="K264" s="1">
        <v>531</v>
      </c>
      <c r="L264" s="1">
        <v>1039</v>
      </c>
    </row>
    <row r="265" spans="1:12">
      <c r="A265" s="3">
        <v>36369</v>
      </c>
      <c r="B265" s="1" t="s">
        <v>581</v>
      </c>
      <c r="C265" s="2">
        <v>3</v>
      </c>
      <c r="D265" s="1" t="s">
        <v>582</v>
      </c>
      <c r="E265" s="1">
        <v>19</v>
      </c>
      <c r="F265" s="1">
        <v>51</v>
      </c>
      <c r="G265" s="1">
        <v>27</v>
      </c>
      <c r="H265" s="1">
        <f t="shared" si="6"/>
        <v>32.333333333333336</v>
      </c>
      <c r="K265" s="1">
        <v>531</v>
      </c>
      <c r="L265" s="1">
        <v>1039</v>
      </c>
    </row>
    <row r="266" spans="1:12">
      <c r="A266" s="3">
        <v>36376</v>
      </c>
      <c r="B266" s="1" t="s">
        <v>583</v>
      </c>
      <c r="C266" s="2">
        <v>1</v>
      </c>
      <c r="D266" s="1" t="s">
        <v>584</v>
      </c>
      <c r="E266" s="1">
        <v>39</v>
      </c>
      <c r="F266" s="1">
        <v>43</v>
      </c>
      <c r="G266" s="1">
        <v>27</v>
      </c>
      <c r="H266" s="1">
        <f t="shared" si="6"/>
        <v>36.333333333333336</v>
      </c>
      <c r="I266" s="1">
        <f>STDEV(H266:H268)</f>
        <v>4.2990093604784194</v>
      </c>
      <c r="J266" s="1">
        <f>I266/SQRT(3)</f>
        <v>2.4820342115209364</v>
      </c>
      <c r="K266" s="1">
        <v>531</v>
      </c>
      <c r="L266" s="1">
        <v>1192</v>
      </c>
    </row>
    <row r="267" spans="1:12">
      <c r="A267" s="3">
        <v>36376</v>
      </c>
      <c r="B267" s="1" t="s">
        <v>585</v>
      </c>
      <c r="C267" s="2">
        <v>2</v>
      </c>
      <c r="D267" s="1" t="s">
        <v>306</v>
      </c>
      <c r="E267" s="1">
        <v>33</v>
      </c>
      <c r="F267" s="1">
        <v>27</v>
      </c>
      <c r="G267" s="1">
        <v>24</v>
      </c>
      <c r="H267" s="1">
        <f t="shared" si="6"/>
        <v>28</v>
      </c>
      <c r="K267" s="1">
        <v>531</v>
      </c>
      <c r="L267" s="1">
        <v>1192</v>
      </c>
    </row>
    <row r="268" spans="1:12">
      <c r="A268" s="3">
        <v>36376</v>
      </c>
      <c r="B268" s="1" t="s">
        <v>307</v>
      </c>
      <c r="C268" s="2">
        <v>3</v>
      </c>
      <c r="D268" s="1" t="s">
        <v>308</v>
      </c>
      <c r="E268" s="1">
        <v>16</v>
      </c>
      <c r="F268" s="1">
        <v>43</v>
      </c>
      <c r="G268" s="1">
        <v>43</v>
      </c>
      <c r="H268" s="1">
        <f t="shared" si="6"/>
        <v>34</v>
      </c>
      <c r="K268" s="1">
        <v>531</v>
      </c>
      <c r="L268" s="1">
        <v>1192</v>
      </c>
    </row>
    <row r="269" spans="1:12">
      <c r="A269" s="3">
        <v>36383</v>
      </c>
      <c r="B269" s="1" t="s">
        <v>309</v>
      </c>
      <c r="C269" s="2">
        <v>1</v>
      </c>
      <c r="D269" s="1" t="s">
        <v>310</v>
      </c>
      <c r="E269" s="1">
        <v>33</v>
      </c>
      <c r="F269" s="1">
        <v>43</v>
      </c>
      <c r="G269" s="1">
        <v>59</v>
      </c>
      <c r="H269" s="1">
        <f t="shared" si="6"/>
        <v>45</v>
      </c>
      <c r="I269" s="1">
        <f>STDEV(H269:H271)</f>
        <v>9.9387010105837188</v>
      </c>
      <c r="J269" s="1">
        <f>I269/SQRT(3)</f>
        <v>5.7381117038557159</v>
      </c>
      <c r="K269" s="1">
        <v>531</v>
      </c>
      <c r="L269" s="1">
        <v>1192</v>
      </c>
    </row>
    <row r="270" spans="1:12">
      <c r="A270" s="3">
        <v>36383</v>
      </c>
      <c r="B270" s="1" t="s">
        <v>72</v>
      </c>
      <c r="C270" s="2">
        <v>2</v>
      </c>
      <c r="D270" s="1" t="s">
        <v>73</v>
      </c>
      <c r="E270" s="1">
        <v>23</v>
      </c>
      <c r="F270" s="1">
        <v>23</v>
      </c>
      <c r="G270" s="1">
        <v>52</v>
      </c>
      <c r="H270" s="1">
        <f t="shared" si="6"/>
        <v>32.666666666666664</v>
      </c>
      <c r="K270" s="1">
        <v>531</v>
      </c>
      <c r="L270" s="1">
        <v>1192</v>
      </c>
    </row>
    <row r="271" spans="1:12">
      <c r="A271" s="3">
        <v>36383</v>
      </c>
      <c r="B271" s="1" t="s">
        <v>74</v>
      </c>
      <c r="C271" s="2">
        <v>3</v>
      </c>
      <c r="D271" s="1" t="s">
        <v>75</v>
      </c>
      <c r="E271" s="1">
        <v>49</v>
      </c>
      <c r="F271" s="1">
        <v>50</v>
      </c>
      <c r="G271" s="1">
        <v>58</v>
      </c>
      <c r="H271" s="1">
        <f t="shared" si="6"/>
        <v>52.333333333333336</v>
      </c>
      <c r="K271" s="1">
        <v>531</v>
      </c>
      <c r="L271" s="1">
        <v>1192</v>
      </c>
    </row>
    <row r="272" spans="1:12">
      <c r="A272" s="3">
        <v>36390</v>
      </c>
      <c r="B272" s="1" t="s">
        <v>76</v>
      </c>
      <c r="C272" s="2">
        <v>1</v>
      </c>
      <c r="D272" s="1" t="s">
        <v>77</v>
      </c>
      <c r="E272" s="1">
        <v>33</v>
      </c>
      <c r="F272" s="1">
        <v>51</v>
      </c>
      <c r="G272" s="1">
        <v>57</v>
      </c>
      <c r="H272" s="1">
        <f t="shared" si="6"/>
        <v>47</v>
      </c>
      <c r="I272" s="1">
        <f>STDEV(H272:H274)</f>
        <v>1.763834207376322</v>
      </c>
      <c r="J272" s="1">
        <f>I272/SQRT(3)</f>
        <v>1.0183501544345899</v>
      </c>
      <c r="K272" s="1">
        <v>531</v>
      </c>
      <c r="L272" s="1">
        <v>1192</v>
      </c>
    </row>
    <row r="273" spans="1:12">
      <c r="A273" s="3">
        <v>36390</v>
      </c>
      <c r="B273" s="1" t="s">
        <v>78</v>
      </c>
      <c r="C273" s="2">
        <v>2</v>
      </c>
      <c r="D273" s="1" t="s">
        <v>79</v>
      </c>
      <c r="E273" s="1">
        <v>36</v>
      </c>
      <c r="F273" s="1">
        <v>55</v>
      </c>
      <c r="G273" s="1">
        <v>58</v>
      </c>
      <c r="H273" s="1">
        <f t="shared" si="6"/>
        <v>49.666666666666664</v>
      </c>
      <c r="K273" s="1">
        <v>531</v>
      </c>
      <c r="L273" s="1">
        <v>1192</v>
      </c>
    </row>
    <row r="274" spans="1:12">
      <c r="A274" s="3">
        <v>36390</v>
      </c>
      <c r="B274" s="1" t="s">
        <v>80</v>
      </c>
      <c r="C274" s="2">
        <v>3</v>
      </c>
      <c r="D274" s="1" t="s">
        <v>81</v>
      </c>
      <c r="E274" s="1">
        <v>41</v>
      </c>
      <c r="F274" s="1">
        <v>49</v>
      </c>
      <c r="G274" s="1">
        <v>49</v>
      </c>
      <c r="H274" s="1">
        <f t="shared" si="6"/>
        <v>46.333333333333336</v>
      </c>
      <c r="K274" s="1">
        <v>531</v>
      </c>
      <c r="L274" s="1">
        <v>1192</v>
      </c>
    </row>
    <row r="275" spans="1:12">
      <c r="A275" s="3">
        <v>36308</v>
      </c>
      <c r="B275" s="1" t="s">
        <v>82</v>
      </c>
      <c r="C275" s="2">
        <v>1</v>
      </c>
      <c r="D275" s="1" t="s">
        <v>596</v>
      </c>
      <c r="E275" s="1">
        <v>0</v>
      </c>
      <c r="F275" s="1">
        <v>0</v>
      </c>
      <c r="G275" s="1">
        <v>0</v>
      </c>
      <c r="H275" s="1">
        <f t="shared" si="6"/>
        <v>0</v>
      </c>
      <c r="I275" s="1">
        <f>STDEV(H275:H277)</f>
        <v>0</v>
      </c>
      <c r="J275" s="1">
        <f>I275/SQRT(3)</f>
        <v>0</v>
      </c>
      <c r="K275" s="1">
        <v>661</v>
      </c>
      <c r="L275" s="1">
        <v>9529</v>
      </c>
    </row>
    <row r="276" spans="1:12">
      <c r="A276" s="3">
        <v>36308</v>
      </c>
      <c r="B276" s="1" t="s">
        <v>597</v>
      </c>
      <c r="C276" s="2">
        <v>2</v>
      </c>
      <c r="D276" s="1" t="s">
        <v>598</v>
      </c>
      <c r="E276" s="1">
        <v>0</v>
      </c>
      <c r="F276" s="1">
        <v>0</v>
      </c>
      <c r="G276" s="1">
        <v>0</v>
      </c>
      <c r="H276" s="1">
        <f t="shared" si="6"/>
        <v>0</v>
      </c>
      <c r="K276" s="1">
        <v>661</v>
      </c>
      <c r="L276" s="1">
        <v>9529</v>
      </c>
    </row>
    <row r="277" spans="1:12">
      <c r="A277" s="3">
        <v>36308</v>
      </c>
      <c r="B277" s="1" t="s">
        <v>599</v>
      </c>
      <c r="C277" s="2">
        <v>3</v>
      </c>
      <c r="D277" s="1" t="s">
        <v>600</v>
      </c>
      <c r="E277" s="1">
        <v>0</v>
      </c>
      <c r="F277" s="1">
        <v>0</v>
      </c>
      <c r="G277" s="1">
        <v>0</v>
      </c>
      <c r="H277" s="1">
        <f t="shared" si="6"/>
        <v>0</v>
      </c>
      <c r="K277" s="1">
        <v>661</v>
      </c>
      <c r="L277" s="1">
        <v>9529</v>
      </c>
    </row>
    <row r="278" spans="1:12">
      <c r="A278" s="3">
        <v>36313</v>
      </c>
      <c r="B278" s="1" t="s">
        <v>334</v>
      </c>
      <c r="C278" s="2">
        <v>1</v>
      </c>
      <c r="D278" s="1" t="s">
        <v>335</v>
      </c>
      <c r="E278" s="1">
        <v>0</v>
      </c>
      <c r="F278" s="1">
        <v>0</v>
      </c>
      <c r="G278" s="1">
        <v>0</v>
      </c>
      <c r="H278" s="1">
        <f t="shared" si="6"/>
        <v>0</v>
      </c>
      <c r="I278" s="1">
        <f>STDEV(H278:H280)</f>
        <v>0</v>
      </c>
      <c r="J278" s="1">
        <f>I278/SQRT(3)</f>
        <v>0</v>
      </c>
      <c r="K278" s="1">
        <v>661</v>
      </c>
      <c r="L278" s="1">
        <v>9529</v>
      </c>
    </row>
    <row r="279" spans="1:12">
      <c r="A279" s="3">
        <v>36313</v>
      </c>
      <c r="B279" s="1" t="s">
        <v>336</v>
      </c>
      <c r="C279" s="2">
        <v>2</v>
      </c>
      <c r="D279" s="1" t="s">
        <v>337</v>
      </c>
      <c r="E279" s="1">
        <v>0</v>
      </c>
      <c r="F279" s="1">
        <v>0</v>
      </c>
      <c r="G279" s="1">
        <v>0</v>
      </c>
      <c r="H279" s="1">
        <f t="shared" si="6"/>
        <v>0</v>
      </c>
      <c r="K279" s="1">
        <v>661</v>
      </c>
      <c r="L279" s="1">
        <v>9529</v>
      </c>
    </row>
    <row r="280" spans="1:12">
      <c r="A280" s="3">
        <v>36313</v>
      </c>
      <c r="B280" s="1" t="s">
        <v>338</v>
      </c>
      <c r="C280" s="2">
        <v>3</v>
      </c>
      <c r="D280" s="1" t="s">
        <v>339</v>
      </c>
      <c r="E280" s="1">
        <v>0</v>
      </c>
      <c r="F280" s="1">
        <v>0</v>
      </c>
      <c r="G280" s="1">
        <v>0</v>
      </c>
      <c r="H280" s="1">
        <f t="shared" si="6"/>
        <v>0</v>
      </c>
      <c r="K280" s="1">
        <v>661</v>
      </c>
      <c r="L280" s="1">
        <v>9529</v>
      </c>
    </row>
    <row r="281" spans="1:12">
      <c r="A281" s="3">
        <v>36320</v>
      </c>
      <c r="B281" s="1" t="s">
        <v>340</v>
      </c>
      <c r="C281" s="2">
        <v>1</v>
      </c>
      <c r="D281" s="1" t="s">
        <v>341</v>
      </c>
      <c r="E281" s="1">
        <v>0</v>
      </c>
      <c r="F281" s="1">
        <v>0</v>
      </c>
      <c r="G281" s="1">
        <v>0</v>
      </c>
      <c r="H281" s="1">
        <f t="shared" si="6"/>
        <v>0</v>
      </c>
      <c r="I281" s="1">
        <f>STDEV(H281:H283)</f>
        <v>0</v>
      </c>
      <c r="J281" s="1">
        <f>I281/SQRT(3)</f>
        <v>0</v>
      </c>
      <c r="K281" s="1">
        <v>661</v>
      </c>
      <c r="L281" s="1">
        <v>9529</v>
      </c>
    </row>
    <row r="282" spans="1:12">
      <c r="A282" s="3">
        <v>36320</v>
      </c>
      <c r="B282" s="1" t="s">
        <v>342</v>
      </c>
      <c r="C282" s="2">
        <v>2</v>
      </c>
      <c r="D282" s="1" t="s">
        <v>343</v>
      </c>
      <c r="E282" s="1">
        <v>0</v>
      </c>
      <c r="F282" s="1">
        <v>0</v>
      </c>
      <c r="G282" s="1">
        <v>0</v>
      </c>
      <c r="H282" s="1">
        <f t="shared" si="6"/>
        <v>0</v>
      </c>
      <c r="K282" s="1">
        <v>661</v>
      </c>
      <c r="L282" s="1">
        <v>9529</v>
      </c>
    </row>
    <row r="283" spans="1:12">
      <c r="A283" s="3">
        <v>36320</v>
      </c>
      <c r="B283" s="1" t="s">
        <v>344</v>
      </c>
      <c r="C283" s="2">
        <v>2</v>
      </c>
      <c r="D283" s="1" t="s">
        <v>345</v>
      </c>
      <c r="E283" s="1">
        <v>0</v>
      </c>
      <c r="F283" s="1">
        <v>0</v>
      </c>
      <c r="G283" s="1">
        <v>0</v>
      </c>
      <c r="H283" s="1">
        <f t="shared" si="6"/>
        <v>0</v>
      </c>
      <c r="K283" s="1">
        <v>661</v>
      </c>
      <c r="L283" s="1">
        <v>9529</v>
      </c>
    </row>
    <row r="284" spans="1:12">
      <c r="A284" s="3">
        <v>36327</v>
      </c>
      <c r="B284" s="1" t="s">
        <v>346</v>
      </c>
      <c r="C284" s="2">
        <v>1</v>
      </c>
      <c r="D284" s="1" t="s">
        <v>41</v>
      </c>
      <c r="E284" s="1">
        <v>0</v>
      </c>
      <c r="F284" s="1">
        <v>0</v>
      </c>
      <c r="G284" s="1">
        <v>0</v>
      </c>
      <c r="H284" s="1">
        <f t="shared" si="6"/>
        <v>0</v>
      </c>
      <c r="I284" s="1">
        <f>STDEV(H284:H286)</f>
        <v>0</v>
      </c>
      <c r="J284" s="1">
        <f>I284/SQRT(3)</f>
        <v>0</v>
      </c>
      <c r="K284" s="1">
        <v>661</v>
      </c>
      <c r="L284" s="1">
        <v>9529</v>
      </c>
    </row>
    <row r="285" spans="1:12">
      <c r="A285" s="3">
        <v>36327</v>
      </c>
      <c r="B285" s="1" t="s">
        <v>42</v>
      </c>
      <c r="C285" s="2">
        <v>2</v>
      </c>
      <c r="D285" s="1" t="s">
        <v>43</v>
      </c>
      <c r="E285" s="1">
        <v>0</v>
      </c>
      <c r="F285" s="1">
        <v>0</v>
      </c>
      <c r="G285" s="1">
        <v>0</v>
      </c>
      <c r="H285" s="1">
        <f t="shared" si="6"/>
        <v>0</v>
      </c>
      <c r="K285" s="1">
        <v>661</v>
      </c>
      <c r="L285" s="1">
        <v>9529</v>
      </c>
    </row>
    <row r="286" spans="1:12">
      <c r="A286" s="3">
        <v>36327</v>
      </c>
      <c r="B286" s="1" t="s">
        <v>44</v>
      </c>
      <c r="C286" s="2">
        <v>3</v>
      </c>
      <c r="D286" s="1" t="s">
        <v>45</v>
      </c>
      <c r="E286" s="1">
        <v>0</v>
      </c>
      <c r="F286" s="1">
        <v>0</v>
      </c>
      <c r="G286" s="1">
        <v>0</v>
      </c>
      <c r="H286" s="1">
        <f t="shared" si="6"/>
        <v>0</v>
      </c>
      <c r="K286" s="1">
        <v>661</v>
      </c>
      <c r="L286" s="1">
        <v>9529</v>
      </c>
    </row>
    <row r="287" spans="1:12">
      <c r="A287" s="3">
        <v>36334</v>
      </c>
      <c r="B287" s="1" t="s">
        <v>46</v>
      </c>
      <c r="C287" s="2">
        <v>1</v>
      </c>
      <c r="D287" s="1" t="s">
        <v>206</v>
      </c>
      <c r="E287" s="1">
        <v>0</v>
      </c>
      <c r="F287" s="1">
        <v>0</v>
      </c>
      <c r="G287" s="1">
        <v>0</v>
      </c>
      <c r="H287" s="1">
        <f t="shared" si="6"/>
        <v>0</v>
      </c>
      <c r="I287" s="1">
        <f>STDEV(H287:H289)</f>
        <v>0</v>
      </c>
      <c r="J287" s="1">
        <f>I287/SQRT(3)</f>
        <v>0</v>
      </c>
      <c r="K287" s="1">
        <v>661</v>
      </c>
      <c r="L287" s="1">
        <v>9529</v>
      </c>
    </row>
    <row r="288" spans="1:12">
      <c r="A288" s="3">
        <v>36334</v>
      </c>
      <c r="B288" s="1" t="s">
        <v>207</v>
      </c>
      <c r="C288" s="2">
        <v>2</v>
      </c>
      <c r="D288" s="1" t="s">
        <v>208</v>
      </c>
      <c r="E288" s="1">
        <v>0</v>
      </c>
      <c r="F288" s="1">
        <v>0</v>
      </c>
      <c r="G288" s="1">
        <v>0</v>
      </c>
      <c r="H288" s="1">
        <f t="shared" si="6"/>
        <v>0</v>
      </c>
      <c r="K288" s="1">
        <v>661</v>
      </c>
      <c r="L288" s="1">
        <v>9529</v>
      </c>
    </row>
    <row r="289" spans="1:12">
      <c r="A289" s="3">
        <v>36334</v>
      </c>
      <c r="B289" s="1" t="s">
        <v>209</v>
      </c>
      <c r="C289" s="2">
        <v>3</v>
      </c>
      <c r="D289" s="1" t="s">
        <v>210</v>
      </c>
      <c r="E289" s="1">
        <v>0</v>
      </c>
      <c r="F289" s="1">
        <v>0</v>
      </c>
      <c r="G289" s="1">
        <v>0</v>
      </c>
      <c r="H289" s="1">
        <f t="shared" si="6"/>
        <v>0</v>
      </c>
      <c r="K289" s="1">
        <v>661</v>
      </c>
      <c r="L289" s="1">
        <v>9529</v>
      </c>
    </row>
    <row r="290" spans="1:12">
      <c r="A290" s="3">
        <v>36341</v>
      </c>
      <c r="B290" s="1" t="s">
        <v>211</v>
      </c>
      <c r="C290" s="2">
        <v>1</v>
      </c>
      <c r="D290" s="1" t="s">
        <v>212</v>
      </c>
      <c r="E290" s="1">
        <v>0</v>
      </c>
      <c r="F290" s="1">
        <v>0</v>
      </c>
      <c r="G290" s="1">
        <v>0</v>
      </c>
      <c r="H290" s="1">
        <f t="shared" si="6"/>
        <v>0</v>
      </c>
      <c r="I290" s="1">
        <f>STDEV(H290:H292)</f>
        <v>0</v>
      </c>
      <c r="J290" s="1">
        <f>I290/SQRT(3)</f>
        <v>0</v>
      </c>
      <c r="K290" s="1">
        <v>661</v>
      </c>
      <c r="L290" s="1">
        <v>9529</v>
      </c>
    </row>
    <row r="291" spans="1:12">
      <c r="A291" s="3">
        <v>36341</v>
      </c>
      <c r="B291" s="1" t="s">
        <v>213</v>
      </c>
      <c r="C291" s="2">
        <v>2</v>
      </c>
      <c r="D291" s="1" t="s">
        <v>214</v>
      </c>
      <c r="E291" s="1">
        <v>0</v>
      </c>
      <c r="F291" s="1">
        <v>0</v>
      </c>
      <c r="G291" s="1">
        <v>0</v>
      </c>
      <c r="H291" s="1">
        <f t="shared" si="6"/>
        <v>0</v>
      </c>
      <c r="K291" s="1">
        <v>661</v>
      </c>
      <c r="L291" s="1">
        <v>9529</v>
      </c>
    </row>
    <row r="292" spans="1:12">
      <c r="A292" s="3">
        <v>36341</v>
      </c>
      <c r="B292" s="1" t="s">
        <v>215</v>
      </c>
      <c r="C292" s="2">
        <v>3</v>
      </c>
      <c r="D292" s="1" t="s">
        <v>216</v>
      </c>
      <c r="E292" s="1">
        <v>0</v>
      </c>
      <c r="F292" s="1">
        <v>0</v>
      </c>
      <c r="G292" s="1">
        <v>0</v>
      </c>
      <c r="H292" s="1">
        <f t="shared" si="6"/>
        <v>0</v>
      </c>
      <c r="K292" s="1">
        <v>661</v>
      </c>
      <c r="L292" s="1">
        <v>9529</v>
      </c>
    </row>
    <row r="293" spans="1:12">
      <c r="A293" s="3">
        <v>36348</v>
      </c>
      <c r="B293" s="1" t="s">
        <v>217</v>
      </c>
      <c r="C293" s="2">
        <v>1</v>
      </c>
      <c r="D293" s="1" t="s">
        <v>218</v>
      </c>
      <c r="E293" s="1">
        <v>0</v>
      </c>
      <c r="F293" s="1">
        <v>0</v>
      </c>
      <c r="G293" s="1">
        <v>0</v>
      </c>
      <c r="H293" s="1">
        <f t="shared" si="6"/>
        <v>0</v>
      </c>
      <c r="I293" s="1">
        <f>STDEV(H293:H295)</f>
        <v>0</v>
      </c>
      <c r="J293" s="1">
        <f>I293/SQRT(3)</f>
        <v>0</v>
      </c>
      <c r="K293" s="1">
        <v>661</v>
      </c>
      <c r="L293" s="1">
        <v>9529</v>
      </c>
    </row>
    <row r="294" spans="1:12">
      <c r="A294" s="3">
        <v>36348</v>
      </c>
      <c r="B294" s="1" t="s">
        <v>219</v>
      </c>
      <c r="C294" s="2">
        <v>2</v>
      </c>
      <c r="D294" s="1" t="s">
        <v>111</v>
      </c>
      <c r="E294" s="1">
        <v>0</v>
      </c>
      <c r="F294" s="1">
        <v>0</v>
      </c>
      <c r="G294" s="1">
        <v>0</v>
      </c>
      <c r="H294" s="1">
        <f t="shared" si="6"/>
        <v>0</v>
      </c>
      <c r="K294" s="1">
        <v>661</v>
      </c>
      <c r="L294" s="1">
        <v>9529</v>
      </c>
    </row>
    <row r="295" spans="1:12">
      <c r="A295" s="3">
        <v>36348</v>
      </c>
      <c r="B295" s="1" t="s">
        <v>112</v>
      </c>
      <c r="C295" s="2">
        <v>3</v>
      </c>
      <c r="D295" s="1" t="s">
        <v>113</v>
      </c>
      <c r="E295" s="1">
        <v>0</v>
      </c>
      <c r="F295" s="1">
        <v>0</v>
      </c>
      <c r="G295" s="1">
        <v>0</v>
      </c>
      <c r="H295" s="1">
        <f t="shared" si="6"/>
        <v>0</v>
      </c>
      <c r="K295" s="1">
        <v>661</v>
      </c>
      <c r="L295" s="1">
        <v>9529</v>
      </c>
    </row>
    <row r="296" spans="1:12">
      <c r="A296" s="3">
        <v>36355</v>
      </c>
      <c r="B296" s="1" t="s">
        <v>114</v>
      </c>
      <c r="C296" s="2">
        <v>1</v>
      </c>
      <c r="D296" s="1" t="s">
        <v>115</v>
      </c>
      <c r="E296" s="1">
        <v>0</v>
      </c>
      <c r="F296" s="1">
        <v>0</v>
      </c>
      <c r="G296" s="1">
        <v>0</v>
      </c>
      <c r="H296" s="1">
        <f t="shared" si="6"/>
        <v>0</v>
      </c>
      <c r="I296" s="1">
        <f>STDEV(H296:H298)</f>
        <v>0</v>
      </c>
      <c r="J296" s="1">
        <f>I296/SQRT(3)</f>
        <v>0</v>
      </c>
      <c r="K296" s="1">
        <v>661</v>
      </c>
      <c r="L296" s="1">
        <v>9529</v>
      </c>
    </row>
    <row r="297" spans="1:12">
      <c r="A297" s="3">
        <v>36355</v>
      </c>
      <c r="B297" s="1" t="s">
        <v>116</v>
      </c>
      <c r="C297" s="2">
        <v>2</v>
      </c>
      <c r="D297" s="1" t="s">
        <v>367</v>
      </c>
      <c r="E297" s="1">
        <v>0</v>
      </c>
      <c r="F297" s="1">
        <v>0</v>
      </c>
      <c r="G297" s="1">
        <v>0</v>
      </c>
      <c r="H297" s="1">
        <f t="shared" si="6"/>
        <v>0</v>
      </c>
      <c r="K297" s="1">
        <v>661</v>
      </c>
      <c r="L297" s="1">
        <v>9529</v>
      </c>
    </row>
    <row r="298" spans="1:12">
      <c r="A298" s="3">
        <v>36355</v>
      </c>
      <c r="B298" s="1" t="s">
        <v>368</v>
      </c>
      <c r="C298" s="2">
        <v>3</v>
      </c>
      <c r="D298" s="1" t="s">
        <v>369</v>
      </c>
      <c r="E298" s="1">
        <v>0</v>
      </c>
      <c r="F298" s="1">
        <v>0</v>
      </c>
      <c r="G298" s="1">
        <v>0</v>
      </c>
      <c r="H298" s="1">
        <f t="shared" si="6"/>
        <v>0</v>
      </c>
      <c r="K298" s="1">
        <v>661</v>
      </c>
      <c r="L298" s="1">
        <v>9529</v>
      </c>
    </row>
    <row r="299" spans="1:12">
      <c r="A299" s="3">
        <v>36362</v>
      </c>
      <c r="B299" s="1" t="s">
        <v>370</v>
      </c>
      <c r="C299" s="2">
        <v>1</v>
      </c>
      <c r="D299" s="1" t="s">
        <v>371</v>
      </c>
      <c r="E299" s="1">
        <v>0</v>
      </c>
      <c r="F299" s="1">
        <v>0</v>
      </c>
      <c r="G299" s="1">
        <v>0</v>
      </c>
      <c r="H299" s="1">
        <f t="shared" si="6"/>
        <v>0</v>
      </c>
      <c r="I299" s="1">
        <f>STDEV(H299:H301)</f>
        <v>0</v>
      </c>
      <c r="J299" s="1">
        <f>I299/SQRT(3)</f>
        <v>0</v>
      </c>
      <c r="K299" s="1">
        <v>661</v>
      </c>
      <c r="L299" s="1">
        <v>9529</v>
      </c>
    </row>
    <row r="300" spans="1:12">
      <c r="A300" s="3">
        <v>36362</v>
      </c>
      <c r="B300" s="1" t="s">
        <v>372</v>
      </c>
      <c r="C300" s="2">
        <v>2</v>
      </c>
      <c r="D300" s="1" t="s">
        <v>373</v>
      </c>
      <c r="E300" s="1">
        <v>0</v>
      </c>
      <c r="F300" s="1">
        <v>0</v>
      </c>
      <c r="G300" s="1">
        <v>0</v>
      </c>
      <c r="H300" s="1">
        <f t="shared" si="6"/>
        <v>0</v>
      </c>
      <c r="K300" s="1">
        <v>661</v>
      </c>
      <c r="L300" s="1">
        <v>9529</v>
      </c>
    </row>
    <row r="301" spans="1:12">
      <c r="A301" s="3">
        <v>36362</v>
      </c>
      <c r="B301" s="1" t="s">
        <v>374</v>
      </c>
      <c r="C301" s="2">
        <v>3</v>
      </c>
      <c r="D301" s="1" t="s">
        <v>375</v>
      </c>
      <c r="E301" s="1">
        <v>0</v>
      </c>
      <c r="F301" s="1">
        <v>0</v>
      </c>
      <c r="G301" s="1">
        <v>0</v>
      </c>
      <c r="H301" s="1">
        <f t="shared" si="6"/>
        <v>0</v>
      </c>
      <c r="K301" s="1">
        <v>661</v>
      </c>
      <c r="L301" s="1">
        <v>9529</v>
      </c>
    </row>
    <row r="302" spans="1:12">
      <c r="A302" s="3">
        <v>36369</v>
      </c>
      <c r="B302" s="1" t="s">
        <v>376</v>
      </c>
      <c r="C302" s="2">
        <v>1</v>
      </c>
      <c r="D302" s="1" t="s">
        <v>377</v>
      </c>
      <c r="E302" s="1">
        <v>1</v>
      </c>
      <c r="F302" s="1">
        <v>0</v>
      </c>
      <c r="G302" s="1">
        <v>0</v>
      </c>
      <c r="H302" s="1">
        <f t="shared" si="6"/>
        <v>0.33333333333333331</v>
      </c>
      <c r="I302" s="1">
        <f>STDEV(H302:H304)</f>
        <v>0.19245008972987526</v>
      </c>
      <c r="J302" s="1">
        <f>I302/SQRT(3)</f>
        <v>0.11111111111111112</v>
      </c>
      <c r="K302" s="1">
        <v>531</v>
      </c>
      <c r="L302" s="1">
        <v>9529</v>
      </c>
    </row>
    <row r="303" spans="1:12">
      <c r="A303" s="3">
        <v>36369</v>
      </c>
      <c r="B303" s="1" t="s">
        <v>378</v>
      </c>
      <c r="C303" s="2">
        <v>2</v>
      </c>
      <c r="D303" s="1" t="s">
        <v>379</v>
      </c>
      <c r="E303" s="1">
        <v>0</v>
      </c>
      <c r="F303" s="1">
        <v>1</v>
      </c>
      <c r="G303" s="1">
        <v>0</v>
      </c>
      <c r="H303" s="1">
        <f t="shared" si="6"/>
        <v>0.33333333333333331</v>
      </c>
      <c r="K303" s="1">
        <v>531</v>
      </c>
      <c r="L303" s="1">
        <v>9529</v>
      </c>
    </row>
    <row r="304" spans="1:12">
      <c r="A304" s="3">
        <v>36369</v>
      </c>
      <c r="B304" s="1" t="s">
        <v>380</v>
      </c>
      <c r="C304" s="2">
        <v>3</v>
      </c>
      <c r="D304" s="1" t="s">
        <v>381</v>
      </c>
      <c r="E304" s="1">
        <v>0</v>
      </c>
      <c r="F304" s="1">
        <v>0</v>
      </c>
      <c r="G304" s="1">
        <v>0</v>
      </c>
      <c r="H304" s="1">
        <f t="shared" si="6"/>
        <v>0</v>
      </c>
      <c r="K304" s="1">
        <v>531</v>
      </c>
      <c r="L304" s="1">
        <v>9529</v>
      </c>
    </row>
    <row r="305" spans="1:12">
      <c r="A305" s="3">
        <v>36376</v>
      </c>
      <c r="B305" s="1" t="s">
        <v>382</v>
      </c>
      <c r="C305" s="2">
        <v>1</v>
      </c>
      <c r="D305" s="1" t="s">
        <v>666</v>
      </c>
      <c r="E305" s="1">
        <v>0</v>
      </c>
      <c r="F305" s="1">
        <v>2</v>
      </c>
      <c r="G305" s="1">
        <v>0</v>
      </c>
      <c r="H305" s="1">
        <f t="shared" si="6"/>
        <v>0.66666666666666663</v>
      </c>
      <c r="I305" s="1">
        <f>STDEV(H305:H307)</f>
        <v>0.33333333333333359</v>
      </c>
      <c r="J305" s="1">
        <f>I305/SQRT(3)</f>
        <v>0.19245008972987543</v>
      </c>
      <c r="K305" s="1">
        <v>531</v>
      </c>
      <c r="L305" s="1">
        <v>9529</v>
      </c>
    </row>
    <row r="306" spans="1:12">
      <c r="A306" s="3">
        <v>36376</v>
      </c>
      <c r="B306" s="1" t="s">
        <v>667</v>
      </c>
      <c r="C306" s="2">
        <v>2</v>
      </c>
      <c r="D306" s="1" t="s">
        <v>668</v>
      </c>
      <c r="E306" s="1">
        <v>2</v>
      </c>
      <c r="F306" s="1">
        <v>1</v>
      </c>
      <c r="G306" s="1">
        <v>0</v>
      </c>
      <c r="H306" s="1">
        <f t="shared" si="6"/>
        <v>1</v>
      </c>
      <c r="K306" s="1">
        <v>531</v>
      </c>
      <c r="L306" s="1">
        <v>9529</v>
      </c>
    </row>
    <row r="307" spans="1:12">
      <c r="A307" s="3">
        <v>36376</v>
      </c>
      <c r="B307" s="1" t="s">
        <v>669</v>
      </c>
      <c r="C307" s="2">
        <v>3</v>
      </c>
      <c r="D307" s="1" t="s">
        <v>670</v>
      </c>
      <c r="E307" s="1">
        <v>0</v>
      </c>
      <c r="F307" s="1">
        <v>1</v>
      </c>
      <c r="G307" s="1">
        <v>0</v>
      </c>
      <c r="H307" s="1">
        <f t="shared" si="6"/>
        <v>0.33333333333333331</v>
      </c>
      <c r="K307" s="1">
        <v>531</v>
      </c>
      <c r="L307" s="1">
        <v>9529</v>
      </c>
    </row>
    <row r="308" spans="1:12">
      <c r="A308" s="3">
        <v>36383</v>
      </c>
      <c r="B308" s="1" t="s">
        <v>671</v>
      </c>
      <c r="C308" s="2">
        <v>1</v>
      </c>
      <c r="D308" s="1" t="s">
        <v>672</v>
      </c>
      <c r="E308" s="1">
        <v>0</v>
      </c>
      <c r="F308" s="1">
        <v>0</v>
      </c>
      <c r="G308" s="1">
        <v>0</v>
      </c>
      <c r="H308" s="1">
        <f t="shared" si="6"/>
        <v>0</v>
      </c>
      <c r="I308" s="1">
        <f>STDEV(H308:H310)</f>
        <v>0.19245008972987526</v>
      </c>
      <c r="J308" s="1">
        <f>I308/SQRT(3)</f>
        <v>0.11111111111111112</v>
      </c>
      <c r="K308" s="1">
        <v>531</v>
      </c>
      <c r="L308" s="1">
        <v>9529</v>
      </c>
    </row>
    <row r="309" spans="1:12">
      <c r="A309" s="3">
        <v>36383</v>
      </c>
      <c r="B309" s="1" t="s">
        <v>673</v>
      </c>
      <c r="C309" s="2">
        <v>2</v>
      </c>
      <c r="D309" s="1" t="s">
        <v>945</v>
      </c>
      <c r="E309" s="1">
        <v>1</v>
      </c>
      <c r="F309" s="1">
        <v>0</v>
      </c>
      <c r="G309" s="1">
        <v>0</v>
      </c>
      <c r="H309" s="1">
        <f t="shared" si="6"/>
        <v>0.33333333333333331</v>
      </c>
      <c r="K309" s="1">
        <v>531</v>
      </c>
      <c r="L309" s="1">
        <v>9529</v>
      </c>
    </row>
    <row r="310" spans="1:12">
      <c r="A310" s="3">
        <v>36383</v>
      </c>
      <c r="B310" s="1" t="s">
        <v>946</v>
      </c>
      <c r="C310" s="2">
        <v>3</v>
      </c>
      <c r="D310" s="1" t="s">
        <v>1233</v>
      </c>
      <c r="E310" s="1">
        <v>0</v>
      </c>
      <c r="F310" s="1">
        <v>0</v>
      </c>
      <c r="G310" s="1">
        <v>0</v>
      </c>
      <c r="H310" s="1">
        <f t="shared" si="6"/>
        <v>0</v>
      </c>
      <c r="K310" s="1">
        <v>531</v>
      </c>
      <c r="L310" s="1">
        <v>9529</v>
      </c>
    </row>
    <row r="311" spans="1:12">
      <c r="A311" s="3">
        <v>36390</v>
      </c>
      <c r="B311" s="1" t="s">
        <v>1234</v>
      </c>
      <c r="C311" s="2">
        <v>1</v>
      </c>
      <c r="D311" s="1" t="s">
        <v>1527</v>
      </c>
      <c r="E311" s="1">
        <v>0</v>
      </c>
      <c r="F311" s="1">
        <v>2</v>
      </c>
      <c r="G311" s="1">
        <v>3</v>
      </c>
      <c r="H311" s="1">
        <f t="shared" si="6"/>
        <v>1.6666666666666667</v>
      </c>
      <c r="I311" s="1">
        <f>STDEV(H311:H313)</f>
        <v>1</v>
      </c>
      <c r="J311" s="1">
        <f>I311/SQRT(3)</f>
        <v>0.57735026918962584</v>
      </c>
      <c r="K311" s="1">
        <v>531</v>
      </c>
      <c r="L311" s="1">
        <v>9529</v>
      </c>
    </row>
    <row r="312" spans="1:12">
      <c r="A312" s="3">
        <v>36390</v>
      </c>
      <c r="B312" s="1" t="s">
        <v>1528</v>
      </c>
      <c r="C312" s="2">
        <v>2</v>
      </c>
      <c r="D312" s="1" t="s">
        <v>1529</v>
      </c>
      <c r="E312" s="1">
        <v>0</v>
      </c>
      <c r="F312" s="1">
        <v>6</v>
      </c>
      <c r="G312" s="1">
        <v>5</v>
      </c>
      <c r="H312" s="1">
        <f t="shared" si="6"/>
        <v>3.6666666666666665</v>
      </c>
      <c r="K312" s="1">
        <v>531</v>
      </c>
      <c r="L312" s="1">
        <v>9529</v>
      </c>
    </row>
    <row r="313" spans="1:12">
      <c r="A313" s="3">
        <v>36390</v>
      </c>
      <c r="B313" s="1" t="s">
        <v>1530</v>
      </c>
      <c r="C313" s="2">
        <v>3</v>
      </c>
      <c r="D313" s="1" t="s">
        <v>1531</v>
      </c>
      <c r="E313" s="1">
        <v>4</v>
      </c>
      <c r="F313" s="1">
        <v>1</v>
      </c>
      <c r="G313" s="1">
        <v>3</v>
      </c>
      <c r="H313" s="1">
        <f t="shared" si="6"/>
        <v>2.6666666666666665</v>
      </c>
      <c r="K313" s="1">
        <v>531</v>
      </c>
      <c r="L313" s="1">
        <v>9529</v>
      </c>
    </row>
    <row r="314" spans="1:12">
      <c r="A314" s="3">
        <v>36308</v>
      </c>
      <c r="B314" s="1" t="s">
        <v>1532</v>
      </c>
      <c r="C314" s="2">
        <v>1</v>
      </c>
      <c r="D314" s="1" t="s">
        <v>1533</v>
      </c>
      <c r="E314" s="1">
        <v>0</v>
      </c>
      <c r="F314" s="1">
        <v>0</v>
      </c>
      <c r="G314" s="1">
        <v>0</v>
      </c>
      <c r="H314" s="1">
        <f t="shared" si="6"/>
        <v>0</v>
      </c>
      <c r="I314" s="1">
        <f>STDEV(H314:H316)</f>
        <v>0</v>
      </c>
      <c r="J314" s="1">
        <f>I314/SQRT(3)</f>
        <v>0</v>
      </c>
      <c r="K314" s="1">
        <v>661</v>
      </c>
      <c r="L314" s="1">
        <v>84480</v>
      </c>
    </row>
    <row r="315" spans="1:12">
      <c r="A315" s="3">
        <v>36308</v>
      </c>
      <c r="B315" s="1" t="s">
        <v>1534</v>
      </c>
      <c r="C315" s="2">
        <v>2</v>
      </c>
      <c r="D315" s="1" t="s">
        <v>1535</v>
      </c>
      <c r="E315" s="1">
        <v>0</v>
      </c>
      <c r="F315" s="1">
        <v>0</v>
      </c>
      <c r="G315" s="1">
        <v>0</v>
      </c>
      <c r="H315" s="1">
        <f t="shared" si="6"/>
        <v>0</v>
      </c>
      <c r="K315" s="1">
        <v>661</v>
      </c>
      <c r="L315" s="1">
        <v>84480</v>
      </c>
    </row>
    <row r="316" spans="1:12">
      <c r="A316" s="3">
        <v>36308</v>
      </c>
      <c r="B316" s="1" t="s">
        <v>1536</v>
      </c>
      <c r="C316" s="2">
        <v>3</v>
      </c>
      <c r="D316" s="1" t="s">
        <v>1537</v>
      </c>
      <c r="E316" s="1">
        <v>0</v>
      </c>
      <c r="F316" s="1">
        <v>0</v>
      </c>
      <c r="G316" s="1">
        <v>0</v>
      </c>
      <c r="H316" s="1">
        <f t="shared" si="6"/>
        <v>0</v>
      </c>
      <c r="K316" s="1">
        <v>661</v>
      </c>
      <c r="L316" s="1">
        <v>84480</v>
      </c>
    </row>
    <row r="317" spans="1:12">
      <c r="A317" s="3">
        <v>36313</v>
      </c>
      <c r="B317" s="1" t="s">
        <v>1538</v>
      </c>
      <c r="C317" s="2">
        <v>1</v>
      </c>
      <c r="D317" s="1" t="s">
        <v>1539</v>
      </c>
      <c r="E317" s="1">
        <v>0</v>
      </c>
      <c r="F317" s="1">
        <v>0</v>
      </c>
      <c r="G317" s="1">
        <v>0</v>
      </c>
      <c r="H317" s="1">
        <f t="shared" si="6"/>
        <v>0</v>
      </c>
      <c r="I317" s="1">
        <f>STDEV(H317:H319)</f>
        <v>0</v>
      </c>
      <c r="J317" s="1">
        <f>I317/SQRT(3)</f>
        <v>0</v>
      </c>
      <c r="K317" s="1">
        <v>661</v>
      </c>
      <c r="L317" s="1">
        <v>84480</v>
      </c>
    </row>
    <row r="318" spans="1:12">
      <c r="A318" s="3">
        <v>36313</v>
      </c>
      <c r="B318" s="1" t="s">
        <v>1255</v>
      </c>
      <c r="C318" s="2">
        <v>2</v>
      </c>
      <c r="D318" s="1" t="s">
        <v>1256</v>
      </c>
      <c r="E318" s="1">
        <v>0</v>
      </c>
      <c r="F318" s="1">
        <v>0</v>
      </c>
      <c r="G318" s="1">
        <v>0</v>
      </c>
      <c r="H318" s="1">
        <f t="shared" si="6"/>
        <v>0</v>
      </c>
      <c r="K318" s="1">
        <v>661</v>
      </c>
      <c r="L318" s="1">
        <v>84480</v>
      </c>
    </row>
    <row r="319" spans="1:12">
      <c r="A319" s="3">
        <v>36313</v>
      </c>
      <c r="B319" s="1" t="s">
        <v>1257</v>
      </c>
      <c r="C319" s="2">
        <v>3</v>
      </c>
      <c r="D319" s="1" t="s">
        <v>1258</v>
      </c>
      <c r="E319" s="1">
        <v>0</v>
      </c>
      <c r="F319" s="1">
        <v>0</v>
      </c>
      <c r="G319" s="1">
        <v>0</v>
      </c>
      <c r="H319" s="1">
        <f t="shared" si="6"/>
        <v>0</v>
      </c>
      <c r="K319" s="1">
        <v>661</v>
      </c>
      <c r="L319" s="1">
        <v>84480</v>
      </c>
    </row>
    <row r="320" spans="1:12">
      <c r="A320" s="3">
        <v>36320</v>
      </c>
      <c r="B320" s="1" t="s">
        <v>1259</v>
      </c>
      <c r="C320" s="2">
        <v>1</v>
      </c>
      <c r="D320" s="1" t="s">
        <v>1260</v>
      </c>
      <c r="E320" s="1">
        <v>0</v>
      </c>
      <c r="F320" s="1">
        <v>0</v>
      </c>
      <c r="G320" s="1">
        <v>0</v>
      </c>
      <c r="H320" s="1">
        <f t="shared" si="6"/>
        <v>0</v>
      </c>
      <c r="I320" s="1">
        <f>STDEV(H320:H322)</f>
        <v>0</v>
      </c>
      <c r="J320" s="1">
        <f>I320/SQRT(3)</f>
        <v>0</v>
      </c>
      <c r="K320" s="1">
        <v>661</v>
      </c>
      <c r="L320" s="1">
        <v>84480</v>
      </c>
    </row>
    <row r="321" spans="1:12">
      <c r="A321" s="3">
        <v>36320</v>
      </c>
      <c r="B321" s="1" t="s">
        <v>978</v>
      </c>
      <c r="C321" s="2">
        <v>2</v>
      </c>
      <c r="D321" s="1" t="s">
        <v>979</v>
      </c>
      <c r="E321" s="1">
        <v>0</v>
      </c>
      <c r="F321" s="1">
        <v>0</v>
      </c>
      <c r="G321" s="1">
        <v>0</v>
      </c>
      <c r="H321" s="1">
        <f t="shared" si="6"/>
        <v>0</v>
      </c>
      <c r="K321" s="1">
        <v>661</v>
      </c>
      <c r="L321" s="1">
        <v>84480</v>
      </c>
    </row>
    <row r="322" spans="1:12">
      <c r="A322" s="3">
        <v>36320</v>
      </c>
      <c r="B322" s="1" t="s">
        <v>980</v>
      </c>
      <c r="C322" s="2">
        <v>3</v>
      </c>
      <c r="D322" s="1" t="s">
        <v>712</v>
      </c>
      <c r="E322" s="1">
        <v>0</v>
      </c>
      <c r="F322" s="1">
        <v>0</v>
      </c>
      <c r="G322" s="1">
        <v>0</v>
      </c>
      <c r="H322" s="1">
        <f t="shared" ref="H322:H385" si="7">AVERAGE(E322:G322)</f>
        <v>0</v>
      </c>
      <c r="K322" s="1">
        <v>661</v>
      </c>
      <c r="L322" s="1">
        <v>84480</v>
      </c>
    </row>
    <row r="323" spans="1:12">
      <c r="A323" s="3">
        <v>36327</v>
      </c>
      <c r="B323" s="1" t="s">
        <v>713</v>
      </c>
      <c r="C323" s="2">
        <v>1</v>
      </c>
      <c r="D323" s="1" t="s">
        <v>714</v>
      </c>
      <c r="E323" s="1">
        <v>0</v>
      </c>
      <c r="F323" s="1">
        <v>0</v>
      </c>
      <c r="G323" s="1">
        <v>0</v>
      </c>
      <c r="H323" s="1">
        <f t="shared" si="7"/>
        <v>0</v>
      </c>
      <c r="I323" s="1">
        <f>STDEV(H323:H325)</f>
        <v>0.57735026918962584</v>
      </c>
      <c r="J323" s="1">
        <f>I323/SQRT(3)</f>
        <v>0.33333333333333337</v>
      </c>
      <c r="K323" s="1">
        <v>661</v>
      </c>
      <c r="L323" s="1">
        <v>84480</v>
      </c>
    </row>
    <row r="324" spans="1:12">
      <c r="A324" s="3">
        <v>36327</v>
      </c>
      <c r="B324" s="1" t="s">
        <v>715</v>
      </c>
      <c r="C324" s="2">
        <v>2</v>
      </c>
      <c r="D324" s="1" t="s">
        <v>716</v>
      </c>
      <c r="E324" s="1">
        <v>0</v>
      </c>
      <c r="F324" s="1">
        <v>2</v>
      </c>
      <c r="G324" s="1">
        <v>1</v>
      </c>
      <c r="H324" s="1">
        <f t="shared" si="7"/>
        <v>1</v>
      </c>
      <c r="K324" s="1">
        <v>661</v>
      </c>
      <c r="L324" s="1">
        <v>84480</v>
      </c>
    </row>
    <row r="325" spans="1:12">
      <c r="A325" s="3">
        <v>36327</v>
      </c>
      <c r="B325" s="1" t="s">
        <v>717</v>
      </c>
      <c r="C325" s="2">
        <v>3</v>
      </c>
      <c r="D325" s="1" t="s">
        <v>718</v>
      </c>
      <c r="E325" s="1">
        <v>0</v>
      </c>
      <c r="F325" s="1">
        <v>0</v>
      </c>
      <c r="G325" s="1">
        <v>0</v>
      </c>
      <c r="H325" s="1">
        <f t="shared" si="7"/>
        <v>0</v>
      </c>
      <c r="K325" s="1">
        <v>661</v>
      </c>
      <c r="L325" s="1">
        <v>84480</v>
      </c>
    </row>
    <row r="326" spans="1:12">
      <c r="A326" s="3">
        <v>36334</v>
      </c>
      <c r="B326" s="1" t="s">
        <v>719</v>
      </c>
      <c r="C326" s="2">
        <v>1</v>
      </c>
      <c r="D326" s="1" t="s">
        <v>720</v>
      </c>
      <c r="E326" s="1">
        <v>1</v>
      </c>
      <c r="F326" s="1">
        <v>0</v>
      </c>
      <c r="G326" s="1">
        <v>3</v>
      </c>
      <c r="H326" s="1">
        <f t="shared" si="7"/>
        <v>1.3333333333333333</v>
      </c>
      <c r="I326" s="1">
        <f>STDEV(H326:H328)</f>
        <v>0.33333333333333443</v>
      </c>
      <c r="J326" s="1">
        <f>I326/SQRT(3)</f>
        <v>0.1924500897298759</v>
      </c>
      <c r="K326" s="1">
        <v>661</v>
      </c>
      <c r="L326" s="1">
        <v>84480</v>
      </c>
    </row>
    <row r="327" spans="1:12">
      <c r="A327" s="3">
        <v>36334</v>
      </c>
      <c r="B327" s="1" t="s">
        <v>721</v>
      </c>
      <c r="C327" s="2">
        <v>2</v>
      </c>
      <c r="D327" s="1" t="s">
        <v>722</v>
      </c>
      <c r="E327" s="1">
        <v>1</v>
      </c>
      <c r="F327" s="1">
        <v>1</v>
      </c>
      <c r="G327" s="1">
        <v>1</v>
      </c>
      <c r="H327" s="1">
        <f t="shared" si="7"/>
        <v>1</v>
      </c>
      <c r="K327" s="1">
        <v>661</v>
      </c>
      <c r="L327" s="1">
        <v>84480</v>
      </c>
    </row>
    <row r="328" spans="1:12">
      <c r="A328" s="3">
        <v>36334</v>
      </c>
      <c r="B328" s="1" t="s">
        <v>723</v>
      </c>
      <c r="C328" s="2">
        <v>3</v>
      </c>
      <c r="D328" s="1" t="s">
        <v>724</v>
      </c>
      <c r="E328" s="1">
        <v>0</v>
      </c>
      <c r="F328" s="1">
        <v>0</v>
      </c>
      <c r="G328" s="1">
        <v>2</v>
      </c>
      <c r="H328" s="1">
        <f t="shared" si="7"/>
        <v>0.66666666666666663</v>
      </c>
      <c r="K328" s="1">
        <v>661</v>
      </c>
      <c r="L328" s="1">
        <v>84480</v>
      </c>
    </row>
    <row r="329" spans="1:12">
      <c r="A329" s="3">
        <v>36341</v>
      </c>
      <c r="B329" s="1" t="s">
        <v>725</v>
      </c>
      <c r="C329" s="2">
        <v>1</v>
      </c>
      <c r="D329" s="1" t="s">
        <v>726</v>
      </c>
      <c r="E329" s="1">
        <v>0</v>
      </c>
      <c r="F329" s="1">
        <v>2</v>
      </c>
      <c r="G329" s="1">
        <v>0</v>
      </c>
      <c r="H329" s="1">
        <f t="shared" si="7"/>
        <v>0.66666666666666663</v>
      </c>
      <c r="I329" s="1">
        <f>STDEV(H329:H331)</f>
        <v>0.38490017945975052</v>
      </c>
      <c r="J329" s="1">
        <f>I329/SQRT(3)</f>
        <v>0.22222222222222224</v>
      </c>
      <c r="K329" s="1">
        <v>661</v>
      </c>
      <c r="L329" s="1">
        <v>84480</v>
      </c>
    </row>
    <row r="330" spans="1:12">
      <c r="A330" s="3">
        <v>36341</v>
      </c>
      <c r="B330" s="1" t="s">
        <v>727</v>
      </c>
      <c r="C330" s="2">
        <v>2</v>
      </c>
      <c r="D330" s="1" t="s">
        <v>728</v>
      </c>
      <c r="E330" s="1">
        <v>0</v>
      </c>
      <c r="F330" s="1">
        <v>0</v>
      </c>
      <c r="G330" s="1">
        <v>0</v>
      </c>
      <c r="H330" s="1">
        <f t="shared" si="7"/>
        <v>0</v>
      </c>
      <c r="K330" s="1">
        <v>661</v>
      </c>
      <c r="L330" s="1">
        <v>84480</v>
      </c>
    </row>
    <row r="331" spans="1:12">
      <c r="A331" s="3">
        <v>36341</v>
      </c>
      <c r="B331" s="1" t="s">
        <v>729</v>
      </c>
      <c r="C331" s="2">
        <v>3</v>
      </c>
      <c r="D331" s="1" t="s">
        <v>730</v>
      </c>
      <c r="E331" s="1">
        <v>0</v>
      </c>
      <c r="F331" s="1">
        <v>0</v>
      </c>
      <c r="G331" s="1">
        <v>0</v>
      </c>
      <c r="H331" s="1">
        <f t="shared" si="7"/>
        <v>0</v>
      </c>
      <c r="K331" s="1">
        <v>661</v>
      </c>
      <c r="L331" s="1">
        <v>84480</v>
      </c>
    </row>
    <row r="332" spans="1:12">
      <c r="A332" s="3">
        <v>36348</v>
      </c>
      <c r="B332" s="1" t="s">
        <v>731</v>
      </c>
      <c r="C332" s="2">
        <v>1</v>
      </c>
      <c r="D332" s="1" t="s">
        <v>732</v>
      </c>
      <c r="E332" s="1">
        <v>6</v>
      </c>
      <c r="F332" s="1">
        <v>13</v>
      </c>
      <c r="G332" s="1">
        <v>10</v>
      </c>
      <c r="H332" s="1">
        <f t="shared" si="7"/>
        <v>9.6666666666666661</v>
      </c>
      <c r="I332" s="1">
        <f>STDEV(H332:H334)</f>
        <v>2.7148426050823558</v>
      </c>
      <c r="J332" s="1">
        <f>I332/SQRT(3)</f>
        <v>1.5674151088517632</v>
      </c>
      <c r="K332" s="1">
        <v>661</v>
      </c>
      <c r="L332" s="1">
        <v>84480</v>
      </c>
    </row>
    <row r="333" spans="1:12">
      <c r="A333" s="3">
        <v>36348</v>
      </c>
      <c r="B333" s="1" t="s">
        <v>733</v>
      </c>
      <c r="C333" s="2">
        <v>2</v>
      </c>
      <c r="D333" s="1" t="s">
        <v>734</v>
      </c>
      <c r="E333" s="1">
        <v>1</v>
      </c>
      <c r="F333" s="1">
        <v>1</v>
      </c>
      <c r="G333" s="1">
        <v>14</v>
      </c>
      <c r="H333" s="1">
        <f t="shared" si="7"/>
        <v>5.333333333333333</v>
      </c>
      <c r="K333" s="1">
        <v>661</v>
      </c>
      <c r="L333" s="1">
        <v>84480</v>
      </c>
    </row>
    <row r="334" spans="1:12">
      <c r="A334" s="3">
        <v>36348</v>
      </c>
      <c r="B334" s="1" t="s">
        <v>735</v>
      </c>
      <c r="C334" s="2">
        <v>3</v>
      </c>
      <c r="D334" s="1" t="s">
        <v>443</v>
      </c>
      <c r="E334" s="1">
        <v>2</v>
      </c>
      <c r="F334" s="1">
        <v>5</v>
      </c>
      <c r="G334" s="1">
        <v>7</v>
      </c>
      <c r="H334" s="1">
        <f t="shared" si="7"/>
        <v>4.666666666666667</v>
      </c>
      <c r="K334" s="1">
        <v>661</v>
      </c>
      <c r="L334" s="1">
        <v>84480</v>
      </c>
    </row>
    <row r="335" spans="1:12">
      <c r="A335" s="3">
        <v>36355</v>
      </c>
      <c r="B335" s="1" t="s">
        <v>444</v>
      </c>
      <c r="C335" s="2">
        <v>1</v>
      </c>
      <c r="D335" s="1" t="s">
        <v>445</v>
      </c>
      <c r="E335" s="1">
        <v>9</v>
      </c>
      <c r="F335" s="1">
        <v>7</v>
      </c>
      <c r="G335" s="1">
        <v>12</v>
      </c>
      <c r="H335" s="1">
        <f t="shared" si="7"/>
        <v>9.3333333333333339</v>
      </c>
      <c r="I335" s="1">
        <f>STDEV(H335:H337)</f>
        <v>2.0816659994661348</v>
      </c>
      <c r="J335" s="1">
        <f>I335/SQRT(3)</f>
        <v>1.2018504251546644</v>
      </c>
      <c r="K335" s="1">
        <v>661</v>
      </c>
      <c r="L335" s="1">
        <v>84480</v>
      </c>
    </row>
    <row r="336" spans="1:12">
      <c r="A336" s="3">
        <v>36355</v>
      </c>
      <c r="B336" s="1" t="s">
        <v>446</v>
      </c>
      <c r="C336" s="2">
        <v>2</v>
      </c>
      <c r="D336" s="1" t="s">
        <v>202</v>
      </c>
      <c r="E336" s="1">
        <v>2</v>
      </c>
      <c r="F336" s="1">
        <v>9</v>
      </c>
      <c r="G336" s="1">
        <v>8</v>
      </c>
      <c r="H336" s="1">
        <f t="shared" si="7"/>
        <v>6.333333333333333</v>
      </c>
      <c r="K336" s="1">
        <v>661</v>
      </c>
      <c r="L336" s="1">
        <v>84480</v>
      </c>
    </row>
    <row r="337" spans="1:12">
      <c r="A337" s="3">
        <v>36355</v>
      </c>
      <c r="B337" s="1" t="s">
        <v>203</v>
      </c>
      <c r="C337" s="2">
        <v>3</v>
      </c>
      <c r="D337" s="1" t="s">
        <v>204</v>
      </c>
      <c r="E337" s="1">
        <v>5</v>
      </c>
      <c r="F337" s="1">
        <v>2</v>
      </c>
      <c r="G337" s="1">
        <v>9</v>
      </c>
      <c r="H337" s="1">
        <f t="shared" si="7"/>
        <v>5.333333333333333</v>
      </c>
      <c r="K337" s="1">
        <v>661</v>
      </c>
      <c r="L337" s="1">
        <v>84480</v>
      </c>
    </row>
    <row r="338" spans="1:12">
      <c r="A338" s="3">
        <v>36362</v>
      </c>
      <c r="B338" s="1" t="s">
        <v>205</v>
      </c>
      <c r="C338" s="2">
        <v>1</v>
      </c>
      <c r="D338" s="1" t="s">
        <v>449</v>
      </c>
      <c r="E338" s="1">
        <v>1</v>
      </c>
      <c r="F338" s="1">
        <v>0</v>
      </c>
      <c r="G338" s="1">
        <v>0</v>
      </c>
      <c r="H338" s="1">
        <f t="shared" si="7"/>
        <v>0.33333333333333331</v>
      </c>
      <c r="I338" s="1">
        <f>STDEV(H338:H340)</f>
        <v>1.3471506281091268</v>
      </c>
      <c r="J338" s="1">
        <f>I338/SQRT(3)</f>
        <v>0.77777777777777779</v>
      </c>
      <c r="K338" s="1">
        <v>661</v>
      </c>
      <c r="L338" s="1">
        <v>45350</v>
      </c>
    </row>
    <row r="339" spans="1:12">
      <c r="A339" s="3">
        <v>36362</v>
      </c>
      <c r="B339" s="1" t="s">
        <v>450</v>
      </c>
      <c r="C339" s="2">
        <v>2</v>
      </c>
      <c r="D339" s="1" t="s">
        <v>451</v>
      </c>
      <c r="E339" s="1">
        <v>1</v>
      </c>
      <c r="F339" s="1">
        <v>0</v>
      </c>
      <c r="G339" s="1">
        <v>0</v>
      </c>
      <c r="H339" s="1">
        <f t="shared" si="7"/>
        <v>0.33333333333333331</v>
      </c>
      <c r="K339" s="1">
        <v>661</v>
      </c>
      <c r="L339" s="1">
        <v>45350</v>
      </c>
    </row>
    <row r="340" spans="1:12">
      <c r="A340" s="3">
        <v>36362</v>
      </c>
      <c r="B340" s="1" t="s">
        <v>452</v>
      </c>
      <c r="C340" s="2">
        <v>3</v>
      </c>
      <c r="D340" s="1" t="s">
        <v>742</v>
      </c>
      <c r="E340" s="1">
        <v>2</v>
      </c>
      <c r="F340" s="1">
        <v>1</v>
      </c>
      <c r="G340" s="1">
        <v>5</v>
      </c>
      <c r="H340" s="1">
        <f t="shared" si="7"/>
        <v>2.6666666666666665</v>
      </c>
      <c r="K340" s="1">
        <v>661</v>
      </c>
      <c r="L340" s="1">
        <v>45350</v>
      </c>
    </row>
    <row r="341" spans="1:12">
      <c r="A341" s="3">
        <v>36369</v>
      </c>
      <c r="B341" s="1" t="s">
        <v>743</v>
      </c>
      <c r="C341" s="2">
        <v>1</v>
      </c>
      <c r="D341" s="1" t="s">
        <v>744</v>
      </c>
      <c r="E341" s="1">
        <v>1</v>
      </c>
      <c r="F341" s="1">
        <v>8</v>
      </c>
      <c r="G341" s="1">
        <v>1</v>
      </c>
      <c r="H341" s="1">
        <f t="shared" si="7"/>
        <v>3.3333333333333335</v>
      </c>
      <c r="I341" s="1">
        <f>STDEV(H341:H343)</f>
        <v>1.5752718754175359</v>
      </c>
      <c r="J341" s="1">
        <f>I341/SQRT(3)</f>
        <v>0.90948364131916104</v>
      </c>
      <c r="K341" s="1">
        <v>531</v>
      </c>
      <c r="L341" s="1">
        <v>45350</v>
      </c>
    </row>
    <row r="342" spans="1:12">
      <c r="A342" s="3">
        <v>36369</v>
      </c>
      <c r="B342" s="1" t="s">
        <v>745</v>
      </c>
      <c r="C342" s="2">
        <v>2</v>
      </c>
      <c r="D342" s="1" t="s">
        <v>746</v>
      </c>
      <c r="E342" s="1">
        <v>1</v>
      </c>
      <c r="F342" s="1">
        <v>1</v>
      </c>
      <c r="G342" s="1">
        <v>1</v>
      </c>
      <c r="H342" s="1">
        <f t="shared" si="7"/>
        <v>1</v>
      </c>
      <c r="K342" s="1">
        <v>531</v>
      </c>
      <c r="L342" s="1">
        <v>45350</v>
      </c>
    </row>
    <row r="343" spans="1:12">
      <c r="A343" s="3">
        <v>36369</v>
      </c>
      <c r="B343" s="1" t="s">
        <v>747</v>
      </c>
      <c r="C343" s="2">
        <v>3</v>
      </c>
      <c r="D343" s="1" t="s">
        <v>460</v>
      </c>
      <c r="E343" s="1">
        <v>3</v>
      </c>
      <c r="F343" s="1">
        <v>6</v>
      </c>
      <c r="G343" s="1">
        <v>3</v>
      </c>
      <c r="H343" s="1">
        <f t="shared" si="7"/>
        <v>4</v>
      </c>
      <c r="K343" s="1">
        <v>531</v>
      </c>
      <c r="L343" s="1">
        <v>45350</v>
      </c>
    </row>
    <row r="344" spans="1:12">
      <c r="A344" s="3">
        <v>36376</v>
      </c>
      <c r="B344" s="1" t="s">
        <v>461</v>
      </c>
      <c r="C344" s="2">
        <v>1</v>
      </c>
      <c r="D344" s="1" t="s">
        <v>462</v>
      </c>
      <c r="E344" s="1">
        <v>1</v>
      </c>
      <c r="F344" s="1">
        <v>3</v>
      </c>
      <c r="G344" s="1">
        <v>2</v>
      </c>
      <c r="H344" s="1">
        <f t="shared" si="7"/>
        <v>2</v>
      </c>
      <c r="I344" s="1">
        <f>STDEV(H344:H346)</f>
        <v>0.33333333333333409</v>
      </c>
      <c r="J344" s="1">
        <f>I344/SQRT(3)</f>
        <v>0.19245008972987571</v>
      </c>
      <c r="K344" s="1">
        <v>531</v>
      </c>
      <c r="L344" s="1">
        <v>45352</v>
      </c>
    </row>
    <row r="345" spans="1:12">
      <c r="A345" s="3">
        <v>36376</v>
      </c>
      <c r="B345" s="1" t="s">
        <v>463</v>
      </c>
      <c r="C345" s="2">
        <v>2</v>
      </c>
      <c r="D345" s="1" t="s">
        <v>464</v>
      </c>
      <c r="E345" s="1">
        <v>3</v>
      </c>
      <c r="F345" s="1">
        <v>1</v>
      </c>
      <c r="G345" s="1">
        <v>1</v>
      </c>
      <c r="H345" s="1">
        <f t="shared" si="7"/>
        <v>1.6666666666666667</v>
      </c>
      <c r="K345" s="1">
        <v>531</v>
      </c>
      <c r="L345" s="1">
        <v>45352</v>
      </c>
    </row>
    <row r="346" spans="1:12">
      <c r="A346" s="3">
        <v>36376</v>
      </c>
      <c r="B346" s="1" t="s">
        <v>465</v>
      </c>
      <c r="C346" s="2">
        <v>3</v>
      </c>
      <c r="D346" s="1" t="s">
        <v>466</v>
      </c>
      <c r="E346" s="1">
        <v>0</v>
      </c>
      <c r="F346" s="1">
        <v>3</v>
      </c>
      <c r="G346" s="1">
        <v>1</v>
      </c>
      <c r="H346" s="1">
        <f t="shared" si="7"/>
        <v>1.3333333333333333</v>
      </c>
      <c r="K346" s="1">
        <v>531</v>
      </c>
      <c r="L346" s="1">
        <v>45352</v>
      </c>
    </row>
    <row r="347" spans="1:12">
      <c r="A347" s="3">
        <v>36383</v>
      </c>
      <c r="B347" s="1" t="s">
        <v>467</v>
      </c>
      <c r="C347" s="2">
        <v>1</v>
      </c>
      <c r="D347" s="1" t="s">
        <v>468</v>
      </c>
      <c r="E347" s="1">
        <v>1</v>
      </c>
      <c r="F347" s="1">
        <v>2</v>
      </c>
      <c r="G347" s="1">
        <v>0</v>
      </c>
      <c r="H347" s="1">
        <f t="shared" si="7"/>
        <v>1</v>
      </c>
      <c r="I347" s="1">
        <f>STDEV(H347:H349)</f>
        <v>0.19245008972987626</v>
      </c>
      <c r="J347" s="1">
        <f>I347/SQRT(3)</f>
        <v>0.1111111111111117</v>
      </c>
      <c r="K347" s="1">
        <v>531</v>
      </c>
      <c r="L347" s="1">
        <v>45352</v>
      </c>
    </row>
    <row r="348" spans="1:12">
      <c r="A348" s="3">
        <v>36383</v>
      </c>
      <c r="B348" s="1" t="s">
        <v>469</v>
      </c>
      <c r="C348" s="2">
        <v>2</v>
      </c>
      <c r="D348" s="1" t="s">
        <v>470</v>
      </c>
      <c r="E348" s="1">
        <v>0</v>
      </c>
      <c r="F348" s="1">
        <v>3</v>
      </c>
      <c r="G348" s="1">
        <v>1</v>
      </c>
      <c r="H348" s="1">
        <f t="shared" si="7"/>
        <v>1.3333333333333333</v>
      </c>
      <c r="K348" s="1">
        <v>531</v>
      </c>
      <c r="L348" s="1">
        <v>45352</v>
      </c>
    </row>
    <row r="349" spans="1:12">
      <c r="A349" s="3">
        <v>36383</v>
      </c>
      <c r="B349" s="1" t="s">
        <v>471</v>
      </c>
      <c r="C349" s="2">
        <v>3</v>
      </c>
      <c r="D349" s="1" t="s">
        <v>472</v>
      </c>
      <c r="E349" s="1">
        <v>3</v>
      </c>
      <c r="F349" s="1">
        <v>0</v>
      </c>
      <c r="G349" s="1">
        <v>0</v>
      </c>
      <c r="H349" s="1">
        <f t="shared" si="7"/>
        <v>1</v>
      </c>
      <c r="K349" s="1">
        <v>531</v>
      </c>
      <c r="L349" s="1">
        <v>45352</v>
      </c>
    </row>
    <row r="350" spans="1:12">
      <c r="A350" s="3">
        <v>36390</v>
      </c>
      <c r="B350" s="1" t="s">
        <v>473</v>
      </c>
      <c r="C350" s="2">
        <v>1</v>
      </c>
      <c r="D350" s="1" t="s">
        <v>474</v>
      </c>
      <c r="E350" s="1">
        <v>3</v>
      </c>
      <c r="F350" s="1">
        <v>5</v>
      </c>
      <c r="G350" s="1">
        <v>2</v>
      </c>
      <c r="H350" s="1">
        <f t="shared" si="7"/>
        <v>3.3333333333333335</v>
      </c>
      <c r="I350" s="1">
        <f>STDEV(H350:H352)</f>
        <v>1.7320508075688763</v>
      </c>
      <c r="J350" s="1">
        <f>I350/SQRT(3)</f>
        <v>0.99999999999999944</v>
      </c>
      <c r="K350" s="1">
        <v>531</v>
      </c>
      <c r="L350" s="1">
        <v>45352</v>
      </c>
    </row>
    <row r="351" spans="1:12">
      <c r="A351" s="3">
        <v>36390</v>
      </c>
      <c r="B351" s="1" t="s">
        <v>475</v>
      </c>
      <c r="C351" s="2">
        <v>2</v>
      </c>
      <c r="D351" s="1" t="s">
        <v>476</v>
      </c>
      <c r="E351" s="1">
        <v>4</v>
      </c>
      <c r="F351" s="1">
        <v>6</v>
      </c>
      <c r="G351" s="1">
        <v>0</v>
      </c>
      <c r="H351" s="1">
        <f t="shared" si="7"/>
        <v>3.3333333333333335</v>
      </c>
      <c r="K351" s="1">
        <v>531</v>
      </c>
      <c r="L351" s="1">
        <v>45352</v>
      </c>
    </row>
    <row r="352" spans="1:12">
      <c r="A352" s="3">
        <v>36390</v>
      </c>
      <c r="B352" s="1" t="s">
        <v>477</v>
      </c>
      <c r="C352" s="2">
        <v>3</v>
      </c>
      <c r="D352" s="1" t="s">
        <v>478</v>
      </c>
      <c r="E352" s="1">
        <v>1</v>
      </c>
      <c r="F352" s="1">
        <v>15</v>
      </c>
      <c r="G352" s="1">
        <v>3</v>
      </c>
      <c r="H352" s="1">
        <f t="shared" si="7"/>
        <v>6.333333333333333</v>
      </c>
      <c r="K352" s="1">
        <v>531</v>
      </c>
      <c r="L352" s="1">
        <v>45352</v>
      </c>
    </row>
    <row r="353" spans="1:12">
      <c r="A353" s="3">
        <v>36308</v>
      </c>
      <c r="B353" s="1" t="s">
        <v>479</v>
      </c>
      <c r="C353" s="2">
        <v>1</v>
      </c>
      <c r="D353" s="1" t="s">
        <v>480</v>
      </c>
      <c r="E353" s="1">
        <v>6</v>
      </c>
      <c r="F353" s="1">
        <v>5</v>
      </c>
      <c r="G353" s="1">
        <v>5</v>
      </c>
      <c r="H353" s="1">
        <f t="shared" si="7"/>
        <v>5.333333333333333</v>
      </c>
      <c r="I353" s="1">
        <f>STDEV(H353:H355)</f>
        <v>0.50917507721731581</v>
      </c>
      <c r="J353" s="1">
        <f>I353/SQRT(3)</f>
        <v>0.29397236789606579</v>
      </c>
      <c r="K353" s="1">
        <v>661</v>
      </c>
      <c r="L353" s="1">
        <v>1667</v>
      </c>
    </row>
    <row r="354" spans="1:12">
      <c r="A354" s="3">
        <v>36308</v>
      </c>
      <c r="B354" s="1" t="s">
        <v>481</v>
      </c>
      <c r="C354" s="2">
        <v>2</v>
      </c>
      <c r="D354" s="1" t="s">
        <v>482</v>
      </c>
      <c r="E354" s="1">
        <v>6</v>
      </c>
      <c r="F354" s="1">
        <v>4</v>
      </c>
      <c r="G354" s="1">
        <v>4</v>
      </c>
      <c r="H354" s="1">
        <f t="shared" si="7"/>
        <v>4.666666666666667</v>
      </c>
      <c r="K354" s="1">
        <v>661</v>
      </c>
      <c r="L354" s="1">
        <v>1667</v>
      </c>
    </row>
    <row r="355" spans="1:12">
      <c r="A355" s="3">
        <v>36308</v>
      </c>
      <c r="B355" s="1" t="s">
        <v>483</v>
      </c>
      <c r="C355" s="2">
        <v>3</v>
      </c>
      <c r="D355" s="1" t="s">
        <v>228</v>
      </c>
      <c r="E355" s="1">
        <v>4</v>
      </c>
      <c r="F355" s="1">
        <v>9</v>
      </c>
      <c r="G355" s="1">
        <v>4</v>
      </c>
      <c r="H355" s="1">
        <f t="shared" si="7"/>
        <v>5.666666666666667</v>
      </c>
      <c r="K355" s="1">
        <v>661</v>
      </c>
      <c r="L355" s="1">
        <v>1667</v>
      </c>
    </row>
    <row r="356" spans="1:12">
      <c r="A356" s="3">
        <v>36313</v>
      </c>
      <c r="B356" s="1" t="s">
        <v>229</v>
      </c>
      <c r="C356" s="2">
        <v>1</v>
      </c>
      <c r="D356" s="1" t="s">
        <v>230</v>
      </c>
      <c r="E356" s="1">
        <v>3</v>
      </c>
      <c r="F356" s="1">
        <v>0</v>
      </c>
      <c r="G356" s="1">
        <v>3</v>
      </c>
      <c r="H356" s="1">
        <f t="shared" si="7"/>
        <v>2</v>
      </c>
      <c r="I356" s="1">
        <f>STDEV(H356:H358)</f>
        <v>0.50917507721731581</v>
      </c>
      <c r="J356" s="1">
        <f>I356/SQRT(3)</f>
        <v>0.29397236789606579</v>
      </c>
      <c r="K356" s="1">
        <v>661</v>
      </c>
      <c r="L356" s="1">
        <v>1667</v>
      </c>
    </row>
    <row r="357" spans="1:12">
      <c r="A357" s="3">
        <v>36313</v>
      </c>
      <c r="B357" s="1" t="s">
        <v>231</v>
      </c>
      <c r="C357" s="2">
        <v>2</v>
      </c>
      <c r="D357" s="1" t="s">
        <v>232</v>
      </c>
      <c r="E357" s="1">
        <v>2</v>
      </c>
      <c r="F357" s="1">
        <v>0</v>
      </c>
      <c r="G357" s="1">
        <v>6</v>
      </c>
      <c r="H357" s="1">
        <f t="shared" si="7"/>
        <v>2.6666666666666665</v>
      </c>
      <c r="K357" s="1">
        <v>661</v>
      </c>
      <c r="L357" s="1">
        <v>1667</v>
      </c>
    </row>
    <row r="358" spans="1:12">
      <c r="A358" s="3">
        <v>36313</v>
      </c>
      <c r="B358" s="1" t="s">
        <v>241</v>
      </c>
      <c r="C358" s="2">
        <v>3</v>
      </c>
      <c r="D358" s="1" t="s">
        <v>242</v>
      </c>
      <c r="E358" s="1">
        <v>3</v>
      </c>
      <c r="F358" s="1">
        <v>5</v>
      </c>
      <c r="G358" s="1">
        <v>1</v>
      </c>
      <c r="H358" s="1">
        <f t="shared" si="7"/>
        <v>3</v>
      </c>
      <c r="K358" s="1">
        <v>661</v>
      </c>
      <c r="L358" s="1">
        <v>1667</v>
      </c>
    </row>
    <row r="359" spans="1:12">
      <c r="A359" s="3">
        <v>36320</v>
      </c>
      <c r="B359" s="1" t="s">
        <v>243</v>
      </c>
      <c r="C359" s="2">
        <v>1</v>
      </c>
      <c r="D359" s="1" t="s">
        <v>244</v>
      </c>
      <c r="E359" s="1">
        <v>0</v>
      </c>
      <c r="F359" s="1">
        <v>1</v>
      </c>
      <c r="G359" s="1">
        <v>0</v>
      </c>
      <c r="H359" s="1">
        <f t="shared" si="7"/>
        <v>0.33333333333333331</v>
      </c>
      <c r="I359" s="1">
        <f>STDEV(H359:H361)</f>
        <v>0.8388704928078613</v>
      </c>
      <c r="J359" s="1">
        <f>I359/SQRT(3)</f>
        <v>0.48432210483785276</v>
      </c>
      <c r="K359" s="1">
        <v>661</v>
      </c>
      <c r="L359" s="1">
        <v>1667</v>
      </c>
    </row>
    <row r="360" spans="1:12">
      <c r="A360" s="3">
        <v>36320</v>
      </c>
      <c r="B360" s="1" t="s">
        <v>245</v>
      </c>
      <c r="C360" s="2">
        <v>2</v>
      </c>
      <c r="D360" s="1" t="s">
        <v>246</v>
      </c>
      <c r="E360" s="1">
        <v>1</v>
      </c>
      <c r="F360" s="1">
        <v>2</v>
      </c>
      <c r="G360" s="1">
        <v>1</v>
      </c>
      <c r="H360" s="1">
        <f t="shared" si="7"/>
        <v>1.3333333333333333</v>
      </c>
      <c r="K360" s="1">
        <v>661</v>
      </c>
      <c r="L360" s="1">
        <v>1667</v>
      </c>
    </row>
    <row r="361" spans="1:12">
      <c r="A361" s="3">
        <v>36320</v>
      </c>
      <c r="B361" s="1" t="s">
        <v>247</v>
      </c>
      <c r="C361" s="2">
        <v>3</v>
      </c>
      <c r="D361" s="1" t="s">
        <v>498</v>
      </c>
      <c r="E361" s="1">
        <v>3</v>
      </c>
      <c r="F361" s="1">
        <v>2</v>
      </c>
      <c r="G361" s="1">
        <v>1</v>
      </c>
      <c r="H361" s="1">
        <f t="shared" si="7"/>
        <v>2</v>
      </c>
      <c r="K361" s="1">
        <v>661</v>
      </c>
      <c r="L361" s="1">
        <v>1667</v>
      </c>
    </row>
    <row r="362" spans="1:12">
      <c r="A362" s="3">
        <v>36327</v>
      </c>
      <c r="B362" s="1" t="s">
        <v>499</v>
      </c>
      <c r="C362" s="2">
        <v>1</v>
      </c>
      <c r="D362" s="1" t="s">
        <v>500</v>
      </c>
      <c r="E362" s="1">
        <v>1</v>
      </c>
      <c r="F362" s="1">
        <v>1</v>
      </c>
      <c r="G362" s="1">
        <v>1</v>
      </c>
      <c r="H362" s="1">
        <f t="shared" si="7"/>
        <v>1</v>
      </c>
      <c r="I362" s="1">
        <f>STDEV(H362:H364)</f>
        <v>0.69388866648871106</v>
      </c>
      <c r="J362" s="1">
        <f>I362/SQRT(3)</f>
        <v>0.40061680838488783</v>
      </c>
      <c r="K362" s="1">
        <v>661</v>
      </c>
      <c r="L362" s="1">
        <v>1667</v>
      </c>
    </row>
    <row r="363" spans="1:12">
      <c r="A363" s="3">
        <v>36327</v>
      </c>
      <c r="B363" s="1" t="s">
        <v>501</v>
      </c>
      <c r="C363" s="2">
        <v>2</v>
      </c>
      <c r="D363" s="1" t="s">
        <v>502</v>
      </c>
      <c r="E363" s="1">
        <v>0</v>
      </c>
      <c r="F363" s="1">
        <v>0</v>
      </c>
      <c r="G363" s="1">
        <v>0</v>
      </c>
      <c r="H363" s="1">
        <f t="shared" si="7"/>
        <v>0</v>
      </c>
      <c r="K363" s="1">
        <v>661</v>
      </c>
      <c r="L363" s="1">
        <v>1667</v>
      </c>
    </row>
    <row r="364" spans="1:12">
      <c r="A364" s="3">
        <v>36327</v>
      </c>
      <c r="B364" s="1" t="s">
        <v>503</v>
      </c>
      <c r="C364" s="2">
        <v>3</v>
      </c>
      <c r="D364" s="1" t="s">
        <v>504</v>
      </c>
      <c r="E364" s="1">
        <v>2</v>
      </c>
      <c r="F364" s="1">
        <v>0</v>
      </c>
      <c r="G364" s="1">
        <v>2</v>
      </c>
      <c r="H364" s="1">
        <f t="shared" si="7"/>
        <v>1.3333333333333333</v>
      </c>
      <c r="K364" s="1">
        <v>661</v>
      </c>
      <c r="L364" s="1">
        <v>1667</v>
      </c>
    </row>
    <row r="365" spans="1:12">
      <c r="A365" s="3">
        <v>36334</v>
      </c>
      <c r="B365" s="1" t="s">
        <v>505</v>
      </c>
      <c r="C365" s="2">
        <v>1</v>
      </c>
      <c r="D365" s="1" t="s">
        <v>506</v>
      </c>
      <c r="E365" s="1">
        <v>1</v>
      </c>
      <c r="F365" s="1">
        <v>1</v>
      </c>
      <c r="G365" s="1">
        <v>1</v>
      </c>
      <c r="H365" s="1">
        <f t="shared" si="7"/>
        <v>1</v>
      </c>
      <c r="I365" s="1">
        <f>STDEV(H365:H367)</f>
        <v>0.50917507721731559</v>
      </c>
      <c r="J365" s="1">
        <f>I365/SQRT(3)</f>
        <v>0.29397236789606568</v>
      </c>
      <c r="K365" s="1">
        <v>661</v>
      </c>
      <c r="L365" s="1">
        <v>1667</v>
      </c>
    </row>
    <row r="366" spans="1:12">
      <c r="A366" s="3">
        <v>36334</v>
      </c>
      <c r="B366" s="1" t="s">
        <v>507</v>
      </c>
      <c r="C366" s="2">
        <v>2</v>
      </c>
      <c r="D366" s="1" t="s">
        <v>508</v>
      </c>
      <c r="E366" s="1">
        <v>0</v>
      </c>
      <c r="F366" s="1">
        <v>0</v>
      </c>
      <c r="G366" s="1">
        <v>0</v>
      </c>
      <c r="H366" s="1">
        <f t="shared" si="7"/>
        <v>0</v>
      </c>
      <c r="K366" s="1">
        <v>661</v>
      </c>
      <c r="L366" s="1">
        <v>1667</v>
      </c>
    </row>
    <row r="367" spans="1:12">
      <c r="A367" s="3">
        <v>36334</v>
      </c>
      <c r="B367" s="1" t="s">
        <v>509</v>
      </c>
      <c r="C367" s="2">
        <v>3</v>
      </c>
      <c r="D367" s="1" t="s">
        <v>800</v>
      </c>
      <c r="E367" s="1">
        <v>0</v>
      </c>
      <c r="F367" s="1">
        <v>0</v>
      </c>
      <c r="G367" s="1">
        <v>1</v>
      </c>
      <c r="H367" s="1">
        <f t="shared" si="7"/>
        <v>0.33333333333333331</v>
      </c>
      <c r="K367" s="1">
        <v>661</v>
      </c>
      <c r="L367" s="1">
        <v>1667</v>
      </c>
    </row>
    <row r="368" spans="1:12">
      <c r="A368" s="3">
        <v>36341</v>
      </c>
      <c r="B368" s="1" t="s">
        <v>801</v>
      </c>
      <c r="C368" s="2">
        <v>1</v>
      </c>
      <c r="D368" s="1" t="s">
        <v>802</v>
      </c>
      <c r="E368" s="1">
        <v>0</v>
      </c>
      <c r="F368" s="1">
        <v>0</v>
      </c>
      <c r="G368" s="1">
        <v>1</v>
      </c>
      <c r="H368" s="1">
        <f t="shared" si="7"/>
        <v>0.33333333333333331</v>
      </c>
      <c r="I368" s="1">
        <f>STDEV(H368:H370)</f>
        <v>0.33333333333333337</v>
      </c>
      <c r="J368" s="1">
        <f>I368/SQRT(3)</f>
        <v>0.19245008972987529</v>
      </c>
      <c r="K368" s="1">
        <v>661</v>
      </c>
      <c r="L368" s="1">
        <v>1667</v>
      </c>
    </row>
    <row r="369" spans="1:12">
      <c r="A369" s="3">
        <v>36341</v>
      </c>
      <c r="B369" s="1" t="s">
        <v>803</v>
      </c>
      <c r="C369" s="2">
        <v>2</v>
      </c>
      <c r="D369" s="1" t="s">
        <v>804</v>
      </c>
      <c r="E369" s="1">
        <v>1</v>
      </c>
      <c r="F369" s="1">
        <v>0</v>
      </c>
      <c r="G369" s="1">
        <v>1</v>
      </c>
      <c r="H369" s="1">
        <f t="shared" si="7"/>
        <v>0.66666666666666663</v>
      </c>
      <c r="K369" s="1">
        <v>661</v>
      </c>
      <c r="L369" s="1">
        <v>1667</v>
      </c>
    </row>
    <row r="370" spans="1:12">
      <c r="A370" s="3">
        <v>36341</v>
      </c>
      <c r="B370" s="1" t="s">
        <v>1081</v>
      </c>
      <c r="C370" s="2">
        <v>3</v>
      </c>
      <c r="D370" s="1" t="s">
        <v>1082</v>
      </c>
      <c r="E370" s="1">
        <v>0</v>
      </c>
      <c r="F370" s="1">
        <v>0</v>
      </c>
      <c r="G370" s="1">
        <v>0</v>
      </c>
      <c r="H370" s="1">
        <f t="shared" si="7"/>
        <v>0</v>
      </c>
      <c r="K370" s="1">
        <v>661</v>
      </c>
      <c r="L370" s="1">
        <v>1667</v>
      </c>
    </row>
    <row r="371" spans="1:12">
      <c r="A371" s="3">
        <v>36348</v>
      </c>
      <c r="B371" s="1" t="s">
        <v>1083</v>
      </c>
      <c r="C371" s="2">
        <v>1</v>
      </c>
      <c r="D371" s="1" t="s">
        <v>1084</v>
      </c>
      <c r="E371" s="1">
        <v>1</v>
      </c>
      <c r="F371" s="1">
        <v>3</v>
      </c>
      <c r="G371" s="1">
        <v>0</v>
      </c>
      <c r="H371" s="1">
        <f t="shared" si="7"/>
        <v>1.3333333333333333</v>
      </c>
      <c r="I371" s="1">
        <f>STDEV(H371:H373)</f>
        <v>1.2018504251546631</v>
      </c>
      <c r="J371" s="1">
        <f>I371/SQRT(3)</f>
        <v>0.69388866648871095</v>
      </c>
      <c r="K371" s="1">
        <v>661</v>
      </c>
      <c r="L371" s="1">
        <v>1667</v>
      </c>
    </row>
    <row r="372" spans="1:12">
      <c r="A372" s="3">
        <v>36348</v>
      </c>
      <c r="B372" s="1" t="s">
        <v>1085</v>
      </c>
      <c r="C372" s="2">
        <v>2</v>
      </c>
      <c r="D372" s="1" t="s">
        <v>1378</v>
      </c>
      <c r="E372" s="1">
        <v>1</v>
      </c>
      <c r="F372" s="1">
        <v>3</v>
      </c>
      <c r="G372" s="1">
        <v>5</v>
      </c>
      <c r="H372" s="1">
        <f t="shared" si="7"/>
        <v>3</v>
      </c>
      <c r="K372" s="1">
        <v>661</v>
      </c>
      <c r="L372" s="1">
        <v>1667</v>
      </c>
    </row>
    <row r="373" spans="1:12">
      <c r="A373" s="3">
        <v>36348</v>
      </c>
      <c r="B373" s="1" t="s">
        <v>1379</v>
      </c>
      <c r="C373" s="2">
        <v>3</v>
      </c>
      <c r="D373" s="1" t="s">
        <v>1650</v>
      </c>
      <c r="E373" s="1">
        <v>2</v>
      </c>
      <c r="F373" s="1">
        <v>0</v>
      </c>
      <c r="G373" s="1">
        <v>0</v>
      </c>
      <c r="H373" s="1">
        <f t="shared" si="7"/>
        <v>0.66666666666666663</v>
      </c>
      <c r="K373" s="1">
        <v>661</v>
      </c>
      <c r="L373" s="1">
        <v>1667</v>
      </c>
    </row>
    <row r="374" spans="1:12">
      <c r="A374" s="3">
        <v>36355</v>
      </c>
      <c r="B374" s="1" t="s">
        <v>1651</v>
      </c>
      <c r="C374" s="2">
        <v>1</v>
      </c>
      <c r="D374" s="1" t="s">
        <v>1652</v>
      </c>
      <c r="E374" s="1">
        <v>3</v>
      </c>
      <c r="F374" s="1">
        <v>1</v>
      </c>
      <c r="G374" s="1">
        <v>4</v>
      </c>
      <c r="H374" s="1">
        <f t="shared" si="7"/>
        <v>2.6666666666666665</v>
      </c>
      <c r="I374" s="1">
        <f>STDEV(H374:H376)</f>
        <v>1.2619796324000607</v>
      </c>
      <c r="J374" s="1">
        <f>I374/SQRT(3)</f>
        <v>0.72860428047800008</v>
      </c>
      <c r="K374" s="1">
        <v>661</v>
      </c>
      <c r="L374" s="1">
        <v>1667</v>
      </c>
    </row>
    <row r="375" spans="1:12">
      <c r="A375" s="3">
        <v>36355</v>
      </c>
      <c r="B375" s="1" t="s">
        <v>1653</v>
      </c>
      <c r="C375" s="2">
        <v>2</v>
      </c>
      <c r="D375" s="1" t="s">
        <v>1654</v>
      </c>
      <c r="E375" s="1">
        <v>3</v>
      </c>
      <c r="F375" s="1">
        <v>3</v>
      </c>
      <c r="G375" s="1">
        <v>3</v>
      </c>
      <c r="H375" s="1">
        <f t="shared" si="7"/>
        <v>3</v>
      </c>
      <c r="K375" s="1">
        <v>661</v>
      </c>
      <c r="L375" s="1">
        <v>1667</v>
      </c>
    </row>
    <row r="376" spans="1:12">
      <c r="A376" s="3">
        <v>36355</v>
      </c>
      <c r="B376" s="1" t="s">
        <v>1655</v>
      </c>
      <c r="C376" s="2">
        <v>3</v>
      </c>
      <c r="D376" s="1" t="s">
        <v>1656</v>
      </c>
      <c r="E376" s="1">
        <v>1</v>
      </c>
      <c r="F376" s="1">
        <v>0</v>
      </c>
      <c r="G376" s="1">
        <v>1</v>
      </c>
      <c r="H376" s="1">
        <f t="shared" si="7"/>
        <v>0.66666666666666663</v>
      </c>
      <c r="K376" s="1">
        <v>661</v>
      </c>
      <c r="L376" s="1">
        <v>1667</v>
      </c>
    </row>
    <row r="377" spans="1:12">
      <c r="A377" s="3">
        <v>36362</v>
      </c>
      <c r="B377" s="1" t="s">
        <v>1657</v>
      </c>
      <c r="C377" s="2">
        <v>1</v>
      </c>
      <c r="D377" s="1" t="s">
        <v>1658</v>
      </c>
      <c r="E377" s="1">
        <v>2</v>
      </c>
      <c r="F377" s="1">
        <v>0</v>
      </c>
      <c r="G377" s="1">
        <v>0</v>
      </c>
      <c r="H377" s="1">
        <f t="shared" si="7"/>
        <v>0.66666666666666663</v>
      </c>
      <c r="I377" s="1">
        <f>STDEV(H377:H379)</f>
        <v>0.33333333333333337</v>
      </c>
      <c r="J377" s="1">
        <f>I377/SQRT(3)</f>
        <v>0.19245008972987529</v>
      </c>
      <c r="K377" s="1">
        <v>661</v>
      </c>
      <c r="L377" s="1">
        <v>1667</v>
      </c>
    </row>
    <row r="378" spans="1:12">
      <c r="A378" s="3">
        <v>36362</v>
      </c>
      <c r="B378" s="1" t="s">
        <v>1659</v>
      </c>
      <c r="C378" s="2">
        <v>2</v>
      </c>
      <c r="D378" s="1" t="s">
        <v>1660</v>
      </c>
      <c r="E378" s="1">
        <v>0</v>
      </c>
      <c r="F378" s="1">
        <v>0</v>
      </c>
      <c r="G378" s="1">
        <v>0</v>
      </c>
      <c r="H378" s="1">
        <f t="shared" si="7"/>
        <v>0</v>
      </c>
      <c r="K378" s="1">
        <v>661</v>
      </c>
      <c r="L378" s="1">
        <v>1667</v>
      </c>
    </row>
    <row r="379" spans="1:12">
      <c r="A379" s="3">
        <v>36362</v>
      </c>
      <c r="B379" s="1" t="s">
        <v>1661</v>
      </c>
      <c r="C379" s="2">
        <v>3</v>
      </c>
      <c r="D379" s="1" t="s">
        <v>1398</v>
      </c>
      <c r="E379" s="1">
        <v>0</v>
      </c>
      <c r="F379" s="1">
        <v>1</v>
      </c>
      <c r="G379" s="1">
        <v>0</v>
      </c>
      <c r="H379" s="1">
        <f t="shared" si="7"/>
        <v>0.33333333333333331</v>
      </c>
      <c r="K379" s="1">
        <v>661</v>
      </c>
      <c r="L379" s="1">
        <v>1667</v>
      </c>
    </row>
    <row r="380" spans="1:12">
      <c r="A380" s="3">
        <v>36369</v>
      </c>
      <c r="B380" s="1" t="s">
        <v>1399</v>
      </c>
      <c r="C380" s="2">
        <v>1</v>
      </c>
      <c r="D380" s="1" t="s">
        <v>1400</v>
      </c>
      <c r="E380" s="1">
        <v>0</v>
      </c>
      <c r="F380" s="1">
        <v>0</v>
      </c>
      <c r="G380" s="1">
        <v>0</v>
      </c>
      <c r="H380" s="1">
        <f t="shared" si="7"/>
        <v>0</v>
      </c>
      <c r="I380" s="1">
        <f>STDEV(H380:H382)</f>
        <v>0</v>
      </c>
      <c r="J380" s="1">
        <f>I380/SQRT(3)</f>
        <v>0</v>
      </c>
      <c r="K380" s="1">
        <v>531</v>
      </c>
      <c r="L380" s="1">
        <v>1667</v>
      </c>
    </row>
    <row r="381" spans="1:12">
      <c r="A381" s="3">
        <v>36369</v>
      </c>
      <c r="B381" s="1" t="s">
        <v>1401</v>
      </c>
      <c r="C381" s="2">
        <v>2</v>
      </c>
      <c r="D381" s="1" t="s">
        <v>1110</v>
      </c>
      <c r="E381" s="1">
        <v>0</v>
      </c>
      <c r="F381" s="1">
        <v>0</v>
      </c>
      <c r="G381" s="1">
        <v>0</v>
      </c>
      <c r="H381" s="1">
        <f t="shared" si="7"/>
        <v>0</v>
      </c>
      <c r="K381" s="1">
        <v>531</v>
      </c>
      <c r="L381" s="1">
        <v>1667</v>
      </c>
    </row>
    <row r="382" spans="1:12">
      <c r="A382" s="3">
        <v>36369</v>
      </c>
      <c r="B382" s="1" t="s">
        <v>1111</v>
      </c>
      <c r="C382" s="2">
        <v>3</v>
      </c>
      <c r="D382" s="1" t="s">
        <v>1112</v>
      </c>
      <c r="E382" s="1">
        <v>0</v>
      </c>
      <c r="F382" s="1">
        <v>0</v>
      </c>
      <c r="G382" s="1">
        <v>0</v>
      </c>
      <c r="H382" s="1">
        <f t="shared" si="7"/>
        <v>0</v>
      </c>
      <c r="K382" s="1">
        <v>531</v>
      </c>
      <c r="L382" s="1">
        <v>1667</v>
      </c>
    </row>
    <row r="383" spans="1:12">
      <c r="A383" s="3">
        <v>36376</v>
      </c>
      <c r="B383" s="1" t="s">
        <v>839</v>
      </c>
      <c r="C383" s="2">
        <v>1</v>
      </c>
      <c r="D383" s="1" t="s">
        <v>840</v>
      </c>
      <c r="E383" s="1">
        <v>0</v>
      </c>
      <c r="F383" s="1">
        <v>0</v>
      </c>
      <c r="G383" s="1">
        <v>0</v>
      </c>
      <c r="H383" s="1">
        <f t="shared" si="7"/>
        <v>0</v>
      </c>
      <c r="I383" s="1">
        <f>STDEV(H383:H385)</f>
        <v>0.38490017945975052</v>
      </c>
      <c r="J383" s="1">
        <f>I383/SQRT(3)</f>
        <v>0.22222222222222224</v>
      </c>
      <c r="K383" s="1">
        <v>531</v>
      </c>
      <c r="L383" s="1">
        <v>1667</v>
      </c>
    </row>
    <row r="384" spans="1:12">
      <c r="A384" s="3">
        <v>36376</v>
      </c>
      <c r="B384" s="1" t="s">
        <v>841</v>
      </c>
      <c r="C384" s="2">
        <v>2</v>
      </c>
      <c r="D384" s="1" t="s">
        <v>842</v>
      </c>
      <c r="E384" s="1">
        <v>0</v>
      </c>
      <c r="F384" s="1">
        <v>0</v>
      </c>
      <c r="G384" s="1">
        <v>0</v>
      </c>
      <c r="H384" s="1">
        <f t="shared" si="7"/>
        <v>0</v>
      </c>
      <c r="K384" s="1">
        <v>531</v>
      </c>
      <c r="L384" s="1">
        <v>1667</v>
      </c>
    </row>
    <row r="385" spans="1:12">
      <c r="A385" s="3">
        <v>36376</v>
      </c>
      <c r="B385" s="1" t="s">
        <v>843</v>
      </c>
      <c r="C385" s="2">
        <v>3</v>
      </c>
      <c r="D385" s="1" t="s">
        <v>844</v>
      </c>
      <c r="E385" s="1">
        <v>0</v>
      </c>
      <c r="F385" s="1">
        <v>1</v>
      </c>
      <c r="G385" s="1">
        <v>1</v>
      </c>
      <c r="H385" s="1">
        <f t="shared" si="7"/>
        <v>0.66666666666666663</v>
      </c>
      <c r="K385" s="1">
        <v>531</v>
      </c>
      <c r="L385" s="1">
        <v>1667</v>
      </c>
    </row>
    <row r="386" spans="1:12">
      <c r="A386" s="3">
        <v>36383</v>
      </c>
      <c r="B386" s="1" t="s">
        <v>845</v>
      </c>
      <c r="C386" s="2">
        <v>1</v>
      </c>
      <c r="D386" s="1" t="s">
        <v>846</v>
      </c>
      <c r="E386" s="1">
        <v>0</v>
      </c>
      <c r="F386" s="1">
        <v>0</v>
      </c>
      <c r="G386" s="1">
        <v>0</v>
      </c>
      <c r="H386" s="1">
        <f t="shared" ref="H386:H449" si="8">AVERAGE(E386:G386)</f>
        <v>0</v>
      </c>
      <c r="I386" s="1">
        <f>STDEV(H386:H388)</f>
        <v>0</v>
      </c>
      <c r="J386" s="1">
        <f>I386/SQRT(3)</f>
        <v>0</v>
      </c>
      <c r="K386" s="1">
        <v>531</v>
      </c>
      <c r="L386" s="1">
        <v>1667</v>
      </c>
    </row>
    <row r="387" spans="1:12">
      <c r="A387" s="3">
        <v>36383</v>
      </c>
      <c r="B387" s="1" t="s">
        <v>847</v>
      </c>
      <c r="C387" s="2">
        <v>2</v>
      </c>
      <c r="D387" s="1" t="s">
        <v>848</v>
      </c>
      <c r="E387" s="1">
        <v>0</v>
      </c>
      <c r="F387" s="1">
        <v>0</v>
      </c>
      <c r="G387" s="1">
        <v>0</v>
      </c>
      <c r="H387" s="1">
        <f t="shared" si="8"/>
        <v>0</v>
      </c>
      <c r="K387" s="1">
        <v>531</v>
      </c>
      <c r="L387" s="1">
        <v>1667</v>
      </c>
    </row>
    <row r="388" spans="1:12">
      <c r="A388" s="3">
        <v>36383</v>
      </c>
      <c r="B388" s="1" t="s">
        <v>849</v>
      </c>
      <c r="C388" s="2">
        <v>3</v>
      </c>
      <c r="D388" s="1" t="s">
        <v>850</v>
      </c>
      <c r="E388" s="1">
        <v>0</v>
      </c>
      <c r="F388" s="1">
        <v>0</v>
      </c>
      <c r="G388" s="1">
        <v>0</v>
      </c>
      <c r="H388" s="1">
        <f t="shared" si="8"/>
        <v>0</v>
      </c>
      <c r="K388" s="1">
        <v>531</v>
      </c>
      <c r="L388" s="1">
        <v>1667</v>
      </c>
    </row>
    <row r="389" spans="1:12">
      <c r="A389" s="3">
        <v>36390</v>
      </c>
      <c r="B389" s="1" t="s">
        <v>851</v>
      </c>
      <c r="C389" s="2">
        <v>1</v>
      </c>
      <c r="D389" s="1" t="s">
        <v>852</v>
      </c>
      <c r="E389" s="1">
        <v>1</v>
      </c>
      <c r="F389" s="1">
        <v>2</v>
      </c>
      <c r="G389" s="1">
        <v>1</v>
      </c>
      <c r="H389" s="1">
        <f t="shared" si="8"/>
        <v>1.3333333333333333</v>
      </c>
      <c r="I389" s="1">
        <f>STDEV(H389:H391)</f>
        <v>0.33333333333333443</v>
      </c>
      <c r="J389" s="1">
        <f>I389/SQRT(3)</f>
        <v>0.1924500897298759</v>
      </c>
      <c r="K389" s="1">
        <v>531</v>
      </c>
      <c r="L389" s="1">
        <v>1667</v>
      </c>
    </row>
    <row r="390" spans="1:12">
      <c r="A390" s="3">
        <v>36390</v>
      </c>
      <c r="B390" s="1" t="s">
        <v>853</v>
      </c>
      <c r="C390" s="2">
        <v>2</v>
      </c>
      <c r="D390" s="1" t="s">
        <v>854</v>
      </c>
      <c r="E390" s="1">
        <v>1</v>
      </c>
      <c r="F390" s="1">
        <v>0</v>
      </c>
      <c r="G390" s="1">
        <v>2</v>
      </c>
      <c r="H390" s="1">
        <f t="shared" si="8"/>
        <v>1</v>
      </c>
      <c r="K390" s="1">
        <v>531</v>
      </c>
      <c r="L390" s="1">
        <v>1667</v>
      </c>
    </row>
    <row r="391" spans="1:12">
      <c r="A391" s="3">
        <v>36390</v>
      </c>
      <c r="B391" s="1" t="s">
        <v>855</v>
      </c>
      <c r="C391" s="2">
        <v>3</v>
      </c>
      <c r="D391" s="1" t="s">
        <v>856</v>
      </c>
      <c r="E391" s="1">
        <v>2</v>
      </c>
      <c r="F391" s="1">
        <v>0</v>
      </c>
      <c r="G391" s="1">
        <v>0</v>
      </c>
      <c r="H391" s="1">
        <f t="shared" si="8"/>
        <v>0.66666666666666663</v>
      </c>
      <c r="K391" s="1">
        <v>531</v>
      </c>
      <c r="L391" s="1">
        <v>1667</v>
      </c>
    </row>
    <row r="392" spans="1:12">
      <c r="A392" s="3">
        <v>36308</v>
      </c>
      <c r="B392" s="1" t="s">
        <v>857</v>
      </c>
      <c r="C392" s="2">
        <v>1</v>
      </c>
      <c r="D392" s="1" t="s">
        <v>858</v>
      </c>
      <c r="E392" s="1">
        <v>1</v>
      </c>
      <c r="F392" s="1">
        <v>0</v>
      </c>
      <c r="G392" s="1">
        <v>1</v>
      </c>
      <c r="H392" s="1">
        <f t="shared" si="8"/>
        <v>0.66666666666666663</v>
      </c>
      <c r="I392" s="1">
        <f>STDEV(H392:H394)</f>
        <v>0.1924500897298754</v>
      </c>
      <c r="J392" s="1">
        <f>I392/SQRT(3)</f>
        <v>0.1111111111111112</v>
      </c>
      <c r="K392" s="1">
        <v>661</v>
      </c>
    </row>
    <row r="393" spans="1:12">
      <c r="A393" s="3">
        <v>36308</v>
      </c>
      <c r="B393" s="1" t="s">
        <v>859</v>
      </c>
      <c r="C393" s="2">
        <v>2</v>
      </c>
      <c r="D393" s="1" t="s">
        <v>860</v>
      </c>
      <c r="E393" s="1">
        <v>0</v>
      </c>
      <c r="F393" s="1">
        <v>1</v>
      </c>
      <c r="G393" s="1">
        <v>0</v>
      </c>
      <c r="H393" s="1">
        <f t="shared" si="8"/>
        <v>0.33333333333333331</v>
      </c>
      <c r="K393" s="1">
        <v>661</v>
      </c>
    </row>
    <row r="394" spans="1:12">
      <c r="A394" s="3">
        <v>36308</v>
      </c>
      <c r="B394" s="1" t="s">
        <v>861</v>
      </c>
      <c r="C394" s="2">
        <v>3</v>
      </c>
      <c r="D394" s="1" t="s">
        <v>586</v>
      </c>
      <c r="E394" s="1">
        <v>1</v>
      </c>
      <c r="F394" s="1">
        <v>0</v>
      </c>
      <c r="G394" s="1">
        <v>0</v>
      </c>
      <c r="H394" s="1">
        <f t="shared" si="8"/>
        <v>0.33333333333333331</v>
      </c>
      <c r="K394" s="1">
        <v>661</v>
      </c>
    </row>
    <row r="395" spans="1:12">
      <c r="A395" s="3">
        <v>36313</v>
      </c>
      <c r="B395" s="1" t="s">
        <v>587</v>
      </c>
      <c r="C395" s="2">
        <v>1</v>
      </c>
      <c r="D395" s="1" t="s">
        <v>588</v>
      </c>
      <c r="E395" s="1">
        <v>0</v>
      </c>
      <c r="F395" s="1">
        <v>0</v>
      </c>
      <c r="G395" s="1">
        <v>0</v>
      </c>
      <c r="H395" s="1">
        <f t="shared" si="8"/>
        <v>0</v>
      </c>
      <c r="I395" s="1">
        <f>STDEV(H395:H397)</f>
        <v>0.76980035891950105</v>
      </c>
      <c r="J395" s="1">
        <f>I395/SQRT(3)</f>
        <v>0.44444444444444448</v>
      </c>
      <c r="K395" s="1">
        <v>661</v>
      </c>
    </row>
    <row r="396" spans="1:12">
      <c r="A396" s="3">
        <v>36313</v>
      </c>
      <c r="B396" s="1" t="s">
        <v>589</v>
      </c>
      <c r="C396" s="2">
        <v>2</v>
      </c>
      <c r="D396" s="1" t="s">
        <v>311</v>
      </c>
      <c r="E396" s="1">
        <v>0</v>
      </c>
      <c r="F396" s="1">
        <v>0</v>
      </c>
      <c r="G396" s="1">
        <v>0</v>
      </c>
      <c r="H396" s="1">
        <f t="shared" si="8"/>
        <v>0</v>
      </c>
      <c r="K396" s="1">
        <v>661</v>
      </c>
    </row>
    <row r="397" spans="1:12">
      <c r="A397" s="3">
        <v>36313</v>
      </c>
      <c r="B397" s="1" t="s">
        <v>312</v>
      </c>
      <c r="C397" s="2">
        <v>3</v>
      </c>
      <c r="D397" s="1" t="s">
        <v>313</v>
      </c>
      <c r="E397" s="1">
        <v>1</v>
      </c>
      <c r="F397" s="1">
        <v>1</v>
      </c>
      <c r="G397" s="1">
        <v>2</v>
      </c>
      <c r="H397" s="1">
        <f t="shared" si="8"/>
        <v>1.3333333333333333</v>
      </c>
      <c r="K397" s="1">
        <v>661</v>
      </c>
    </row>
    <row r="398" spans="1:12">
      <c r="A398" s="3">
        <v>36320</v>
      </c>
      <c r="B398" s="1" t="s">
        <v>314</v>
      </c>
      <c r="C398" s="2">
        <v>1</v>
      </c>
      <c r="D398" s="1" t="s">
        <v>315</v>
      </c>
      <c r="E398" s="1">
        <v>0</v>
      </c>
      <c r="F398" s="1">
        <v>1</v>
      </c>
      <c r="G398" s="1">
        <v>0</v>
      </c>
      <c r="H398" s="1">
        <f t="shared" si="8"/>
        <v>0.33333333333333331</v>
      </c>
      <c r="I398" s="1">
        <f>STDEV(H398:H400)</f>
        <v>0.33333333333333343</v>
      </c>
      <c r="J398" s="1">
        <f>I398/SQRT(3)</f>
        <v>0.19245008972987532</v>
      </c>
      <c r="K398" s="1">
        <v>661</v>
      </c>
    </row>
    <row r="399" spans="1:12">
      <c r="A399" s="3">
        <v>36320</v>
      </c>
      <c r="B399" s="1" t="s">
        <v>316</v>
      </c>
      <c r="C399" s="2">
        <v>2</v>
      </c>
      <c r="D399" s="1" t="s">
        <v>592</v>
      </c>
      <c r="E399" s="1">
        <v>0</v>
      </c>
      <c r="F399" s="1">
        <v>2</v>
      </c>
      <c r="G399" s="1">
        <v>0</v>
      </c>
      <c r="H399" s="1">
        <f t="shared" si="8"/>
        <v>0.66666666666666663</v>
      </c>
      <c r="K399" s="1">
        <v>661</v>
      </c>
    </row>
    <row r="400" spans="1:12">
      <c r="A400" s="3">
        <v>36320</v>
      </c>
      <c r="B400" s="1" t="s">
        <v>593</v>
      </c>
      <c r="C400" s="2">
        <v>3</v>
      </c>
      <c r="D400" s="1" t="s">
        <v>594</v>
      </c>
      <c r="E400" s="1">
        <v>1</v>
      </c>
      <c r="F400" s="1">
        <v>1</v>
      </c>
      <c r="G400" s="1">
        <v>1</v>
      </c>
      <c r="H400" s="1">
        <f t="shared" si="8"/>
        <v>1</v>
      </c>
      <c r="K400" s="1">
        <v>661</v>
      </c>
    </row>
    <row r="401" spans="1:11">
      <c r="A401" s="3">
        <v>36327</v>
      </c>
      <c r="B401" s="1" t="s">
        <v>595</v>
      </c>
      <c r="C401" s="2">
        <v>1</v>
      </c>
      <c r="D401" s="1" t="s">
        <v>871</v>
      </c>
      <c r="E401" s="1">
        <v>2</v>
      </c>
      <c r="F401" s="1">
        <v>0</v>
      </c>
      <c r="G401" s="1">
        <v>1</v>
      </c>
      <c r="H401" s="1">
        <f t="shared" si="8"/>
        <v>1</v>
      </c>
      <c r="I401" s="1">
        <f>STDEV(H401:H403)</f>
        <v>0.69388866648871106</v>
      </c>
      <c r="J401" s="1">
        <f>I401/SQRT(3)</f>
        <v>0.40061680838488783</v>
      </c>
      <c r="K401" s="1">
        <v>661</v>
      </c>
    </row>
    <row r="402" spans="1:11">
      <c r="A402" s="3">
        <v>36327</v>
      </c>
      <c r="B402" s="1" t="s">
        <v>872</v>
      </c>
      <c r="C402" s="2">
        <v>2</v>
      </c>
      <c r="D402" s="1" t="s">
        <v>873</v>
      </c>
      <c r="E402" s="1">
        <v>1</v>
      </c>
      <c r="F402" s="1">
        <v>2</v>
      </c>
      <c r="G402" s="1">
        <v>1</v>
      </c>
      <c r="H402" s="1">
        <f t="shared" si="8"/>
        <v>1.3333333333333333</v>
      </c>
      <c r="K402" s="1">
        <v>661</v>
      </c>
    </row>
    <row r="403" spans="1:11">
      <c r="A403" s="3">
        <v>36327</v>
      </c>
      <c r="B403" s="1" t="s">
        <v>874</v>
      </c>
      <c r="C403" s="2">
        <v>3</v>
      </c>
      <c r="D403" s="1" t="s">
        <v>875</v>
      </c>
      <c r="E403" s="1">
        <v>0</v>
      </c>
      <c r="F403" s="1">
        <v>0</v>
      </c>
      <c r="G403" s="1">
        <v>0</v>
      </c>
      <c r="H403" s="1">
        <f t="shared" si="8"/>
        <v>0</v>
      </c>
      <c r="K403" s="1">
        <v>661</v>
      </c>
    </row>
    <row r="404" spans="1:11">
      <c r="A404" s="3">
        <v>36334</v>
      </c>
      <c r="B404" s="1" t="s">
        <v>876</v>
      </c>
      <c r="C404" s="2">
        <v>1</v>
      </c>
      <c r="D404" s="1" t="s">
        <v>877</v>
      </c>
      <c r="E404" s="1">
        <v>3</v>
      </c>
      <c r="F404" s="1">
        <v>3</v>
      </c>
      <c r="G404" s="1">
        <v>7</v>
      </c>
      <c r="H404" s="1">
        <f t="shared" si="8"/>
        <v>4.333333333333333</v>
      </c>
      <c r="I404" s="1">
        <f>STDEV(H404:H406)</f>
        <v>2.0275875100994054</v>
      </c>
      <c r="J404" s="1">
        <f>I404/SQRT(3)</f>
        <v>1.1706281947614148</v>
      </c>
      <c r="K404" s="1">
        <v>661</v>
      </c>
    </row>
    <row r="405" spans="1:11">
      <c r="A405" s="3">
        <v>36334</v>
      </c>
      <c r="B405" s="1" t="s">
        <v>878</v>
      </c>
      <c r="C405" s="2">
        <v>2</v>
      </c>
      <c r="D405" s="1" t="s">
        <v>879</v>
      </c>
      <c r="E405" s="1">
        <v>0</v>
      </c>
      <c r="F405" s="1">
        <v>1</v>
      </c>
      <c r="G405" s="1">
        <v>1</v>
      </c>
      <c r="H405" s="1">
        <f t="shared" si="8"/>
        <v>0.66666666666666663</v>
      </c>
      <c r="K405" s="1">
        <v>661</v>
      </c>
    </row>
    <row r="406" spans="1:11">
      <c r="A406" s="3">
        <v>36334</v>
      </c>
      <c r="B406" s="1" t="s">
        <v>880</v>
      </c>
      <c r="C406" s="2">
        <v>3</v>
      </c>
      <c r="D406" s="1" t="s">
        <v>881</v>
      </c>
      <c r="E406" s="1">
        <v>2</v>
      </c>
      <c r="F406" s="1">
        <v>5</v>
      </c>
      <c r="G406" s="1">
        <v>5</v>
      </c>
      <c r="H406" s="1">
        <f t="shared" si="8"/>
        <v>4</v>
      </c>
      <c r="K406" s="1">
        <v>661</v>
      </c>
    </row>
    <row r="407" spans="1:11">
      <c r="A407" s="3">
        <v>36341</v>
      </c>
      <c r="B407" s="1" t="s">
        <v>882</v>
      </c>
      <c r="C407" s="2">
        <v>1</v>
      </c>
      <c r="D407" s="1" t="s">
        <v>601</v>
      </c>
      <c r="E407" s="1">
        <v>1</v>
      </c>
      <c r="F407" s="1">
        <v>5</v>
      </c>
      <c r="G407" s="1">
        <v>1</v>
      </c>
      <c r="H407" s="1">
        <f t="shared" si="8"/>
        <v>2.3333333333333335</v>
      </c>
      <c r="I407" s="1">
        <f>STDEV(H407:H409)</f>
        <v>0.66666666666666685</v>
      </c>
      <c r="J407" s="1">
        <f>I407/SQRT(3)</f>
        <v>0.38490017945975064</v>
      </c>
      <c r="K407" s="1">
        <v>661</v>
      </c>
    </row>
    <row r="408" spans="1:11">
      <c r="A408" s="3">
        <v>36341</v>
      </c>
      <c r="B408" s="1" t="s">
        <v>602</v>
      </c>
      <c r="C408" s="2">
        <v>2</v>
      </c>
      <c r="D408" s="1" t="s">
        <v>603</v>
      </c>
      <c r="E408" s="1">
        <v>2</v>
      </c>
      <c r="F408" s="1">
        <v>2</v>
      </c>
      <c r="G408" s="1">
        <v>5</v>
      </c>
      <c r="H408" s="1">
        <f t="shared" si="8"/>
        <v>3</v>
      </c>
      <c r="K408" s="1">
        <v>661</v>
      </c>
    </row>
    <row r="409" spans="1:11">
      <c r="A409" s="3">
        <v>36341</v>
      </c>
      <c r="B409" s="1" t="s">
        <v>604</v>
      </c>
      <c r="C409" s="2">
        <v>3</v>
      </c>
      <c r="D409" s="1" t="s">
        <v>605</v>
      </c>
      <c r="E409" s="1">
        <v>3</v>
      </c>
      <c r="F409" s="1">
        <v>3</v>
      </c>
      <c r="G409" s="1">
        <v>5</v>
      </c>
      <c r="H409" s="1">
        <f t="shared" si="8"/>
        <v>3.6666666666666665</v>
      </c>
      <c r="K409" s="1">
        <v>661</v>
      </c>
    </row>
    <row r="410" spans="1:11">
      <c r="A410" s="3">
        <v>36348</v>
      </c>
      <c r="B410" s="1" t="s">
        <v>606</v>
      </c>
      <c r="C410" s="2">
        <v>1</v>
      </c>
      <c r="D410" s="1" t="s">
        <v>607</v>
      </c>
      <c r="E410" s="1">
        <v>2</v>
      </c>
      <c r="F410" s="1">
        <v>1</v>
      </c>
      <c r="G410" s="1">
        <v>0</v>
      </c>
      <c r="H410" s="1">
        <f t="shared" si="8"/>
        <v>1</v>
      </c>
      <c r="I410" s="1">
        <f>STDEV(H410:H412)</f>
        <v>0.8388704928078613</v>
      </c>
      <c r="J410" s="1">
        <f>I410/SQRT(3)</f>
        <v>0.48432210483785276</v>
      </c>
      <c r="K410" s="1">
        <v>661</v>
      </c>
    </row>
    <row r="411" spans="1:11">
      <c r="A411" s="3">
        <v>36348</v>
      </c>
      <c r="B411" s="1" t="s">
        <v>608</v>
      </c>
      <c r="C411" s="2">
        <v>2</v>
      </c>
      <c r="D411" s="1" t="s">
        <v>609</v>
      </c>
      <c r="E411" s="1">
        <v>1</v>
      </c>
      <c r="F411" s="1">
        <v>0</v>
      </c>
      <c r="G411" s="1">
        <v>7</v>
      </c>
      <c r="H411" s="1">
        <f t="shared" si="8"/>
        <v>2.6666666666666665</v>
      </c>
      <c r="K411" s="1">
        <v>661</v>
      </c>
    </row>
    <row r="412" spans="1:11">
      <c r="A412" s="3">
        <v>36348</v>
      </c>
      <c r="B412" s="1" t="s">
        <v>610</v>
      </c>
      <c r="C412" s="2">
        <v>3</v>
      </c>
      <c r="D412" s="1" t="s">
        <v>611</v>
      </c>
      <c r="E412" s="1">
        <v>0</v>
      </c>
      <c r="F412" s="1">
        <v>2</v>
      </c>
      <c r="G412" s="1">
        <v>3</v>
      </c>
      <c r="H412" s="1">
        <f t="shared" si="8"/>
        <v>1.6666666666666667</v>
      </c>
      <c r="K412" s="1">
        <v>661</v>
      </c>
    </row>
    <row r="413" spans="1:11">
      <c r="A413" s="3">
        <v>36355</v>
      </c>
      <c r="B413" s="1" t="s">
        <v>612</v>
      </c>
      <c r="C413" s="2">
        <v>1</v>
      </c>
      <c r="D413" s="1" t="s">
        <v>613</v>
      </c>
      <c r="E413" s="1">
        <v>1</v>
      </c>
      <c r="F413" s="1">
        <v>1</v>
      </c>
      <c r="G413" s="1">
        <v>1</v>
      </c>
      <c r="H413" s="1">
        <f t="shared" si="8"/>
        <v>1</v>
      </c>
      <c r="I413" s="1">
        <f>STDEV(H413:H415)</f>
        <v>0.19245008972987568</v>
      </c>
      <c r="J413" s="1">
        <f>I413/SQRT(3)</f>
        <v>0.11111111111111137</v>
      </c>
      <c r="K413" s="1">
        <v>661</v>
      </c>
    </row>
    <row r="414" spans="1:11">
      <c r="A414" s="3">
        <v>36355</v>
      </c>
      <c r="B414" s="1" t="s">
        <v>614</v>
      </c>
      <c r="C414" s="2">
        <v>2</v>
      </c>
      <c r="D414" s="1" t="s">
        <v>615</v>
      </c>
      <c r="E414" s="1">
        <v>1</v>
      </c>
      <c r="F414" s="1">
        <v>0</v>
      </c>
      <c r="G414" s="1">
        <v>1</v>
      </c>
      <c r="H414" s="1">
        <f t="shared" si="8"/>
        <v>0.66666666666666663</v>
      </c>
      <c r="K414" s="1">
        <v>661</v>
      </c>
    </row>
    <row r="415" spans="1:11">
      <c r="A415" s="3">
        <v>36355</v>
      </c>
      <c r="B415" s="1" t="s">
        <v>616</v>
      </c>
      <c r="C415" s="2">
        <v>3</v>
      </c>
      <c r="D415" s="1" t="s">
        <v>617</v>
      </c>
      <c r="E415" s="1">
        <v>2</v>
      </c>
      <c r="F415" s="1">
        <v>0</v>
      </c>
      <c r="G415" s="1">
        <v>1</v>
      </c>
      <c r="H415" s="1">
        <f t="shared" si="8"/>
        <v>1</v>
      </c>
      <c r="K415" s="1">
        <v>661</v>
      </c>
    </row>
    <row r="416" spans="1:11">
      <c r="A416" s="3">
        <v>36362</v>
      </c>
      <c r="B416" s="1" t="s">
        <v>618</v>
      </c>
      <c r="C416" s="2">
        <v>1</v>
      </c>
      <c r="D416" s="1" t="s">
        <v>619</v>
      </c>
      <c r="E416" s="1">
        <v>2</v>
      </c>
      <c r="F416" s="1">
        <v>2</v>
      </c>
      <c r="G416" s="1">
        <v>0</v>
      </c>
      <c r="H416" s="1">
        <f t="shared" si="8"/>
        <v>1.3333333333333333</v>
      </c>
      <c r="I416" s="1">
        <f>STDEV(H416:H418)</f>
        <v>0.33333333333333343</v>
      </c>
      <c r="J416" s="1">
        <f>I416/SQRT(3)</f>
        <v>0.19245008972987532</v>
      </c>
      <c r="K416" s="1">
        <v>661</v>
      </c>
    </row>
    <row r="417" spans="1:11">
      <c r="A417" s="3">
        <v>36362</v>
      </c>
      <c r="B417" s="1" t="s">
        <v>620</v>
      </c>
      <c r="C417" s="2">
        <v>2</v>
      </c>
      <c r="D417" s="1" t="s">
        <v>621</v>
      </c>
      <c r="E417" s="1">
        <v>1</v>
      </c>
      <c r="F417" s="1">
        <v>0</v>
      </c>
      <c r="G417" s="1">
        <v>1</v>
      </c>
      <c r="H417" s="1">
        <f t="shared" si="8"/>
        <v>0.66666666666666663</v>
      </c>
      <c r="K417" s="1">
        <v>661</v>
      </c>
    </row>
    <row r="418" spans="1:11">
      <c r="A418" s="3">
        <v>36362</v>
      </c>
      <c r="B418" s="1" t="s">
        <v>622</v>
      </c>
      <c r="C418" s="2">
        <v>3</v>
      </c>
      <c r="D418" s="1" t="s">
        <v>623</v>
      </c>
      <c r="E418" s="1">
        <v>0</v>
      </c>
      <c r="F418" s="1">
        <v>1</v>
      </c>
      <c r="G418" s="1">
        <v>2</v>
      </c>
      <c r="H418" s="1">
        <f t="shared" si="8"/>
        <v>1</v>
      </c>
      <c r="K418" s="1">
        <v>661</v>
      </c>
    </row>
    <row r="419" spans="1:11">
      <c r="A419" s="3">
        <v>36369</v>
      </c>
      <c r="B419" s="1" t="s">
        <v>624</v>
      </c>
      <c r="C419" s="2">
        <v>1</v>
      </c>
      <c r="D419" s="1" t="s">
        <v>625</v>
      </c>
      <c r="E419" s="1">
        <v>3</v>
      </c>
      <c r="F419" s="1">
        <v>1</v>
      </c>
      <c r="G419" s="1">
        <v>1</v>
      </c>
      <c r="H419" s="1">
        <f t="shared" si="8"/>
        <v>1.6666666666666667</v>
      </c>
      <c r="I419" s="1">
        <f>STDEV(H419:H421)</f>
        <v>0.50917507721731581</v>
      </c>
      <c r="J419" s="1">
        <f>I419/SQRT(3)</f>
        <v>0.29397236789606579</v>
      </c>
      <c r="K419" s="1">
        <v>531</v>
      </c>
    </row>
    <row r="420" spans="1:11">
      <c r="A420" s="3">
        <v>36369</v>
      </c>
      <c r="B420" s="1" t="s">
        <v>626</v>
      </c>
      <c r="C420" s="2">
        <v>2</v>
      </c>
      <c r="D420" s="1" t="s">
        <v>627</v>
      </c>
      <c r="E420" s="1">
        <v>0</v>
      </c>
      <c r="F420" s="1">
        <v>3</v>
      </c>
      <c r="G420" s="1">
        <v>1</v>
      </c>
      <c r="H420" s="1">
        <f t="shared" si="8"/>
        <v>1.3333333333333333</v>
      </c>
      <c r="K420" s="1">
        <v>531</v>
      </c>
    </row>
    <row r="421" spans="1:11">
      <c r="A421" s="3">
        <v>36369</v>
      </c>
      <c r="B421" s="1" t="s">
        <v>628</v>
      </c>
      <c r="C421" s="2">
        <v>3</v>
      </c>
      <c r="D421" s="1" t="s">
        <v>629</v>
      </c>
      <c r="E421" s="1">
        <v>0</v>
      </c>
      <c r="F421" s="1">
        <v>1</v>
      </c>
      <c r="G421" s="1">
        <v>1</v>
      </c>
      <c r="H421" s="1">
        <f t="shared" si="8"/>
        <v>0.66666666666666663</v>
      </c>
      <c r="K421" s="1">
        <v>531</v>
      </c>
    </row>
    <row r="422" spans="1:11">
      <c r="A422" s="3">
        <v>36376</v>
      </c>
      <c r="B422" s="1" t="s">
        <v>630</v>
      </c>
      <c r="C422" s="2">
        <v>1</v>
      </c>
      <c r="D422" s="1" t="s">
        <v>631</v>
      </c>
      <c r="E422" s="1">
        <v>0</v>
      </c>
      <c r="F422" s="1">
        <v>2</v>
      </c>
      <c r="G422" s="1">
        <v>0</v>
      </c>
      <c r="H422" s="1">
        <f t="shared" si="8"/>
        <v>0.66666666666666663</v>
      </c>
      <c r="I422" s="1">
        <f>STDEV(H422:H424)</f>
        <v>0.1924500897298754</v>
      </c>
      <c r="J422" s="1">
        <f>I422/SQRT(3)</f>
        <v>0.1111111111111112</v>
      </c>
      <c r="K422" s="1">
        <v>531</v>
      </c>
    </row>
    <row r="423" spans="1:11">
      <c r="A423" s="3">
        <v>36376</v>
      </c>
      <c r="B423" s="1" t="s">
        <v>632</v>
      </c>
      <c r="C423" s="2">
        <v>2</v>
      </c>
      <c r="D423" s="1" t="s">
        <v>633</v>
      </c>
      <c r="E423" s="1">
        <v>1</v>
      </c>
      <c r="F423" s="1">
        <v>0</v>
      </c>
      <c r="G423" s="1">
        <v>0</v>
      </c>
      <c r="H423" s="1">
        <f t="shared" si="8"/>
        <v>0.33333333333333331</v>
      </c>
      <c r="K423" s="1">
        <v>531</v>
      </c>
    </row>
    <row r="424" spans="1:11">
      <c r="A424" s="3">
        <v>36376</v>
      </c>
      <c r="B424" s="1" t="s">
        <v>634</v>
      </c>
      <c r="C424" s="2">
        <v>3</v>
      </c>
      <c r="D424" s="1" t="s">
        <v>635</v>
      </c>
      <c r="E424" s="1">
        <v>0</v>
      </c>
      <c r="F424" s="1">
        <v>1</v>
      </c>
      <c r="G424" s="1">
        <v>0</v>
      </c>
      <c r="H424" s="1">
        <f t="shared" si="8"/>
        <v>0.33333333333333331</v>
      </c>
      <c r="K424" s="1">
        <v>531</v>
      </c>
    </row>
    <row r="425" spans="1:11">
      <c r="A425" s="3">
        <v>36383</v>
      </c>
      <c r="B425" s="1" t="s">
        <v>636</v>
      </c>
      <c r="C425" s="2">
        <v>1</v>
      </c>
      <c r="D425" s="1" t="s">
        <v>637</v>
      </c>
      <c r="E425" s="1">
        <v>0</v>
      </c>
      <c r="F425" s="1">
        <v>0</v>
      </c>
      <c r="G425" s="1">
        <v>2</v>
      </c>
      <c r="H425" s="1">
        <f t="shared" si="8"/>
        <v>0.66666666666666663</v>
      </c>
      <c r="I425" s="1">
        <f>STDEV(H425:H427)</f>
        <v>0.19245008972987554</v>
      </c>
      <c r="J425" s="1">
        <f>I425/SQRT(3)</f>
        <v>0.11111111111111129</v>
      </c>
      <c r="K425" s="1">
        <v>531</v>
      </c>
    </row>
    <row r="426" spans="1:11">
      <c r="A426" s="3">
        <v>36383</v>
      </c>
      <c r="B426" s="1" t="s">
        <v>347</v>
      </c>
      <c r="C426" s="2">
        <v>2</v>
      </c>
      <c r="D426" s="1" t="s">
        <v>348</v>
      </c>
      <c r="E426" s="1">
        <v>0</v>
      </c>
      <c r="F426" s="1">
        <v>0</v>
      </c>
      <c r="G426" s="1">
        <v>2</v>
      </c>
      <c r="H426" s="1">
        <f t="shared" si="8"/>
        <v>0.66666666666666663</v>
      </c>
      <c r="K426" s="1">
        <v>531</v>
      </c>
    </row>
    <row r="427" spans="1:11">
      <c r="A427" s="3">
        <v>36383</v>
      </c>
      <c r="B427" s="1" t="s">
        <v>349</v>
      </c>
      <c r="C427" s="2">
        <v>3</v>
      </c>
      <c r="D427" s="1" t="s">
        <v>350</v>
      </c>
      <c r="E427" s="1">
        <v>1</v>
      </c>
      <c r="F427" s="1">
        <v>0</v>
      </c>
      <c r="G427" s="1">
        <v>0</v>
      </c>
      <c r="H427" s="1">
        <f t="shared" si="8"/>
        <v>0.33333333333333331</v>
      </c>
      <c r="K427" s="1">
        <v>531</v>
      </c>
    </row>
    <row r="428" spans="1:11">
      <c r="A428" s="3">
        <v>36390</v>
      </c>
      <c r="B428" s="1" t="s">
        <v>351</v>
      </c>
      <c r="C428" s="2">
        <v>1</v>
      </c>
      <c r="D428" s="1" t="s">
        <v>352</v>
      </c>
      <c r="E428" s="1">
        <v>1</v>
      </c>
      <c r="F428" s="1">
        <v>0</v>
      </c>
      <c r="G428" s="1">
        <v>0</v>
      </c>
      <c r="H428" s="1">
        <f t="shared" si="8"/>
        <v>0.33333333333333331</v>
      </c>
      <c r="I428" s="1">
        <f>STDEV(H428:H430)</f>
        <v>1.7320508075688774</v>
      </c>
      <c r="J428" s="1">
        <f>I428/SQRT(3)</f>
        <v>1.0000000000000002</v>
      </c>
      <c r="K428" s="1">
        <v>531</v>
      </c>
    </row>
    <row r="429" spans="1:11">
      <c r="A429" s="3">
        <v>36390</v>
      </c>
      <c r="B429" s="1" t="s">
        <v>353</v>
      </c>
      <c r="C429" s="2">
        <v>2</v>
      </c>
      <c r="D429" s="1" t="s">
        <v>110</v>
      </c>
      <c r="E429" s="1">
        <v>4</v>
      </c>
      <c r="F429" s="1">
        <v>3</v>
      </c>
      <c r="G429" s="1">
        <v>3</v>
      </c>
      <c r="H429" s="1">
        <f t="shared" si="8"/>
        <v>3.3333333333333335</v>
      </c>
      <c r="K429" s="1">
        <v>531</v>
      </c>
    </row>
    <row r="430" spans="1:11">
      <c r="A430" s="3">
        <v>36390</v>
      </c>
      <c r="B430" s="1" t="s">
        <v>360</v>
      </c>
      <c r="C430" s="2">
        <v>3</v>
      </c>
      <c r="D430" s="1" t="s">
        <v>361</v>
      </c>
      <c r="E430" s="1">
        <v>0</v>
      </c>
      <c r="F430" s="1">
        <v>0</v>
      </c>
      <c r="G430" s="1">
        <v>1</v>
      </c>
      <c r="H430" s="1">
        <f t="shared" si="8"/>
        <v>0.33333333333333331</v>
      </c>
      <c r="K430" s="1">
        <v>531</v>
      </c>
    </row>
    <row r="431" spans="1:11">
      <c r="A431" s="3">
        <v>36308</v>
      </c>
      <c r="B431" s="1" t="s">
        <v>362</v>
      </c>
      <c r="C431" s="2">
        <v>1</v>
      </c>
      <c r="D431" s="1" t="s">
        <v>363</v>
      </c>
      <c r="E431" s="1">
        <v>1</v>
      </c>
      <c r="F431" s="1">
        <v>0</v>
      </c>
      <c r="G431" s="1">
        <v>0</v>
      </c>
      <c r="H431" s="1">
        <f t="shared" si="8"/>
        <v>0.33333333333333331</v>
      </c>
      <c r="I431" s="1">
        <f>STDEV(H431:H433)</f>
        <v>0.19245008972987526</v>
      </c>
      <c r="J431" s="1">
        <f>I431/SQRT(3)</f>
        <v>0.11111111111111112</v>
      </c>
      <c r="K431" s="1">
        <v>661</v>
      </c>
    </row>
    <row r="432" spans="1:11">
      <c r="A432" s="3">
        <v>36308</v>
      </c>
      <c r="B432" s="1" t="s">
        <v>364</v>
      </c>
      <c r="C432" s="2">
        <v>2</v>
      </c>
      <c r="D432" s="1" t="s">
        <v>365</v>
      </c>
      <c r="E432" s="1">
        <v>0</v>
      </c>
      <c r="F432" s="1">
        <v>0</v>
      </c>
      <c r="G432" s="1">
        <v>0</v>
      </c>
      <c r="H432" s="1">
        <f t="shared" si="8"/>
        <v>0</v>
      </c>
      <c r="K432" s="1">
        <v>661</v>
      </c>
    </row>
    <row r="433" spans="1:11">
      <c r="A433" s="3">
        <v>36308</v>
      </c>
      <c r="B433" s="1" t="s">
        <v>366</v>
      </c>
      <c r="C433" s="2">
        <v>3</v>
      </c>
      <c r="D433" s="1" t="s">
        <v>656</v>
      </c>
      <c r="E433" s="1">
        <v>0</v>
      </c>
      <c r="F433" s="1">
        <v>0</v>
      </c>
      <c r="G433" s="1">
        <v>0</v>
      </c>
      <c r="H433" s="1">
        <f t="shared" si="8"/>
        <v>0</v>
      </c>
      <c r="K433" s="1">
        <v>661</v>
      </c>
    </row>
    <row r="434" spans="1:11">
      <c r="A434" s="3">
        <v>36313</v>
      </c>
      <c r="B434" s="1" t="s">
        <v>657</v>
      </c>
      <c r="C434" s="2">
        <v>1</v>
      </c>
      <c r="D434" s="1" t="s">
        <v>658</v>
      </c>
      <c r="E434" s="1">
        <v>0</v>
      </c>
      <c r="F434" s="1">
        <v>0</v>
      </c>
      <c r="G434" s="1">
        <v>0</v>
      </c>
      <c r="H434" s="1">
        <f t="shared" si="8"/>
        <v>0</v>
      </c>
      <c r="I434" s="1">
        <f>STDEV(H434:H436)</f>
        <v>0</v>
      </c>
      <c r="J434" s="1">
        <f>I434/SQRT(3)</f>
        <v>0</v>
      </c>
      <c r="K434" s="1">
        <v>661</v>
      </c>
    </row>
    <row r="435" spans="1:11">
      <c r="A435" s="3">
        <v>36313</v>
      </c>
      <c r="B435" s="1" t="s">
        <v>659</v>
      </c>
      <c r="C435" s="2">
        <v>2</v>
      </c>
      <c r="D435" s="1" t="s">
        <v>660</v>
      </c>
      <c r="E435" s="1">
        <v>0</v>
      </c>
      <c r="F435" s="1">
        <v>0</v>
      </c>
      <c r="G435" s="1">
        <v>0</v>
      </c>
      <c r="H435" s="1">
        <f t="shared" si="8"/>
        <v>0</v>
      </c>
      <c r="K435" s="1">
        <v>661</v>
      </c>
    </row>
    <row r="436" spans="1:11">
      <c r="A436" s="3">
        <v>36313</v>
      </c>
      <c r="B436" s="1" t="s">
        <v>661</v>
      </c>
      <c r="C436" s="2">
        <v>3</v>
      </c>
      <c r="D436" s="1" t="s">
        <v>662</v>
      </c>
      <c r="E436" s="1">
        <v>0</v>
      </c>
      <c r="F436" s="1">
        <v>0</v>
      </c>
      <c r="G436" s="1">
        <v>0</v>
      </c>
      <c r="H436" s="1">
        <f t="shared" si="8"/>
        <v>0</v>
      </c>
      <c r="K436" s="1">
        <v>661</v>
      </c>
    </row>
    <row r="437" spans="1:11">
      <c r="A437" s="3">
        <v>36320</v>
      </c>
      <c r="B437" s="1" t="s">
        <v>663</v>
      </c>
      <c r="C437" s="2">
        <v>1</v>
      </c>
      <c r="D437" s="1" t="s">
        <v>664</v>
      </c>
      <c r="E437" s="1">
        <v>0</v>
      </c>
      <c r="F437" s="1">
        <v>0</v>
      </c>
      <c r="G437" s="1">
        <v>0</v>
      </c>
      <c r="H437" s="1">
        <f t="shared" si="8"/>
        <v>0</v>
      </c>
      <c r="I437" s="1">
        <f>STDEV(H437:H439)</f>
        <v>0.76980035891950105</v>
      </c>
      <c r="J437" s="1">
        <f>I437/SQRT(3)</f>
        <v>0.44444444444444448</v>
      </c>
      <c r="K437" s="1">
        <v>661</v>
      </c>
    </row>
    <row r="438" spans="1:11">
      <c r="A438" s="3">
        <v>36320</v>
      </c>
      <c r="B438" s="1" t="s">
        <v>665</v>
      </c>
      <c r="C438" s="2">
        <v>2</v>
      </c>
      <c r="D438" s="1" t="s">
        <v>941</v>
      </c>
      <c r="E438" s="1">
        <v>2</v>
      </c>
      <c r="F438" s="1">
        <v>1</v>
      </c>
      <c r="G438" s="1">
        <v>1</v>
      </c>
      <c r="H438" s="1">
        <f t="shared" si="8"/>
        <v>1.3333333333333333</v>
      </c>
      <c r="K438" s="1">
        <v>661</v>
      </c>
    </row>
    <row r="439" spans="1:11">
      <c r="A439" s="3">
        <v>36320</v>
      </c>
      <c r="B439" s="1" t="s">
        <v>942</v>
      </c>
      <c r="C439" s="2">
        <v>3</v>
      </c>
      <c r="D439" s="1" t="s">
        <v>943</v>
      </c>
      <c r="E439" s="1">
        <v>0</v>
      </c>
      <c r="F439" s="1">
        <v>0</v>
      </c>
      <c r="G439" s="1">
        <v>0</v>
      </c>
      <c r="H439" s="1">
        <f t="shared" si="8"/>
        <v>0</v>
      </c>
      <c r="K439" s="1">
        <v>661</v>
      </c>
    </row>
    <row r="440" spans="1:11">
      <c r="A440" s="3">
        <v>36327</v>
      </c>
      <c r="B440" s="1" t="s">
        <v>944</v>
      </c>
      <c r="C440" s="2">
        <v>1</v>
      </c>
      <c r="D440" s="1" t="s">
        <v>1227</v>
      </c>
      <c r="E440" s="1">
        <v>1</v>
      </c>
      <c r="F440" s="1">
        <v>0</v>
      </c>
      <c r="G440" s="1">
        <v>1</v>
      </c>
      <c r="H440" s="1">
        <f t="shared" si="8"/>
        <v>0.66666666666666663</v>
      </c>
      <c r="I440" s="1">
        <f>STDEV(H440:H442)</f>
        <v>0.38490017945975052</v>
      </c>
      <c r="J440" s="1">
        <f>I440/SQRT(3)</f>
        <v>0.22222222222222224</v>
      </c>
      <c r="K440" s="1">
        <v>661</v>
      </c>
    </row>
    <row r="441" spans="1:11">
      <c r="A441" s="3">
        <v>36327</v>
      </c>
      <c r="B441" s="1" t="s">
        <v>1228</v>
      </c>
      <c r="C441" s="2">
        <v>2</v>
      </c>
      <c r="D441" s="1" t="s">
        <v>1229</v>
      </c>
      <c r="E441" s="1">
        <v>0</v>
      </c>
      <c r="F441" s="1">
        <v>0</v>
      </c>
      <c r="G441" s="1">
        <v>0</v>
      </c>
      <c r="H441" s="1">
        <f t="shared" si="8"/>
        <v>0</v>
      </c>
      <c r="K441" s="1">
        <v>661</v>
      </c>
    </row>
    <row r="442" spans="1:11">
      <c r="A442" s="3">
        <v>36327</v>
      </c>
      <c r="B442" s="1" t="s">
        <v>1230</v>
      </c>
      <c r="C442" s="2">
        <v>3</v>
      </c>
      <c r="D442" s="1" t="s">
        <v>1231</v>
      </c>
      <c r="E442" s="1">
        <v>0</v>
      </c>
      <c r="F442" s="1">
        <v>0</v>
      </c>
      <c r="G442" s="1">
        <v>0</v>
      </c>
      <c r="H442" s="1">
        <f t="shared" si="8"/>
        <v>0</v>
      </c>
      <c r="K442" s="1">
        <v>661</v>
      </c>
    </row>
    <row r="443" spans="1:11">
      <c r="A443" s="3">
        <v>36334</v>
      </c>
      <c r="B443" s="1" t="s">
        <v>1232</v>
      </c>
      <c r="C443" s="2">
        <v>1</v>
      </c>
      <c r="D443" s="1" t="s">
        <v>1525</v>
      </c>
      <c r="E443" s="1">
        <v>1</v>
      </c>
      <c r="F443" s="1">
        <v>0</v>
      </c>
      <c r="G443" s="1">
        <v>0</v>
      </c>
      <c r="H443" s="1">
        <f t="shared" si="8"/>
        <v>0.33333333333333331</v>
      </c>
      <c r="I443" s="1">
        <f>STDEV(H443:H445)</f>
        <v>0.50917507721731559</v>
      </c>
      <c r="J443" s="1">
        <f>I443/SQRT(3)</f>
        <v>0.29397236789606568</v>
      </c>
      <c r="K443" s="1">
        <v>661</v>
      </c>
    </row>
    <row r="444" spans="1:11">
      <c r="A444" s="3">
        <v>36334</v>
      </c>
      <c r="B444" s="1" t="s">
        <v>1526</v>
      </c>
      <c r="C444" s="2">
        <v>2</v>
      </c>
      <c r="D444" s="1" t="s">
        <v>1792</v>
      </c>
      <c r="E444" s="1">
        <v>0</v>
      </c>
      <c r="F444" s="1">
        <v>0</v>
      </c>
      <c r="G444" s="1">
        <v>0</v>
      </c>
      <c r="H444" s="1">
        <f t="shared" si="8"/>
        <v>0</v>
      </c>
      <c r="K444" s="1">
        <v>661</v>
      </c>
    </row>
    <row r="445" spans="1:11">
      <c r="A445" s="3">
        <v>36334</v>
      </c>
      <c r="B445" s="1" t="s">
        <v>1793</v>
      </c>
      <c r="C445" s="2">
        <v>3</v>
      </c>
      <c r="D445" s="1" t="s">
        <v>1794</v>
      </c>
      <c r="E445" s="1">
        <v>0</v>
      </c>
      <c r="F445" s="1">
        <v>3</v>
      </c>
      <c r="G445" s="1">
        <v>0</v>
      </c>
      <c r="H445" s="1">
        <f t="shared" si="8"/>
        <v>1</v>
      </c>
      <c r="K445" s="1">
        <v>661</v>
      </c>
    </row>
    <row r="446" spans="1:11">
      <c r="A446" s="3">
        <v>36341</v>
      </c>
      <c r="B446" s="1" t="s">
        <v>1795</v>
      </c>
      <c r="C446" s="2">
        <v>1</v>
      </c>
      <c r="D446" s="1" t="s">
        <v>1796</v>
      </c>
      <c r="E446" s="1">
        <v>0</v>
      </c>
      <c r="F446" s="1">
        <v>0</v>
      </c>
      <c r="G446" s="1">
        <v>1</v>
      </c>
      <c r="H446" s="1">
        <f t="shared" si="8"/>
        <v>0.33333333333333331</v>
      </c>
      <c r="I446" s="1">
        <f>STDEV(H446:H448)</f>
        <v>0.69388866648871106</v>
      </c>
      <c r="J446" s="1">
        <f>I446/SQRT(3)</f>
        <v>0.40061680838488783</v>
      </c>
      <c r="K446" s="1">
        <v>661</v>
      </c>
    </row>
    <row r="447" spans="1:11">
      <c r="A447" s="3">
        <v>36341</v>
      </c>
      <c r="B447" s="1" t="s">
        <v>1797</v>
      </c>
      <c r="C447" s="2">
        <v>2</v>
      </c>
      <c r="D447" s="1" t="s">
        <v>1798</v>
      </c>
      <c r="E447" s="1">
        <v>1</v>
      </c>
      <c r="F447" s="1">
        <v>1</v>
      </c>
      <c r="G447" s="1">
        <v>0</v>
      </c>
      <c r="H447" s="1">
        <f t="shared" si="8"/>
        <v>0.66666666666666663</v>
      </c>
      <c r="K447" s="1">
        <v>661</v>
      </c>
    </row>
    <row r="448" spans="1:11">
      <c r="A448" s="3">
        <v>36341</v>
      </c>
      <c r="B448" s="1" t="s">
        <v>1799</v>
      </c>
      <c r="C448" s="2">
        <v>3</v>
      </c>
      <c r="D448" s="1" t="s">
        <v>1800</v>
      </c>
      <c r="E448" s="1">
        <v>4</v>
      </c>
      <c r="F448" s="1">
        <v>0</v>
      </c>
      <c r="G448" s="1">
        <v>1</v>
      </c>
      <c r="H448" s="1">
        <f t="shared" si="8"/>
        <v>1.6666666666666667</v>
      </c>
      <c r="K448" s="1">
        <v>661</v>
      </c>
    </row>
    <row r="449" spans="1:11">
      <c r="A449" s="3">
        <v>36348</v>
      </c>
      <c r="B449" s="1" t="s">
        <v>1801</v>
      </c>
      <c r="C449" s="2">
        <v>1</v>
      </c>
      <c r="D449" s="1" t="s">
        <v>1802</v>
      </c>
      <c r="E449" s="1">
        <v>2</v>
      </c>
      <c r="F449" s="1">
        <v>1</v>
      </c>
      <c r="G449" s="1">
        <v>1</v>
      </c>
      <c r="H449" s="1">
        <f t="shared" si="8"/>
        <v>1.3333333333333333</v>
      </c>
      <c r="I449" s="1">
        <f>STDEV(H449:H451)</f>
        <v>1.5752718754175359</v>
      </c>
      <c r="J449" s="1">
        <f>I449/SQRT(3)</f>
        <v>0.90948364131916104</v>
      </c>
      <c r="K449" s="1">
        <v>661</v>
      </c>
    </row>
    <row r="450" spans="1:11">
      <c r="A450" s="3">
        <v>36348</v>
      </c>
      <c r="B450" s="1" t="s">
        <v>1803</v>
      </c>
      <c r="C450" s="2">
        <v>2</v>
      </c>
      <c r="D450" s="1" t="s">
        <v>1540</v>
      </c>
      <c r="E450" s="1">
        <v>6</v>
      </c>
      <c r="F450" s="1">
        <v>4</v>
      </c>
      <c r="G450" s="1">
        <v>1</v>
      </c>
      <c r="H450" s="1">
        <f t="shared" ref="H450:H513" si="9">AVERAGE(E450:G450)</f>
        <v>3.6666666666666665</v>
      </c>
      <c r="K450" s="1">
        <v>661</v>
      </c>
    </row>
    <row r="451" spans="1:11">
      <c r="A451" s="3">
        <v>36348</v>
      </c>
      <c r="B451" s="1" t="s">
        <v>1541</v>
      </c>
      <c r="C451" s="2">
        <v>3</v>
      </c>
      <c r="D451" s="1" t="s">
        <v>1542</v>
      </c>
      <c r="E451" s="1">
        <v>0</v>
      </c>
      <c r="F451" s="1">
        <v>0</v>
      </c>
      <c r="G451" s="1">
        <v>2</v>
      </c>
      <c r="H451" s="1">
        <f t="shared" si="9"/>
        <v>0.66666666666666663</v>
      </c>
      <c r="K451" s="1">
        <v>661</v>
      </c>
    </row>
    <row r="452" spans="1:11">
      <c r="A452" s="3">
        <v>36355</v>
      </c>
      <c r="B452" s="1" t="s">
        <v>1543</v>
      </c>
      <c r="C452" s="2">
        <v>1</v>
      </c>
      <c r="D452" s="1" t="s">
        <v>1261</v>
      </c>
      <c r="E452" s="1">
        <v>0</v>
      </c>
      <c r="F452" s="1">
        <v>0</v>
      </c>
      <c r="G452" s="1">
        <v>0</v>
      </c>
      <c r="H452" s="1">
        <f t="shared" si="9"/>
        <v>0</v>
      </c>
      <c r="I452" s="1">
        <f>STDEV(H452:H454)</f>
        <v>0</v>
      </c>
      <c r="J452" s="1">
        <f>I452/SQRT(3)</f>
        <v>0</v>
      </c>
      <c r="K452" s="1">
        <v>661</v>
      </c>
    </row>
    <row r="453" spans="1:11">
      <c r="A453" s="3">
        <v>36355</v>
      </c>
      <c r="B453" s="1" t="s">
        <v>1262</v>
      </c>
      <c r="C453" s="2">
        <v>2</v>
      </c>
      <c r="D453" s="1" t="s">
        <v>1263</v>
      </c>
      <c r="E453" s="1">
        <v>0</v>
      </c>
      <c r="F453" s="1">
        <v>0</v>
      </c>
      <c r="G453" s="1">
        <v>0</v>
      </c>
      <c r="H453" s="1">
        <f t="shared" si="9"/>
        <v>0</v>
      </c>
      <c r="K453" s="1">
        <v>661</v>
      </c>
    </row>
    <row r="454" spans="1:11">
      <c r="A454" s="3">
        <v>36355</v>
      </c>
      <c r="B454" s="1" t="s">
        <v>981</v>
      </c>
      <c r="C454" s="2">
        <v>3</v>
      </c>
      <c r="D454" s="1" t="s">
        <v>982</v>
      </c>
      <c r="E454" s="1">
        <v>0</v>
      </c>
      <c r="F454" s="1">
        <v>0</v>
      </c>
      <c r="G454" s="1">
        <v>0</v>
      </c>
      <c r="H454" s="1">
        <f t="shared" si="9"/>
        <v>0</v>
      </c>
      <c r="K454" s="1">
        <v>661</v>
      </c>
    </row>
    <row r="455" spans="1:11">
      <c r="A455" s="3">
        <v>36362</v>
      </c>
      <c r="B455" s="1" t="s">
        <v>983</v>
      </c>
      <c r="C455" s="2">
        <v>1</v>
      </c>
      <c r="D455" s="1" t="s">
        <v>984</v>
      </c>
      <c r="E455" s="1">
        <v>0</v>
      </c>
      <c r="F455" s="1">
        <v>0</v>
      </c>
      <c r="G455" s="1">
        <v>0</v>
      </c>
      <c r="H455" s="1">
        <f t="shared" si="9"/>
        <v>0</v>
      </c>
      <c r="I455" s="1">
        <f>STDEV(H455:H457)</f>
        <v>1.0715167512214394</v>
      </c>
      <c r="J455" s="1">
        <f>I455/SQRT(3)</f>
        <v>0.61864048475889133</v>
      </c>
      <c r="K455" s="1">
        <v>661</v>
      </c>
    </row>
    <row r="456" spans="1:11">
      <c r="A456" s="3">
        <v>36362</v>
      </c>
      <c r="B456" s="1" t="s">
        <v>985</v>
      </c>
      <c r="C456" s="2">
        <v>2</v>
      </c>
      <c r="D456" s="1" t="s">
        <v>986</v>
      </c>
      <c r="E456" s="1">
        <v>0</v>
      </c>
      <c r="F456" s="1">
        <v>5</v>
      </c>
      <c r="G456" s="1">
        <v>1</v>
      </c>
      <c r="H456" s="1">
        <f t="shared" si="9"/>
        <v>2</v>
      </c>
      <c r="K456" s="1">
        <v>661</v>
      </c>
    </row>
    <row r="457" spans="1:11">
      <c r="A457" s="3">
        <v>36362</v>
      </c>
      <c r="B457" s="1" t="s">
        <v>987</v>
      </c>
      <c r="C457" s="2">
        <v>3</v>
      </c>
      <c r="D457" s="1" t="s">
        <v>988</v>
      </c>
      <c r="E457" s="1">
        <v>0</v>
      </c>
      <c r="F457" s="1">
        <v>0</v>
      </c>
      <c r="G457" s="1">
        <v>1</v>
      </c>
      <c r="H457" s="1">
        <f t="shared" si="9"/>
        <v>0.33333333333333331</v>
      </c>
      <c r="K457" s="1">
        <v>661</v>
      </c>
    </row>
    <row r="458" spans="1:11">
      <c r="A458" s="3">
        <v>36369</v>
      </c>
      <c r="B458" s="1" t="s">
        <v>989</v>
      </c>
      <c r="C458" s="2">
        <v>1</v>
      </c>
      <c r="D458" s="1" t="s">
        <v>990</v>
      </c>
      <c r="E458" s="1">
        <v>0</v>
      </c>
      <c r="F458" s="1">
        <v>0</v>
      </c>
      <c r="G458" s="1">
        <v>0</v>
      </c>
      <c r="H458" s="1">
        <f t="shared" si="9"/>
        <v>0</v>
      </c>
      <c r="I458" s="1">
        <f>STDEV(H458:H460)</f>
        <v>1.2619796324000609</v>
      </c>
      <c r="J458" s="1">
        <f>I458/SQRT(3)</f>
        <v>0.72860428047800019</v>
      </c>
      <c r="K458" s="1">
        <v>531</v>
      </c>
    </row>
    <row r="459" spans="1:11">
      <c r="A459" s="3">
        <v>36369</v>
      </c>
      <c r="B459" s="1" t="s">
        <v>991</v>
      </c>
      <c r="C459" s="2">
        <v>2</v>
      </c>
      <c r="D459" s="1" t="s">
        <v>992</v>
      </c>
      <c r="E459" s="1">
        <v>0</v>
      </c>
      <c r="F459" s="1">
        <v>0</v>
      </c>
      <c r="G459" s="1">
        <v>1</v>
      </c>
      <c r="H459" s="1">
        <f t="shared" si="9"/>
        <v>0.33333333333333331</v>
      </c>
      <c r="K459" s="1">
        <v>531</v>
      </c>
    </row>
    <row r="460" spans="1:11">
      <c r="A460" s="3">
        <v>36369</v>
      </c>
      <c r="B460" s="1" t="s">
        <v>993</v>
      </c>
      <c r="C460" s="2">
        <v>3</v>
      </c>
      <c r="D460" s="1" t="s">
        <v>994</v>
      </c>
      <c r="E460" s="1">
        <v>0</v>
      </c>
      <c r="F460" s="1">
        <v>5</v>
      </c>
      <c r="G460" s="1">
        <v>2</v>
      </c>
      <c r="H460" s="1">
        <f t="shared" si="9"/>
        <v>2.3333333333333335</v>
      </c>
      <c r="K460" s="1">
        <v>531</v>
      </c>
    </row>
    <row r="461" spans="1:11">
      <c r="A461" s="3">
        <v>36376</v>
      </c>
      <c r="B461" s="1" t="s">
        <v>995</v>
      </c>
      <c r="C461" s="2">
        <v>1</v>
      </c>
      <c r="D461" s="1" t="s">
        <v>996</v>
      </c>
      <c r="E461" s="1">
        <v>0</v>
      </c>
      <c r="F461" s="1">
        <v>0</v>
      </c>
      <c r="G461" s="1">
        <v>0</v>
      </c>
      <c r="H461" s="1">
        <f t="shared" si="9"/>
        <v>0</v>
      </c>
      <c r="I461" s="1">
        <f>STDEV(H461:H463)</f>
        <v>0.19245008972987526</v>
      </c>
      <c r="J461" s="1">
        <f>I461/SQRT(3)</f>
        <v>0.11111111111111112</v>
      </c>
      <c r="K461" s="1">
        <v>531</v>
      </c>
    </row>
    <row r="462" spans="1:11">
      <c r="A462" s="3">
        <v>36376</v>
      </c>
      <c r="B462" s="1" t="s">
        <v>997</v>
      </c>
      <c r="C462" s="2">
        <v>2</v>
      </c>
      <c r="D462" s="1" t="s">
        <v>736</v>
      </c>
      <c r="E462" s="1">
        <v>1</v>
      </c>
      <c r="F462" s="1">
        <v>0</v>
      </c>
      <c r="G462" s="1">
        <v>0</v>
      </c>
      <c r="H462" s="1">
        <f t="shared" si="9"/>
        <v>0.33333333333333331</v>
      </c>
      <c r="K462" s="1">
        <v>531</v>
      </c>
    </row>
    <row r="463" spans="1:11">
      <c r="A463" s="3">
        <v>36376</v>
      </c>
      <c r="B463" s="1" t="s">
        <v>737</v>
      </c>
      <c r="C463" s="2">
        <v>3</v>
      </c>
      <c r="D463" s="1" t="s">
        <v>447</v>
      </c>
      <c r="E463" s="1">
        <v>0</v>
      </c>
      <c r="F463" s="1">
        <v>0</v>
      </c>
      <c r="G463" s="1">
        <v>0</v>
      </c>
      <c r="H463" s="1">
        <f t="shared" si="9"/>
        <v>0</v>
      </c>
      <c r="K463" s="1">
        <v>531</v>
      </c>
    </row>
    <row r="464" spans="1:11">
      <c r="A464" s="3">
        <v>36383</v>
      </c>
      <c r="B464" s="1" t="s">
        <v>448</v>
      </c>
      <c r="C464" s="2">
        <v>1</v>
      </c>
      <c r="D464" s="1" t="s">
        <v>740</v>
      </c>
      <c r="E464" s="1">
        <v>0</v>
      </c>
      <c r="F464" s="1">
        <v>1</v>
      </c>
      <c r="G464" s="1">
        <v>0</v>
      </c>
      <c r="H464" s="1">
        <f t="shared" si="9"/>
        <v>0.33333333333333331</v>
      </c>
      <c r="I464" s="1">
        <f>STDEV(H464:H466)</f>
        <v>0.69388866648871095</v>
      </c>
      <c r="J464" s="1">
        <f>I464/SQRT(3)</f>
        <v>0.40061680838488772</v>
      </c>
      <c r="K464" s="1">
        <v>531</v>
      </c>
    </row>
    <row r="465" spans="1:11">
      <c r="A465" s="3">
        <v>36383</v>
      </c>
      <c r="B465" s="1" t="s">
        <v>741</v>
      </c>
      <c r="C465" s="2">
        <v>2</v>
      </c>
      <c r="D465" s="1" t="s">
        <v>1011</v>
      </c>
      <c r="E465" s="1">
        <v>0</v>
      </c>
      <c r="F465" s="1">
        <v>0</v>
      </c>
      <c r="G465" s="1">
        <v>0</v>
      </c>
      <c r="H465" s="1">
        <f t="shared" si="9"/>
        <v>0</v>
      </c>
      <c r="K465" s="1">
        <v>531</v>
      </c>
    </row>
    <row r="466" spans="1:11">
      <c r="A466" s="3">
        <v>36383</v>
      </c>
      <c r="B466" s="1" t="s">
        <v>1012</v>
      </c>
      <c r="C466" s="2">
        <v>3</v>
      </c>
      <c r="D466" s="1" t="s">
        <v>1013</v>
      </c>
      <c r="E466" s="1">
        <v>1</v>
      </c>
      <c r="F466" s="1">
        <v>2</v>
      </c>
      <c r="G466" s="1">
        <v>1</v>
      </c>
      <c r="H466" s="1">
        <f t="shared" si="9"/>
        <v>1.3333333333333333</v>
      </c>
      <c r="K466" s="1">
        <v>531</v>
      </c>
    </row>
    <row r="467" spans="1:11">
      <c r="A467" s="3">
        <v>36390</v>
      </c>
      <c r="B467" s="1" t="s">
        <v>1014</v>
      </c>
      <c r="C467" s="2">
        <v>1</v>
      </c>
      <c r="D467" s="1" t="s">
        <v>1015</v>
      </c>
      <c r="E467" s="1">
        <v>1</v>
      </c>
      <c r="F467" s="1">
        <v>5</v>
      </c>
      <c r="G467" s="1">
        <v>2</v>
      </c>
      <c r="H467" s="1">
        <f t="shared" si="9"/>
        <v>2.6666666666666665</v>
      </c>
      <c r="I467" s="1">
        <f>STDEV(H467:H469)</f>
        <v>0.96225044864937659</v>
      </c>
      <c r="J467" s="1">
        <f>I467/SQRT(3)</f>
        <v>0.5555555555555558</v>
      </c>
      <c r="K467" s="1">
        <v>531</v>
      </c>
    </row>
    <row r="468" spans="1:11">
      <c r="A468" s="3">
        <v>36390</v>
      </c>
      <c r="B468" s="1" t="s">
        <v>1016</v>
      </c>
      <c r="C468" s="2">
        <v>2</v>
      </c>
      <c r="D468" s="1" t="s">
        <v>1017</v>
      </c>
      <c r="E468" s="1">
        <v>0</v>
      </c>
      <c r="F468" s="1">
        <v>5</v>
      </c>
      <c r="G468" s="1">
        <v>3</v>
      </c>
      <c r="H468" s="1">
        <f t="shared" si="9"/>
        <v>2.6666666666666665</v>
      </c>
      <c r="K468" s="1">
        <v>531</v>
      </c>
    </row>
    <row r="469" spans="1:11">
      <c r="A469" s="3">
        <v>36390</v>
      </c>
      <c r="B469" s="1" t="s">
        <v>1018</v>
      </c>
      <c r="C469" s="2">
        <v>3</v>
      </c>
      <c r="D469" s="1" t="s">
        <v>748</v>
      </c>
      <c r="E469" s="1">
        <v>1</v>
      </c>
      <c r="F469" s="1">
        <v>2</v>
      </c>
      <c r="G469" s="1">
        <v>0</v>
      </c>
      <c r="H469" s="1">
        <f t="shared" si="9"/>
        <v>1</v>
      </c>
      <c r="K469" s="1">
        <v>531</v>
      </c>
    </row>
    <row r="470" spans="1:11">
      <c r="A470" s="3">
        <v>36308</v>
      </c>
      <c r="B470" s="1" t="s">
        <v>749</v>
      </c>
      <c r="C470" s="2">
        <v>1</v>
      </c>
      <c r="D470" s="1" t="s">
        <v>750</v>
      </c>
      <c r="E470" s="1">
        <v>0</v>
      </c>
      <c r="F470" s="1">
        <v>0</v>
      </c>
      <c r="G470" s="1">
        <v>0</v>
      </c>
      <c r="H470" s="1">
        <f t="shared" si="9"/>
        <v>0</v>
      </c>
      <c r="I470" s="1">
        <f>STDEV(H470:H472)</f>
        <v>0.19245008972987526</v>
      </c>
      <c r="J470" s="1">
        <f>I470/SQRT(3)</f>
        <v>0.11111111111111112</v>
      </c>
      <c r="K470" s="1">
        <v>661</v>
      </c>
    </row>
    <row r="471" spans="1:11">
      <c r="A471" s="3">
        <v>36308</v>
      </c>
      <c r="B471" s="1" t="s">
        <v>751</v>
      </c>
      <c r="C471" s="2">
        <v>2</v>
      </c>
      <c r="D471" s="1" t="s">
        <v>752</v>
      </c>
      <c r="E471" s="1">
        <v>0</v>
      </c>
      <c r="F471" s="1">
        <v>1</v>
      </c>
      <c r="G471" s="1">
        <v>0</v>
      </c>
      <c r="H471" s="1">
        <f t="shared" si="9"/>
        <v>0.33333333333333331</v>
      </c>
      <c r="K471" s="1">
        <v>661</v>
      </c>
    </row>
    <row r="472" spans="1:11">
      <c r="A472" s="3">
        <v>36308</v>
      </c>
      <c r="B472" s="1" t="s">
        <v>753</v>
      </c>
      <c r="C472" s="2">
        <v>3</v>
      </c>
      <c r="D472" s="1" t="s">
        <v>754</v>
      </c>
      <c r="E472" s="1">
        <v>0</v>
      </c>
      <c r="F472" s="1">
        <v>0</v>
      </c>
      <c r="G472" s="1">
        <v>0</v>
      </c>
      <c r="H472" s="1">
        <f t="shared" si="9"/>
        <v>0</v>
      </c>
      <c r="K472" s="1">
        <v>661</v>
      </c>
    </row>
    <row r="473" spans="1:11">
      <c r="A473" s="3">
        <v>36313</v>
      </c>
      <c r="B473" s="1" t="s">
        <v>755</v>
      </c>
      <c r="C473" s="2">
        <v>1</v>
      </c>
      <c r="D473" s="1" t="s">
        <v>756</v>
      </c>
      <c r="E473" s="1">
        <v>0</v>
      </c>
      <c r="F473" s="1">
        <v>0</v>
      </c>
      <c r="G473" s="1">
        <v>0</v>
      </c>
      <c r="H473" s="1">
        <f t="shared" si="9"/>
        <v>0</v>
      </c>
      <c r="I473" s="1">
        <f>STDEV(H473:H475)</f>
        <v>0.38490017945975052</v>
      </c>
      <c r="J473" s="1">
        <f>I473/SQRT(3)</f>
        <v>0.22222222222222224</v>
      </c>
      <c r="K473" s="1">
        <v>661</v>
      </c>
    </row>
    <row r="474" spans="1:11">
      <c r="A474" s="3">
        <v>36313</v>
      </c>
      <c r="B474" s="1" t="s">
        <v>757</v>
      </c>
      <c r="C474" s="2">
        <v>2</v>
      </c>
      <c r="D474" s="1" t="s">
        <v>758</v>
      </c>
      <c r="E474" s="1">
        <v>1</v>
      </c>
      <c r="F474" s="1">
        <v>0</v>
      </c>
      <c r="G474" s="1">
        <v>1</v>
      </c>
      <c r="H474" s="1">
        <f t="shared" si="9"/>
        <v>0.66666666666666663</v>
      </c>
      <c r="K474" s="1">
        <v>661</v>
      </c>
    </row>
    <row r="475" spans="1:11">
      <c r="A475" s="3">
        <v>36313</v>
      </c>
      <c r="B475" s="1" t="s">
        <v>759</v>
      </c>
      <c r="C475" s="2">
        <v>3</v>
      </c>
      <c r="D475" s="1" t="s">
        <v>760</v>
      </c>
      <c r="E475" s="1">
        <v>1</v>
      </c>
      <c r="F475" s="1">
        <v>1</v>
      </c>
      <c r="G475" s="1">
        <v>0</v>
      </c>
      <c r="H475" s="1">
        <f t="shared" si="9"/>
        <v>0.66666666666666663</v>
      </c>
      <c r="K475" s="1">
        <v>661</v>
      </c>
    </row>
    <row r="476" spans="1:11">
      <c r="A476" s="3">
        <v>36320</v>
      </c>
      <c r="B476" s="1" t="s">
        <v>761</v>
      </c>
      <c r="C476" s="2">
        <v>1</v>
      </c>
      <c r="D476" s="1" t="s">
        <v>762</v>
      </c>
      <c r="E476" s="1">
        <v>0</v>
      </c>
      <c r="F476" s="1">
        <v>0</v>
      </c>
      <c r="G476" s="1">
        <v>0</v>
      </c>
      <c r="H476" s="1">
        <f t="shared" si="9"/>
        <v>0</v>
      </c>
      <c r="I476" s="1">
        <f>STDEV(H476:H478)</f>
        <v>0.38490017945975052</v>
      </c>
      <c r="J476" s="1">
        <f>I476/SQRT(3)</f>
        <v>0.22222222222222224</v>
      </c>
      <c r="K476" s="1">
        <v>661</v>
      </c>
    </row>
    <row r="477" spans="1:11">
      <c r="A477" s="3">
        <v>36320</v>
      </c>
      <c r="B477" s="1" t="s">
        <v>763</v>
      </c>
      <c r="C477" s="2">
        <v>2</v>
      </c>
      <c r="D477" s="1" t="s">
        <v>764</v>
      </c>
      <c r="E477" s="1">
        <v>0</v>
      </c>
      <c r="F477" s="1">
        <v>0</v>
      </c>
      <c r="G477" s="1">
        <v>0</v>
      </c>
      <c r="H477" s="1">
        <f t="shared" si="9"/>
        <v>0</v>
      </c>
      <c r="K477" s="1">
        <v>661</v>
      </c>
    </row>
    <row r="478" spans="1:11">
      <c r="A478" s="3">
        <v>36320</v>
      </c>
      <c r="B478" s="1" t="s">
        <v>765</v>
      </c>
      <c r="C478" s="2">
        <v>3</v>
      </c>
      <c r="D478" s="1" t="s">
        <v>766</v>
      </c>
      <c r="E478" s="1">
        <v>1</v>
      </c>
      <c r="F478" s="1">
        <v>1</v>
      </c>
      <c r="G478" s="1">
        <v>0</v>
      </c>
      <c r="H478" s="1">
        <f t="shared" si="9"/>
        <v>0.66666666666666663</v>
      </c>
      <c r="K478" s="1">
        <v>661</v>
      </c>
    </row>
    <row r="479" spans="1:11">
      <c r="A479" s="3">
        <v>36327</v>
      </c>
      <c r="B479" s="1" t="s">
        <v>767</v>
      </c>
      <c r="C479" s="2">
        <v>1</v>
      </c>
      <c r="D479" s="1" t="s">
        <v>237</v>
      </c>
      <c r="E479" s="1">
        <v>0</v>
      </c>
      <c r="F479" s="1">
        <v>0</v>
      </c>
      <c r="G479" s="1">
        <v>0</v>
      </c>
      <c r="H479" s="1">
        <f t="shared" si="9"/>
        <v>0</v>
      </c>
      <c r="I479" s="1">
        <f>STDEV(H479:H481)</f>
        <v>0.50917507721731559</v>
      </c>
      <c r="J479" s="1">
        <f>I479/SQRT(3)</f>
        <v>0.29397236789606568</v>
      </c>
      <c r="K479" s="1">
        <v>661</v>
      </c>
    </row>
    <row r="480" spans="1:11">
      <c r="A480" s="3">
        <v>36327</v>
      </c>
      <c r="B480" s="1" t="s">
        <v>238</v>
      </c>
      <c r="C480" s="2">
        <v>2</v>
      </c>
      <c r="D480" s="1" t="s">
        <v>239</v>
      </c>
      <c r="E480" s="1">
        <v>0</v>
      </c>
      <c r="F480" s="1">
        <v>0</v>
      </c>
      <c r="G480" s="1">
        <v>3</v>
      </c>
      <c r="H480" s="1">
        <f t="shared" si="9"/>
        <v>1</v>
      </c>
      <c r="K480" s="1">
        <v>661</v>
      </c>
    </row>
    <row r="481" spans="1:11">
      <c r="A481" s="3">
        <v>36327</v>
      </c>
      <c r="B481" s="1" t="s">
        <v>240</v>
      </c>
      <c r="C481" s="2">
        <v>3</v>
      </c>
      <c r="D481" s="1" t="s">
        <v>492</v>
      </c>
      <c r="E481" s="1">
        <v>0</v>
      </c>
      <c r="F481" s="1">
        <v>1</v>
      </c>
      <c r="G481" s="1">
        <v>0</v>
      </c>
      <c r="H481" s="1">
        <f t="shared" si="9"/>
        <v>0.33333333333333331</v>
      </c>
      <c r="K481" s="1">
        <v>661</v>
      </c>
    </row>
    <row r="482" spans="1:11">
      <c r="A482" s="3">
        <v>36334</v>
      </c>
      <c r="B482" s="1" t="s">
        <v>493</v>
      </c>
      <c r="C482" s="2">
        <v>1</v>
      </c>
      <c r="D482" s="1" t="s">
        <v>494</v>
      </c>
      <c r="E482" s="1">
        <v>1</v>
      </c>
      <c r="F482" s="1">
        <v>0</v>
      </c>
      <c r="G482" s="1">
        <v>0</v>
      </c>
      <c r="H482" s="1">
        <f t="shared" si="9"/>
        <v>0.33333333333333331</v>
      </c>
      <c r="I482" s="1">
        <f>STDEV(H482:H484)</f>
        <v>0</v>
      </c>
      <c r="J482" s="1">
        <f>I482/SQRT(3)</f>
        <v>0</v>
      </c>
      <c r="K482" s="1">
        <v>661</v>
      </c>
    </row>
    <row r="483" spans="1:11">
      <c r="A483" s="3">
        <v>36334</v>
      </c>
      <c r="B483" s="1" t="s">
        <v>495</v>
      </c>
      <c r="C483" s="2">
        <v>2</v>
      </c>
      <c r="D483" s="1" t="s">
        <v>496</v>
      </c>
      <c r="E483" s="1">
        <v>0</v>
      </c>
      <c r="F483" s="1">
        <v>0</v>
      </c>
      <c r="G483" s="1">
        <v>1</v>
      </c>
      <c r="H483" s="1">
        <f t="shared" si="9"/>
        <v>0.33333333333333331</v>
      </c>
      <c r="K483" s="1">
        <v>661</v>
      </c>
    </row>
    <row r="484" spans="1:11">
      <c r="A484" s="3">
        <v>36334</v>
      </c>
      <c r="B484" s="1" t="s">
        <v>497</v>
      </c>
      <c r="C484" s="2">
        <v>3</v>
      </c>
      <c r="D484" s="1" t="s">
        <v>790</v>
      </c>
      <c r="E484" s="1">
        <v>0</v>
      </c>
      <c r="F484" s="1">
        <v>0</v>
      </c>
      <c r="G484" s="1">
        <v>1</v>
      </c>
      <c r="H484" s="1">
        <f t="shared" si="9"/>
        <v>0.33333333333333331</v>
      </c>
      <c r="K484" s="1">
        <v>661</v>
      </c>
    </row>
    <row r="485" spans="1:11">
      <c r="A485" s="3">
        <v>36341</v>
      </c>
      <c r="B485" s="1" t="s">
        <v>791</v>
      </c>
      <c r="C485" s="2">
        <v>1</v>
      </c>
      <c r="D485" s="1" t="s">
        <v>792</v>
      </c>
      <c r="E485" s="1">
        <v>3</v>
      </c>
      <c r="F485" s="1">
        <v>0</v>
      </c>
      <c r="G485" s="1">
        <v>2</v>
      </c>
      <c r="H485" s="1">
        <f t="shared" si="9"/>
        <v>1.6666666666666667</v>
      </c>
      <c r="I485" s="1">
        <f>STDEV(H485:H487)</f>
        <v>0.76980035891950105</v>
      </c>
      <c r="J485" s="1">
        <f>I485/SQRT(3)</f>
        <v>0.44444444444444448</v>
      </c>
      <c r="K485" s="1">
        <v>661</v>
      </c>
    </row>
    <row r="486" spans="1:11">
      <c r="A486" s="3">
        <v>36341</v>
      </c>
      <c r="B486" s="1" t="s">
        <v>793</v>
      </c>
      <c r="C486" s="2">
        <v>2</v>
      </c>
      <c r="D486" s="1" t="s">
        <v>794</v>
      </c>
      <c r="E486" s="1">
        <v>2</v>
      </c>
      <c r="F486" s="1">
        <v>1</v>
      </c>
      <c r="G486" s="1">
        <v>2</v>
      </c>
      <c r="H486" s="1">
        <f t="shared" si="9"/>
        <v>1.6666666666666667</v>
      </c>
      <c r="K486" s="1">
        <v>661</v>
      </c>
    </row>
    <row r="487" spans="1:11">
      <c r="A487" s="3">
        <v>36341</v>
      </c>
      <c r="B487" s="1" t="s">
        <v>795</v>
      </c>
      <c r="C487" s="2">
        <v>3</v>
      </c>
      <c r="D487" s="1" t="s">
        <v>796</v>
      </c>
      <c r="E487" s="1">
        <v>0</v>
      </c>
      <c r="F487" s="1">
        <v>0</v>
      </c>
      <c r="G487" s="1">
        <v>1</v>
      </c>
      <c r="H487" s="1">
        <f t="shared" si="9"/>
        <v>0.33333333333333331</v>
      </c>
      <c r="K487" s="1">
        <v>661</v>
      </c>
    </row>
    <row r="488" spans="1:11">
      <c r="A488" s="3">
        <v>36348</v>
      </c>
      <c r="B488" s="1" t="s">
        <v>797</v>
      </c>
      <c r="C488" s="2">
        <v>1</v>
      </c>
      <c r="D488" s="1" t="s">
        <v>798</v>
      </c>
      <c r="E488" s="1">
        <v>0</v>
      </c>
      <c r="F488" s="1">
        <v>2</v>
      </c>
      <c r="G488" s="1">
        <v>1</v>
      </c>
      <c r="H488" s="1">
        <f t="shared" si="9"/>
        <v>1</v>
      </c>
      <c r="I488" s="1">
        <f>STDEV(H488:H490)</f>
        <v>0.57735026918962584</v>
      </c>
      <c r="J488" s="1">
        <f>I488/SQRT(3)</f>
        <v>0.33333333333333337</v>
      </c>
      <c r="K488" s="1">
        <v>661</v>
      </c>
    </row>
    <row r="489" spans="1:11">
      <c r="A489" s="3">
        <v>36348</v>
      </c>
      <c r="B489" s="1" t="s">
        <v>799</v>
      </c>
      <c r="C489" s="2">
        <v>2</v>
      </c>
      <c r="D489" s="1" t="s">
        <v>1077</v>
      </c>
      <c r="E489" s="1">
        <v>1</v>
      </c>
      <c r="F489" s="1">
        <v>0</v>
      </c>
      <c r="G489" s="1">
        <v>5</v>
      </c>
      <c r="H489" s="1">
        <f t="shared" si="9"/>
        <v>2</v>
      </c>
      <c r="K489" s="1">
        <v>661</v>
      </c>
    </row>
    <row r="490" spans="1:11">
      <c r="A490" s="3">
        <v>36348</v>
      </c>
      <c r="B490" s="1" t="s">
        <v>1078</v>
      </c>
      <c r="C490" s="2">
        <v>3</v>
      </c>
      <c r="D490" s="1" t="s">
        <v>1079</v>
      </c>
      <c r="E490" s="1">
        <v>1</v>
      </c>
      <c r="F490" s="1">
        <v>2</v>
      </c>
      <c r="G490" s="1">
        <v>0</v>
      </c>
      <c r="H490" s="1">
        <f t="shared" si="9"/>
        <v>1</v>
      </c>
      <c r="K490" s="1">
        <v>661</v>
      </c>
    </row>
    <row r="491" spans="1:11">
      <c r="A491" s="3">
        <v>36355</v>
      </c>
      <c r="B491" s="1" t="s">
        <v>1080</v>
      </c>
      <c r="C491" s="2">
        <v>1</v>
      </c>
      <c r="D491" s="1" t="s">
        <v>1372</v>
      </c>
      <c r="E491" s="1">
        <v>0</v>
      </c>
      <c r="F491" s="1">
        <v>0</v>
      </c>
      <c r="G491" s="1">
        <v>0</v>
      </c>
      <c r="H491" s="1">
        <f t="shared" si="9"/>
        <v>0</v>
      </c>
      <c r="I491" s="1">
        <f>STDEV(H491:H493)</f>
        <v>0.38490017945975052</v>
      </c>
      <c r="J491" s="1">
        <f>I491/SQRT(3)</f>
        <v>0.22222222222222224</v>
      </c>
      <c r="K491" s="1">
        <v>661</v>
      </c>
    </row>
    <row r="492" spans="1:11">
      <c r="A492" s="3">
        <v>36355</v>
      </c>
      <c r="B492" s="1" t="s">
        <v>1373</v>
      </c>
      <c r="C492" s="2">
        <v>2</v>
      </c>
      <c r="D492" s="1" t="s">
        <v>1374</v>
      </c>
      <c r="E492" s="1">
        <v>0</v>
      </c>
      <c r="F492" s="1">
        <v>0</v>
      </c>
      <c r="G492" s="1">
        <v>0</v>
      </c>
      <c r="H492" s="1">
        <f t="shared" si="9"/>
        <v>0</v>
      </c>
      <c r="K492" s="1">
        <v>661</v>
      </c>
    </row>
    <row r="493" spans="1:11">
      <c r="A493" s="3">
        <v>36355</v>
      </c>
      <c r="B493" s="1" t="s">
        <v>1375</v>
      </c>
      <c r="C493" s="2">
        <v>3</v>
      </c>
      <c r="D493" s="1" t="s">
        <v>1376</v>
      </c>
      <c r="E493" s="1">
        <v>1</v>
      </c>
      <c r="F493" s="1">
        <v>0</v>
      </c>
      <c r="G493" s="1">
        <v>1</v>
      </c>
      <c r="H493" s="1">
        <f t="shared" si="9"/>
        <v>0.66666666666666663</v>
      </c>
      <c r="K493" s="1">
        <v>661</v>
      </c>
    </row>
    <row r="494" spans="1:11">
      <c r="A494" s="3">
        <v>36362</v>
      </c>
      <c r="B494" s="1" t="s">
        <v>1377</v>
      </c>
      <c r="C494" s="2">
        <v>1</v>
      </c>
      <c r="D494" s="1" t="s">
        <v>1648</v>
      </c>
      <c r="E494" s="1">
        <v>0</v>
      </c>
      <c r="F494" s="1">
        <v>0</v>
      </c>
      <c r="G494" s="1">
        <v>0</v>
      </c>
      <c r="H494" s="1">
        <f t="shared" si="9"/>
        <v>0</v>
      </c>
      <c r="I494" s="1">
        <f>STDEV(H494:H496)</f>
        <v>0.50917507721731559</v>
      </c>
      <c r="J494" s="1">
        <f>I494/SQRT(3)</f>
        <v>0.29397236789606568</v>
      </c>
      <c r="K494" s="1">
        <v>661</v>
      </c>
    </row>
    <row r="495" spans="1:11">
      <c r="A495" s="3">
        <v>36362</v>
      </c>
      <c r="B495" s="1" t="s">
        <v>1649</v>
      </c>
      <c r="C495" s="2">
        <v>2</v>
      </c>
      <c r="D495" s="1" t="s">
        <v>1911</v>
      </c>
      <c r="E495" s="1">
        <v>0</v>
      </c>
      <c r="F495" s="1">
        <v>1</v>
      </c>
      <c r="G495" s="1">
        <v>2</v>
      </c>
      <c r="H495" s="1">
        <f t="shared" si="9"/>
        <v>1</v>
      </c>
      <c r="K495" s="1">
        <v>661</v>
      </c>
    </row>
    <row r="496" spans="1:11">
      <c r="A496" s="3">
        <v>36362</v>
      </c>
      <c r="B496" s="1" t="s">
        <v>1912</v>
      </c>
      <c r="C496" s="2">
        <v>3</v>
      </c>
      <c r="D496" s="1" t="s">
        <v>1913</v>
      </c>
      <c r="E496" s="1">
        <v>1</v>
      </c>
      <c r="F496" s="1">
        <v>0</v>
      </c>
      <c r="G496" s="1">
        <v>0</v>
      </c>
      <c r="H496" s="1">
        <f t="shared" si="9"/>
        <v>0.33333333333333331</v>
      </c>
      <c r="K496" s="1">
        <v>661</v>
      </c>
    </row>
    <row r="497" spans="1:12">
      <c r="A497" s="3">
        <v>36369</v>
      </c>
      <c r="B497" s="1" t="s">
        <v>1914</v>
      </c>
      <c r="C497" s="2">
        <v>1</v>
      </c>
      <c r="D497" s="1" t="s">
        <v>1915</v>
      </c>
      <c r="E497" s="1">
        <v>0</v>
      </c>
      <c r="F497" s="1">
        <v>0</v>
      </c>
      <c r="G497" s="1">
        <v>0</v>
      </c>
      <c r="H497" s="1">
        <f t="shared" si="9"/>
        <v>0</v>
      </c>
      <c r="I497" s="1">
        <f>STDEV(H497:H499)</f>
        <v>0</v>
      </c>
      <c r="J497" s="1">
        <f>I497/SQRT(3)</f>
        <v>0</v>
      </c>
      <c r="K497" s="1">
        <v>531</v>
      </c>
    </row>
    <row r="498" spans="1:12">
      <c r="A498" s="3">
        <v>36369</v>
      </c>
      <c r="B498" s="1" t="s">
        <v>1916</v>
      </c>
      <c r="C498" s="2">
        <v>2</v>
      </c>
      <c r="D498" s="1" t="s">
        <v>1917</v>
      </c>
      <c r="E498" s="1">
        <v>0</v>
      </c>
      <c r="F498" s="1">
        <v>0</v>
      </c>
      <c r="G498" s="1">
        <v>0</v>
      </c>
      <c r="H498" s="1">
        <f t="shared" si="9"/>
        <v>0</v>
      </c>
      <c r="K498" s="1">
        <v>531</v>
      </c>
    </row>
    <row r="499" spans="1:12">
      <c r="A499" s="3">
        <v>36369</v>
      </c>
      <c r="B499" s="1" t="s">
        <v>1918</v>
      </c>
      <c r="C499" s="2">
        <v>3</v>
      </c>
      <c r="D499" s="1" t="s">
        <v>1919</v>
      </c>
      <c r="E499" s="1">
        <v>0</v>
      </c>
      <c r="F499" s="1">
        <v>0</v>
      </c>
      <c r="G499" s="1">
        <v>0</v>
      </c>
      <c r="H499" s="1">
        <f t="shared" si="9"/>
        <v>0</v>
      </c>
      <c r="K499" s="1">
        <v>531</v>
      </c>
    </row>
    <row r="500" spans="1:12">
      <c r="A500" s="3">
        <v>36376</v>
      </c>
      <c r="B500" s="1" t="s">
        <v>1920</v>
      </c>
      <c r="C500" s="2">
        <v>1</v>
      </c>
      <c r="D500" s="1" t="s">
        <v>1921</v>
      </c>
      <c r="E500" s="1">
        <v>0</v>
      </c>
      <c r="F500" s="1">
        <v>0</v>
      </c>
      <c r="G500" s="1">
        <v>0</v>
      </c>
      <c r="H500" s="1">
        <f t="shared" si="9"/>
        <v>0</v>
      </c>
      <c r="I500" s="1">
        <f>STDEV(H500:H502)</f>
        <v>0</v>
      </c>
      <c r="J500" s="1">
        <f>I500/SQRT(3)</f>
        <v>0</v>
      </c>
      <c r="K500" s="1">
        <v>531</v>
      </c>
    </row>
    <row r="501" spans="1:12">
      <c r="A501" s="3">
        <v>36376</v>
      </c>
      <c r="B501" s="1" t="s">
        <v>1922</v>
      </c>
      <c r="C501" s="2">
        <v>2</v>
      </c>
      <c r="D501" s="1" t="s">
        <v>1923</v>
      </c>
      <c r="E501" s="1">
        <v>0</v>
      </c>
      <c r="F501" s="1">
        <v>0</v>
      </c>
      <c r="G501" s="1">
        <v>0</v>
      </c>
      <c r="H501" s="1">
        <f t="shared" si="9"/>
        <v>0</v>
      </c>
      <c r="K501" s="1">
        <v>531</v>
      </c>
    </row>
    <row r="502" spans="1:12">
      <c r="A502" s="3">
        <v>36376</v>
      </c>
      <c r="B502" s="1" t="s">
        <v>1924</v>
      </c>
      <c r="C502" s="2">
        <v>3</v>
      </c>
      <c r="D502" s="1" t="s">
        <v>1662</v>
      </c>
      <c r="E502" s="1">
        <v>0</v>
      </c>
      <c r="F502" s="1">
        <v>0</v>
      </c>
      <c r="G502" s="1">
        <v>0</v>
      </c>
      <c r="H502" s="1">
        <f t="shared" si="9"/>
        <v>0</v>
      </c>
      <c r="K502" s="1">
        <v>531</v>
      </c>
    </row>
    <row r="503" spans="1:12">
      <c r="A503" s="3">
        <v>36383</v>
      </c>
      <c r="B503" s="1" t="s">
        <v>1663</v>
      </c>
      <c r="C503" s="2">
        <v>1</v>
      </c>
      <c r="D503" s="1" t="s">
        <v>1664</v>
      </c>
      <c r="E503" s="1">
        <v>0</v>
      </c>
      <c r="F503" s="1">
        <v>1</v>
      </c>
      <c r="G503" s="1">
        <v>0</v>
      </c>
      <c r="H503" s="1">
        <f t="shared" si="9"/>
        <v>0.33333333333333331</v>
      </c>
      <c r="I503" s="1">
        <f>STDEV(H503:H505)</f>
        <v>0.19245008972987526</v>
      </c>
      <c r="J503" s="1">
        <f>I503/SQRT(3)</f>
        <v>0.11111111111111112</v>
      </c>
      <c r="K503" s="1">
        <v>531</v>
      </c>
    </row>
    <row r="504" spans="1:12">
      <c r="A504" s="3">
        <v>36383</v>
      </c>
      <c r="B504" s="1" t="s">
        <v>1665</v>
      </c>
      <c r="C504" s="2">
        <v>2</v>
      </c>
      <c r="D504" s="1" t="s">
        <v>1666</v>
      </c>
      <c r="E504" s="1">
        <v>0</v>
      </c>
      <c r="F504" s="1">
        <v>0</v>
      </c>
      <c r="G504" s="1">
        <v>1</v>
      </c>
      <c r="H504" s="1">
        <f t="shared" si="9"/>
        <v>0.33333333333333331</v>
      </c>
      <c r="K504" s="1">
        <v>531</v>
      </c>
    </row>
    <row r="505" spans="1:12">
      <c r="A505" s="3">
        <v>36383</v>
      </c>
      <c r="B505" s="1" t="s">
        <v>1667</v>
      </c>
      <c r="C505" s="2">
        <v>3</v>
      </c>
      <c r="D505" s="1" t="s">
        <v>1402</v>
      </c>
      <c r="E505" s="1">
        <v>1</v>
      </c>
      <c r="F505" s="1">
        <v>0</v>
      </c>
      <c r="G505" s="1">
        <v>1</v>
      </c>
      <c r="H505" s="1">
        <f t="shared" si="9"/>
        <v>0.66666666666666663</v>
      </c>
      <c r="K505" s="1">
        <v>531</v>
      </c>
    </row>
    <row r="506" spans="1:12">
      <c r="A506" s="3">
        <v>36390</v>
      </c>
      <c r="B506" s="1" t="s">
        <v>1403</v>
      </c>
      <c r="C506" s="2">
        <v>1</v>
      </c>
      <c r="D506" s="1" t="s">
        <v>1113</v>
      </c>
      <c r="E506" s="1">
        <v>1</v>
      </c>
      <c r="F506" s="1">
        <v>0</v>
      </c>
      <c r="G506" s="1">
        <v>4</v>
      </c>
      <c r="H506" s="1">
        <f t="shared" si="9"/>
        <v>1.6666666666666667</v>
      </c>
      <c r="I506" s="1">
        <f>STDEV(H506:H508)</f>
        <v>0.66666666666666685</v>
      </c>
      <c r="J506" s="1">
        <f>I506/SQRT(3)</f>
        <v>0.38490017945975064</v>
      </c>
      <c r="K506" s="1">
        <v>531</v>
      </c>
    </row>
    <row r="507" spans="1:12">
      <c r="A507" s="3">
        <v>36390</v>
      </c>
      <c r="B507" s="1" t="s">
        <v>1114</v>
      </c>
      <c r="C507" s="2">
        <v>2</v>
      </c>
      <c r="D507" s="1" t="s">
        <v>1115</v>
      </c>
      <c r="E507" s="1">
        <v>1</v>
      </c>
      <c r="F507" s="1">
        <v>4</v>
      </c>
      <c r="G507" s="1">
        <v>2</v>
      </c>
      <c r="H507" s="1">
        <f t="shared" si="9"/>
        <v>2.3333333333333335</v>
      </c>
      <c r="K507" s="1">
        <v>531</v>
      </c>
    </row>
    <row r="508" spans="1:12">
      <c r="A508" s="3">
        <v>36390</v>
      </c>
      <c r="B508" s="1" t="s">
        <v>1116</v>
      </c>
      <c r="C508" s="2">
        <v>3</v>
      </c>
      <c r="D508" s="1" t="s">
        <v>1117</v>
      </c>
      <c r="E508" s="1">
        <v>0</v>
      </c>
      <c r="F508" s="1">
        <v>0</v>
      </c>
      <c r="G508" s="1">
        <v>3</v>
      </c>
      <c r="H508" s="1">
        <f t="shared" si="9"/>
        <v>1</v>
      </c>
      <c r="K508" s="1">
        <v>531</v>
      </c>
    </row>
    <row r="509" spans="1:12">
      <c r="A509" s="3">
        <v>36308</v>
      </c>
      <c r="B509" s="1" t="s">
        <v>1118</v>
      </c>
      <c r="C509" s="2">
        <v>1</v>
      </c>
      <c r="D509" s="1" t="s">
        <v>1119</v>
      </c>
      <c r="E509" s="1">
        <v>16</v>
      </c>
      <c r="F509" s="1">
        <v>11</v>
      </c>
      <c r="G509" s="1">
        <v>5</v>
      </c>
      <c r="H509" s="1">
        <f t="shared" si="9"/>
        <v>10.666666666666666</v>
      </c>
      <c r="I509" s="1">
        <f>STDEV(H509:H511)</f>
        <v>0.50917507721735067</v>
      </c>
      <c r="J509" s="1">
        <f>I509/SQRT(3)</f>
        <v>0.29397236789608588</v>
      </c>
      <c r="K509" s="1">
        <v>661</v>
      </c>
      <c r="L509" s="1">
        <v>105605</v>
      </c>
    </row>
    <row r="510" spans="1:12">
      <c r="A510" s="3">
        <v>36308</v>
      </c>
      <c r="B510" s="1" t="s">
        <v>1120</v>
      </c>
      <c r="C510" s="2">
        <v>2</v>
      </c>
      <c r="D510" s="1" t="s">
        <v>1121</v>
      </c>
      <c r="E510" s="1">
        <v>18</v>
      </c>
      <c r="F510" s="1">
        <v>4</v>
      </c>
      <c r="G510" s="1">
        <v>8</v>
      </c>
      <c r="H510" s="1">
        <f t="shared" si="9"/>
        <v>10</v>
      </c>
      <c r="K510" s="1">
        <v>661</v>
      </c>
      <c r="L510" s="1">
        <v>105605</v>
      </c>
    </row>
    <row r="511" spans="1:12">
      <c r="A511" s="3">
        <v>36308</v>
      </c>
      <c r="B511" s="1" t="s">
        <v>1122</v>
      </c>
      <c r="C511" s="2">
        <v>3</v>
      </c>
      <c r="D511" s="1" t="s">
        <v>1123</v>
      </c>
      <c r="E511" s="1">
        <v>9</v>
      </c>
      <c r="F511" s="1">
        <v>21</v>
      </c>
      <c r="G511" s="1">
        <v>3</v>
      </c>
      <c r="H511" s="1">
        <f t="shared" si="9"/>
        <v>11</v>
      </c>
      <c r="K511" s="1">
        <v>661</v>
      </c>
      <c r="L511" s="1">
        <v>105605</v>
      </c>
    </row>
    <row r="512" spans="1:12">
      <c r="A512" s="3">
        <v>36313</v>
      </c>
      <c r="B512" s="1" t="s">
        <v>1124</v>
      </c>
      <c r="C512" s="2">
        <v>1</v>
      </c>
      <c r="D512" s="1" t="s">
        <v>1125</v>
      </c>
      <c r="E512" s="1">
        <v>15</v>
      </c>
      <c r="F512" s="1">
        <v>7</v>
      </c>
      <c r="G512" s="1">
        <v>10</v>
      </c>
      <c r="H512" s="1">
        <f t="shared" si="9"/>
        <v>10.666666666666666</v>
      </c>
      <c r="I512" s="1">
        <f>STDEV(H512:H514)</f>
        <v>3.5642255405212198</v>
      </c>
      <c r="J512" s="1">
        <f>I512/SQRT(3)</f>
        <v>2.0578065752724659</v>
      </c>
      <c r="K512" s="1">
        <v>661</v>
      </c>
      <c r="L512" s="1">
        <v>105605</v>
      </c>
    </row>
    <row r="513" spans="1:12">
      <c r="A513" s="3">
        <v>36313</v>
      </c>
      <c r="B513" s="1" t="s">
        <v>1126</v>
      </c>
      <c r="C513" s="2">
        <v>2</v>
      </c>
      <c r="D513" s="1" t="s">
        <v>1127</v>
      </c>
      <c r="E513" s="1">
        <v>14</v>
      </c>
      <c r="F513" s="1">
        <v>6</v>
      </c>
      <c r="G513" s="1">
        <v>13</v>
      </c>
      <c r="H513" s="1">
        <f t="shared" si="9"/>
        <v>11</v>
      </c>
      <c r="K513" s="1">
        <v>661</v>
      </c>
      <c r="L513" s="1">
        <v>105605</v>
      </c>
    </row>
    <row r="514" spans="1:12">
      <c r="A514" s="3">
        <v>36313</v>
      </c>
      <c r="B514" s="1" t="s">
        <v>1128</v>
      </c>
      <c r="C514" s="2">
        <v>3</v>
      </c>
      <c r="D514" s="1" t="s">
        <v>1129</v>
      </c>
      <c r="E514" s="1">
        <v>15</v>
      </c>
      <c r="F514" s="1">
        <v>11</v>
      </c>
      <c r="G514" s="1">
        <v>25</v>
      </c>
      <c r="H514" s="1">
        <f t="shared" ref="H514:H577" si="10">AVERAGE(E514:G514)</f>
        <v>17</v>
      </c>
      <c r="K514" s="1">
        <v>661</v>
      </c>
      <c r="L514" s="1">
        <v>105605</v>
      </c>
    </row>
    <row r="515" spans="1:12">
      <c r="A515" s="3">
        <v>36320</v>
      </c>
      <c r="B515" s="1" t="s">
        <v>1130</v>
      </c>
      <c r="C515" s="2">
        <v>1</v>
      </c>
      <c r="D515" s="1" t="s">
        <v>862</v>
      </c>
      <c r="E515" s="1">
        <v>14</v>
      </c>
      <c r="F515" s="1">
        <v>12</v>
      </c>
      <c r="G515" s="1">
        <v>16</v>
      </c>
      <c r="H515" s="1">
        <f t="shared" si="10"/>
        <v>14</v>
      </c>
      <c r="I515" s="1">
        <f>STDEV(H515:H517)</f>
        <v>15.00123451710015</v>
      </c>
      <c r="J515" s="1">
        <f>I515/SQRT(3)</f>
        <v>8.6609667866244777</v>
      </c>
      <c r="K515" s="1">
        <v>661</v>
      </c>
      <c r="L515" s="1">
        <v>105605</v>
      </c>
    </row>
    <row r="516" spans="1:12">
      <c r="A516" s="3">
        <v>36320</v>
      </c>
      <c r="B516" s="1" t="s">
        <v>863</v>
      </c>
      <c r="C516" s="2">
        <v>2</v>
      </c>
      <c r="D516" s="1" t="s">
        <v>590</v>
      </c>
      <c r="E516" s="1">
        <v>37</v>
      </c>
      <c r="F516" s="1">
        <v>25</v>
      </c>
      <c r="G516" s="1">
        <v>24</v>
      </c>
      <c r="H516" s="1">
        <f t="shared" si="10"/>
        <v>28.666666666666668</v>
      </c>
      <c r="K516" s="1">
        <v>661</v>
      </c>
      <c r="L516" s="1">
        <v>105605</v>
      </c>
    </row>
    <row r="517" spans="1:12">
      <c r="A517" s="3">
        <v>36320</v>
      </c>
      <c r="B517" s="1" t="s">
        <v>591</v>
      </c>
      <c r="C517" s="2">
        <v>3</v>
      </c>
      <c r="D517" s="1" t="s">
        <v>869</v>
      </c>
      <c r="E517" s="1">
        <v>34</v>
      </c>
      <c r="F517" s="1">
        <v>58</v>
      </c>
      <c r="G517" s="1">
        <v>40</v>
      </c>
      <c r="H517" s="1">
        <f t="shared" si="10"/>
        <v>44</v>
      </c>
      <c r="K517" s="1">
        <v>661</v>
      </c>
      <c r="L517" s="1">
        <v>105605</v>
      </c>
    </row>
    <row r="518" spans="1:12">
      <c r="A518" s="3">
        <v>36327</v>
      </c>
      <c r="B518" s="1" t="s">
        <v>870</v>
      </c>
      <c r="C518" s="2">
        <v>1</v>
      </c>
      <c r="D518" s="1" t="s">
        <v>1141</v>
      </c>
      <c r="E518" s="1">
        <v>56</v>
      </c>
      <c r="F518" s="1">
        <v>24</v>
      </c>
      <c r="G518" s="1">
        <v>27</v>
      </c>
      <c r="H518" s="1">
        <f t="shared" si="10"/>
        <v>35.666666666666664</v>
      </c>
      <c r="I518" s="1">
        <f>STDEV(H518:H520)</f>
        <v>5.196152422706632</v>
      </c>
      <c r="J518" s="1">
        <f>I518/SQRT(3)</f>
        <v>3.0000000000000004</v>
      </c>
      <c r="K518" s="1">
        <v>661</v>
      </c>
      <c r="L518" s="1">
        <v>105605</v>
      </c>
    </row>
    <row r="519" spans="1:12">
      <c r="A519" s="3">
        <v>36327</v>
      </c>
      <c r="B519" s="1" t="s">
        <v>1142</v>
      </c>
      <c r="C519" s="2">
        <v>2</v>
      </c>
      <c r="D519" s="1" t="s">
        <v>1143</v>
      </c>
      <c r="E519" s="1">
        <v>29</v>
      </c>
      <c r="F519" s="1">
        <v>25</v>
      </c>
      <c r="G519" s="1">
        <v>26</v>
      </c>
      <c r="H519" s="1">
        <f t="shared" si="10"/>
        <v>26.666666666666668</v>
      </c>
      <c r="K519" s="1">
        <v>661</v>
      </c>
      <c r="L519" s="1">
        <v>105605</v>
      </c>
    </row>
    <row r="520" spans="1:12">
      <c r="A520" s="3">
        <v>36327</v>
      </c>
      <c r="B520" s="1" t="s">
        <v>1144</v>
      </c>
      <c r="C520" s="2">
        <v>3</v>
      </c>
      <c r="D520" s="1" t="s">
        <v>1145</v>
      </c>
      <c r="E520" s="1">
        <v>44</v>
      </c>
      <c r="F520" s="1">
        <v>14</v>
      </c>
      <c r="G520" s="1">
        <v>22</v>
      </c>
      <c r="H520" s="1">
        <f t="shared" si="10"/>
        <v>26.666666666666668</v>
      </c>
      <c r="K520" s="1">
        <v>661</v>
      </c>
      <c r="L520" s="1">
        <v>105605</v>
      </c>
    </row>
    <row r="521" spans="1:12">
      <c r="A521" s="3">
        <v>36334</v>
      </c>
      <c r="B521" s="1" t="s">
        <v>1146</v>
      </c>
      <c r="C521" s="2">
        <v>1</v>
      </c>
      <c r="D521" s="1" t="s">
        <v>1147</v>
      </c>
      <c r="E521" s="1">
        <v>41</v>
      </c>
      <c r="F521" s="1">
        <v>39</v>
      </c>
      <c r="G521" s="1">
        <v>18</v>
      </c>
      <c r="H521" s="1">
        <f t="shared" si="10"/>
        <v>32.666666666666664</v>
      </c>
      <c r="I521" s="1">
        <f>STDEV(H521:H523)</f>
        <v>8.126317556989564</v>
      </c>
      <c r="J521" s="1">
        <f>I521/SQRT(3)</f>
        <v>4.6917316290483067</v>
      </c>
      <c r="K521" s="1">
        <v>661</v>
      </c>
      <c r="L521" s="1">
        <v>105605</v>
      </c>
    </row>
    <row r="522" spans="1:12">
      <c r="A522" s="3">
        <v>36334</v>
      </c>
      <c r="B522" s="1" t="s">
        <v>1148</v>
      </c>
      <c r="C522" s="2">
        <v>2</v>
      </c>
      <c r="D522" s="1" t="s">
        <v>1149</v>
      </c>
      <c r="E522" s="1">
        <v>28</v>
      </c>
      <c r="F522" s="1">
        <v>8</v>
      </c>
      <c r="G522" s="1">
        <v>16</v>
      </c>
      <c r="H522" s="1">
        <f t="shared" si="10"/>
        <v>17.333333333333332</v>
      </c>
      <c r="K522" s="1">
        <v>661</v>
      </c>
      <c r="L522" s="1">
        <v>105605</v>
      </c>
    </row>
    <row r="523" spans="1:12">
      <c r="A523" s="3">
        <v>36334</v>
      </c>
      <c r="B523" s="1" t="s">
        <v>1150</v>
      </c>
      <c r="C523" s="2">
        <v>3</v>
      </c>
      <c r="D523" s="1" t="s">
        <v>1151</v>
      </c>
      <c r="E523" s="1">
        <v>17</v>
      </c>
      <c r="F523" s="1">
        <v>23</v>
      </c>
      <c r="G523" s="1">
        <v>21</v>
      </c>
      <c r="H523" s="1">
        <f t="shared" si="10"/>
        <v>20.333333333333332</v>
      </c>
      <c r="K523" s="1">
        <v>661</v>
      </c>
      <c r="L523" s="1">
        <v>105605</v>
      </c>
    </row>
    <row r="524" spans="1:12">
      <c r="A524" s="3">
        <v>36341</v>
      </c>
      <c r="B524" s="1" t="s">
        <v>1152</v>
      </c>
      <c r="C524" s="2">
        <v>1</v>
      </c>
      <c r="D524" s="1" t="s">
        <v>883</v>
      </c>
      <c r="E524" s="1">
        <v>6</v>
      </c>
      <c r="F524" s="1">
        <v>22</v>
      </c>
      <c r="G524" s="1">
        <v>29</v>
      </c>
      <c r="H524" s="1">
        <f t="shared" si="10"/>
        <v>19</v>
      </c>
      <c r="I524" s="1">
        <f>STDEV(H524:H526)</f>
        <v>2.3333333333333361</v>
      </c>
      <c r="J524" s="1">
        <f>I524/SQRT(3)</f>
        <v>1.3471506281091286</v>
      </c>
      <c r="K524" s="1">
        <v>661</v>
      </c>
      <c r="L524" s="1">
        <v>105605</v>
      </c>
    </row>
    <row r="525" spans="1:12">
      <c r="A525" s="3">
        <v>36341</v>
      </c>
      <c r="B525" s="1" t="s">
        <v>884</v>
      </c>
      <c r="C525" s="2">
        <v>2</v>
      </c>
      <c r="D525" s="1" t="s">
        <v>885</v>
      </c>
      <c r="E525" s="1">
        <v>11</v>
      </c>
      <c r="F525" s="1">
        <v>24</v>
      </c>
      <c r="G525" s="1">
        <v>8</v>
      </c>
      <c r="H525" s="1">
        <f t="shared" si="10"/>
        <v>14.333333333333334</v>
      </c>
      <c r="K525" s="1">
        <v>661</v>
      </c>
      <c r="L525" s="1">
        <v>105605</v>
      </c>
    </row>
    <row r="526" spans="1:12">
      <c r="A526" s="3">
        <v>36341</v>
      </c>
      <c r="B526" s="1" t="s">
        <v>886</v>
      </c>
      <c r="C526" s="2">
        <v>3</v>
      </c>
      <c r="D526" s="1" t="s">
        <v>887</v>
      </c>
      <c r="E526" s="1">
        <v>8</v>
      </c>
      <c r="F526" s="1">
        <v>13</v>
      </c>
      <c r="G526" s="1">
        <v>29</v>
      </c>
      <c r="H526" s="1">
        <f t="shared" si="10"/>
        <v>16.666666666666668</v>
      </c>
      <c r="K526" s="1">
        <v>661</v>
      </c>
      <c r="L526" s="1">
        <v>105605</v>
      </c>
    </row>
    <row r="527" spans="1:12">
      <c r="A527" s="3">
        <v>36348</v>
      </c>
      <c r="B527" s="1" t="s">
        <v>888</v>
      </c>
      <c r="C527" s="2">
        <v>1</v>
      </c>
      <c r="D527" s="1" t="s">
        <v>889</v>
      </c>
      <c r="E527" s="1">
        <v>2</v>
      </c>
      <c r="F527" s="1">
        <v>4</v>
      </c>
      <c r="G527" s="1">
        <v>12</v>
      </c>
      <c r="H527" s="1">
        <f t="shared" si="10"/>
        <v>6</v>
      </c>
      <c r="I527" s="1">
        <f>STDEV(H527:H529)</f>
        <v>3.5276684147527892</v>
      </c>
      <c r="J527" s="1">
        <f>I527/SQRT(3)</f>
        <v>2.0367003088692632</v>
      </c>
      <c r="K527" s="1">
        <v>661</v>
      </c>
      <c r="L527" s="1">
        <v>105605</v>
      </c>
    </row>
    <row r="528" spans="1:12">
      <c r="A528" s="3">
        <v>36348</v>
      </c>
      <c r="B528" s="1" t="s">
        <v>890</v>
      </c>
      <c r="C528" s="2">
        <v>2</v>
      </c>
      <c r="D528" s="1" t="s">
        <v>891</v>
      </c>
      <c r="E528" s="1">
        <v>14</v>
      </c>
      <c r="F528" s="1">
        <v>8</v>
      </c>
      <c r="G528" s="1">
        <v>16</v>
      </c>
      <c r="H528" s="1">
        <f t="shared" si="10"/>
        <v>12.666666666666666</v>
      </c>
      <c r="K528" s="1">
        <v>661</v>
      </c>
      <c r="L528" s="1">
        <v>105605</v>
      </c>
    </row>
    <row r="529" spans="1:12">
      <c r="A529" s="3">
        <v>36348</v>
      </c>
      <c r="B529" s="1" t="s">
        <v>892</v>
      </c>
      <c r="C529" s="2">
        <v>3</v>
      </c>
      <c r="D529" s="1" t="s">
        <v>893</v>
      </c>
      <c r="E529" s="1">
        <v>19</v>
      </c>
      <c r="F529" s="1">
        <v>9</v>
      </c>
      <c r="G529" s="1">
        <v>6</v>
      </c>
      <c r="H529" s="1">
        <f t="shared" si="10"/>
        <v>11.333333333333334</v>
      </c>
      <c r="K529" s="1">
        <v>661</v>
      </c>
      <c r="L529" s="1">
        <v>105605</v>
      </c>
    </row>
    <row r="530" spans="1:12">
      <c r="A530" s="3">
        <v>36355</v>
      </c>
      <c r="B530" s="1" t="s">
        <v>894</v>
      </c>
      <c r="C530" s="2">
        <v>1</v>
      </c>
      <c r="D530" s="1" t="s">
        <v>895</v>
      </c>
      <c r="E530" s="1">
        <v>16</v>
      </c>
      <c r="F530" s="1">
        <v>9</v>
      </c>
      <c r="G530" s="1">
        <v>19</v>
      </c>
      <c r="H530" s="1">
        <f t="shared" si="10"/>
        <v>14.666666666666666</v>
      </c>
      <c r="I530" s="1">
        <f>STDEV(H530:H532)</f>
        <v>4.5501322732096146</v>
      </c>
      <c r="J530" s="1">
        <f>I530/SQRT(3)</f>
        <v>2.6270200927859748</v>
      </c>
      <c r="K530" s="1">
        <v>661</v>
      </c>
      <c r="L530" s="1">
        <v>105605</v>
      </c>
    </row>
    <row r="531" spans="1:12">
      <c r="A531" s="3">
        <v>36355</v>
      </c>
      <c r="B531" s="1" t="s">
        <v>896</v>
      </c>
      <c r="C531" s="2">
        <v>2</v>
      </c>
      <c r="D531" s="1" t="s">
        <v>897</v>
      </c>
      <c r="E531" s="1">
        <v>18</v>
      </c>
      <c r="F531" s="1">
        <v>10</v>
      </c>
      <c r="G531" s="1">
        <v>13</v>
      </c>
      <c r="H531" s="1">
        <f t="shared" si="10"/>
        <v>13.666666666666666</v>
      </c>
      <c r="K531" s="1">
        <v>661</v>
      </c>
      <c r="L531" s="1">
        <v>105605</v>
      </c>
    </row>
    <row r="532" spans="1:12">
      <c r="A532" s="3">
        <v>36355</v>
      </c>
      <c r="B532" s="1" t="s">
        <v>898</v>
      </c>
      <c r="C532" s="2">
        <v>3</v>
      </c>
      <c r="D532" s="1" t="s">
        <v>899</v>
      </c>
      <c r="E532" s="1">
        <v>5</v>
      </c>
      <c r="F532" s="1">
        <v>3</v>
      </c>
      <c r="G532" s="1">
        <v>11</v>
      </c>
      <c r="H532" s="1">
        <f t="shared" si="10"/>
        <v>6.333333333333333</v>
      </c>
      <c r="K532" s="1">
        <v>661</v>
      </c>
      <c r="L532" s="1">
        <v>105605</v>
      </c>
    </row>
    <row r="533" spans="1:12">
      <c r="A533" s="3">
        <v>36362</v>
      </c>
      <c r="B533" s="1" t="s">
        <v>900</v>
      </c>
      <c r="C533" s="2">
        <v>1</v>
      </c>
      <c r="D533" s="1" t="s">
        <v>901</v>
      </c>
      <c r="E533" s="1">
        <v>24</v>
      </c>
      <c r="F533" s="1">
        <v>14</v>
      </c>
      <c r="G533" s="1">
        <v>13</v>
      </c>
      <c r="H533" s="1">
        <f t="shared" si="10"/>
        <v>17</v>
      </c>
      <c r="I533" s="1">
        <f>STDEV(H533:H535)</f>
        <v>4.3333333333333393</v>
      </c>
      <c r="J533" s="1">
        <f>I533/SQRT(3)</f>
        <v>2.501851166488382</v>
      </c>
      <c r="K533" s="1">
        <v>661</v>
      </c>
      <c r="L533" s="1">
        <v>105605</v>
      </c>
    </row>
    <row r="534" spans="1:12">
      <c r="A534" s="3">
        <v>36362</v>
      </c>
      <c r="B534" s="1" t="s">
        <v>902</v>
      </c>
      <c r="C534" s="2">
        <v>2</v>
      </c>
      <c r="D534" s="1" t="s">
        <v>903</v>
      </c>
      <c r="E534" s="1">
        <v>15</v>
      </c>
      <c r="F534" s="1">
        <v>19</v>
      </c>
      <c r="G534" s="1">
        <v>43</v>
      </c>
      <c r="H534" s="1">
        <f t="shared" si="10"/>
        <v>25.666666666666668</v>
      </c>
      <c r="K534" s="1">
        <v>661</v>
      </c>
      <c r="L534" s="1">
        <v>105605</v>
      </c>
    </row>
    <row r="535" spans="1:12">
      <c r="A535" s="3">
        <v>36362</v>
      </c>
      <c r="B535" s="1" t="s">
        <v>904</v>
      </c>
      <c r="C535" s="2">
        <v>3</v>
      </c>
      <c r="D535" s="1" t="s">
        <v>354</v>
      </c>
      <c r="E535" s="1">
        <v>24</v>
      </c>
      <c r="F535" s="1">
        <v>16</v>
      </c>
      <c r="G535" s="1">
        <v>24</v>
      </c>
      <c r="H535" s="1">
        <f t="shared" si="10"/>
        <v>21.333333333333332</v>
      </c>
      <c r="K535" s="1">
        <v>661</v>
      </c>
      <c r="L535" s="1">
        <v>105605</v>
      </c>
    </row>
    <row r="536" spans="1:12">
      <c r="A536" s="3">
        <v>36369</v>
      </c>
      <c r="B536" s="1" t="s">
        <v>355</v>
      </c>
      <c r="C536" s="2">
        <v>1</v>
      </c>
      <c r="D536" s="1" t="s">
        <v>356</v>
      </c>
      <c r="E536" s="1">
        <v>4</v>
      </c>
      <c r="F536" s="1">
        <v>11</v>
      </c>
      <c r="G536" s="1">
        <v>1</v>
      </c>
      <c r="H536" s="1">
        <f t="shared" si="10"/>
        <v>5.333333333333333</v>
      </c>
      <c r="I536" s="1">
        <f>STDEV(H536:H538)</f>
        <v>1.1547005383792526</v>
      </c>
      <c r="J536" s="1">
        <f>I536/SQRT(3)</f>
        <v>0.6666666666666673</v>
      </c>
      <c r="K536" s="1">
        <v>531</v>
      </c>
      <c r="L536" s="1">
        <v>105605</v>
      </c>
    </row>
    <row r="537" spans="1:12">
      <c r="A537" s="3">
        <v>36369</v>
      </c>
      <c r="B537" s="1" t="s">
        <v>357</v>
      </c>
      <c r="C537" s="2">
        <v>2</v>
      </c>
      <c r="D537" s="1" t="s">
        <v>358</v>
      </c>
      <c r="E537" s="1">
        <v>1</v>
      </c>
      <c r="F537" s="1">
        <v>7</v>
      </c>
      <c r="G537" s="1">
        <v>2</v>
      </c>
      <c r="H537" s="1">
        <f t="shared" si="10"/>
        <v>3.3333333333333335</v>
      </c>
      <c r="K537" s="1">
        <v>531</v>
      </c>
      <c r="L537" s="1">
        <v>105605</v>
      </c>
    </row>
    <row r="538" spans="1:12">
      <c r="A538" s="3">
        <v>36369</v>
      </c>
      <c r="B538" s="1" t="s">
        <v>359</v>
      </c>
      <c r="C538" s="2">
        <v>3</v>
      </c>
      <c r="D538" s="1" t="s">
        <v>648</v>
      </c>
      <c r="E538" s="1">
        <v>3</v>
      </c>
      <c r="F538" s="1">
        <v>9</v>
      </c>
      <c r="G538" s="1">
        <v>4</v>
      </c>
      <c r="H538" s="1">
        <f t="shared" si="10"/>
        <v>5.333333333333333</v>
      </c>
      <c r="K538" s="1">
        <v>531</v>
      </c>
      <c r="L538" s="1">
        <v>105605</v>
      </c>
    </row>
    <row r="539" spans="1:12">
      <c r="A539" s="3">
        <v>36376</v>
      </c>
      <c r="B539" s="1" t="s">
        <v>649</v>
      </c>
      <c r="C539" s="2">
        <v>1</v>
      </c>
      <c r="D539" s="1" t="s">
        <v>650</v>
      </c>
      <c r="E539" s="1">
        <v>3</v>
      </c>
      <c r="F539" s="1">
        <v>3</v>
      </c>
      <c r="G539" s="1">
        <v>2</v>
      </c>
      <c r="H539" s="1">
        <f t="shared" si="10"/>
        <v>2.6666666666666665</v>
      </c>
      <c r="I539" s="1">
        <f>STDEV(H539:H541)</f>
        <v>0.69388866648871184</v>
      </c>
      <c r="J539" s="1">
        <f>I539/SQRT(3)</f>
        <v>0.40061680838488828</v>
      </c>
      <c r="K539" s="1">
        <v>531</v>
      </c>
      <c r="L539" s="1">
        <v>105605</v>
      </c>
    </row>
    <row r="540" spans="1:12">
      <c r="A540" s="3">
        <v>36376</v>
      </c>
      <c r="B540" s="1" t="s">
        <v>651</v>
      </c>
      <c r="C540" s="2">
        <v>2</v>
      </c>
      <c r="D540" s="1" t="s">
        <v>652</v>
      </c>
      <c r="E540" s="1">
        <v>3</v>
      </c>
      <c r="F540" s="1">
        <v>1</v>
      </c>
      <c r="G540" s="1">
        <v>3</v>
      </c>
      <c r="H540" s="1">
        <f t="shared" si="10"/>
        <v>2.3333333333333335</v>
      </c>
      <c r="K540" s="1">
        <v>531</v>
      </c>
      <c r="L540" s="1">
        <v>105605</v>
      </c>
    </row>
    <row r="541" spans="1:12">
      <c r="A541" s="3">
        <v>36376</v>
      </c>
      <c r="B541" s="1" t="s">
        <v>653</v>
      </c>
      <c r="C541" s="2">
        <v>3</v>
      </c>
      <c r="D541" s="1" t="s">
        <v>654</v>
      </c>
      <c r="E541" s="1">
        <v>3</v>
      </c>
      <c r="F541" s="1">
        <v>7</v>
      </c>
      <c r="G541" s="1">
        <v>1</v>
      </c>
      <c r="H541" s="1">
        <f t="shared" si="10"/>
        <v>3.6666666666666665</v>
      </c>
      <c r="K541" s="1">
        <v>531</v>
      </c>
      <c r="L541" s="1">
        <v>105605</v>
      </c>
    </row>
    <row r="542" spans="1:12">
      <c r="A542" s="3">
        <v>36383</v>
      </c>
      <c r="B542" s="1" t="s">
        <v>655</v>
      </c>
      <c r="C542" s="2">
        <v>1</v>
      </c>
      <c r="D542" s="1" t="s">
        <v>930</v>
      </c>
      <c r="E542" s="1">
        <v>3</v>
      </c>
      <c r="F542" s="1">
        <v>4</v>
      </c>
      <c r="G542" s="1">
        <v>5</v>
      </c>
      <c r="H542" s="1">
        <f t="shared" si="10"/>
        <v>4</v>
      </c>
      <c r="I542" s="1">
        <f>STDEV(H542:H544)</f>
        <v>0.88191710368819531</v>
      </c>
      <c r="J542" s="1">
        <f>I542/SQRT(3)</f>
        <v>0.5091750772173147</v>
      </c>
      <c r="K542" s="1">
        <v>531</v>
      </c>
      <c r="L542" s="1">
        <v>119060</v>
      </c>
    </row>
    <row r="543" spans="1:12">
      <c r="A543" s="3">
        <v>36383</v>
      </c>
      <c r="B543" s="1" t="s">
        <v>931</v>
      </c>
      <c r="C543" s="2">
        <v>2</v>
      </c>
      <c r="D543" s="1" t="s">
        <v>932</v>
      </c>
      <c r="E543" s="1">
        <v>1</v>
      </c>
      <c r="F543" s="1">
        <v>4</v>
      </c>
      <c r="G543" s="1">
        <v>6</v>
      </c>
      <c r="H543" s="1">
        <f t="shared" si="10"/>
        <v>3.6666666666666665</v>
      </c>
      <c r="K543" s="1">
        <v>531</v>
      </c>
      <c r="L543" s="1">
        <v>119060</v>
      </c>
    </row>
    <row r="544" spans="1:12">
      <c r="A544" s="3">
        <v>36383</v>
      </c>
      <c r="B544" s="1" t="s">
        <v>933</v>
      </c>
      <c r="C544" s="2">
        <v>3</v>
      </c>
      <c r="D544" s="1" t="s">
        <v>934</v>
      </c>
      <c r="E544" s="1">
        <v>9</v>
      </c>
      <c r="F544" s="1">
        <v>3</v>
      </c>
      <c r="G544" s="1">
        <v>4</v>
      </c>
      <c r="H544" s="1">
        <f t="shared" si="10"/>
        <v>5.333333333333333</v>
      </c>
      <c r="K544" s="1">
        <v>531</v>
      </c>
      <c r="L544" s="1">
        <v>119060</v>
      </c>
    </row>
    <row r="545" spans="1:12">
      <c r="A545" s="3">
        <v>36390</v>
      </c>
      <c r="B545" s="1" t="s">
        <v>935</v>
      </c>
      <c r="C545" s="2">
        <v>1</v>
      </c>
      <c r="D545" s="1" t="s">
        <v>936</v>
      </c>
      <c r="E545" s="1">
        <v>4</v>
      </c>
      <c r="F545" s="1">
        <v>20</v>
      </c>
      <c r="G545" s="1">
        <v>18</v>
      </c>
      <c r="H545" s="1">
        <f t="shared" si="10"/>
        <v>14</v>
      </c>
      <c r="I545" s="1">
        <f>STDEV(H545:H547)</f>
        <v>2.5458753860865859</v>
      </c>
      <c r="J545" s="1">
        <f>I545/SQRT(3)</f>
        <v>1.4698618394803329</v>
      </c>
      <c r="K545" s="1">
        <v>531</v>
      </c>
      <c r="L545" s="1">
        <v>119060</v>
      </c>
    </row>
    <row r="546" spans="1:12">
      <c r="A546" s="3">
        <v>36390</v>
      </c>
      <c r="B546" s="1" t="s">
        <v>937</v>
      </c>
      <c r="C546" s="2">
        <v>2</v>
      </c>
      <c r="D546" s="1" t="s">
        <v>938</v>
      </c>
      <c r="E546" s="1">
        <v>7</v>
      </c>
      <c r="F546" s="1">
        <v>18</v>
      </c>
      <c r="G546" s="1">
        <v>22</v>
      </c>
      <c r="H546" s="1">
        <f t="shared" si="10"/>
        <v>15.666666666666666</v>
      </c>
      <c r="K546" s="1">
        <v>531</v>
      </c>
      <c r="L546" s="1">
        <v>119060</v>
      </c>
    </row>
    <row r="547" spans="1:12">
      <c r="A547" s="3">
        <v>36390</v>
      </c>
      <c r="B547" s="1" t="s">
        <v>939</v>
      </c>
      <c r="C547" s="2">
        <v>3</v>
      </c>
      <c r="D547" s="1" t="s">
        <v>940</v>
      </c>
      <c r="E547" s="1">
        <v>20</v>
      </c>
      <c r="F547" s="1">
        <v>19</v>
      </c>
      <c r="G547" s="1">
        <v>18</v>
      </c>
      <c r="H547" s="1">
        <f t="shared" si="10"/>
        <v>19</v>
      </c>
      <c r="K547" s="1">
        <v>531</v>
      </c>
      <c r="L547" s="1">
        <v>119060</v>
      </c>
    </row>
    <row r="548" spans="1:12">
      <c r="A548" s="3">
        <v>36308</v>
      </c>
      <c r="B548" s="1" t="s">
        <v>48</v>
      </c>
      <c r="C548" s="2">
        <v>1</v>
      </c>
      <c r="D548" s="1" t="s">
        <v>1341</v>
      </c>
      <c r="E548" s="1">
        <v>0</v>
      </c>
      <c r="F548" s="1">
        <v>0</v>
      </c>
      <c r="G548" s="1">
        <v>0</v>
      </c>
      <c r="H548" s="1">
        <f t="shared" si="10"/>
        <v>0</v>
      </c>
      <c r="I548" s="1">
        <f>STDEV(H548:H550)</f>
        <v>0</v>
      </c>
      <c r="J548" s="1">
        <f>I548/SQRT(3)</f>
        <v>0</v>
      </c>
      <c r="K548" s="1">
        <v>661</v>
      </c>
      <c r="L548" s="1">
        <v>243970</v>
      </c>
    </row>
    <row r="549" spans="1:12">
      <c r="A549" s="3">
        <v>36308</v>
      </c>
      <c r="B549" s="1" t="s">
        <v>48</v>
      </c>
      <c r="C549" s="2">
        <v>2</v>
      </c>
      <c r="D549" s="1" t="s">
        <v>1341</v>
      </c>
      <c r="E549" s="1">
        <v>0</v>
      </c>
      <c r="F549" s="1">
        <v>0</v>
      </c>
      <c r="G549" s="1">
        <v>0</v>
      </c>
      <c r="H549" s="1">
        <f t="shared" si="10"/>
        <v>0</v>
      </c>
      <c r="K549" s="1">
        <v>661</v>
      </c>
      <c r="L549" s="1">
        <v>243970</v>
      </c>
    </row>
    <row r="550" spans="1:12">
      <c r="A550" s="3">
        <v>36308</v>
      </c>
      <c r="B550" s="1" t="s">
        <v>48</v>
      </c>
      <c r="C550" s="2">
        <v>3</v>
      </c>
      <c r="D550" s="1" t="s">
        <v>1341</v>
      </c>
      <c r="E550" s="1">
        <v>0</v>
      </c>
      <c r="F550" s="1">
        <v>0</v>
      </c>
      <c r="G550" s="1">
        <v>0</v>
      </c>
      <c r="H550" s="1">
        <f t="shared" si="10"/>
        <v>0</v>
      </c>
      <c r="K550" s="1">
        <v>661</v>
      </c>
      <c r="L550" s="1">
        <v>243970</v>
      </c>
    </row>
    <row r="551" spans="1:12">
      <c r="A551" s="3">
        <v>36313</v>
      </c>
      <c r="B551" s="1" t="s">
        <v>48</v>
      </c>
      <c r="C551" s="2">
        <v>1</v>
      </c>
      <c r="D551" s="1" t="s">
        <v>1341</v>
      </c>
      <c r="E551" s="1">
        <v>0</v>
      </c>
      <c r="F551" s="1">
        <v>0</v>
      </c>
      <c r="G551" s="1">
        <v>0</v>
      </c>
      <c r="H551" s="1">
        <f t="shared" si="10"/>
        <v>0</v>
      </c>
      <c r="I551" s="1">
        <f>STDEV(H551:H553)</f>
        <v>0</v>
      </c>
      <c r="J551" s="1">
        <f>I551/SQRT(3)</f>
        <v>0</v>
      </c>
      <c r="K551" s="1">
        <v>661</v>
      </c>
      <c r="L551" s="1">
        <v>243970</v>
      </c>
    </row>
    <row r="552" spans="1:12">
      <c r="A552" s="3">
        <v>36313</v>
      </c>
      <c r="B552" s="1" t="s">
        <v>48</v>
      </c>
      <c r="C552" s="2">
        <v>2</v>
      </c>
      <c r="D552" s="1" t="s">
        <v>1341</v>
      </c>
      <c r="E552" s="1">
        <v>0</v>
      </c>
      <c r="F552" s="1">
        <v>0</v>
      </c>
      <c r="G552" s="1">
        <v>0</v>
      </c>
      <c r="H552" s="1">
        <f t="shared" si="10"/>
        <v>0</v>
      </c>
      <c r="K552" s="1">
        <v>661</v>
      </c>
      <c r="L552" s="1">
        <v>243970</v>
      </c>
    </row>
    <row r="553" spans="1:12">
      <c r="A553" s="3">
        <v>36313</v>
      </c>
      <c r="B553" s="1" t="s">
        <v>48</v>
      </c>
      <c r="C553" s="2">
        <v>3</v>
      </c>
      <c r="D553" s="1" t="s">
        <v>1341</v>
      </c>
      <c r="E553" s="1">
        <v>0</v>
      </c>
      <c r="F553" s="1">
        <v>0</v>
      </c>
      <c r="G553" s="1">
        <v>0</v>
      </c>
      <c r="H553" s="1">
        <f t="shared" si="10"/>
        <v>0</v>
      </c>
      <c r="K553" s="1">
        <v>661</v>
      </c>
      <c r="L553" s="1">
        <v>243970</v>
      </c>
    </row>
    <row r="554" spans="1:12">
      <c r="A554" s="3">
        <v>36320</v>
      </c>
      <c r="B554" s="1" t="s">
        <v>48</v>
      </c>
      <c r="C554" s="2">
        <v>1</v>
      </c>
      <c r="D554" s="1" t="s">
        <v>1341</v>
      </c>
      <c r="E554" s="1">
        <v>0</v>
      </c>
      <c r="F554" s="1">
        <v>0</v>
      </c>
      <c r="G554" s="1">
        <v>0</v>
      </c>
      <c r="H554" s="1">
        <f t="shared" si="10"/>
        <v>0</v>
      </c>
      <c r="I554" s="1">
        <f>STDEV(H554:H556)</f>
        <v>0</v>
      </c>
      <c r="J554" s="1">
        <f>I554/SQRT(3)</f>
        <v>0</v>
      </c>
      <c r="K554" s="1">
        <v>661</v>
      </c>
      <c r="L554" s="1">
        <v>243970</v>
      </c>
    </row>
    <row r="555" spans="1:12">
      <c r="A555" s="3">
        <v>36320</v>
      </c>
      <c r="B555" s="1" t="s">
        <v>48</v>
      </c>
      <c r="C555" s="2">
        <v>2</v>
      </c>
      <c r="D555" s="1" t="s">
        <v>1341</v>
      </c>
      <c r="E555" s="1">
        <v>0</v>
      </c>
      <c r="F555" s="1">
        <v>0</v>
      </c>
      <c r="G555" s="1">
        <v>0</v>
      </c>
      <c r="H555" s="1">
        <f t="shared" si="10"/>
        <v>0</v>
      </c>
      <c r="K555" s="1">
        <v>661</v>
      </c>
      <c r="L555" s="1">
        <v>243970</v>
      </c>
    </row>
    <row r="556" spans="1:12">
      <c r="A556" s="3">
        <v>36320</v>
      </c>
      <c r="B556" s="1" t="s">
        <v>48</v>
      </c>
      <c r="C556" s="2">
        <v>3</v>
      </c>
      <c r="D556" s="1" t="s">
        <v>1341</v>
      </c>
      <c r="E556" s="1">
        <v>0</v>
      </c>
      <c r="F556" s="1">
        <v>0</v>
      </c>
      <c r="G556" s="1">
        <v>0</v>
      </c>
      <c r="H556" s="1">
        <f t="shared" si="10"/>
        <v>0</v>
      </c>
      <c r="K556" s="1">
        <v>661</v>
      </c>
      <c r="L556" s="1">
        <v>243970</v>
      </c>
    </row>
    <row r="557" spans="1:12">
      <c r="A557" s="3">
        <v>36327</v>
      </c>
      <c r="B557" s="1" t="s">
        <v>48</v>
      </c>
      <c r="C557" s="2">
        <v>1</v>
      </c>
      <c r="D557" s="1" t="s">
        <v>1341</v>
      </c>
      <c r="E557" s="1">
        <v>0</v>
      </c>
      <c r="F557" s="1">
        <v>0</v>
      </c>
      <c r="G557" s="1">
        <v>0</v>
      </c>
      <c r="H557" s="1">
        <f t="shared" si="10"/>
        <v>0</v>
      </c>
      <c r="I557" s="1">
        <f>STDEV(H557:H559)</f>
        <v>0.19245008972987526</v>
      </c>
      <c r="J557" s="1">
        <f>I557/SQRT(3)</f>
        <v>0.11111111111111112</v>
      </c>
      <c r="K557" s="1">
        <v>661</v>
      </c>
      <c r="L557" s="1">
        <v>243970</v>
      </c>
    </row>
    <row r="558" spans="1:12">
      <c r="A558" s="3">
        <v>36327</v>
      </c>
      <c r="B558" s="1" t="s">
        <v>48</v>
      </c>
      <c r="C558" s="2">
        <v>2</v>
      </c>
      <c r="D558" s="1" t="s">
        <v>1341</v>
      </c>
      <c r="E558" s="1">
        <v>0</v>
      </c>
      <c r="F558" s="1">
        <v>0</v>
      </c>
      <c r="G558" s="1">
        <v>1</v>
      </c>
      <c r="H558" s="1">
        <f t="shared" si="10"/>
        <v>0.33333333333333331</v>
      </c>
      <c r="K558" s="1">
        <v>661</v>
      </c>
      <c r="L558" s="1">
        <v>243970</v>
      </c>
    </row>
    <row r="559" spans="1:12">
      <c r="A559" s="3">
        <v>36327</v>
      </c>
      <c r="B559" s="1" t="s">
        <v>48</v>
      </c>
      <c r="C559" s="2">
        <v>3</v>
      </c>
      <c r="D559" s="1" t="s">
        <v>1341</v>
      </c>
      <c r="E559" s="1">
        <v>0</v>
      </c>
      <c r="F559" s="1">
        <v>0</v>
      </c>
      <c r="G559" s="1">
        <v>0</v>
      </c>
      <c r="H559" s="1">
        <f t="shared" si="10"/>
        <v>0</v>
      </c>
      <c r="K559" s="1">
        <v>661</v>
      </c>
      <c r="L559" s="1">
        <v>243970</v>
      </c>
    </row>
    <row r="560" spans="1:12">
      <c r="A560" s="3">
        <v>36334</v>
      </c>
      <c r="B560" s="1" t="s">
        <v>48</v>
      </c>
      <c r="C560" s="2">
        <v>1</v>
      </c>
      <c r="D560" s="1" t="s">
        <v>1341</v>
      </c>
      <c r="E560" s="1">
        <v>0</v>
      </c>
      <c r="F560" s="1">
        <v>0</v>
      </c>
      <c r="G560" s="1">
        <v>0</v>
      </c>
      <c r="H560" s="1">
        <f t="shared" si="10"/>
        <v>0</v>
      </c>
      <c r="I560" s="1">
        <f>STDEV(H560:H562)</f>
        <v>0</v>
      </c>
      <c r="J560" s="1">
        <f>I560/SQRT(3)</f>
        <v>0</v>
      </c>
      <c r="K560" s="1">
        <v>661</v>
      </c>
      <c r="L560" s="1">
        <v>243970</v>
      </c>
    </row>
    <row r="561" spans="1:12">
      <c r="A561" s="3">
        <v>36334</v>
      </c>
      <c r="B561" s="1" t="s">
        <v>48</v>
      </c>
      <c r="C561" s="2">
        <v>2</v>
      </c>
      <c r="D561" s="1" t="s">
        <v>1341</v>
      </c>
      <c r="E561" s="1">
        <v>0</v>
      </c>
      <c r="F561" s="1">
        <v>0</v>
      </c>
      <c r="G561" s="1">
        <v>0</v>
      </c>
      <c r="H561" s="1">
        <f t="shared" si="10"/>
        <v>0</v>
      </c>
      <c r="K561" s="1">
        <v>661</v>
      </c>
      <c r="L561" s="1">
        <v>243970</v>
      </c>
    </row>
    <row r="562" spans="1:12">
      <c r="A562" s="3">
        <v>36334</v>
      </c>
      <c r="B562" s="1" t="s">
        <v>48</v>
      </c>
      <c r="C562" s="2">
        <v>3</v>
      </c>
      <c r="D562" s="1" t="s">
        <v>1341</v>
      </c>
      <c r="E562" s="1">
        <v>0</v>
      </c>
      <c r="F562" s="1">
        <v>0</v>
      </c>
      <c r="G562" s="1">
        <v>0</v>
      </c>
      <c r="H562" s="1">
        <f t="shared" si="10"/>
        <v>0</v>
      </c>
      <c r="K562" s="1">
        <v>661</v>
      </c>
      <c r="L562" s="1">
        <v>243970</v>
      </c>
    </row>
    <row r="563" spans="1:12">
      <c r="A563" s="3">
        <v>36341</v>
      </c>
      <c r="B563" s="1" t="s">
        <v>48</v>
      </c>
      <c r="C563" s="2">
        <v>1</v>
      </c>
      <c r="D563" s="1" t="s">
        <v>1341</v>
      </c>
      <c r="E563" s="1">
        <v>1</v>
      </c>
      <c r="F563" s="1">
        <v>0</v>
      </c>
      <c r="G563" s="1">
        <v>1</v>
      </c>
      <c r="H563" s="1">
        <f t="shared" si="10"/>
        <v>0.66666666666666663</v>
      </c>
      <c r="I563" s="1">
        <f>STDEV(H563:H565)</f>
        <v>0.38490017945975052</v>
      </c>
      <c r="J563" s="1">
        <f>I563/SQRT(3)</f>
        <v>0.22222222222222224</v>
      </c>
      <c r="K563" s="1">
        <v>661</v>
      </c>
      <c r="L563" s="1">
        <v>243970</v>
      </c>
    </row>
    <row r="564" spans="1:12">
      <c r="A564" s="3">
        <v>36341</v>
      </c>
      <c r="B564" s="1" t="s">
        <v>48</v>
      </c>
      <c r="C564" s="2">
        <v>2</v>
      </c>
      <c r="D564" s="1" t="s">
        <v>1341</v>
      </c>
      <c r="E564" s="1">
        <v>0</v>
      </c>
      <c r="F564" s="1">
        <v>0</v>
      </c>
      <c r="G564" s="1">
        <v>0</v>
      </c>
      <c r="H564" s="1">
        <f t="shared" si="10"/>
        <v>0</v>
      </c>
      <c r="K564" s="1">
        <v>661</v>
      </c>
      <c r="L564" s="1">
        <v>243970</v>
      </c>
    </row>
    <row r="565" spans="1:12">
      <c r="A565" s="3">
        <v>36341</v>
      </c>
      <c r="B565" s="1" t="s">
        <v>48</v>
      </c>
      <c r="C565" s="2">
        <v>3</v>
      </c>
      <c r="D565" s="1" t="s">
        <v>1341</v>
      </c>
      <c r="E565" s="1">
        <v>0</v>
      </c>
      <c r="F565" s="1">
        <v>0</v>
      </c>
      <c r="G565" s="1">
        <v>0</v>
      </c>
      <c r="H565" s="1">
        <f t="shared" si="10"/>
        <v>0</v>
      </c>
      <c r="K565" s="1">
        <v>661</v>
      </c>
      <c r="L565" s="1">
        <v>243970</v>
      </c>
    </row>
    <row r="566" spans="1:12">
      <c r="A566" s="3">
        <v>36348</v>
      </c>
      <c r="B566" s="1" t="s">
        <v>48</v>
      </c>
      <c r="C566" s="2">
        <v>1</v>
      </c>
      <c r="D566" s="1" t="s">
        <v>1341</v>
      </c>
      <c r="E566" s="1">
        <v>0</v>
      </c>
      <c r="F566" s="1">
        <v>0</v>
      </c>
      <c r="G566" s="1">
        <v>0</v>
      </c>
      <c r="H566" s="1">
        <f t="shared" si="10"/>
        <v>0</v>
      </c>
      <c r="I566" s="1">
        <f>STDEV(H566:H568)</f>
        <v>0</v>
      </c>
      <c r="J566" s="1">
        <f>I566/SQRT(3)</f>
        <v>0</v>
      </c>
      <c r="K566" s="1">
        <v>661</v>
      </c>
      <c r="L566" s="1">
        <v>150695</v>
      </c>
    </row>
    <row r="567" spans="1:12">
      <c r="A567" s="3">
        <v>36348</v>
      </c>
      <c r="B567" s="1" t="s">
        <v>48</v>
      </c>
      <c r="C567" s="2">
        <v>2</v>
      </c>
      <c r="D567" s="1" t="s">
        <v>1341</v>
      </c>
      <c r="E567" s="1">
        <v>0</v>
      </c>
      <c r="F567" s="1">
        <v>0</v>
      </c>
      <c r="G567" s="1">
        <v>0</v>
      </c>
      <c r="H567" s="1">
        <f t="shared" si="10"/>
        <v>0</v>
      </c>
      <c r="K567" s="1">
        <v>661</v>
      </c>
      <c r="L567" s="1">
        <v>150695</v>
      </c>
    </row>
    <row r="568" spans="1:12">
      <c r="A568" s="3">
        <v>36348</v>
      </c>
      <c r="B568" s="1" t="s">
        <v>48</v>
      </c>
      <c r="C568" s="2">
        <v>3</v>
      </c>
      <c r="D568" s="1" t="s">
        <v>1341</v>
      </c>
      <c r="E568" s="1">
        <v>0</v>
      </c>
      <c r="F568" s="1">
        <v>0</v>
      </c>
      <c r="G568" s="1">
        <v>0</v>
      </c>
      <c r="H568" s="1">
        <f t="shared" si="10"/>
        <v>0</v>
      </c>
      <c r="K568" s="1">
        <v>661</v>
      </c>
      <c r="L568" s="1">
        <v>150695</v>
      </c>
    </row>
    <row r="569" spans="1:12">
      <c r="A569" s="3">
        <v>36355</v>
      </c>
      <c r="B569" s="1" t="s">
        <v>48</v>
      </c>
      <c r="C569" s="2">
        <v>1</v>
      </c>
      <c r="D569" s="1" t="s">
        <v>1341</v>
      </c>
      <c r="E569" s="1">
        <v>0</v>
      </c>
      <c r="F569" s="1">
        <v>0</v>
      </c>
      <c r="G569" s="1">
        <v>0</v>
      </c>
      <c r="H569" s="1">
        <f t="shared" si="10"/>
        <v>0</v>
      </c>
      <c r="I569" s="1">
        <f>STDEV(H569:H571)</f>
        <v>0.19245008972987526</v>
      </c>
      <c r="J569" s="1">
        <f>I569/SQRT(3)</f>
        <v>0.11111111111111112</v>
      </c>
      <c r="K569" s="1">
        <v>661</v>
      </c>
      <c r="L569" s="1">
        <v>150695</v>
      </c>
    </row>
    <row r="570" spans="1:12">
      <c r="A570" s="3">
        <v>36355</v>
      </c>
      <c r="B570" s="1" t="s">
        <v>48</v>
      </c>
      <c r="C570" s="2">
        <v>2</v>
      </c>
      <c r="D570" s="1" t="s">
        <v>1341</v>
      </c>
      <c r="E570" s="1">
        <v>0</v>
      </c>
      <c r="F570" s="1">
        <v>0</v>
      </c>
      <c r="G570" s="1">
        <v>0</v>
      </c>
      <c r="H570" s="1">
        <f t="shared" si="10"/>
        <v>0</v>
      </c>
      <c r="K570" s="1">
        <v>661</v>
      </c>
      <c r="L570" s="1">
        <v>150695</v>
      </c>
    </row>
    <row r="571" spans="1:12">
      <c r="A571" s="3">
        <v>36355</v>
      </c>
      <c r="B571" s="1" t="s">
        <v>48</v>
      </c>
      <c r="C571" s="2">
        <v>3</v>
      </c>
      <c r="D571" s="1" t="s">
        <v>1341</v>
      </c>
      <c r="E571" s="1">
        <v>1</v>
      </c>
      <c r="F571" s="1">
        <v>0</v>
      </c>
      <c r="G571" s="1">
        <v>0</v>
      </c>
      <c r="H571" s="1">
        <f t="shared" si="10"/>
        <v>0.33333333333333331</v>
      </c>
      <c r="K571" s="1">
        <v>661</v>
      </c>
      <c r="L571" s="1">
        <v>150695</v>
      </c>
    </row>
    <row r="572" spans="1:12">
      <c r="A572" s="3">
        <v>36362</v>
      </c>
      <c r="B572" s="1" t="s">
        <v>48</v>
      </c>
      <c r="C572" s="2">
        <v>1</v>
      </c>
      <c r="D572" s="1" t="s">
        <v>1341</v>
      </c>
      <c r="E572" s="1">
        <v>1</v>
      </c>
      <c r="F572" s="1">
        <v>0</v>
      </c>
      <c r="G572" s="1">
        <v>0</v>
      </c>
      <c r="H572" s="1">
        <f t="shared" si="10"/>
        <v>0.33333333333333331</v>
      </c>
      <c r="I572" s="1">
        <f>STDEV(H572:H574)</f>
        <v>0.33333333333333337</v>
      </c>
      <c r="J572" s="1">
        <f>I572/SQRT(3)</f>
        <v>0.19245008972987529</v>
      </c>
      <c r="K572" s="1">
        <v>661</v>
      </c>
      <c r="L572" s="1">
        <v>160697</v>
      </c>
    </row>
    <row r="573" spans="1:12">
      <c r="A573" s="3">
        <v>36362</v>
      </c>
      <c r="B573" s="1" t="s">
        <v>48</v>
      </c>
      <c r="C573" s="2">
        <v>2</v>
      </c>
      <c r="D573" s="1" t="s">
        <v>1341</v>
      </c>
      <c r="E573" s="1">
        <v>1</v>
      </c>
      <c r="F573" s="1">
        <v>0</v>
      </c>
      <c r="G573" s="1">
        <v>1</v>
      </c>
      <c r="H573" s="1">
        <f t="shared" si="10"/>
        <v>0.66666666666666663</v>
      </c>
      <c r="K573" s="1">
        <v>661</v>
      </c>
      <c r="L573" s="1">
        <v>160697</v>
      </c>
    </row>
    <row r="574" spans="1:12">
      <c r="A574" s="3">
        <v>36362</v>
      </c>
      <c r="B574" s="1" t="s">
        <v>48</v>
      </c>
      <c r="C574" s="2">
        <v>3</v>
      </c>
      <c r="D574" s="1" t="s">
        <v>1341</v>
      </c>
      <c r="E574" s="1">
        <v>0</v>
      </c>
      <c r="F574" s="1">
        <v>0</v>
      </c>
      <c r="G574" s="1">
        <v>0</v>
      </c>
      <c r="H574" s="1">
        <f t="shared" si="10"/>
        <v>0</v>
      </c>
      <c r="K574" s="1">
        <v>661</v>
      </c>
      <c r="L574" s="1">
        <v>160697</v>
      </c>
    </row>
    <row r="575" spans="1:12">
      <c r="A575" s="3">
        <v>36369</v>
      </c>
      <c r="B575" s="1" t="s">
        <v>48</v>
      </c>
      <c r="C575" s="2">
        <v>1</v>
      </c>
      <c r="D575" s="1" t="s">
        <v>1341</v>
      </c>
      <c r="E575" s="1">
        <v>0</v>
      </c>
      <c r="F575" s="1">
        <v>0</v>
      </c>
      <c r="G575" s="1">
        <v>0</v>
      </c>
      <c r="H575" s="1">
        <f t="shared" si="10"/>
        <v>0</v>
      </c>
      <c r="I575" s="1">
        <f>STDEV(H575:H577)</f>
        <v>0.19245008972987526</v>
      </c>
      <c r="J575" s="1">
        <f>I575/SQRT(3)</f>
        <v>0.11111111111111112</v>
      </c>
      <c r="K575" s="1">
        <v>531</v>
      </c>
      <c r="L575" s="1">
        <v>160697</v>
      </c>
    </row>
    <row r="576" spans="1:12">
      <c r="A576" s="3">
        <v>36369</v>
      </c>
      <c r="B576" s="1" t="s">
        <v>48</v>
      </c>
      <c r="C576" s="2">
        <v>2</v>
      </c>
      <c r="D576" s="1" t="s">
        <v>1341</v>
      </c>
      <c r="E576" s="1">
        <v>1</v>
      </c>
      <c r="F576" s="1">
        <v>0</v>
      </c>
      <c r="G576" s="1">
        <v>0</v>
      </c>
      <c r="H576" s="1">
        <f t="shared" si="10"/>
        <v>0.33333333333333331</v>
      </c>
      <c r="K576" s="1">
        <v>531</v>
      </c>
      <c r="L576" s="1">
        <v>160697</v>
      </c>
    </row>
    <row r="577" spans="1:12">
      <c r="A577" s="3">
        <v>36369</v>
      </c>
      <c r="B577" s="1" t="s">
        <v>48</v>
      </c>
      <c r="C577" s="2">
        <v>3</v>
      </c>
      <c r="D577" s="1" t="s">
        <v>1341</v>
      </c>
      <c r="E577" s="1">
        <v>0</v>
      </c>
      <c r="F577" s="1">
        <v>0</v>
      </c>
      <c r="G577" s="1">
        <v>0</v>
      </c>
      <c r="H577" s="1">
        <f t="shared" si="10"/>
        <v>0</v>
      </c>
      <c r="K577" s="1">
        <v>531</v>
      </c>
      <c r="L577" s="1">
        <v>160697</v>
      </c>
    </row>
    <row r="578" spans="1:12">
      <c r="A578" s="3">
        <v>36376</v>
      </c>
      <c r="B578" s="1" t="s">
        <v>48</v>
      </c>
      <c r="C578" s="2">
        <v>1</v>
      </c>
      <c r="D578" s="1" t="s">
        <v>1341</v>
      </c>
      <c r="E578" s="1">
        <v>0</v>
      </c>
      <c r="F578" s="1">
        <v>0</v>
      </c>
      <c r="G578" s="1">
        <v>0</v>
      </c>
      <c r="H578" s="1">
        <f t="shared" ref="H578:H586" si="11">AVERAGE(E578:G578)</f>
        <v>0</v>
      </c>
      <c r="I578" s="1">
        <f>STDEV(H578:H580)</f>
        <v>0</v>
      </c>
      <c r="J578" s="1">
        <f>I578/SQRT(3)</f>
        <v>0</v>
      </c>
      <c r="K578" s="1">
        <v>531</v>
      </c>
      <c r="L578" s="1">
        <v>132485</v>
      </c>
    </row>
    <row r="579" spans="1:12">
      <c r="A579" s="3">
        <v>36376</v>
      </c>
      <c r="B579" s="1" t="s">
        <v>48</v>
      </c>
      <c r="C579" s="2">
        <v>2</v>
      </c>
      <c r="D579" s="1" t="s">
        <v>1341</v>
      </c>
      <c r="E579" s="1">
        <v>0</v>
      </c>
      <c r="F579" s="1">
        <v>0</v>
      </c>
      <c r="G579" s="1">
        <v>0</v>
      </c>
      <c r="H579" s="1">
        <f t="shared" si="11"/>
        <v>0</v>
      </c>
      <c r="K579" s="1">
        <v>531</v>
      </c>
      <c r="L579" s="1">
        <v>132485</v>
      </c>
    </row>
    <row r="580" spans="1:12">
      <c r="A580" s="3">
        <v>36376</v>
      </c>
      <c r="B580" s="1" t="s">
        <v>48</v>
      </c>
      <c r="C580" s="2">
        <v>3</v>
      </c>
      <c r="D580" s="1" t="s">
        <v>1341</v>
      </c>
      <c r="E580" s="1">
        <v>0</v>
      </c>
      <c r="F580" s="1">
        <v>0</v>
      </c>
      <c r="G580" s="1">
        <v>0</v>
      </c>
      <c r="H580" s="1">
        <f t="shared" si="11"/>
        <v>0</v>
      </c>
      <c r="K580" s="1">
        <v>531</v>
      </c>
      <c r="L580" s="1">
        <v>132485</v>
      </c>
    </row>
    <row r="581" spans="1:12">
      <c r="A581" s="3">
        <v>36383</v>
      </c>
      <c r="B581" s="1" t="s">
        <v>48</v>
      </c>
      <c r="C581" s="2">
        <v>1</v>
      </c>
      <c r="D581" s="1" t="s">
        <v>1341</v>
      </c>
      <c r="E581" s="1">
        <v>0</v>
      </c>
      <c r="F581" s="1">
        <v>0</v>
      </c>
      <c r="G581" s="1">
        <v>0</v>
      </c>
      <c r="H581" s="1">
        <f t="shared" si="11"/>
        <v>0</v>
      </c>
      <c r="I581" s="1">
        <f>STDEV(H581:H583)</f>
        <v>0</v>
      </c>
      <c r="J581" s="1">
        <f>I581/SQRT(3)</f>
        <v>0</v>
      </c>
      <c r="K581" s="1">
        <v>531</v>
      </c>
      <c r="L581" s="1">
        <v>132485</v>
      </c>
    </row>
    <row r="582" spans="1:12">
      <c r="A582" s="3">
        <v>36383</v>
      </c>
      <c r="B582" s="1" t="s">
        <v>48</v>
      </c>
      <c r="C582" s="2">
        <v>2</v>
      </c>
      <c r="D582" s="1" t="s">
        <v>1341</v>
      </c>
      <c r="E582" s="1">
        <v>0</v>
      </c>
      <c r="F582" s="1">
        <v>0</v>
      </c>
      <c r="G582" s="1">
        <v>0</v>
      </c>
      <c r="H582" s="1">
        <f t="shared" si="11"/>
        <v>0</v>
      </c>
      <c r="K582" s="1">
        <v>531</v>
      </c>
      <c r="L582" s="1">
        <v>132485</v>
      </c>
    </row>
    <row r="583" spans="1:12">
      <c r="A583" s="3">
        <v>36383</v>
      </c>
      <c r="B583" s="1" t="s">
        <v>48</v>
      </c>
      <c r="C583" s="2">
        <v>3</v>
      </c>
      <c r="D583" s="1" t="s">
        <v>1341</v>
      </c>
      <c r="E583" s="1">
        <v>0</v>
      </c>
      <c r="F583" s="1">
        <v>0</v>
      </c>
      <c r="G583" s="1">
        <v>0</v>
      </c>
      <c r="H583" s="1">
        <f t="shared" si="11"/>
        <v>0</v>
      </c>
      <c r="K583" s="1">
        <v>531</v>
      </c>
      <c r="L583" s="1">
        <v>132485</v>
      </c>
    </row>
    <row r="584" spans="1:12">
      <c r="A584" s="3">
        <v>36390</v>
      </c>
      <c r="B584" s="1" t="s">
        <v>48</v>
      </c>
      <c r="C584" s="2">
        <v>1</v>
      </c>
      <c r="D584" s="1" t="s">
        <v>1341</v>
      </c>
      <c r="E584" s="1">
        <v>0</v>
      </c>
      <c r="F584" s="1">
        <v>0</v>
      </c>
      <c r="G584" s="1">
        <v>0</v>
      </c>
      <c r="H584" s="1">
        <f t="shared" si="11"/>
        <v>0</v>
      </c>
      <c r="I584" s="1">
        <f>STDEV(H584:H586)</f>
        <v>0.19245008972987526</v>
      </c>
      <c r="J584" s="1">
        <f>I584/SQRT(3)</f>
        <v>0.11111111111111112</v>
      </c>
      <c r="K584" s="1">
        <v>531</v>
      </c>
      <c r="L584" s="1">
        <v>132485</v>
      </c>
    </row>
    <row r="585" spans="1:12">
      <c r="A585" s="3">
        <v>36390</v>
      </c>
      <c r="B585" s="1" t="s">
        <v>48</v>
      </c>
      <c r="C585" s="2">
        <v>2</v>
      </c>
      <c r="D585" s="1" t="s">
        <v>1341</v>
      </c>
      <c r="E585" s="1">
        <v>0</v>
      </c>
      <c r="F585" s="1">
        <v>0</v>
      </c>
      <c r="G585" s="1">
        <v>1</v>
      </c>
      <c r="H585" s="1">
        <f t="shared" si="11"/>
        <v>0.33333333333333331</v>
      </c>
      <c r="K585" s="1">
        <v>531</v>
      </c>
      <c r="L585" s="1">
        <v>132485</v>
      </c>
    </row>
    <row r="586" spans="1:12">
      <c r="A586" s="3">
        <v>36390</v>
      </c>
      <c r="B586" s="1" t="s">
        <v>48</v>
      </c>
      <c r="C586" s="2">
        <v>3</v>
      </c>
      <c r="D586" s="1" t="s">
        <v>1341</v>
      </c>
      <c r="E586" s="1">
        <v>0</v>
      </c>
      <c r="F586" s="1">
        <v>0</v>
      </c>
      <c r="G586" s="1">
        <v>0</v>
      </c>
      <c r="H586" s="1">
        <f t="shared" si="11"/>
        <v>0</v>
      </c>
      <c r="K586" s="1">
        <v>531</v>
      </c>
      <c r="L586" s="1">
        <v>132485</v>
      </c>
    </row>
  </sheetData>
  <phoneticPr fontId="6"/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/>
  <dimension ref="A1:M547"/>
  <sheetViews>
    <sheetView topLeftCell="A139" workbookViewId="0">
      <selection activeCell="M59" sqref="M59:M73"/>
    </sheetView>
  </sheetViews>
  <sheetFormatPr defaultColWidth="11.42578125" defaultRowHeight="12"/>
  <cols>
    <col min="1" max="2" width="11.42578125" style="1" customWidth="1"/>
    <col min="3" max="3" width="11.42578125" style="2" customWidth="1"/>
    <col min="4" max="4" width="14.85546875" style="1" customWidth="1"/>
    <col min="5" max="16384" width="11.42578125" style="1"/>
  </cols>
  <sheetData>
    <row r="1" spans="1:12">
      <c r="A1" s="1" t="s">
        <v>1219</v>
      </c>
      <c r="B1" s="1" t="s">
        <v>1220</v>
      </c>
      <c r="C1" s="2" t="s">
        <v>1221</v>
      </c>
      <c r="D1" s="1" t="s">
        <v>1222</v>
      </c>
      <c r="E1" s="1" t="s">
        <v>1223</v>
      </c>
      <c r="F1" s="1" t="s">
        <v>1224</v>
      </c>
      <c r="G1" s="1" t="s">
        <v>1225</v>
      </c>
      <c r="H1" s="1" t="s">
        <v>1226</v>
      </c>
      <c r="I1" s="1" t="s">
        <v>20</v>
      </c>
      <c r="J1" s="4" t="s">
        <v>7035</v>
      </c>
      <c r="K1" s="1" t="s">
        <v>1518</v>
      </c>
      <c r="L1" s="1" t="s">
        <v>1519</v>
      </c>
    </row>
    <row r="2" spans="1:12">
      <c r="A2" s="3">
        <v>36308</v>
      </c>
      <c r="B2" s="1" t="s">
        <v>1520</v>
      </c>
      <c r="C2" s="2">
        <v>1</v>
      </c>
      <c r="D2" s="1" t="s">
        <v>1521</v>
      </c>
      <c r="E2" s="1">
        <v>35</v>
      </c>
      <c r="F2" s="1">
        <v>2</v>
      </c>
      <c r="G2" s="1">
        <v>15</v>
      </c>
      <c r="H2" s="1">
        <f t="shared" ref="H2:H65" si="0">AVERAGE(E2:G2)</f>
        <v>17.333333333333332</v>
      </c>
      <c r="I2" s="1">
        <f>STDEV(H2:H4)</f>
        <v>7.1206533200053839</v>
      </c>
      <c r="J2" s="1">
        <f>I2/SQRT(3)</f>
        <v>4.1111111111111107</v>
      </c>
      <c r="K2" s="1">
        <v>661</v>
      </c>
      <c r="L2" s="1">
        <v>1153</v>
      </c>
    </row>
    <row r="3" spans="1:12">
      <c r="A3" s="3">
        <v>36308</v>
      </c>
      <c r="B3" s="1" t="s">
        <v>1522</v>
      </c>
      <c r="C3" s="2">
        <v>2</v>
      </c>
      <c r="D3" s="1" t="s">
        <v>1523</v>
      </c>
      <c r="E3" s="1">
        <v>12</v>
      </c>
      <c r="F3" s="1">
        <v>7</v>
      </c>
      <c r="G3" s="1">
        <v>40</v>
      </c>
      <c r="H3" s="1">
        <f t="shared" si="0"/>
        <v>19.666666666666668</v>
      </c>
      <c r="K3" s="1">
        <v>661</v>
      </c>
      <c r="L3" s="1">
        <v>1153</v>
      </c>
    </row>
    <row r="4" spans="1:12">
      <c r="A4" s="3">
        <v>36308</v>
      </c>
      <c r="B4" s="1" t="s">
        <v>1524</v>
      </c>
      <c r="C4" s="2">
        <v>3</v>
      </c>
      <c r="D4" s="1" t="s">
        <v>1790</v>
      </c>
      <c r="E4" s="1">
        <v>21</v>
      </c>
      <c r="F4" s="1">
        <v>35</v>
      </c>
      <c r="G4" s="1">
        <v>36</v>
      </c>
      <c r="H4" s="1">
        <f t="shared" si="0"/>
        <v>30.666666666666668</v>
      </c>
      <c r="K4" s="1">
        <v>661</v>
      </c>
      <c r="L4" s="1">
        <v>1153</v>
      </c>
    </row>
    <row r="5" spans="1:12">
      <c r="A5" s="3">
        <v>36313</v>
      </c>
      <c r="B5" s="1" t="s">
        <v>1791</v>
      </c>
      <c r="C5" s="2">
        <v>1</v>
      </c>
      <c r="D5" s="1" t="s">
        <v>2054</v>
      </c>
      <c r="E5" s="1">
        <v>67</v>
      </c>
      <c r="F5" s="1">
        <v>64</v>
      </c>
      <c r="G5" s="1">
        <v>46</v>
      </c>
      <c r="H5" s="1">
        <f t="shared" si="0"/>
        <v>59</v>
      </c>
      <c r="I5" s="1">
        <f>STDEV(H5:H7)</f>
        <v>3.4694433324433458</v>
      </c>
      <c r="J5" s="1">
        <f>I5/SQRT(3)</f>
        <v>2.0030840419243181</v>
      </c>
      <c r="K5" s="1">
        <v>661</v>
      </c>
      <c r="L5" s="1">
        <v>1153</v>
      </c>
    </row>
    <row r="6" spans="1:12">
      <c r="A6" s="3">
        <v>36313</v>
      </c>
      <c r="B6" s="1" t="s">
        <v>2055</v>
      </c>
      <c r="C6" s="2">
        <v>2</v>
      </c>
      <c r="D6" s="1" t="s">
        <v>2056</v>
      </c>
      <c r="E6" s="1">
        <v>71</v>
      </c>
      <c r="F6" s="1">
        <v>44</v>
      </c>
      <c r="G6" s="1">
        <v>57</v>
      </c>
      <c r="H6" s="1">
        <f t="shared" si="0"/>
        <v>57.333333333333336</v>
      </c>
      <c r="K6" s="1">
        <v>661</v>
      </c>
      <c r="L6" s="1">
        <v>1153</v>
      </c>
    </row>
    <row r="7" spans="1:12">
      <c r="A7" s="3">
        <v>36313</v>
      </c>
      <c r="B7" s="1" t="s">
        <v>2057</v>
      </c>
      <c r="C7" s="2">
        <v>3</v>
      </c>
      <c r="D7" s="1" t="s">
        <v>2058</v>
      </c>
      <c r="E7" s="1">
        <v>51</v>
      </c>
      <c r="F7" s="1">
        <v>52</v>
      </c>
      <c r="G7" s="1">
        <v>54</v>
      </c>
      <c r="H7" s="1">
        <f t="shared" si="0"/>
        <v>52.333333333333336</v>
      </c>
      <c r="K7" s="1">
        <v>661</v>
      </c>
      <c r="L7" s="1">
        <v>1153</v>
      </c>
    </row>
    <row r="8" spans="1:12">
      <c r="A8" s="3">
        <v>36320</v>
      </c>
      <c r="B8" s="1" t="s">
        <v>2059</v>
      </c>
      <c r="C8" s="2">
        <v>1</v>
      </c>
      <c r="D8" s="1" t="s">
        <v>2060</v>
      </c>
      <c r="E8" s="1">
        <v>86</v>
      </c>
      <c r="F8" s="1">
        <v>124</v>
      </c>
      <c r="G8" s="1">
        <v>51</v>
      </c>
      <c r="H8" s="1">
        <f t="shared" si="0"/>
        <v>87</v>
      </c>
      <c r="I8" s="1">
        <f>STDEV(H8:H10)</f>
        <v>20.537229067665809</v>
      </c>
      <c r="J8" s="1">
        <f>I8/SQRT(3)</f>
        <v>11.857174730625863</v>
      </c>
      <c r="K8" s="1">
        <v>661</v>
      </c>
      <c r="L8" s="1">
        <v>1153</v>
      </c>
    </row>
    <row r="9" spans="1:12">
      <c r="A9" s="3">
        <v>36320</v>
      </c>
      <c r="B9" s="1" t="s">
        <v>2061</v>
      </c>
      <c r="C9" s="2">
        <v>2</v>
      </c>
      <c r="D9" s="1" t="s">
        <v>2062</v>
      </c>
      <c r="E9" s="1">
        <v>55</v>
      </c>
      <c r="F9" s="1">
        <v>62</v>
      </c>
      <c r="G9" s="1">
        <v>50</v>
      </c>
      <c r="H9" s="1">
        <f t="shared" si="0"/>
        <v>55.666666666666664</v>
      </c>
      <c r="K9" s="1">
        <v>661</v>
      </c>
      <c r="L9" s="1">
        <v>1153</v>
      </c>
    </row>
    <row r="10" spans="1:12">
      <c r="A10" s="3">
        <v>36320</v>
      </c>
      <c r="B10" s="1" t="s">
        <v>2063</v>
      </c>
      <c r="C10" s="2">
        <v>3</v>
      </c>
      <c r="D10" s="1" t="s">
        <v>2064</v>
      </c>
      <c r="E10" s="1">
        <v>24</v>
      </c>
      <c r="F10" s="1">
        <v>98</v>
      </c>
      <c r="G10" s="1">
        <v>23</v>
      </c>
      <c r="H10" s="1">
        <f t="shared" si="0"/>
        <v>48.333333333333336</v>
      </c>
      <c r="K10" s="1">
        <v>661</v>
      </c>
      <c r="L10" s="1">
        <v>1153</v>
      </c>
    </row>
    <row r="11" spans="1:12">
      <c r="A11" s="3">
        <v>36327</v>
      </c>
      <c r="B11" s="1" t="s">
        <v>2065</v>
      </c>
      <c r="C11" s="2">
        <v>1</v>
      </c>
      <c r="D11" s="1" t="s">
        <v>2066</v>
      </c>
      <c r="E11" s="1">
        <v>18</v>
      </c>
      <c r="F11" s="1">
        <v>36</v>
      </c>
      <c r="G11" s="1">
        <v>18</v>
      </c>
      <c r="H11" s="1">
        <f t="shared" si="0"/>
        <v>24</v>
      </c>
      <c r="I11" s="1">
        <f>STDEV(H11:H13)</f>
        <v>1.6666666666666818</v>
      </c>
      <c r="J11" s="1">
        <f>I11/SQRT(3)</f>
        <v>0.96225044864938514</v>
      </c>
      <c r="K11" s="1">
        <v>661</v>
      </c>
      <c r="L11" s="1">
        <v>1153</v>
      </c>
    </row>
    <row r="12" spans="1:12">
      <c r="A12" s="3">
        <v>36327</v>
      </c>
      <c r="B12" s="1" t="s">
        <v>2067</v>
      </c>
      <c r="C12" s="2">
        <v>2</v>
      </c>
      <c r="D12" s="1" t="s">
        <v>2068</v>
      </c>
      <c r="E12" s="1">
        <v>40</v>
      </c>
      <c r="F12" s="1">
        <v>18</v>
      </c>
      <c r="G12" s="1">
        <v>19</v>
      </c>
      <c r="H12" s="1">
        <f t="shared" si="0"/>
        <v>25.666666666666668</v>
      </c>
      <c r="K12" s="1">
        <v>661</v>
      </c>
      <c r="L12" s="1">
        <v>1153</v>
      </c>
    </row>
    <row r="13" spans="1:12">
      <c r="A13" s="3">
        <v>36327</v>
      </c>
      <c r="B13" s="1" t="s">
        <v>2069</v>
      </c>
      <c r="C13" s="2">
        <v>3</v>
      </c>
      <c r="D13" s="1" t="s">
        <v>2070</v>
      </c>
      <c r="E13" s="1">
        <v>29</v>
      </c>
      <c r="F13" s="1">
        <v>30</v>
      </c>
      <c r="G13" s="1">
        <v>8</v>
      </c>
      <c r="H13" s="1">
        <f t="shared" si="0"/>
        <v>22.333333333333332</v>
      </c>
      <c r="K13" s="1">
        <v>661</v>
      </c>
      <c r="L13" s="1">
        <v>1153</v>
      </c>
    </row>
    <row r="14" spans="1:12">
      <c r="A14" s="3">
        <v>36334</v>
      </c>
      <c r="B14" s="1" t="s">
        <v>2071</v>
      </c>
      <c r="C14" s="2">
        <v>1</v>
      </c>
      <c r="D14" s="1" t="s">
        <v>2072</v>
      </c>
      <c r="E14" s="1">
        <v>22</v>
      </c>
      <c r="F14" s="1">
        <v>43</v>
      </c>
      <c r="G14" s="1">
        <v>45</v>
      </c>
      <c r="H14" s="1">
        <f t="shared" si="0"/>
        <v>36.666666666666664</v>
      </c>
      <c r="I14" s="1">
        <f>STDEV(H14:H16)</f>
        <v>8.6858761471969164</v>
      </c>
      <c r="J14" s="1">
        <f>I14/SQRT(3)</f>
        <v>5.0147929317318898</v>
      </c>
      <c r="K14" s="1">
        <v>661</v>
      </c>
      <c r="L14" s="1">
        <v>1153</v>
      </c>
    </row>
    <row r="15" spans="1:12">
      <c r="A15" s="3">
        <v>36334</v>
      </c>
      <c r="B15" s="1" t="s">
        <v>2073</v>
      </c>
      <c r="C15" s="2">
        <v>2</v>
      </c>
      <c r="D15" s="1" t="s">
        <v>2074</v>
      </c>
      <c r="E15" s="1">
        <v>19</v>
      </c>
      <c r="F15" s="1">
        <v>31</v>
      </c>
      <c r="G15" s="1">
        <v>13</v>
      </c>
      <c r="H15" s="1">
        <f t="shared" si="0"/>
        <v>21</v>
      </c>
      <c r="K15" s="1">
        <v>661</v>
      </c>
      <c r="L15" s="1">
        <v>1153</v>
      </c>
    </row>
    <row r="16" spans="1:12">
      <c r="A16" s="3">
        <v>36334</v>
      </c>
      <c r="B16" s="1" t="s">
        <v>1804</v>
      </c>
      <c r="C16" s="2">
        <v>3</v>
      </c>
      <c r="D16" s="1" t="s">
        <v>1805</v>
      </c>
      <c r="E16" s="1">
        <v>24</v>
      </c>
      <c r="F16" s="1">
        <v>26</v>
      </c>
      <c r="G16" s="1">
        <v>17</v>
      </c>
      <c r="H16" s="1">
        <f t="shared" si="0"/>
        <v>22.333333333333332</v>
      </c>
      <c r="K16" s="1">
        <v>661</v>
      </c>
      <c r="L16" s="1">
        <v>1153</v>
      </c>
    </row>
    <row r="17" spans="1:12">
      <c r="A17" s="3">
        <v>36341</v>
      </c>
      <c r="B17" s="1" t="s">
        <v>1806</v>
      </c>
      <c r="C17" s="2">
        <v>1</v>
      </c>
      <c r="D17" s="1" t="s">
        <v>1807</v>
      </c>
      <c r="E17" s="1">
        <v>68</v>
      </c>
      <c r="F17" s="1">
        <v>45</v>
      </c>
      <c r="G17" s="1">
        <v>63</v>
      </c>
      <c r="H17" s="1">
        <f t="shared" si="0"/>
        <v>58.666666666666664</v>
      </c>
      <c r="I17" s="1">
        <f>STDEV(H17:H19)</f>
        <v>4.5092497528229618</v>
      </c>
      <c r="J17" s="1">
        <f>I17/SQRT(3)</f>
        <v>2.6034165586355904</v>
      </c>
      <c r="K17" s="1">
        <v>661</v>
      </c>
      <c r="L17" s="1">
        <v>1153</v>
      </c>
    </row>
    <row r="18" spans="1:12">
      <c r="A18" s="3">
        <v>36341</v>
      </c>
      <c r="B18" s="1" t="s">
        <v>1808</v>
      </c>
      <c r="C18" s="2">
        <v>2</v>
      </c>
      <c r="D18" s="1" t="s">
        <v>1809</v>
      </c>
      <c r="E18" s="1">
        <v>77</v>
      </c>
      <c r="F18" s="1">
        <v>53</v>
      </c>
      <c r="G18" s="1">
        <v>58</v>
      </c>
      <c r="H18" s="1">
        <f t="shared" si="0"/>
        <v>62.666666666666664</v>
      </c>
      <c r="K18" s="1">
        <v>661</v>
      </c>
      <c r="L18" s="1">
        <v>1153</v>
      </c>
    </row>
    <row r="19" spans="1:12">
      <c r="A19" s="3">
        <v>36341</v>
      </c>
      <c r="B19" s="1" t="s">
        <v>1810</v>
      </c>
      <c r="C19" s="2">
        <v>3</v>
      </c>
      <c r="D19" s="1" t="s">
        <v>1811</v>
      </c>
      <c r="E19" s="1">
        <v>42</v>
      </c>
      <c r="F19" s="1">
        <v>62</v>
      </c>
      <c r="G19" s="1">
        <v>99</v>
      </c>
      <c r="H19" s="1">
        <f t="shared" si="0"/>
        <v>67.666666666666671</v>
      </c>
      <c r="K19" s="1">
        <v>661</v>
      </c>
      <c r="L19" s="1">
        <v>1153</v>
      </c>
    </row>
    <row r="20" spans="1:12">
      <c r="A20" s="3">
        <v>36348</v>
      </c>
      <c r="B20" s="1" t="s">
        <v>1812</v>
      </c>
      <c r="C20" s="2">
        <v>1</v>
      </c>
      <c r="D20" s="1" t="s">
        <v>1544</v>
      </c>
      <c r="E20" s="1">
        <v>59</v>
      </c>
      <c r="F20" s="1">
        <v>118</v>
      </c>
      <c r="G20" s="1">
        <v>21</v>
      </c>
      <c r="H20" s="1">
        <f t="shared" si="0"/>
        <v>66</v>
      </c>
      <c r="I20" s="1">
        <f>STDEV(H20:H22)</f>
        <v>20.122771328172611</v>
      </c>
      <c r="J20" s="1">
        <f>I20/SQRT(3)</f>
        <v>11.617887443161742</v>
      </c>
      <c r="K20" s="1">
        <v>531</v>
      </c>
      <c r="L20" s="1">
        <v>1440</v>
      </c>
    </row>
    <row r="21" spans="1:12">
      <c r="A21" s="3">
        <v>36348</v>
      </c>
      <c r="B21" s="1" t="s">
        <v>1264</v>
      </c>
      <c r="C21" s="2">
        <v>2</v>
      </c>
      <c r="D21" s="1" t="s">
        <v>1265</v>
      </c>
      <c r="E21" s="1">
        <v>81</v>
      </c>
      <c r="F21" s="1">
        <v>49</v>
      </c>
      <c r="G21" s="1">
        <v>39</v>
      </c>
      <c r="H21" s="1">
        <f t="shared" si="0"/>
        <v>56.333333333333336</v>
      </c>
      <c r="K21" s="1">
        <v>531</v>
      </c>
      <c r="L21" s="1">
        <v>1440</v>
      </c>
    </row>
    <row r="22" spans="1:12">
      <c r="A22" s="3">
        <v>36348</v>
      </c>
      <c r="B22" s="1" t="s">
        <v>1266</v>
      </c>
      <c r="C22" s="2">
        <v>3</v>
      </c>
      <c r="D22" s="1" t="s">
        <v>1267</v>
      </c>
      <c r="E22" s="1">
        <v>26</v>
      </c>
      <c r="F22" s="1">
        <v>29</v>
      </c>
      <c r="G22" s="1">
        <v>27</v>
      </c>
      <c r="H22" s="1">
        <f t="shared" si="0"/>
        <v>27.333333333333332</v>
      </c>
      <c r="K22" s="1">
        <v>531</v>
      </c>
      <c r="L22" s="1">
        <v>1440</v>
      </c>
    </row>
    <row r="23" spans="1:12">
      <c r="A23" s="3">
        <v>36355</v>
      </c>
      <c r="B23" s="1" t="s">
        <v>1268</v>
      </c>
      <c r="C23" s="2">
        <v>1</v>
      </c>
      <c r="D23" s="1" t="s">
        <v>1269</v>
      </c>
      <c r="E23" s="1">
        <v>26</v>
      </c>
      <c r="F23" s="1">
        <v>29</v>
      </c>
      <c r="G23" s="1">
        <v>24</v>
      </c>
      <c r="H23" s="1">
        <f t="shared" si="0"/>
        <v>26.333333333333332</v>
      </c>
      <c r="I23" s="1">
        <f>STDEV(H23:H25)</f>
        <v>5.5909980557373355</v>
      </c>
      <c r="J23" s="1">
        <f>I23/SQRT(3)</f>
        <v>3.2279642325186253</v>
      </c>
      <c r="K23" s="1">
        <v>531</v>
      </c>
      <c r="L23" s="1">
        <v>1440</v>
      </c>
    </row>
    <row r="24" spans="1:12">
      <c r="A24" s="3">
        <v>36355</v>
      </c>
      <c r="B24" s="1" t="s">
        <v>1270</v>
      </c>
      <c r="C24" s="2">
        <v>2</v>
      </c>
      <c r="D24" s="1" t="s">
        <v>1271</v>
      </c>
      <c r="E24" s="1">
        <v>32</v>
      </c>
      <c r="F24" s="1">
        <v>41</v>
      </c>
      <c r="G24" s="1">
        <v>36</v>
      </c>
      <c r="H24" s="1">
        <f t="shared" si="0"/>
        <v>36.333333333333336</v>
      </c>
      <c r="K24" s="1">
        <v>531</v>
      </c>
      <c r="L24" s="1">
        <v>1440</v>
      </c>
    </row>
    <row r="25" spans="1:12">
      <c r="A25" s="3">
        <v>36355</v>
      </c>
      <c r="B25" s="1" t="s">
        <v>1272</v>
      </c>
      <c r="C25" s="2">
        <v>3</v>
      </c>
      <c r="D25" s="1" t="s">
        <v>1273</v>
      </c>
      <c r="E25" s="1">
        <v>46</v>
      </c>
      <c r="F25" s="1">
        <v>28</v>
      </c>
      <c r="G25" s="1">
        <v>33</v>
      </c>
      <c r="H25" s="1">
        <f t="shared" si="0"/>
        <v>35.666666666666664</v>
      </c>
      <c r="K25" s="1">
        <v>531</v>
      </c>
      <c r="L25" s="1">
        <v>1440</v>
      </c>
    </row>
    <row r="26" spans="1:12">
      <c r="A26" s="3">
        <v>36362</v>
      </c>
      <c r="B26" s="1" t="s">
        <v>1274</v>
      </c>
      <c r="C26" s="2">
        <v>1</v>
      </c>
      <c r="D26" s="1" t="s">
        <v>1275</v>
      </c>
      <c r="E26" s="1">
        <v>83</v>
      </c>
      <c r="F26" s="1">
        <v>139</v>
      </c>
      <c r="G26" s="1">
        <v>72</v>
      </c>
      <c r="H26" s="1">
        <f t="shared" si="0"/>
        <v>98</v>
      </c>
      <c r="I26" s="1">
        <f>STDEV(H26:H28)</f>
        <v>16.09807902043444</v>
      </c>
      <c r="J26" s="1">
        <f>I26/SQRT(3)</f>
        <v>9.2942302558836918</v>
      </c>
      <c r="K26" s="1">
        <v>531</v>
      </c>
      <c r="L26" s="1">
        <v>1440</v>
      </c>
    </row>
    <row r="27" spans="1:12">
      <c r="A27" s="3">
        <v>36362</v>
      </c>
      <c r="B27" s="1" t="s">
        <v>1276</v>
      </c>
      <c r="C27" s="2">
        <v>2</v>
      </c>
      <c r="D27" s="1" t="s">
        <v>1277</v>
      </c>
      <c r="E27" s="1">
        <v>137</v>
      </c>
      <c r="F27" s="1">
        <v>41</v>
      </c>
      <c r="G27" s="1">
        <v>39</v>
      </c>
      <c r="H27" s="1">
        <f t="shared" si="0"/>
        <v>72.333333333333329</v>
      </c>
      <c r="K27" s="1">
        <v>531</v>
      </c>
      <c r="L27" s="1">
        <v>1440</v>
      </c>
    </row>
    <row r="28" spans="1:12">
      <c r="A28" s="3">
        <v>36362</v>
      </c>
      <c r="B28" s="1" t="s">
        <v>1278</v>
      </c>
      <c r="C28" s="2">
        <v>3</v>
      </c>
      <c r="D28" s="1" t="s">
        <v>1279</v>
      </c>
      <c r="E28" s="1">
        <v>92</v>
      </c>
      <c r="F28" s="1">
        <v>61</v>
      </c>
      <c r="G28" s="1">
        <v>52</v>
      </c>
      <c r="H28" s="1">
        <f t="shared" si="0"/>
        <v>68.333333333333329</v>
      </c>
      <c r="K28" s="1">
        <v>531</v>
      </c>
      <c r="L28" s="1">
        <v>1440</v>
      </c>
    </row>
    <row r="29" spans="1:12">
      <c r="A29" s="3">
        <v>36365</v>
      </c>
      <c r="B29" s="1" t="s">
        <v>1280</v>
      </c>
      <c r="C29" s="2">
        <v>1</v>
      </c>
      <c r="D29" s="1" t="s">
        <v>1281</v>
      </c>
      <c r="E29" s="1">
        <v>48</v>
      </c>
      <c r="F29" s="1">
        <v>70</v>
      </c>
      <c r="G29" s="1">
        <v>30</v>
      </c>
      <c r="H29" s="1">
        <f t="shared" si="0"/>
        <v>49.333333333333336</v>
      </c>
      <c r="I29" s="1">
        <f>STDEV(H29:H31)</f>
        <v>5.5909980557372956</v>
      </c>
      <c r="J29" s="1">
        <f>I29/SQRT(3)</f>
        <v>3.2279642325186022</v>
      </c>
      <c r="K29" s="1">
        <v>661</v>
      </c>
      <c r="L29" s="1">
        <v>1155</v>
      </c>
    </row>
    <row r="30" spans="1:12">
      <c r="A30" s="3">
        <v>36365</v>
      </c>
      <c r="B30" s="1" t="s">
        <v>1282</v>
      </c>
      <c r="C30" s="2">
        <v>2</v>
      </c>
      <c r="D30" s="1" t="s">
        <v>1283</v>
      </c>
      <c r="E30" s="1">
        <v>47</v>
      </c>
      <c r="F30" s="1">
        <v>82</v>
      </c>
      <c r="G30" s="1">
        <v>47</v>
      </c>
      <c r="H30" s="1">
        <f t="shared" si="0"/>
        <v>58.666666666666664</v>
      </c>
      <c r="K30" s="1">
        <v>661</v>
      </c>
      <c r="L30" s="1">
        <v>1155</v>
      </c>
    </row>
    <row r="31" spans="1:12">
      <c r="A31" s="3">
        <v>36365</v>
      </c>
      <c r="B31" s="1" t="s">
        <v>1284</v>
      </c>
      <c r="C31" s="2">
        <v>3</v>
      </c>
      <c r="D31" s="1" t="s">
        <v>1285</v>
      </c>
      <c r="E31" s="1">
        <v>59</v>
      </c>
      <c r="F31" s="1">
        <v>93</v>
      </c>
      <c r="G31" s="1">
        <v>26</v>
      </c>
      <c r="H31" s="1">
        <f t="shared" si="0"/>
        <v>59.333333333333336</v>
      </c>
      <c r="K31" s="1">
        <v>661</v>
      </c>
      <c r="L31" s="1">
        <v>1155</v>
      </c>
    </row>
    <row r="32" spans="1:12">
      <c r="A32" s="3">
        <v>36376</v>
      </c>
      <c r="B32" s="1" t="s">
        <v>1286</v>
      </c>
      <c r="C32" s="2">
        <v>1</v>
      </c>
      <c r="D32" s="1" t="s">
        <v>998</v>
      </c>
      <c r="E32" s="1">
        <v>4</v>
      </c>
      <c r="F32" s="1">
        <v>6</v>
      </c>
      <c r="G32" s="1">
        <v>1</v>
      </c>
      <c r="H32" s="1">
        <f t="shared" si="0"/>
        <v>3.6666666666666665</v>
      </c>
      <c r="I32" s="1">
        <f>STDEV(H32:H34)</f>
        <v>3.5642255405212118</v>
      </c>
      <c r="J32" s="1">
        <f>I32/SQRT(3)</f>
        <v>2.057806575272461</v>
      </c>
      <c r="K32" s="1">
        <v>661</v>
      </c>
      <c r="L32" s="1">
        <v>1442</v>
      </c>
    </row>
    <row r="33" spans="1:13">
      <c r="A33" s="3">
        <v>36376</v>
      </c>
      <c r="B33" s="1" t="s">
        <v>999</v>
      </c>
      <c r="C33" s="2">
        <v>2</v>
      </c>
      <c r="D33" s="1" t="s">
        <v>738</v>
      </c>
      <c r="E33" s="1">
        <v>8</v>
      </c>
      <c r="F33" s="1">
        <v>11</v>
      </c>
      <c r="G33" s="1">
        <v>6</v>
      </c>
      <c r="H33" s="1">
        <f t="shared" si="0"/>
        <v>8.3333333333333339</v>
      </c>
      <c r="K33" s="1">
        <v>661</v>
      </c>
      <c r="L33" s="1">
        <v>1442</v>
      </c>
    </row>
    <row r="34" spans="1:13">
      <c r="A34" s="3">
        <v>36376</v>
      </c>
      <c r="B34" s="1" t="s">
        <v>739</v>
      </c>
      <c r="C34" s="2">
        <v>3</v>
      </c>
      <c r="D34" s="1" t="s">
        <v>1009</v>
      </c>
      <c r="E34" s="1">
        <v>8</v>
      </c>
      <c r="F34" s="1">
        <v>11</v>
      </c>
      <c r="G34" s="1">
        <v>13</v>
      </c>
      <c r="H34" s="1">
        <f t="shared" si="0"/>
        <v>10.666666666666666</v>
      </c>
      <c r="K34" s="1">
        <v>661</v>
      </c>
      <c r="L34" s="1">
        <v>1442</v>
      </c>
    </row>
    <row r="35" spans="1:13">
      <c r="A35" s="3">
        <v>36383</v>
      </c>
      <c r="B35" s="1" t="s">
        <v>1010</v>
      </c>
      <c r="C35" s="2">
        <v>1</v>
      </c>
      <c r="D35" s="1" t="s">
        <v>1295</v>
      </c>
      <c r="E35" s="1">
        <v>17</v>
      </c>
      <c r="F35" s="1">
        <v>26</v>
      </c>
      <c r="G35" s="1">
        <v>9</v>
      </c>
      <c r="H35" s="1">
        <f t="shared" si="0"/>
        <v>17.333333333333332</v>
      </c>
      <c r="I35" s="1">
        <f>STDEV(H35:H37)</f>
        <v>1.9245008972987503</v>
      </c>
      <c r="J35" s="1">
        <f>I35/SQRT(3)</f>
        <v>1.1111111111111098</v>
      </c>
      <c r="K35" s="1">
        <v>531</v>
      </c>
      <c r="L35" s="1">
        <v>1442</v>
      </c>
    </row>
    <row r="36" spans="1:13">
      <c r="A36" s="3">
        <v>36383</v>
      </c>
      <c r="B36" s="1" t="s">
        <v>1296</v>
      </c>
      <c r="C36" s="2">
        <v>2</v>
      </c>
      <c r="D36" s="1" t="s">
        <v>1297</v>
      </c>
      <c r="E36" s="1">
        <v>15</v>
      </c>
      <c r="F36" s="1">
        <v>19</v>
      </c>
      <c r="G36" s="1">
        <v>28</v>
      </c>
      <c r="H36" s="1">
        <f t="shared" si="0"/>
        <v>20.666666666666668</v>
      </c>
      <c r="K36" s="1">
        <v>531</v>
      </c>
      <c r="L36" s="1">
        <v>1442</v>
      </c>
    </row>
    <row r="37" spans="1:13">
      <c r="A37" s="3">
        <v>36383</v>
      </c>
      <c r="B37" s="1" t="s">
        <v>1298</v>
      </c>
      <c r="C37" s="2">
        <v>3</v>
      </c>
      <c r="D37" s="1" t="s">
        <v>1299</v>
      </c>
      <c r="E37" s="1">
        <v>11</v>
      </c>
      <c r="F37" s="1">
        <v>18</v>
      </c>
      <c r="G37" s="1">
        <v>33</v>
      </c>
      <c r="H37" s="1">
        <f t="shared" si="0"/>
        <v>20.666666666666668</v>
      </c>
      <c r="K37" s="1">
        <v>531</v>
      </c>
      <c r="L37" s="1">
        <v>1442</v>
      </c>
    </row>
    <row r="38" spans="1:13">
      <c r="A38" s="3">
        <v>36390</v>
      </c>
      <c r="B38" s="1" t="s">
        <v>1300</v>
      </c>
      <c r="C38" s="2">
        <v>1</v>
      </c>
      <c r="D38" s="1" t="s">
        <v>1301</v>
      </c>
      <c r="E38" s="1">
        <v>10</v>
      </c>
      <c r="F38" s="1">
        <v>17</v>
      </c>
      <c r="G38" s="1">
        <v>1</v>
      </c>
      <c r="H38" s="1">
        <f t="shared" si="0"/>
        <v>9.3333333333333339</v>
      </c>
      <c r="I38" s="1">
        <f>STDEV(H38:H40)</f>
        <v>0.88191710368820941</v>
      </c>
      <c r="J38" s="1">
        <f>I38/SQRT(3)</f>
        <v>0.5091750772173228</v>
      </c>
      <c r="K38" s="1">
        <v>661</v>
      </c>
      <c r="L38" s="1">
        <v>1442</v>
      </c>
    </row>
    <row r="39" spans="1:13">
      <c r="A39" s="3">
        <v>36390</v>
      </c>
      <c r="B39" s="1" t="s">
        <v>1302</v>
      </c>
      <c r="C39" s="2">
        <v>2</v>
      </c>
      <c r="D39" s="1" t="s">
        <v>1303</v>
      </c>
      <c r="E39" s="1">
        <v>11</v>
      </c>
      <c r="F39" s="1">
        <v>17</v>
      </c>
      <c r="G39" s="1">
        <v>4</v>
      </c>
      <c r="H39" s="1">
        <f t="shared" si="0"/>
        <v>10.666666666666666</v>
      </c>
      <c r="K39" s="1">
        <v>661</v>
      </c>
      <c r="L39" s="1">
        <v>1442</v>
      </c>
    </row>
    <row r="40" spans="1:13">
      <c r="A40" s="3">
        <v>36390</v>
      </c>
      <c r="B40" s="1" t="s">
        <v>1304</v>
      </c>
      <c r="C40" s="2">
        <v>3</v>
      </c>
      <c r="D40" s="1" t="s">
        <v>1305</v>
      </c>
      <c r="E40" s="1">
        <v>10</v>
      </c>
      <c r="F40" s="1">
        <v>11</v>
      </c>
      <c r="G40" s="1">
        <v>6</v>
      </c>
      <c r="H40" s="1">
        <f t="shared" si="0"/>
        <v>9</v>
      </c>
      <c r="K40" s="1">
        <v>661</v>
      </c>
      <c r="L40" s="1">
        <v>1442</v>
      </c>
    </row>
    <row r="41" spans="1:13">
      <c r="A41" s="3">
        <v>36308</v>
      </c>
      <c r="B41" s="1" t="s">
        <v>1306</v>
      </c>
      <c r="C41" s="2">
        <v>1</v>
      </c>
      <c r="D41" s="1" t="s">
        <v>1307</v>
      </c>
      <c r="E41" s="1">
        <v>37</v>
      </c>
      <c r="F41" s="1">
        <v>27</v>
      </c>
      <c r="G41" s="1">
        <v>16</v>
      </c>
      <c r="H41" s="1">
        <f t="shared" si="0"/>
        <v>26.666666666666668</v>
      </c>
      <c r="I41" s="1">
        <f>STDEV(H41:H43)</f>
        <v>14.182670698713563</v>
      </c>
      <c r="J41" s="1">
        <f>I41/SQRT(3)</f>
        <v>8.1883687457300933</v>
      </c>
      <c r="K41" s="1">
        <v>661</v>
      </c>
      <c r="L41" s="1">
        <f>(4.3*84)</f>
        <v>361.2</v>
      </c>
      <c r="M41" s="1" t="s">
        <v>108</v>
      </c>
    </row>
    <row r="42" spans="1:13">
      <c r="A42" s="3">
        <v>36308</v>
      </c>
      <c r="B42" s="1" t="s">
        <v>1308</v>
      </c>
      <c r="C42" s="2">
        <v>2</v>
      </c>
      <c r="D42" s="1" t="s">
        <v>1019</v>
      </c>
      <c r="E42" s="1">
        <v>12</v>
      </c>
      <c r="F42" s="1">
        <v>35</v>
      </c>
      <c r="G42" s="1">
        <v>72</v>
      </c>
      <c r="H42" s="1">
        <f t="shared" si="0"/>
        <v>39.666666666666664</v>
      </c>
      <c r="K42" s="1">
        <v>661</v>
      </c>
      <c r="L42" s="1">
        <f>(4.3*84)</f>
        <v>361.2</v>
      </c>
    </row>
    <row r="43" spans="1:13">
      <c r="A43" s="3">
        <v>36308</v>
      </c>
      <c r="B43" s="1" t="s">
        <v>1020</v>
      </c>
      <c r="C43" s="2">
        <v>3</v>
      </c>
      <c r="D43" s="1" t="s">
        <v>1021</v>
      </c>
      <c r="E43" s="1">
        <v>45</v>
      </c>
      <c r="F43" s="1">
        <v>50</v>
      </c>
      <c r="G43" s="1">
        <v>70</v>
      </c>
      <c r="H43" s="1">
        <f t="shared" si="0"/>
        <v>55</v>
      </c>
      <c r="K43" s="1">
        <v>661</v>
      </c>
      <c r="L43" s="1">
        <f>(4.3*84)</f>
        <v>361.2</v>
      </c>
    </row>
    <row r="44" spans="1:13">
      <c r="A44" s="3">
        <v>36313</v>
      </c>
      <c r="B44" s="1" t="s">
        <v>1022</v>
      </c>
      <c r="C44" s="2">
        <v>1</v>
      </c>
      <c r="D44" s="1" t="s">
        <v>1023</v>
      </c>
      <c r="E44" s="1">
        <v>61</v>
      </c>
      <c r="F44" s="1">
        <v>93</v>
      </c>
      <c r="G44" s="1">
        <v>66</v>
      </c>
      <c r="H44" s="1">
        <f t="shared" si="0"/>
        <v>73.333333333333329</v>
      </c>
      <c r="I44" s="1">
        <f>STDEV(H44:H46)</f>
        <v>10.413666234542289</v>
      </c>
      <c r="J44" s="1">
        <f>I44/SQRT(3)</f>
        <v>6.0123330037639073</v>
      </c>
      <c r="K44" s="1">
        <v>661</v>
      </c>
      <c r="L44" s="1">
        <f t="shared" ref="L44:L58" si="1">(4.3*84)</f>
        <v>361.2</v>
      </c>
    </row>
    <row r="45" spans="1:13">
      <c r="A45" s="3">
        <v>36313</v>
      </c>
      <c r="B45" s="1" t="s">
        <v>1024</v>
      </c>
      <c r="C45" s="2">
        <v>2</v>
      </c>
      <c r="D45" s="1" t="s">
        <v>1025</v>
      </c>
      <c r="E45" s="1">
        <v>78</v>
      </c>
      <c r="F45" s="1">
        <v>55</v>
      </c>
      <c r="G45" s="1">
        <v>35</v>
      </c>
      <c r="H45" s="1">
        <f t="shared" si="0"/>
        <v>56</v>
      </c>
      <c r="K45" s="1">
        <v>661</v>
      </c>
      <c r="L45" s="1">
        <f t="shared" si="1"/>
        <v>361.2</v>
      </c>
    </row>
    <row r="46" spans="1:13">
      <c r="A46" s="3">
        <v>36313</v>
      </c>
      <c r="B46" s="1" t="s">
        <v>1026</v>
      </c>
      <c r="C46" s="2">
        <v>3</v>
      </c>
      <c r="D46" s="1" t="s">
        <v>1027</v>
      </c>
      <c r="E46" s="1">
        <v>46</v>
      </c>
      <c r="F46" s="1">
        <v>72</v>
      </c>
      <c r="G46" s="1">
        <v>46</v>
      </c>
      <c r="H46" s="1">
        <f t="shared" si="0"/>
        <v>54.666666666666664</v>
      </c>
      <c r="K46" s="1">
        <v>661</v>
      </c>
      <c r="L46" s="1">
        <f t="shared" si="1"/>
        <v>361.2</v>
      </c>
    </row>
    <row r="47" spans="1:13">
      <c r="A47" s="3">
        <v>36320</v>
      </c>
      <c r="B47" s="1" t="s">
        <v>1028</v>
      </c>
      <c r="C47" s="2">
        <v>1</v>
      </c>
      <c r="D47" s="1" t="s">
        <v>1029</v>
      </c>
      <c r="E47" s="1">
        <v>48</v>
      </c>
      <c r="F47" s="1">
        <v>56</v>
      </c>
      <c r="G47" s="1">
        <v>43</v>
      </c>
      <c r="H47" s="1">
        <f t="shared" si="0"/>
        <v>49</v>
      </c>
      <c r="I47" s="1">
        <f>STDEV(H47:H49)</f>
        <v>7.8622398090375194</v>
      </c>
      <c r="J47" s="1">
        <f>I47/SQRT(3)</f>
        <v>4.5392662701812041</v>
      </c>
      <c r="K47" s="1">
        <v>661</v>
      </c>
      <c r="L47" s="1">
        <f t="shared" si="1"/>
        <v>361.2</v>
      </c>
    </row>
    <row r="48" spans="1:13">
      <c r="A48" s="3">
        <v>36320</v>
      </c>
      <c r="B48" s="1" t="s">
        <v>1030</v>
      </c>
      <c r="C48" s="2">
        <v>2</v>
      </c>
      <c r="D48" s="1" t="s">
        <v>1031</v>
      </c>
      <c r="E48" s="1">
        <v>38</v>
      </c>
      <c r="F48" s="1">
        <v>46</v>
      </c>
      <c r="G48" s="1">
        <v>36</v>
      </c>
      <c r="H48" s="1">
        <f t="shared" si="0"/>
        <v>40</v>
      </c>
      <c r="K48" s="1">
        <v>661</v>
      </c>
      <c r="L48" s="1">
        <f t="shared" si="1"/>
        <v>361.2</v>
      </c>
    </row>
    <row r="49" spans="1:13">
      <c r="A49" s="3">
        <v>36320</v>
      </c>
      <c r="B49" s="1" t="s">
        <v>1032</v>
      </c>
      <c r="C49" s="2">
        <v>3</v>
      </c>
      <c r="D49" s="1" t="s">
        <v>1033</v>
      </c>
      <c r="E49" s="1">
        <v>37</v>
      </c>
      <c r="F49" s="1">
        <v>27</v>
      </c>
      <c r="G49" s="1">
        <v>36</v>
      </c>
      <c r="H49" s="1">
        <f t="shared" si="0"/>
        <v>33.333333333333336</v>
      </c>
      <c r="K49" s="1">
        <v>661</v>
      </c>
      <c r="L49" s="1">
        <f t="shared" si="1"/>
        <v>361.2</v>
      </c>
    </row>
    <row r="50" spans="1:13">
      <c r="A50" s="3">
        <v>36327</v>
      </c>
      <c r="B50" s="1" t="s">
        <v>1034</v>
      </c>
      <c r="C50" s="2">
        <v>1</v>
      </c>
      <c r="D50" s="1" t="s">
        <v>1035</v>
      </c>
      <c r="E50" s="1">
        <v>3</v>
      </c>
      <c r="F50" s="1">
        <v>9</v>
      </c>
      <c r="G50" s="1">
        <v>9</v>
      </c>
      <c r="H50" s="1">
        <f t="shared" si="0"/>
        <v>7</v>
      </c>
      <c r="I50" s="1">
        <f>STDEV(H50:H52)</f>
        <v>2.2194427061597941</v>
      </c>
      <c r="J50" s="1">
        <f>I50/SQRT(3)</f>
        <v>1.2813958438523088</v>
      </c>
      <c r="K50" s="1">
        <v>661</v>
      </c>
      <c r="L50" s="1">
        <f t="shared" si="1"/>
        <v>361.2</v>
      </c>
    </row>
    <row r="51" spans="1:13">
      <c r="A51" s="3">
        <v>36327</v>
      </c>
      <c r="B51" s="1" t="s">
        <v>1036</v>
      </c>
      <c r="C51" s="2">
        <v>2</v>
      </c>
      <c r="D51" s="1" t="s">
        <v>1037</v>
      </c>
      <c r="E51" s="1">
        <v>14</v>
      </c>
      <c r="F51" s="1">
        <v>11</v>
      </c>
      <c r="G51" s="1">
        <v>9</v>
      </c>
      <c r="H51" s="1">
        <f t="shared" si="0"/>
        <v>11.333333333333334</v>
      </c>
      <c r="K51" s="1">
        <v>661</v>
      </c>
      <c r="L51" s="1">
        <f t="shared" si="1"/>
        <v>361.2</v>
      </c>
    </row>
    <row r="52" spans="1:13">
      <c r="A52" s="3">
        <v>36327</v>
      </c>
      <c r="B52" s="1" t="s">
        <v>1038</v>
      </c>
      <c r="C52" s="2">
        <v>3</v>
      </c>
      <c r="D52" s="1" t="s">
        <v>1039</v>
      </c>
      <c r="E52" s="1">
        <v>9</v>
      </c>
      <c r="F52" s="1">
        <v>13</v>
      </c>
      <c r="G52" s="1">
        <v>3</v>
      </c>
      <c r="H52" s="1">
        <f t="shared" si="0"/>
        <v>8.3333333333333339</v>
      </c>
      <c r="K52" s="1">
        <v>661</v>
      </c>
      <c r="L52" s="1">
        <f t="shared" si="1"/>
        <v>361.2</v>
      </c>
    </row>
    <row r="53" spans="1:13">
      <c r="A53" s="3">
        <v>36334</v>
      </c>
      <c r="B53" s="1" t="s">
        <v>1040</v>
      </c>
      <c r="C53" s="2">
        <v>1</v>
      </c>
      <c r="D53" s="1" t="s">
        <v>1041</v>
      </c>
      <c r="E53" s="1">
        <v>5</v>
      </c>
      <c r="F53" s="1">
        <v>3</v>
      </c>
      <c r="G53" s="1">
        <v>4</v>
      </c>
      <c r="H53" s="1">
        <f t="shared" si="0"/>
        <v>4</v>
      </c>
      <c r="I53" s="1">
        <f>STDEV(H53:H55)</f>
        <v>1.9245008972987523</v>
      </c>
      <c r="J53" s="1">
        <f>I53/SQRT(3)</f>
        <v>1.1111111111111109</v>
      </c>
      <c r="K53" s="1">
        <v>661</v>
      </c>
      <c r="L53" s="1">
        <f t="shared" si="1"/>
        <v>361.2</v>
      </c>
    </row>
    <row r="54" spans="1:13">
      <c r="A54" s="3">
        <v>36334</v>
      </c>
      <c r="B54" s="1" t="s">
        <v>1042</v>
      </c>
      <c r="C54" s="2">
        <v>2</v>
      </c>
      <c r="D54" s="1" t="s">
        <v>1043</v>
      </c>
      <c r="E54" s="1">
        <v>4</v>
      </c>
      <c r="F54" s="1">
        <v>6</v>
      </c>
      <c r="G54" s="1">
        <v>2</v>
      </c>
      <c r="H54" s="1">
        <f t="shared" si="0"/>
        <v>4</v>
      </c>
      <c r="K54" s="1">
        <v>661</v>
      </c>
      <c r="L54" s="1">
        <f t="shared" si="1"/>
        <v>361.2</v>
      </c>
    </row>
    <row r="55" spans="1:13">
      <c r="A55" s="3">
        <v>36334</v>
      </c>
      <c r="B55" s="1" t="s">
        <v>768</v>
      </c>
      <c r="C55" s="2">
        <v>3</v>
      </c>
      <c r="D55" s="1" t="s">
        <v>484</v>
      </c>
      <c r="E55" s="1">
        <v>8</v>
      </c>
      <c r="F55" s="1">
        <v>7</v>
      </c>
      <c r="G55" s="1">
        <v>7</v>
      </c>
      <c r="H55" s="1">
        <f t="shared" si="0"/>
        <v>7.333333333333333</v>
      </c>
      <c r="K55" s="1">
        <v>661</v>
      </c>
      <c r="L55" s="1">
        <f t="shared" si="1"/>
        <v>361.2</v>
      </c>
    </row>
    <row r="56" spans="1:13">
      <c r="A56" s="3">
        <v>36341</v>
      </c>
      <c r="B56" s="1" t="s">
        <v>485</v>
      </c>
      <c r="C56" s="2">
        <v>1</v>
      </c>
      <c r="D56" s="1" t="s">
        <v>486</v>
      </c>
      <c r="E56" s="1">
        <v>5</v>
      </c>
      <c r="F56" s="1">
        <v>0</v>
      </c>
      <c r="G56" s="1">
        <v>3</v>
      </c>
      <c r="H56" s="1">
        <f t="shared" si="0"/>
        <v>2.6666666666666665</v>
      </c>
      <c r="I56" s="1">
        <f>STDEV(H56:H58)</f>
        <v>0.6938886664887125</v>
      </c>
      <c r="J56" s="1">
        <f>I56/SQRT(3)</f>
        <v>0.40061680838488867</v>
      </c>
      <c r="K56" s="1">
        <v>661</v>
      </c>
      <c r="L56" s="1">
        <f t="shared" si="1"/>
        <v>361.2</v>
      </c>
    </row>
    <row r="57" spans="1:13">
      <c r="A57" s="3">
        <v>36341</v>
      </c>
      <c r="B57" s="1" t="s">
        <v>487</v>
      </c>
      <c r="C57" s="2">
        <v>2</v>
      </c>
      <c r="D57" s="1" t="s">
        <v>488</v>
      </c>
      <c r="E57" s="1">
        <v>4</v>
      </c>
      <c r="F57" s="1">
        <v>2</v>
      </c>
      <c r="G57" s="1">
        <v>1</v>
      </c>
      <c r="H57" s="1">
        <f t="shared" si="0"/>
        <v>2.3333333333333335</v>
      </c>
      <c r="K57" s="1">
        <v>661</v>
      </c>
      <c r="L57" s="1">
        <f t="shared" si="1"/>
        <v>361.2</v>
      </c>
    </row>
    <row r="58" spans="1:13">
      <c r="A58" s="3">
        <v>36341</v>
      </c>
      <c r="B58" s="1" t="s">
        <v>489</v>
      </c>
      <c r="C58" s="2">
        <v>3</v>
      </c>
      <c r="D58" s="1" t="s">
        <v>490</v>
      </c>
      <c r="E58" s="1">
        <v>0</v>
      </c>
      <c r="F58" s="1">
        <v>1</v>
      </c>
      <c r="G58" s="1">
        <v>3</v>
      </c>
      <c r="H58" s="1">
        <f t="shared" si="0"/>
        <v>1.3333333333333333</v>
      </c>
      <c r="K58" s="1">
        <v>661</v>
      </c>
      <c r="L58" s="1">
        <f t="shared" si="1"/>
        <v>361.2</v>
      </c>
    </row>
    <row r="59" spans="1:13">
      <c r="A59" s="3">
        <v>36348</v>
      </c>
      <c r="B59" s="1" t="s">
        <v>491</v>
      </c>
      <c r="C59" s="2">
        <v>1</v>
      </c>
      <c r="D59" s="1" t="s">
        <v>780</v>
      </c>
      <c r="E59" s="1">
        <v>11</v>
      </c>
      <c r="F59" s="1">
        <v>29</v>
      </c>
      <c r="G59" s="1">
        <v>15</v>
      </c>
      <c r="H59" s="1">
        <f t="shared" si="0"/>
        <v>18.333333333333332</v>
      </c>
      <c r="I59" s="1">
        <f>STDEV(H59:H61)</f>
        <v>4.3503937667670867</v>
      </c>
      <c r="J59" s="1">
        <f>I59/SQRT(3)</f>
        <v>2.5117010123238477</v>
      </c>
      <c r="K59" s="1">
        <v>531</v>
      </c>
      <c r="L59" s="1">
        <f>(9.5*84)</f>
        <v>798</v>
      </c>
      <c r="M59" s="1" t="s">
        <v>106</v>
      </c>
    </row>
    <row r="60" spans="1:13">
      <c r="A60" s="3">
        <v>36348</v>
      </c>
      <c r="B60" s="1" t="s">
        <v>781</v>
      </c>
      <c r="C60" s="2">
        <v>2</v>
      </c>
      <c r="D60" s="1" t="s">
        <v>782</v>
      </c>
      <c r="E60" s="1">
        <v>11</v>
      </c>
      <c r="F60" s="1">
        <v>10</v>
      </c>
      <c r="G60" s="1">
        <v>9</v>
      </c>
      <c r="H60" s="1">
        <f t="shared" si="0"/>
        <v>10</v>
      </c>
      <c r="K60" s="1">
        <v>531</v>
      </c>
      <c r="L60" s="1">
        <f>(9.5*84)</f>
        <v>798</v>
      </c>
      <c r="M60" s="1" t="s">
        <v>106</v>
      </c>
    </row>
    <row r="61" spans="1:13">
      <c r="A61" s="3">
        <v>36348</v>
      </c>
      <c r="B61" s="1" t="s">
        <v>783</v>
      </c>
      <c r="C61" s="2">
        <v>3</v>
      </c>
      <c r="D61" s="1" t="s">
        <v>784</v>
      </c>
      <c r="E61" s="1">
        <v>12</v>
      </c>
      <c r="F61" s="1">
        <v>23</v>
      </c>
      <c r="G61" s="1">
        <v>14</v>
      </c>
      <c r="H61" s="1">
        <f t="shared" si="0"/>
        <v>16.333333333333332</v>
      </c>
      <c r="K61" s="1">
        <v>531</v>
      </c>
      <c r="L61" s="1">
        <f>(9.5*84)</f>
        <v>798</v>
      </c>
      <c r="M61" s="1" t="s">
        <v>106</v>
      </c>
    </row>
    <row r="62" spans="1:13">
      <c r="A62" s="3">
        <v>36355</v>
      </c>
      <c r="B62" s="1" t="s">
        <v>785</v>
      </c>
      <c r="C62" s="2">
        <v>1</v>
      </c>
      <c r="D62" s="1" t="s">
        <v>786</v>
      </c>
      <c r="E62" s="1">
        <v>12</v>
      </c>
      <c r="F62" s="1">
        <v>6</v>
      </c>
      <c r="G62" s="1">
        <v>7</v>
      </c>
      <c r="H62" s="1">
        <f t="shared" si="0"/>
        <v>8.3333333333333339</v>
      </c>
      <c r="I62" s="1">
        <f>STDEV(H62:H64)</f>
        <v>1.8358568490953664</v>
      </c>
      <c r="J62" s="1">
        <f>I62/SQRT(3)</f>
        <v>1.059932446018828</v>
      </c>
      <c r="K62" s="1">
        <v>531</v>
      </c>
      <c r="L62" s="1">
        <f>(14.7*84)</f>
        <v>1234.8</v>
      </c>
    </row>
    <row r="63" spans="1:13">
      <c r="A63" s="3">
        <v>36355</v>
      </c>
      <c r="B63" s="1" t="s">
        <v>787</v>
      </c>
      <c r="C63" s="2">
        <v>2</v>
      </c>
      <c r="D63" s="1" t="s">
        <v>788</v>
      </c>
      <c r="E63" s="1">
        <v>9</v>
      </c>
      <c r="F63" s="1">
        <v>1</v>
      </c>
      <c r="G63" s="1">
        <v>4</v>
      </c>
      <c r="H63" s="1">
        <f t="shared" si="0"/>
        <v>4.666666666666667</v>
      </c>
      <c r="K63" s="1">
        <v>531</v>
      </c>
      <c r="L63" s="1">
        <f>(14.7*84)</f>
        <v>1234.8</v>
      </c>
    </row>
    <row r="64" spans="1:13">
      <c r="A64" s="3">
        <v>36355</v>
      </c>
      <c r="B64" s="1" t="s">
        <v>789</v>
      </c>
      <c r="C64" s="2">
        <v>3</v>
      </c>
      <c r="D64" s="1" t="s">
        <v>1062</v>
      </c>
      <c r="E64" s="1">
        <v>7</v>
      </c>
      <c r="F64" s="1">
        <v>8</v>
      </c>
      <c r="G64" s="1">
        <v>5</v>
      </c>
      <c r="H64" s="1">
        <f t="shared" si="0"/>
        <v>6.666666666666667</v>
      </c>
      <c r="K64" s="1">
        <v>531</v>
      </c>
      <c r="L64" s="1">
        <f>(14.7*84)</f>
        <v>1234.8</v>
      </c>
    </row>
    <row r="65" spans="1:13">
      <c r="A65" s="3">
        <v>36362</v>
      </c>
      <c r="B65" s="1" t="s">
        <v>1063</v>
      </c>
      <c r="C65" s="2">
        <v>1</v>
      </c>
      <c r="D65" s="1" t="s">
        <v>1064</v>
      </c>
      <c r="E65" s="1">
        <v>4</v>
      </c>
      <c r="F65" s="1">
        <v>5</v>
      </c>
      <c r="G65" s="1">
        <v>1</v>
      </c>
      <c r="H65" s="1">
        <f t="shared" si="0"/>
        <v>3.3333333333333335</v>
      </c>
      <c r="I65" s="1">
        <f>STDEV(H65:H67)</f>
        <v>1.1547005383792517</v>
      </c>
      <c r="J65" s="1">
        <f>I65/SQRT(3)</f>
        <v>0.66666666666666674</v>
      </c>
      <c r="K65" s="1">
        <v>531</v>
      </c>
      <c r="L65" s="1">
        <f>(6.3*84)</f>
        <v>529.19999999999993</v>
      </c>
    </row>
    <row r="66" spans="1:13">
      <c r="A66" s="3">
        <v>36362</v>
      </c>
      <c r="B66" s="1" t="s">
        <v>1065</v>
      </c>
      <c r="C66" s="2">
        <v>2</v>
      </c>
      <c r="D66" s="1" t="s">
        <v>1066</v>
      </c>
      <c r="E66" s="1">
        <v>3</v>
      </c>
      <c r="F66" s="1">
        <v>0</v>
      </c>
      <c r="G66" s="1">
        <v>1</v>
      </c>
      <c r="H66" s="1">
        <f t="shared" ref="H66:H129" si="2">AVERAGE(E66:G66)</f>
        <v>1.3333333333333333</v>
      </c>
      <c r="K66" s="1">
        <v>531</v>
      </c>
      <c r="L66" s="1">
        <f>(6.3*84)</f>
        <v>529.19999999999993</v>
      </c>
    </row>
    <row r="67" spans="1:13">
      <c r="A67" s="3">
        <v>36362</v>
      </c>
      <c r="B67" s="1" t="s">
        <v>1067</v>
      </c>
      <c r="C67" s="2">
        <v>3</v>
      </c>
      <c r="D67" s="1" t="s">
        <v>1068</v>
      </c>
      <c r="E67" s="1">
        <v>0</v>
      </c>
      <c r="F67" s="1">
        <v>2</v>
      </c>
      <c r="G67" s="1">
        <v>2</v>
      </c>
      <c r="H67" s="1">
        <f t="shared" si="2"/>
        <v>1.3333333333333333</v>
      </c>
      <c r="K67" s="1">
        <v>531</v>
      </c>
      <c r="L67" s="1">
        <f>(6.3*84)</f>
        <v>529.19999999999993</v>
      </c>
    </row>
    <row r="68" spans="1:13">
      <c r="A68" s="3">
        <v>36365</v>
      </c>
      <c r="B68" s="1" t="s">
        <v>1069</v>
      </c>
      <c r="C68" s="2">
        <v>1</v>
      </c>
      <c r="D68" s="1" t="s">
        <v>1070</v>
      </c>
      <c r="E68" s="1">
        <v>4</v>
      </c>
      <c r="F68" s="1">
        <v>2</v>
      </c>
      <c r="G68" s="1">
        <v>3</v>
      </c>
      <c r="H68" s="1">
        <f t="shared" si="2"/>
        <v>3</v>
      </c>
      <c r="I68" s="1">
        <f>STDEV(H68:H70)</f>
        <v>0.76980035891950038</v>
      </c>
      <c r="J68" s="1">
        <f>I68/SQRT(3)</f>
        <v>0.44444444444444409</v>
      </c>
      <c r="K68" s="1">
        <v>661</v>
      </c>
      <c r="L68" s="1">
        <f>(1.7*84)</f>
        <v>142.80000000000001</v>
      </c>
    </row>
    <row r="69" spans="1:13">
      <c r="A69" s="3">
        <v>36365</v>
      </c>
      <c r="B69" s="1" t="s">
        <v>1071</v>
      </c>
      <c r="C69" s="2">
        <v>2</v>
      </c>
      <c r="D69" s="1" t="s">
        <v>1072</v>
      </c>
      <c r="E69" s="1">
        <v>2</v>
      </c>
      <c r="F69" s="1">
        <v>2</v>
      </c>
      <c r="G69" s="1">
        <v>1</v>
      </c>
      <c r="H69" s="1">
        <f t="shared" si="2"/>
        <v>1.6666666666666667</v>
      </c>
      <c r="K69" s="1">
        <v>661</v>
      </c>
      <c r="L69" s="1">
        <f>(1.7*84)</f>
        <v>142.80000000000001</v>
      </c>
    </row>
    <row r="70" spans="1:13">
      <c r="A70" s="3">
        <v>36365</v>
      </c>
      <c r="B70" s="1" t="s">
        <v>1073</v>
      </c>
      <c r="C70" s="2">
        <v>3</v>
      </c>
      <c r="D70" s="1" t="s">
        <v>1074</v>
      </c>
      <c r="E70" s="1">
        <v>2</v>
      </c>
      <c r="F70" s="1">
        <v>2</v>
      </c>
      <c r="G70" s="1">
        <v>1</v>
      </c>
      <c r="H70" s="1">
        <f t="shared" si="2"/>
        <v>1.6666666666666667</v>
      </c>
      <c r="K70" s="1">
        <v>661</v>
      </c>
      <c r="L70" s="1">
        <f>(1.7*84)</f>
        <v>142.80000000000001</v>
      </c>
    </row>
    <row r="71" spans="1:13">
      <c r="A71" s="3">
        <v>36376</v>
      </c>
      <c r="B71" s="1" t="s">
        <v>1075</v>
      </c>
      <c r="C71" s="2">
        <v>1</v>
      </c>
      <c r="D71" s="1" t="s">
        <v>1076</v>
      </c>
      <c r="E71" s="1">
        <v>1</v>
      </c>
      <c r="F71" s="1">
        <v>0</v>
      </c>
      <c r="G71" s="1">
        <v>0</v>
      </c>
      <c r="H71" s="1">
        <f t="shared" si="2"/>
        <v>0.33333333333333331</v>
      </c>
      <c r="I71" s="1">
        <f>STDEV(H71:H73)</f>
        <v>1.3471506281091268</v>
      </c>
      <c r="J71" s="1">
        <f>I71/SQRT(3)</f>
        <v>0.77777777777777779</v>
      </c>
      <c r="K71" s="1">
        <v>661</v>
      </c>
      <c r="L71" s="1">
        <f>(3.1*84)</f>
        <v>260.40000000000003</v>
      </c>
      <c r="M71" s="1" t="s">
        <v>107</v>
      </c>
    </row>
    <row r="72" spans="1:13">
      <c r="A72" s="3">
        <v>36376</v>
      </c>
      <c r="B72" s="1" t="s">
        <v>1365</v>
      </c>
      <c r="C72" s="2">
        <v>2</v>
      </c>
      <c r="D72" s="1" t="s">
        <v>1366</v>
      </c>
      <c r="E72" s="1">
        <v>5</v>
      </c>
      <c r="F72" s="1">
        <v>1</v>
      </c>
      <c r="G72" s="1">
        <v>2</v>
      </c>
      <c r="H72" s="1">
        <f t="shared" si="2"/>
        <v>2.6666666666666665</v>
      </c>
      <c r="K72" s="1">
        <v>661</v>
      </c>
      <c r="L72" s="1">
        <f>(3.1*84)</f>
        <v>260.40000000000003</v>
      </c>
      <c r="M72" s="1" t="s">
        <v>107</v>
      </c>
    </row>
    <row r="73" spans="1:13">
      <c r="A73" s="3">
        <v>36376</v>
      </c>
      <c r="B73" s="1" t="s">
        <v>1367</v>
      </c>
      <c r="C73" s="2">
        <v>3</v>
      </c>
      <c r="D73" s="1" t="s">
        <v>1368</v>
      </c>
      <c r="E73" s="1">
        <v>2</v>
      </c>
      <c r="F73" s="1">
        <v>4</v>
      </c>
      <c r="G73" s="1">
        <v>2</v>
      </c>
      <c r="H73" s="1">
        <f t="shared" si="2"/>
        <v>2.6666666666666665</v>
      </c>
      <c r="K73" s="1">
        <v>661</v>
      </c>
      <c r="L73" s="1">
        <f>(3.1*84)</f>
        <v>260.40000000000003</v>
      </c>
      <c r="M73" s="1" t="s">
        <v>107</v>
      </c>
    </row>
    <row r="74" spans="1:13">
      <c r="A74" s="3">
        <v>36383</v>
      </c>
      <c r="B74" s="1" t="s">
        <v>1369</v>
      </c>
      <c r="C74" s="2">
        <v>1</v>
      </c>
      <c r="D74" s="1" t="s">
        <v>1370</v>
      </c>
      <c r="E74" s="1">
        <v>3</v>
      </c>
      <c r="F74" s="1">
        <v>1</v>
      </c>
      <c r="G74" s="1">
        <v>1</v>
      </c>
      <c r="H74" s="1">
        <f t="shared" si="2"/>
        <v>1.6666666666666667</v>
      </c>
      <c r="I74" s="1">
        <f>STDEV(H74:H76)</f>
        <v>0.8388704928078613</v>
      </c>
      <c r="J74" s="1">
        <f>I74/SQRT(3)</f>
        <v>0.48432210483785276</v>
      </c>
      <c r="K74" s="1">
        <v>531</v>
      </c>
      <c r="L74" s="1">
        <f>(4.5*84)</f>
        <v>378</v>
      </c>
    </row>
    <row r="75" spans="1:13">
      <c r="A75" s="3">
        <v>36383</v>
      </c>
      <c r="B75" s="1" t="s">
        <v>1371</v>
      </c>
      <c r="C75" s="2">
        <v>2</v>
      </c>
      <c r="D75" s="1" t="s">
        <v>1640</v>
      </c>
      <c r="E75" s="1">
        <v>3</v>
      </c>
      <c r="F75" s="1">
        <v>3</v>
      </c>
      <c r="G75" s="1">
        <v>4</v>
      </c>
      <c r="H75" s="1">
        <f t="shared" si="2"/>
        <v>3.3333333333333335</v>
      </c>
      <c r="K75" s="1">
        <v>531</v>
      </c>
      <c r="L75" s="1">
        <f>(4.5*84)</f>
        <v>378</v>
      </c>
    </row>
    <row r="76" spans="1:13">
      <c r="A76" s="3">
        <v>36383</v>
      </c>
      <c r="B76" s="1" t="s">
        <v>1641</v>
      </c>
      <c r="C76" s="2">
        <v>3</v>
      </c>
      <c r="D76" s="1" t="s">
        <v>1642</v>
      </c>
      <c r="E76" s="1">
        <v>1</v>
      </c>
      <c r="F76" s="1">
        <v>1</v>
      </c>
      <c r="G76" s="1">
        <v>5</v>
      </c>
      <c r="H76" s="1">
        <f t="shared" si="2"/>
        <v>2.3333333333333335</v>
      </c>
      <c r="K76" s="1">
        <v>531</v>
      </c>
      <c r="L76" s="1">
        <f>(4.5*84)</f>
        <v>378</v>
      </c>
    </row>
    <row r="77" spans="1:13">
      <c r="A77" s="3">
        <v>36390</v>
      </c>
      <c r="B77" s="1" t="s">
        <v>1643</v>
      </c>
      <c r="C77" s="2">
        <v>1</v>
      </c>
      <c r="D77" s="1" t="s">
        <v>1644</v>
      </c>
      <c r="E77" s="1">
        <v>3</v>
      </c>
      <c r="F77" s="1">
        <v>3</v>
      </c>
      <c r="G77" s="1">
        <v>0</v>
      </c>
      <c r="H77" s="1">
        <f t="shared" si="2"/>
        <v>2</v>
      </c>
      <c r="I77" s="1">
        <f>STDEV(H77:H79)</f>
        <v>1.895413567692444</v>
      </c>
      <c r="J77" s="1">
        <f>I77/SQRT(3)</f>
        <v>1.0943175335329016</v>
      </c>
      <c r="K77" s="1">
        <v>661</v>
      </c>
      <c r="L77" s="1">
        <f>(5.9*84)</f>
        <v>495.6</v>
      </c>
    </row>
    <row r="78" spans="1:13">
      <c r="A78" s="3">
        <v>36390</v>
      </c>
      <c r="B78" s="1" t="s">
        <v>1645</v>
      </c>
      <c r="C78" s="2">
        <v>2</v>
      </c>
      <c r="D78" s="1" t="s">
        <v>1646</v>
      </c>
      <c r="E78" s="1">
        <v>4</v>
      </c>
      <c r="F78" s="1">
        <v>7</v>
      </c>
      <c r="G78" s="1">
        <v>3</v>
      </c>
      <c r="H78" s="1">
        <f t="shared" si="2"/>
        <v>4.666666666666667</v>
      </c>
      <c r="K78" s="1">
        <v>661</v>
      </c>
      <c r="L78" s="1">
        <f>(5.9*84)</f>
        <v>495.6</v>
      </c>
    </row>
    <row r="79" spans="1:13">
      <c r="A79" s="3">
        <v>36390</v>
      </c>
      <c r="B79" s="1" t="s">
        <v>1647</v>
      </c>
      <c r="C79" s="2">
        <v>3</v>
      </c>
      <c r="D79" s="1" t="s">
        <v>1908</v>
      </c>
      <c r="E79" s="1">
        <v>4</v>
      </c>
      <c r="F79" s="1">
        <v>10</v>
      </c>
      <c r="G79" s="1">
        <v>3</v>
      </c>
      <c r="H79" s="1">
        <f t="shared" si="2"/>
        <v>5.666666666666667</v>
      </c>
      <c r="K79" s="1">
        <v>661</v>
      </c>
      <c r="L79" s="1">
        <f>(5.9*84)</f>
        <v>495.6</v>
      </c>
    </row>
    <row r="80" spans="1:13">
      <c r="A80" s="3">
        <v>36308</v>
      </c>
      <c r="B80" s="1" t="s">
        <v>1909</v>
      </c>
      <c r="C80" s="2">
        <v>1</v>
      </c>
      <c r="D80" s="1" t="s">
        <v>1910</v>
      </c>
      <c r="E80" s="1">
        <v>0</v>
      </c>
      <c r="F80" s="1">
        <v>0</v>
      </c>
      <c r="G80" s="1">
        <v>0</v>
      </c>
      <c r="H80" s="1">
        <f t="shared" si="2"/>
        <v>0</v>
      </c>
      <c r="I80" s="1">
        <f>STDEV(H80:H82)</f>
        <v>0</v>
      </c>
      <c r="J80" s="1">
        <f>I80/SQRT(3)</f>
        <v>0</v>
      </c>
      <c r="K80" s="1">
        <v>661</v>
      </c>
      <c r="L80" s="1">
        <v>4700</v>
      </c>
    </row>
    <row r="81" spans="1:12">
      <c r="A81" s="3">
        <v>36308</v>
      </c>
      <c r="B81" s="1" t="s">
        <v>2180</v>
      </c>
      <c r="C81" s="2">
        <v>2</v>
      </c>
      <c r="D81" s="1" t="s">
        <v>2181</v>
      </c>
      <c r="E81" s="1">
        <v>0</v>
      </c>
      <c r="F81" s="1">
        <v>0</v>
      </c>
      <c r="G81" s="1">
        <v>0</v>
      </c>
      <c r="H81" s="1">
        <f t="shared" si="2"/>
        <v>0</v>
      </c>
      <c r="K81" s="1">
        <v>661</v>
      </c>
      <c r="L81" s="1">
        <v>4700</v>
      </c>
    </row>
    <row r="82" spans="1:12">
      <c r="A82" s="3">
        <v>36308</v>
      </c>
      <c r="B82" s="1" t="s">
        <v>2182</v>
      </c>
      <c r="C82" s="2">
        <v>3</v>
      </c>
      <c r="D82" s="1" t="s">
        <v>2183</v>
      </c>
      <c r="E82" s="1">
        <v>0</v>
      </c>
      <c r="F82" s="1">
        <v>0</v>
      </c>
      <c r="G82" s="1">
        <v>0</v>
      </c>
      <c r="H82" s="1">
        <f t="shared" si="2"/>
        <v>0</v>
      </c>
      <c r="K82" s="1">
        <v>661</v>
      </c>
      <c r="L82" s="1">
        <v>4700</v>
      </c>
    </row>
    <row r="83" spans="1:12">
      <c r="A83" s="3">
        <v>36313</v>
      </c>
      <c r="B83" s="1" t="s">
        <v>2184</v>
      </c>
      <c r="C83" s="2">
        <v>1</v>
      </c>
      <c r="D83" s="1" t="s">
        <v>2185</v>
      </c>
      <c r="E83" s="1">
        <v>1</v>
      </c>
      <c r="F83" s="1">
        <v>0</v>
      </c>
      <c r="G83" s="1">
        <v>1</v>
      </c>
      <c r="H83" s="1">
        <f t="shared" si="2"/>
        <v>0.66666666666666663</v>
      </c>
      <c r="I83" s="1">
        <f>STDEV(H83:H85)</f>
        <v>0</v>
      </c>
      <c r="J83" s="1">
        <f>I83/SQRT(3)</f>
        <v>0</v>
      </c>
      <c r="K83" s="1">
        <v>661</v>
      </c>
      <c r="L83" s="1">
        <v>4700</v>
      </c>
    </row>
    <row r="84" spans="1:12">
      <c r="A84" s="3">
        <v>36313</v>
      </c>
      <c r="B84" s="1" t="s">
        <v>2186</v>
      </c>
      <c r="C84" s="2">
        <v>2</v>
      </c>
      <c r="D84" s="1" t="s">
        <v>2187</v>
      </c>
      <c r="E84" s="1">
        <v>0</v>
      </c>
      <c r="F84" s="1">
        <v>1</v>
      </c>
      <c r="G84" s="1">
        <v>1</v>
      </c>
      <c r="H84" s="1">
        <f t="shared" si="2"/>
        <v>0.66666666666666663</v>
      </c>
      <c r="K84" s="1">
        <v>661</v>
      </c>
      <c r="L84" s="1">
        <v>4700</v>
      </c>
    </row>
    <row r="85" spans="1:12">
      <c r="A85" s="3">
        <v>36313</v>
      </c>
      <c r="B85" s="1" t="s">
        <v>2188</v>
      </c>
      <c r="C85" s="2">
        <v>3</v>
      </c>
      <c r="D85" s="1" t="s">
        <v>2189</v>
      </c>
      <c r="E85" s="1">
        <v>0</v>
      </c>
      <c r="F85" s="1">
        <v>2</v>
      </c>
      <c r="G85" s="1">
        <v>0</v>
      </c>
      <c r="H85" s="1">
        <f t="shared" si="2"/>
        <v>0.66666666666666663</v>
      </c>
      <c r="K85" s="1">
        <v>661</v>
      </c>
      <c r="L85" s="1">
        <v>4700</v>
      </c>
    </row>
    <row r="86" spans="1:12">
      <c r="A86" s="3">
        <v>36320</v>
      </c>
      <c r="B86" s="1" t="s">
        <v>2190</v>
      </c>
      <c r="C86" s="2">
        <v>1</v>
      </c>
      <c r="D86" s="1" t="s">
        <v>2191</v>
      </c>
      <c r="E86" s="1">
        <v>0</v>
      </c>
      <c r="F86" s="1">
        <v>0</v>
      </c>
      <c r="G86" s="1">
        <v>0</v>
      </c>
      <c r="H86" s="1">
        <f t="shared" si="2"/>
        <v>0</v>
      </c>
      <c r="I86" s="1">
        <f>STDEV(H86:H88)</f>
        <v>0</v>
      </c>
      <c r="J86" s="1">
        <f>I86/SQRT(3)</f>
        <v>0</v>
      </c>
      <c r="K86" s="1">
        <v>661</v>
      </c>
      <c r="L86" s="1">
        <v>4700</v>
      </c>
    </row>
    <row r="87" spans="1:12">
      <c r="A87" s="3">
        <v>36320</v>
      </c>
      <c r="B87" s="1" t="s">
        <v>2192</v>
      </c>
      <c r="C87" s="2">
        <v>2</v>
      </c>
      <c r="D87" s="1" t="s">
        <v>2193</v>
      </c>
      <c r="E87" s="1">
        <v>0</v>
      </c>
      <c r="F87" s="1">
        <v>0</v>
      </c>
      <c r="G87" s="1">
        <v>0</v>
      </c>
      <c r="H87" s="1">
        <f t="shared" si="2"/>
        <v>0</v>
      </c>
      <c r="K87" s="1">
        <v>661</v>
      </c>
      <c r="L87" s="1">
        <v>4700</v>
      </c>
    </row>
    <row r="88" spans="1:12">
      <c r="A88" s="3">
        <v>36320</v>
      </c>
      <c r="B88" s="1" t="s">
        <v>2194</v>
      </c>
      <c r="C88" s="2">
        <v>3</v>
      </c>
      <c r="D88" s="1" t="s">
        <v>2195</v>
      </c>
      <c r="E88" s="1">
        <v>0</v>
      </c>
      <c r="F88" s="1">
        <v>0</v>
      </c>
      <c r="G88" s="1">
        <v>0</v>
      </c>
      <c r="H88" s="1">
        <f t="shared" si="2"/>
        <v>0</v>
      </c>
      <c r="K88" s="1">
        <v>661</v>
      </c>
      <c r="L88" s="1">
        <v>4700</v>
      </c>
    </row>
    <row r="89" spans="1:12">
      <c r="A89" s="3">
        <v>36327</v>
      </c>
      <c r="B89" s="1" t="s">
        <v>2196</v>
      </c>
      <c r="C89" s="2">
        <v>1</v>
      </c>
      <c r="D89" s="1" t="s">
        <v>2197</v>
      </c>
      <c r="E89" s="1">
        <v>0</v>
      </c>
      <c r="F89" s="1">
        <v>0</v>
      </c>
      <c r="G89" s="1">
        <v>0</v>
      </c>
      <c r="H89" s="1">
        <f t="shared" si="2"/>
        <v>0</v>
      </c>
      <c r="I89" s="1">
        <f>STDEV(H89:H91)</f>
        <v>0.38490017945975052</v>
      </c>
      <c r="J89" s="1">
        <f>I89/SQRT(3)</f>
        <v>0.22222222222222224</v>
      </c>
      <c r="K89" s="1">
        <v>661</v>
      </c>
      <c r="L89" s="1">
        <v>4700</v>
      </c>
    </row>
    <row r="90" spans="1:12">
      <c r="A90" s="3">
        <v>36327</v>
      </c>
      <c r="B90" s="1" t="s">
        <v>2198</v>
      </c>
      <c r="C90" s="2">
        <v>2</v>
      </c>
      <c r="D90" s="1" t="s">
        <v>2199</v>
      </c>
      <c r="E90" s="1">
        <v>0</v>
      </c>
      <c r="F90" s="1">
        <v>0</v>
      </c>
      <c r="G90" s="1">
        <v>0</v>
      </c>
      <c r="H90" s="1">
        <f t="shared" si="2"/>
        <v>0</v>
      </c>
      <c r="K90" s="1">
        <v>661</v>
      </c>
      <c r="L90" s="1">
        <v>4700</v>
      </c>
    </row>
    <row r="91" spans="1:12">
      <c r="A91" s="3">
        <v>36327</v>
      </c>
      <c r="B91" s="1" t="s">
        <v>2200</v>
      </c>
      <c r="C91" s="2">
        <v>3</v>
      </c>
      <c r="D91" s="1" t="s">
        <v>2201</v>
      </c>
      <c r="E91" s="1">
        <v>1</v>
      </c>
      <c r="F91" s="1">
        <v>1</v>
      </c>
      <c r="G91" s="1">
        <v>0</v>
      </c>
      <c r="H91" s="1">
        <f t="shared" si="2"/>
        <v>0.66666666666666663</v>
      </c>
      <c r="K91" s="1">
        <v>661</v>
      </c>
      <c r="L91" s="1">
        <v>4700</v>
      </c>
    </row>
    <row r="92" spans="1:12">
      <c r="A92" s="3">
        <v>36334</v>
      </c>
      <c r="B92" s="1" t="s">
        <v>2202</v>
      </c>
      <c r="C92" s="2">
        <v>1</v>
      </c>
      <c r="D92" s="1" t="s">
        <v>2203</v>
      </c>
      <c r="E92" s="1">
        <v>0</v>
      </c>
      <c r="F92" s="1">
        <v>0</v>
      </c>
      <c r="G92" s="1">
        <v>0</v>
      </c>
      <c r="H92" s="1">
        <f t="shared" si="2"/>
        <v>0</v>
      </c>
      <c r="I92" s="1">
        <f>STDEV(H92:H94)</f>
        <v>0</v>
      </c>
      <c r="J92" s="1">
        <f>I92/SQRT(3)</f>
        <v>0</v>
      </c>
      <c r="K92" s="1">
        <v>661</v>
      </c>
      <c r="L92" s="1">
        <v>4700</v>
      </c>
    </row>
    <row r="93" spans="1:12">
      <c r="A93" s="3">
        <v>36334</v>
      </c>
      <c r="B93" s="1" t="s">
        <v>1925</v>
      </c>
      <c r="C93" s="2">
        <v>2</v>
      </c>
      <c r="D93" s="1" t="s">
        <v>1926</v>
      </c>
      <c r="E93" s="1">
        <v>0</v>
      </c>
      <c r="F93" s="1">
        <v>0</v>
      </c>
      <c r="G93" s="1">
        <v>0</v>
      </c>
      <c r="H93" s="1">
        <f t="shared" si="2"/>
        <v>0</v>
      </c>
      <c r="K93" s="1">
        <v>661</v>
      </c>
      <c r="L93" s="1">
        <v>4700</v>
      </c>
    </row>
    <row r="94" spans="1:12">
      <c r="A94" s="3">
        <v>36334</v>
      </c>
      <c r="B94" s="1" t="s">
        <v>1927</v>
      </c>
      <c r="C94" s="2">
        <v>3</v>
      </c>
      <c r="D94" s="1" t="s">
        <v>1928</v>
      </c>
      <c r="E94" s="1">
        <v>0</v>
      </c>
      <c r="F94" s="1">
        <v>0</v>
      </c>
      <c r="G94" s="1">
        <v>0</v>
      </c>
      <c r="H94" s="1">
        <f t="shared" si="2"/>
        <v>0</v>
      </c>
      <c r="K94" s="1">
        <v>661</v>
      </c>
      <c r="L94" s="1">
        <v>4700</v>
      </c>
    </row>
    <row r="95" spans="1:12">
      <c r="A95" s="3">
        <v>36341</v>
      </c>
      <c r="B95" s="1" t="s">
        <v>1929</v>
      </c>
      <c r="C95" s="2">
        <v>1</v>
      </c>
      <c r="D95" s="1" t="s">
        <v>1930</v>
      </c>
      <c r="E95" s="1">
        <v>0</v>
      </c>
      <c r="F95" s="1">
        <v>0</v>
      </c>
      <c r="G95" s="1">
        <v>0</v>
      </c>
      <c r="H95" s="1">
        <f t="shared" si="2"/>
        <v>0</v>
      </c>
      <c r="I95" s="1">
        <f>STDEV(H95:H97)</f>
        <v>0</v>
      </c>
      <c r="J95" s="1">
        <f>I95/SQRT(3)</f>
        <v>0</v>
      </c>
      <c r="K95" s="1">
        <v>661</v>
      </c>
      <c r="L95" s="1">
        <v>4700</v>
      </c>
    </row>
    <row r="96" spans="1:12">
      <c r="A96" s="3">
        <v>36341</v>
      </c>
      <c r="B96" s="1" t="s">
        <v>1931</v>
      </c>
      <c r="C96" s="2">
        <v>2</v>
      </c>
      <c r="D96" s="1" t="s">
        <v>1932</v>
      </c>
      <c r="E96" s="1">
        <v>0</v>
      </c>
      <c r="F96" s="1">
        <v>0</v>
      </c>
      <c r="G96" s="1">
        <v>0</v>
      </c>
      <c r="H96" s="1">
        <f t="shared" si="2"/>
        <v>0</v>
      </c>
      <c r="K96" s="1">
        <v>661</v>
      </c>
      <c r="L96" s="1">
        <v>4700</v>
      </c>
    </row>
    <row r="97" spans="1:12">
      <c r="A97" s="3">
        <v>36341</v>
      </c>
      <c r="B97" s="1" t="s">
        <v>1933</v>
      </c>
      <c r="C97" s="2">
        <v>3</v>
      </c>
      <c r="D97" s="1" t="s">
        <v>1668</v>
      </c>
      <c r="E97" s="1">
        <v>0</v>
      </c>
      <c r="F97" s="1">
        <v>0</v>
      </c>
      <c r="G97" s="1">
        <v>0</v>
      </c>
      <c r="H97" s="1">
        <f t="shared" si="2"/>
        <v>0</v>
      </c>
      <c r="K97" s="1">
        <v>661</v>
      </c>
      <c r="L97" s="1">
        <v>4700</v>
      </c>
    </row>
    <row r="98" spans="1:12">
      <c r="A98" s="3">
        <v>36348</v>
      </c>
      <c r="B98" s="1" t="s">
        <v>1669</v>
      </c>
      <c r="C98" s="2">
        <v>1</v>
      </c>
      <c r="D98" s="1" t="s">
        <v>1670</v>
      </c>
      <c r="E98" s="1">
        <v>0</v>
      </c>
      <c r="F98" s="1">
        <v>0</v>
      </c>
      <c r="G98" s="1">
        <v>0</v>
      </c>
      <c r="H98" s="1">
        <f t="shared" si="2"/>
        <v>0</v>
      </c>
      <c r="I98" s="1">
        <f>STDEV(H98:H100)</f>
        <v>0</v>
      </c>
      <c r="J98" s="1">
        <f>I98/SQRT(3)</f>
        <v>0</v>
      </c>
      <c r="K98" s="1">
        <v>531</v>
      </c>
      <c r="L98" s="1">
        <v>4700</v>
      </c>
    </row>
    <row r="99" spans="1:12">
      <c r="A99" s="3">
        <v>36348</v>
      </c>
      <c r="B99" s="1" t="s">
        <v>1404</v>
      </c>
      <c r="C99" s="2">
        <v>2</v>
      </c>
      <c r="D99" s="1" t="s">
        <v>1405</v>
      </c>
      <c r="E99" s="1">
        <v>0</v>
      </c>
      <c r="F99" s="1">
        <v>0</v>
      </c>
      <c r="G99" s="1">
        <v>0</v>
      </c>
      <c r="H99" s="1">
        <f t="shared" si="2"/>
        <v>0</v>
      </c>
      <c r="K99" s="1">
        <v>531</v>
      </c>
      <c r="L99" s="1">
        <v>4700</v>
      </c>
    </row>
    <row r="100" spans="1:12">
      <c r="A100" s="3">
        <v>36348</v>
      </c>
      <c r="B100" s="1" t="s">
        <v>1406</v>
      </c>
      <c r="C100" s="2">
        <v>3</v>
      </c>
      <c r="D100" s="1" t="s">
        <v>1407</v>
      </c>
      <c r="E100" s="1">
        <v>0</v>
      </c>
      <c r="F100" s="1">
        <v>0</v>
      </c>
      <c r="G100" s="1">
        <v>0</v>
      </c>
      <c r="H100" s="1">
        <f t="shared" si="2"/>
        <v>0</v>
      </c>
      <c r="K100" s="1">
        <v>531</v>
      </c>
      <c r="L100" s="1">
        <v>4700</v>
      </c>
    </row>
    <row r="101" spans="1:12">
      <c r="A101" s="3">
        <v>36355</v>
      </c>
      <c r="B101" s="1" t="s">
        <v>1408</v>
      </c>
      <c r="C101" s="2">
        <v>1</v>
      </c>
      <c r="D101" s="1" t="s">
        <v>1409</v>
      </c>
      <c r="E101" s="1">
        <v>0</v>
      </c>
      <c r="F101" s="1">
        <v>1</v>
      </c>
      <c r="G101" s="1">
        <v>0</v>
      </c>
      <c r="H101" s="1">
        <f t="shared" si="2"/>
        <v>0.33333333333333331</v>
      </c>
      <c r="I101" s="1">
        <f>STDEV(H101:H103)</f>
        <v>0.19245008972987526</v>
      </c>
      <c r="J101" s="1">
        <f>I101/SQRT(3)</f>
        <v>0.11111111111111112</v>
      </c>
      <c r="K101" s="1">
        <v>531</v>
      </c>
      <c r="L101" s="1">
        <v>4700</v>
      </c>
    </row>
    <row r="102" spans="1:12">
      <c r="A102" s="3">
        <v>36355</v>
      </c>
      <c r="B102" s="1" t="s">
        <v>1410</v>
      </c>
      <c r="C102" s="2">
        <v>2</v>
      </c>
      <c r="D102" s="1" t="s">
        <v>1411</v>
      </c>
      <c r="E102" s="1">
        <v>0</v>
      </c>
      <c r="F102" s="1">
        <v>0</v>
      </c>
      <c r="G102" s="1">
        <v>0</v>
      </c>
      <c r="H102" s="1">
        <f t="shared" si="2"/>
        <v>0</v>
      </c>
      <c r="K102" s="1">
        <v>531</v>
      </c>
      <c r="L102" s="1">
        <v>4700</v>
      </c>
    </row>
    <row r="103" spans="1:12">
      <c r="A103" s="3">
        <v>36355</v>
      </c>
      <c r="B103" s="1" t="s">
        <v>1412</v>
      </c>
      <c r="C103" s="2">
        <v>3</v>
      </c>
      <c r="D103" s="1" t="s">
        <v>1413</v>
      </c>
      <c r="E103" s="1">
        <v>0</v>
      </c>
      <c r="F103" s="1">
        <v>0</v>
      </c>
      <c r="G103" s="1">
        <v>0</v>
      </c>
      <c r="H103" s="1">
        <f t="shared" si="2"/>
        <v>0</v>
      </c>
      <c r="K103" s="1">
        <v>531</v>
      </c>
      <c r="L103" s="1">
        <v>4700</v>
      </c>
    </row>
    <row r="104" spans="1:12">
      <c r="A104" s="3">
        <v>36362</v>
      </c>
      <c r="B104" s="1" t="s">
        <v>1414</v>
      </c>
      <c r="C104" s="2">
        <v>1</v>
      </c>
      <c r="D104" s="1" t="s">
        <v>1415</v>
      </c>
      <c r="E104" s="1">
        <v>0</v>
      </c>
      <c r="F104" s="1">
        <v>0</v>
      </c>
      <c r="G104" s="1">
        <v>0</v>
      </c>
      <c r="H104" s="1">
        <f t="shared" si="2"/>
        <v>0</v>
      </c>
      <c r="I104" s="1">
        <f>STDEV(H104:H106)</f>
        <v>0</v>
      </c>
      <c r="J104" s="1">
        <f>I104/SQRT(3)</f>
        <v>0</v>
      </c>
      <c r="K104" s="1">
        <v>531</v>
      </c>
      <c r="L104" s="1">
        <v>9780</v>
      </c>
    </row>
    <row r="105" spans="1:12">
      <c r="A105" s="3">
        <v>36362</v>
      </c>
      <c r="B105" s="1" t="s">
        <v>1416</v>
      </c>
      <c r="C105" s="2">
        <v>2</v>
      </c>
      <c r="D105" s="1" t="s">
        <v>1417</v>
      </c>
      <c r="E105" s="1">
        <v>0</v>
      </c>
      <c r="F105" s="1">
        <v>0</v>
      </c>
      <c r="G105" s="1">
        <v>0</v>
      </c>
      <c r="H105" s="1">
        <f t="shared" si="2"/>
        <v>0</v>
      </c>
      <c r="K105" s="1">
        <v>531</v>
      </c>
      <c r="L105" s="1">
        <v>9780</v>
      </c>
    </row>
    <row r="106" spans="1:12">
      <c r="A106" s="3">
        <v>36362</v>
      </c>
      <c r="B106" s="1" t="s">
        <v>1418</v>
      </c>
      <c r="C106" s="2">
        <v>3</v>
      </c>
      <c r="D106" s="1" t="s">
        <v>1419</v>
      </c>
      <c r="E106" s="1">
        <v>0</v>
      </c>
      <c r="F106" s="1">
        <v>0</v>
      </c>
      <c r="G106" s="1">
        <v>0</v>
      </c>
      <c r="H106" s="1">
        <f t="shared" si="2"/>
        <v>0</v>
      </c>
      <c r="K106" s="1">
        <v>531</v>
      </c>
      <c r="L106" s="1">
        <v>9780</v>
      </c>
    </row>
    <row r="107" spans="1:12">
      <c r="A107" s="3">
        <v>36365</v>
      </c>
      <c r="B107" s="1" t="s">
        <v>1420</v>
      </c>
      <c r="C107" s="2">
        <v>1</v>
      </c>
      <c r="D107" s="1" t="s">
        <v>1421</v>
      </c>
      <c r="E107" s="1">
        <v>0</v>
      </c>
      <c r="F107" s="1">
        <v>0</v>
      </c>
      <c r="G107" s="1">
        <v>0</v>
      </c>
      <c r="H107" s="1">
        <f t="shared" si="2"/>
        <v>0</v>
      </c>
      <c r="I107" s="1">
        <f>STDEV(H107:H109)</f>
        <v>0</v>
      </c>
      <c r="J107" s="1">
        <f>I107/SQRT(3)</f>
        <v>0</v>
      </c>
      <c r="K107" s="1">
        <v>661</v>
      </c>
      <c r="L107" s="1">
        <v>9780</v>
      </c>
    </row>
    <row r="108" spans="1:12">
      <c r="A108" s="3">
        <v>36365</v>
      </c>
      <c r="B108" s="1" t="s">
        <v>1422</v>
      </c>
      <c r="C108" s="2">
        <v>2</v>
      </c>
      <c r="D108" s="1" t="s">
        <v>1423</v>
      </c>
      <c r="E108" s="1">
        <v>0</v>
      </c>
      <c r="F108" s="1">
        <v>0</v>
      </c>
      <c r="G108" s="1">
        <v>0</v>
      </c>
      <c r="H108" s="1">
        <f t="shared" si="2"/>
        <v>0</v>
      </c>
      <c r="K108" s="1">
        <v>661</v>
      </c>
      <c r="L108" s="1">
        <v>9780</v>
      </c>
    </row>
    <row r="109" spans="1:12">
      <c r="A109" s="3">
        <v>36365</v>
      </c>
      <c r="B109" s="1" t="s">
        <v>1424</v>
      </c>
      <c r="C109" s="2">
        <v>3</v>
      </c>
      <c r="D109" s="1" t="s">
        <v>1425</v>
      </c>
      <c r="E109" s="1">
        <v>0</v>
      </c>
      <c r="F109" s="1">
        <v>0</v>
      </c>
      <c r="G109" s="1">
        <v>0</v>
      </c>
      <c r="H109" s="1">
        <f t="shared" si="2"/>
        <v>0</v>
      </c>
      <c r="K109" s="1">
        <v>661</v>
      </c>
      <c r="L109" s="1">
        <v>9780</v>
      </c>
    </row>
    <row r="110" spans="1:12">
      <c r="A110" s="3">
        <v>36376</v>
      </c>
      <c r="B110" s="1" t="s">
        <v>1426</v>
      </c>
      <c r="C110" s="2">
        <v>1</v>
      </c>
      <c r="D110" s="1" t="s">
        <v>1427</v>
      </c>
      <c r="E110" s="1">
        <v>0</v>
      </c>
      <c r="F110" s="1">
        <v>0</v>
      </c>
      <c r="G110" s="1">
        <v>0</v>
      </c>
      <c r="H110" s="1">
        <f t="shared" si="2"/>
        <v>0</v>
      </c>
      <c r="I110" s="1">
        <f>STDEV(H110:H112)</f>
        <v>0.19245008972987526</v>
      </c>
      <c r="J110" s="1">
        <f>I110/SQRT(3)</f>
        <v>0.11111111111111112</v>
      </c>
      <c r="K110" s="1">
        <v>661</v>
      </c>
      <c r="L110" s="1">
        <v>9777</v>
      </c>
    </row>
    <row r="111" spans="1:12">
      <c r="A111" s="3">
        <v>36376</v>
      </c>
      <c r="B111" s="1" t="s">
        <v>1428</v>
      </c>
      <c r="C111" s="2">
        <v>2</v>
      </c>
      <c r="D111" s="1" t="s">
        <v>1429</v>
      </c>
      <c r="E111" s="1">
        <v>0</v>
      </c>
      <c r="F111" s="1">
        <v>0</v>
      </c>
      <c r="G111" s="1">
        <v>0</v>
      </c>
      <c r="H111" s="1">
        <f t="shared" si="2"/>
        <v>0</v>
      </c>
      <c r="K111" s="1">
        <v>661</v>
      </c>
      <c r="L111" s="1">
        <v>9777</v>
      </c>
    </row>
    <row r="112" spans="1:12">
      <c r="A112" s="3">
        <v>36376</v>
      </c>
      <c r="B112" s="1" t="s">
        <v>1430</v>
      </c>
      <c r="C112" s="2">
        <v>3</v>
      </c>
      <c r="D112" s="1" t="s">
        <v>1131</v>
      </c>
      <c r="E112" s="1">
        <v>1</v>
      </c>
      <c r="F112" s="1">
        <v>0</v>
      </c>
      <c r="G112" s="1">
        <v>0</v>
      </c>
      <c r="H112" s="1">
        <f t="shared" si="2"/>
        <v>0.33333333333333331</v>
      </c>
      <c r="K112" s="1">
        <v>661</v>
      </c>
      <c r="L112" s="1">
        <v>9777</v>
      </c>
    </row>
    <row r="113" spans="1:12">
      <c r="A113" s="3">
        <v>36383</v>
      </c>
      <c r="B113" s="1" t="s">
        <v>864</v>
      </c>
      <c r="C113" s="2">
        <v>1</v>
      </c>
      <c r="D113" s="1" t="s">
        <v>865</v>
      </c>
      <c r="E113" s="1">
        <v>0</v>
      </c>
      <c r="F113" s="1">
        <v>0</v>
      </c>
      <c r="G113" s="1">
        <v>0</v>
      </c>
      <c r="H113" s="1">
        <f t="shared" si="2"/>
        <v>0</v>
      </c>
      <c r="I113" s="1">
        <f>STDEV(H113:H115)</f>
        <v>0</v>
      </c>
      <c r="J113" s="1">
        <f>I113/SQRT(3)</f>
        <v>0</v>
      </c>
      <c r="K113" s="1">
        <v>531</v>
      </c>
      <c r="L113" s="1">
        <v>9777</v>
      </c>
    </row>
    <row r="114" spans="1:12">
      <c r="A114" s="3">
        <v>36383</v>
      </c>
      <c r="B114" s="1" t="s">
        <v>866</v>
      </c>
      <c r="C114" s="2">
        <v>2</v>
      </c>
      <c r="D114" s="1" t="s">
        <v>867</v>
      </c>
      <c r="E114" s="1">
        <v>0</v>
      </c>
      <c r="F114" s="1">
        <v>0</v>
      </c>
      <c r="G114" s="1">
        <v>0</v>
      </c>
      <c r="H114" s="1">
        <f t="shared" si="2"/>
        <v>0</v>
      </c>
      <c r="K114" s="1">
        <v>531</v>
      </c>
      <c r="L114" s="1">
        <v>9777</v>
      </c>
    </row>
    <row r="115" spans="1:12">
      <c r="A115" s="3">
        <v>36383</v>
      </c>
      <c r="B115" s="1" t="s">
        <v>868</v>
      </c>
      <c r="C115" s="2">
        <v>3</v>
      </c>
      <c r="D115" s="1" t="s">
        <v>1140</v>
      </c>
      <c r="E115" s="1">
        <v>0</v>
      </c>
      <c r="F115" s="1">
        <v>0</v>
      </c>
      <c r="G115" s="1">
        <v>0</v>
      </c>
      <c r="H115" s="1">
        <f t="shared" si="2"/>
        <v>0</v>
      </c>
      <c r="K115" s="1">
        <v>531</v>
      </c>
      <c r="L115" s="1">
        <v>9777</v>
      </c>
    </row>
    <row r="116" spans="1:12">
      <c r="A116" s="3">
        <v>36390</v>
      </c>
      <c r="B116" s="1" t="s">
        <v>1448</v>
      </c>
      <c r="C116" s="2">
        <v>1</v>
      </c>
      <c r="D116" s="1" t="s">
        <v>1449</v>
      </c>
      <c r="E116" s="1">
        <v>0</v>
      </c>
      <c r="F116" s="1">
        <v>0</v>
      </c>
      <c r="G116" s="1">
        <v>0</v>
      </c>
      <c r="H116" s="1">
        <f t="shared" si="2"/>
        <v>0</v>
      </c>
      <c r="I116" s="1">
        <f>STDEV(H116:H118)</f>
        <v>0</v>
      </c>
      <c r="J116" s="1">
        <f>I116/SQRT(3)</f>
        <v>0</v>
      </c>
      <c r="K116" s="1">
        <v>661</v>
      </c>
      <c r="L116" s="1">
        <v>9777</v>
      </c>
    </row>
    <row r="117" spans="1:12">
      <c r="A117" s="3">
        <v>36390</v>
      </c>
      <c r="B117" s="1" t="s">
        <v>1450</v>
      </c>
      <c r="C117" s="2">
        <v>2</v>
      </c>
      <c r="D117" s="1" t="s">
        <v>1451</v>
      </c>
      <c r="E117" s="1">
        <v>0</v>
      </c>
      <c r="F117" s="1">
        <v>0</v>
      </c>
      <c r="G117" s="1">
        <v>0</v>
      </c>
      <c r="H117" s="1">
        <f t="shared" si="2"/>
        <v>0</v>
      </c>
      <c r="K117" s="1">
        <v>661</v>
      </c>
      <c r="L117" s="1">
        <v>9777</v>
      </c>
    </row>
    <row r="118" spans="1:12">
      <c r="A118" s="3">
        <v>36390</v>
      </c>
      <c r="B118" s="1" t="s">
        <v>1452</v>
      </c>
      <c r="C118" s="2">
        <v>3</v>
      </c>
      <c r="D118" s="1" t="s">
        <v>1453</v>
      </c>
      <c r="E118" s="1">
        <v>0</v>
      </c>
      <c r="F118" s="1">
        <v>0</v>
      </c>
      <c r="G118" s="1">
        <v>0</v>
      </c>
      <c r="H118" s="1">
        <f t="shared" si="2"/>
        <v>0</v>
      </c>
      <c r="K118" s="1">
        <v>661</v>
      </c>
      <c r="L118" s="1">
        <v>9777</v>
      </c>
    </row>
    <row r="119" spans="1:12">
      <c r="A119" s="3">
        <v>36308</v>
      </c>
      <c r="B119" s="1" t="s">
        <v>1454</v>
      </c>
      <c r="C119" s="2">
        <v>1</v>
      </c>
      <c r="D119" s="1" t="s">
        <v>1455</v>
      </c>
      <c r="E119" s="1">
        <v>0</v>
      </c>
      <c r="F119" s="1">
        <v>0</v>
      </c>
      <c r="G119" s="1">
        <v>1</v>
      </c>
      <c r="H119" s="1">
        <f t="shared" si="2"/>
        <v>0.33333333333333331</v>
      </c>
      <c r="I119" s="1">
        <f>STDEV(H119:H121)</f>
        <v>0.5091750772173157</v>
      </c>
      <c r="J119" s="1">
        <f>I119/SQRT(3)</f>
        <v>0.29397236789606573</v>
      </c>
      <c r="K119" s="1">
        <v>661</v>
      </c>
      <c r="L119" s="1">
        <v>24578</v>
      </c>
    </row>
    <row r="120" spans="1:12">
      <c r="A120" s="3">
        <v>36308</v>
      </c>
      <c r="B120" s="1" t="s">
        <v>1456</v>
      </c>
      <c r="C120" s="2">
        <v>2</v>
      </c>
      <c r="D120" s="1" t="s">
        <v>1457</v>
      </c>
      <c r="E120" s="1">
        <v>0</v>
      </c>
      <c r="F120" s="1">
        <v>0</v>
      </c>
      <c r="G120" s="1">
        <v>2</v>
      </c>
      <c r="H120" s="1">
        <f t="shared" si="2"/>
        <v>0.66666666666666663</v>
      </c>
      <c r="K120" s="1">
        <v>661</v>
      </c>
      <c r="L120" s="1">
        <v>24578</v>
      </c>
    </row>
    <row r="121" spans="1:12">
      <c r="A121" s="3">
        <v>36308</v>
      </c>
      <c r="B121" s="1" t="s">
        <v>1458</v>
      </c>
      <c r="C121" s="2">
        <v>3</v>
      </c>
      <c r="D121" s="1" t="s">
        <v>1459</v>
      </c>
      <c r="E121" s="1">
        <v>1</v>
      </c>
      <c r="F121" s="1">
        <v>1</v>
      </c>
      <c r="G121" s="1">
        <v>2</v>
      </c>
      <c r="H121" s="1">
        <f t="shared" si="2"/>
        <v>1.3333333333333333</v>
      </c>
      <c r="K121" s="1">
        <v>661</v>
      </c>
      <c r="L121" s="1">
        <v>24578</v>
      </c>
    </row>
    <row r="122" spans="1:12">
      <c r="A122" s="3">
        <v>36313</v>
      </c>
      <c r="B122" s="1" t="s">
        <v>1460</v>
      </c>
      <c r="C122" s="2">
        <v>1</v>
      </c>
      <c r="D122" s="1" t="s">
        <v>1461</v>
      </c>
      <c r="E122" s="1">
        <v>5</v>
      </c>
      <c r="F122" s="1">
        <v>5</v>
      </c>
      <c r="G122" s="1">
        <v>6</v>
      </c>
      <c r="H122" s="1">
        <f t="shared" si="2"/>
        <v>5.333333333333333</v>
      </c>
      <c r="I122" s="1">
        <f>STDEV(H122:H124)</f>
        <v>1.2619796324000589</v>
      </c>
      <c r="J122" s="1">
        <f>I122/SQRT(3)</f>
        <v>0.72860428047799908</v>
      </c>
      <c r="K122" s="1">
        <v>661</v>
      </c>
      <c r="L122" s="1">
        <v>24578</v>
      </c>
    </row>
    <row r="123" spans="1:12">
      <c r="A123" s="3">
        <v>36313</v>
      </c>
      <c r="B123" s="1" t="s">
        <v>1462</v>
      </c>
      <c r="C123" s="2">
        <v>2</v>
      </c>
      <c r="D123" s="1" t="s">
        <v>1463</v>
      </c>
      <c r="E123" s="1">
        <v>0</v>
      </c>
      <c r="F123" s="1">
        <v>8</v>
      </c>
      <c r="G123" s="1">
        <v>9</v>
      </c>
      <c r="H123" s="1">
        <f t="shared" si="2"/>
        <v>5.666666666666667</v>
      </c>
      <c r="K123" s="1">
        <v>661</v>
      </c>
      <c r="L123" s="1">
        <v>24578</v>
      </c>
    </row>
    <row r="124" spans="1:12">
      <c r="A124" s="3">
        <v>36313</v>
      </c>
      <c r="B124" s="1" t="s">
        <v>1153</v>
      </c>
      <c r="C124" s="2">
        <v>3</v>
      </c>
      <c r="D124" s="1" t="s">
        <v>1154</v>
      </c>
      <c r="E124" s="1">
        <v>4</v>
      </c>
      <c r="F124" s="1">
        <v>11</v>
      </c>
      <c r="G124" s="1">
        <v>8</v>
      </c>
      <c r="H124" s="1">
        <f t="shared" si="2"/>
        <v>7.666666666666667</v>
      </c>
      <c r="K124" s="1">
        <v>661</v>
      </c>
      <c r="L124" s="1">
        <v>24578</v>
      </c>
    </row>
    <row r="125" spans="1:12">
      <c r="A125" s="3">
        <v>36320</v>
      </c>
      <c r="B125" s="1" t="s">
        <v>1155</v>
      </c>
      <c r="C125" s="2">
        <v>1</v>
      </c>
      <c r="D125" s="1" t="s">
        <v>1156</v>
      </c>
      <c r="E125" s="1">
        <v>5</v>
      </c>
      <c r="F125" s="1">
        <v>4</v>
      </c>
      <c r="G125" s="1">
        <v>1</v>
      </c>
      <c r="H125" s="1">
        <f t="shared" si="2"/>
        <v>3.3333333333333335</v>
      </c>
      <c r="I125" s="1">
        <f>STDEV(H125:H127)</f>
        <v>0.88191710368819831</v>
      </c>
      <c r="J125" s="1">
        <f>I125/SQRT(3)</f>
        <v>0.50917507721731647</v>
      </c>
      <c r="K125" s="1">
        <v>661</v>
      </c>
      <c r="L125" s="1">
        <v>24578</v>
      </c>
    </row>
    <row r="126" spans="1:12">
      <c r="A126" s="3">
        <v>36320</v>
      </c>
      <c r="B126" s="1" t="s">
        <v>1157</v>
      </c>
      <c r="C126" s="2">
        <v>2</v>
      </c>
      <c r="D126" s="1" t="s">
        <v>1158</v>
      </c>
      <c r="E126" s="1">
        <v>2</v>
      </c>
      <c r="F126" s="1">
        <v>5</v>
      </c>
      <c r="G126" s="1">
        <v>2</v>
      </c>
      <c r="H126" s="1">
        <f t="shared" si="2"/>
        <v>3</v>
      </c>
      <c r="K126" s="1">
        <v>661</v>
      </c>
      <c r="L126" s="1">
        <v>24578</v>
      </c>
    </row>
    <row r="127" spans="1:12">
      <c r="A127" s="3">
        <v>36320</v>
      </c>
      <c r="B127" s="1" t="s">
        <v>1159</v>
      </c>
      <c r="C127" s="2">
        <v>3</v>
      </c>
      <c r="D127" s="1" t="s">
        <v>1160</v>
      </c>
      <c r="E127" s="1">
        <v>3</v>
      </c>
      <c r="F127" s="1">
        <v>2</v>
      </c>
      <c r="G127" s="1">
        <v>0</v>
      </c>
      <c r="H127" s="1">
        <f t="shared" si="2"/>
        <v>1.6666666666666667</v>
      </c>
      <c r="K127" s="1">
        <v>661</v>
      </c>
      <c r="L127" s="1">
        <v>24578</v>
      </c>
    </row>
    <row r="128" spans="1:12">
      <c r="A128" s="3">
        <v>36327</v>
      </c>
      <c r="B128" s="1" t="s">
        <v>1161</v>
      </c>
      <c r="C128" s="2">
        <v>1</v>
      </c>
      <c r="D128" s="1" t="s">
        <v>1162</v>
      </c>
      <c r="E128" s="1">
        <v>2</v>
      </c>
      <c r="F128" s="1">
        <v>3</v>
      </c>
      <c r="G128" s="1">
        <v>3</v>
      </c>
      <c r="H128" s="1">
        <f t="shared" si="2"/>
        <v>2.6666666666666665</v>
      </c>
      <c r="I128" s="1">
        <f>STDEV(H128:H130)</f>
        <v>1.8358568490953702</v>
      </c>
      <c r="J128" s="1">
        <f>I128/SQRT(3)</f>
        <v>1.0599324460188302</v>
      </c>
      <c r="K128" s="1">
        <v>661</v>
      </c>
      <c r="L128" s="1">
        <v>24578</v>
      </c>
    </row>
    <row r="129" spans="1:12">
      <c r="A129" s="3">
        <v>36327</v>
      </c>
      <c r="B129" s="1" t="s">
        <v>1163</v>
      </c>
      <c r="C129" s="2">
        <v>2</v>
      </c>
      <c r="D129" s="1" t="s">
        <v>1164</v>
      </c>
      <c r="E129" s="1">
        <v>9</v>
      </c>
      <c r="F129" s="1">
        <v>6</v>
      </c>
      <c r="G129" s="1">
        <v>3</v>
      </c>
      <c r="H129" s="1">
        <f t="shared" si="2"/>
        <v>6</v>
      </c>
      <c r="K129" s="1">
        <v>661</v>
      </c>
      <c r="L129" s="1">
        <v>24578</v>
      </c>
    </row>
    <row r="130" spans="1:12">
      <c r="A130" s="3">
        <v>36327</v>
      </c>
      <c r="B130" s="1" t="s">
        <v>1165</v>
      </c>
      <c r="C130" s="2">
        <v>3</v>
      </c>
      <c r="D130" s="1" t="s">
        <v>1166</v>
      </c>
      <c r="E130" s="1">
        <v>2</v>
      </c>
      <c r="F130" s="1">
        <v>12</v>
      </c>
      <c r="G130" s="1">
        <v>3</v>
      </c>
      <c r="H130" s="1">
        <f t="shared" ref="H130:H193" si="3">AVERAGE(E130:G130)</f>
        <v>5.666666666666667</v>
      </c>
      <c r="K130" s="1">
        <v>661</v>
      </c>
      <c r="L130" s="1">
        <v>24578</v>
      </c>
    </row>
    <row r="131" spans="1:12">
      <c r="A131" s="3">
        <v>36334</v>
      </c>
      <c r="B131" s="1" t="s">
        <v>1167</v>
      </c>
      <c r="C131" s="2">
        <v>1</v>
      </c>
      <c r="D131" s="1" t="s">
        <v>1168</v>
      </c>
      <c r="E131" s="1">
        <v>15</v>
      </c>
      <c r="F131" s="1">
        <v>25</v>
      </c>
      <c r="G131" s="1">
        <v>32</v>
      </c>
      <c r="H131" s="1">
        <f t="shared" si="3"/>
        <v>24</v>
      </c>
      <c r="I131" s="1">
        <f>STDEV(H131:H133)</f>
        <v>5.6797235196142459</v>
      </c>
      <c r="J131" s="1">
        <f>I131/SQRT(3)</f>
        <v>3.2791899029719338</v>
      </c>
      <c r="K131" s="1">
        <v>661</v>
      </c>
      <c r="L131" s="1">
        <v>24578</v>
      </c>
    </row>
    <row r="132" spans="1:12">
      <c r="A132" s="3">
        <v>36334</v>
      </c>
      <c r="B132" s="1" t="s">
        <v>1169</v>
      </c>
      <c r="C132" s="2">
        <v>2</v>
      </c>
      <c r="D132" s="1" t="s">
        <v>1170</v>
      </c>
      <c r="E132" s="1">
        <v>20</v>
      </c>
      <c r="F132" s="1">
        <v>29</v>
      </c>
      <c r="G132" s="1">
        <v>22</v>
      </c>
      <c r="H132" s="1">
        <f t="shared" si="3"/>
        <v>23.666666666666668</v>
      </c>
      <c r="K132" s="1">
        <v>661</v>
      </c>
      <c r="L132" s="1">
        <v>24578</v>
      </c>
    </row>
    <row r="133" spans="1:12">
      <c r="A133" s="3">
        <v>36334</v>
      </c>
      <c r="B133" s="1" t="s">
        <v>1171</v>
      </c>
      <c r="C133" s="2">
        <v>3</v>
      </c>
      <c r="D133" s="1" t="s">
        <v>1172</v>
      </c>
      <c r="E133" s="1">
        <v>12</v>
      </c>
      <c r="F133" s="1">
        <v>15</v>
      </c>
      <c r="G133" s="1">
        <v>15</v>
      </c>
      <c r="H133" s="1">
        <f t="shared" si="3"/>
        <v>14</v>
      </c>
      <c r="K133" s="1">
        <v>661</v>
      </c>
      <c r="L133" s="1">
        <v>24578</v>
      </c>
    </row>
    <row r="134" spans="1:12">
      <c r="A134" s="3">
        <v>36341</v>
      </c>
      <c r="B134" s="1" t="s">
        <v>1173</v>
      </c>
      <c r="C134" s="2">
        <v>1</v>
      </c>
      <c r="D134" s="1" t="s">
        <v>1174</v>
      </c>
      <c r="E134" s="1">
        <v>14</v>
      </c>
      <c r="F134" s="1">
        <v>8</v>
      </c>
      <c r="G134" s="1">
        <v>17</v>
      </c>
      <c r="H134" s="1">
        <f t="shared" si="3"/>
        <v>13</v>
      </c>
      <c r="I134" s="1">
        <f>STDEV(H134:H136)</f>
        <v>3.4801021696368504</v>
      </c>
      <c r="J134" s="1">
        <f>I134/SQRT(3)</f>
        <v>2.0092379244472363</v>
      </c>
      <c r="K134" s="1">
        <v>661</v>
      </c>
      <c r="L134" s="1">
        <v>24578</v>
      </c>
    </row>
    <row r="135" spans="1:12">
      <c r="A135" s="3">
        <v>36341</v>
      </c>
      <c r="B135" s="1" t="s">
        <v>1175</v>
      </c>
      <c r="C135" s="2">
        <v>2</v>
      </c>
      <c r="D135" s="1" t="s">
        <v>1176</v>
      </c>
      <c r="E135" s="1">
        <v>10</v>
      </c>
      <c r="F135" s="1">
        <v>5</v>
      </c>
      <c r="G135" s="1">
        <v>5</v>
      </c>
      <c r="H135" s="1">
        <f t="shared" si="3"/>
        <v>6.666666666666667</v>
      </c>
      <c r="K135" s="1">
        <v>661</v>
      </c>
      <c r="L135" s="1">
        <v>24578</v>
      </c>
    </row>
    <row r="136" spans="1:12">
      <c r="A136" s="3">
        <v>36341</v>
      </c>
      <c r="B136" s="1" t="s">
        <v>1177</v>
      </c>
      <c r="C136" s="2">
        <v>3</v>
      </c>
      <c r="D136" s="1" t="s">
        <v>1178</v>
      </c>
      <c r="E136" s="1">
        <v>7</v>
      </c>
      <c r="F136" s="1">
        <v>7</v>
      </c>
      <c r="G136" s="1">
        <v>8</v>
      </c>
      <c r="H136" s="1">
        <f t="shared" si="3"/>
        <v>7.333333333333333</v>
      </c>
      <c r="K136" s="1">
        <v>661</v>
      </c>
      <c r="L136" s="1">
        <v>24578</v>
      </c>
    </row>
    <row r="137" spans="1:12">
      <c r="A137" s="3">
        <v>36348</v>
      </c>
      <c r="B137" s="1" t="s">
        <v>1179</v>
      </c>
      <c r="C137" s="2">
        <v>1</v>
      </c>
      <c r="D137" s="1" t="s">
        <v>1180</v>
      </c>
      <c r="E137" s="1">
        <v>27</v>
      </c>
      <c r="F137" s="1">
        <v>70</v>
      </c>
      <c r="G137" s="1">
        <v>12</v>
      </c>
      <c r="H137" s="1">
        <f t="shared" si="3"/>
        <v>36.333333333333336</v>
      </c>
      <c r="I137" s="1">
        <f>STDEV(H137:H139)</f>
        <v>8.8464263552724702</v>
      </c>
      <c r="J137" s="1">
        <f>I137/SQRT(3)</f>
        <v>5.1074866375827606</v>
      </c>
      <c r="K137" s="1">
        <v>531</v>
      </c>
      <c r="L137" s="1">
        <v>24578</v>
      </c>
    </row>
    <row r="138" spans="1:12">
      <c r="A138" s="3">
        <v>36348</v>
      </c>
      <c r="B138" s="1" t="s">
        <v>905</v>
      </c>
      <c r="C138" s="2">
        <v>2</v>
      </c>
      <c r="D138" s="1" t="s">
        <v>906</v>
      </c>
      <c r="E138" s="1">
        <v>29</v>
      </c>
      <c r="F138" s="1">
        <v>29</v>
      </c>
      <c r="G138" s="1">
        <v>22</v>
      </c>
      <c r="H138" s="1">
        <f t="shared" si="3"/>
        <v>26.666666666666668</v>
      </c>
      <c r="K138" s="1">
        <v>531</v>
      </c>
      <c r="L138" s="1">
        <v>24578</v>
      </c>
    </row>
    <row r="139" spans="1:12">
      <c r="A139" s="3">
        <v>36348</v>
      </c>
      <c r="B139" s="1" t="s">
        <v>907</v>
      </c>
      <c r="C139" s="2">
        <v>3</v>
      </c>
      <c r="D139" s="1" t="s">
        <v>638</v>
      </c>
      <c r="E139" s="1">
        <v>24</v>
      </c>
      <c r="F139" s="1">
        <v>21</v>
      </c>
      <c r="G139" s="1">
        <v>11</v>
      </c>
      <c r="H139" s="1">
        <f t="shared" si="3"/>
        <v>18.666666666666668</v>
      </c>
      <c r="K139" s="1">
        <v>531</v>
      </c>
      <c r="L139" s="1">
        <v>24578</v>
      </c>
    </row>
    <row r="140" spans="1:12">
      <c r="A140" s="3">
        <v>36355</v>
      </c>
      <c r="B140" s="1" t="s">
        <v>639</v>
      </c>
      <c r="C140" s="2">
        <v>1</v>
      </c>
      <c r="D140" s="1" t="s">
        <v>640</v>
      </c>
      <c r="E140" s="1">
        <v>20</v>
      </c>
      <c r="F140" s="1">
        <v>24</v>
      </c>
      <c r="G140" s="1">
        <v>13</v>
      </c>
      <c r="H140" s="1">
        <f t="shared" si="3"/>
        <v>19</v>
      </c>
      <c r="I140" s="1">
        <f>STDEV(H140:H142)</f>
        <v>5.014792931731904</v>
      </c>
      <c r="J140" s="1">
        <f>I140/SQRT(3)</f>
        <v>2.8952920490656475</v>
      </c>
      <c r="K140" s="1">
        <v>531</v>
      </c>
      <c r="L140" s="1">
        <v>24578</v>
      </c>
    </row>
    <row r="141" spans="1:12">
      <c r="A141" s="3">
        <v>36355</v>
      </c>
      <c r="B141" s="1" t="s">
        <v>641</v>
      </c>
      <c r="C141" s="2">
        <v>2</v>
      </c>
      <c r="D141" s="1" t="s">
        <v>642</v>
      </c>
      <c r="E141" s="1">
        <v>18</v>
      </c>
      <c r="F141" s="1">
        <v>27</v>
      </c>
      <c r="G141" s="1">
        <v>42</v>
      </c>
      <c r="H141" s="1">
        <f t="shared" si="3"/>
        <v>29</v>
      </c>
      <c r="K141" s="1">
        <v>531</v>
      </c>
      <c r="L141" s="1">
        <v>24578</v>
      </c>
    </row>
    <row r="142" spans="1:12">
      <c r="A142" s="3">
        <v>36355</v>
      </c>
      <c r="B142" s="1" t="s">
        <v>643</v>
      </c>
      <c r="C142" s="2">
        <v>3</v>
      </c>
      <c r="D142" s="1" t="s">
        <v>644</v>
      </c>
      <c r="E142" s="1">
        <v>33</v>
      </c>
      <c r="F142" s="1">
        <v>12</v>
      </c>
      <c r="G142" s="1">
        <v>25</v>
      </c>
      <c r="H142" s="1">
        <f t="shared" si="3"/>
        <v>23.333333333333332</v>
      </c>
      <c r="K142" s="1">
        <v>531</v>
      </c>
      <c r="L142" s="1">
        <v>24578</v>
      </c>
    </row>
    <row r="143" spans="1:12">
      <c r="A143" s="3">
        <v>36362</v>
      </c>
      <c r="B143" s="1" t="s">
        <v>645</v>
      </c>
      <c r="C143" s="2">
        <v>1</v>
      </c>
      <c r="D143" s="1" t="s">
        <v>646</v>
      </c>
      <c r="E143" s="1">
        <v>29</v>
      </c>
      <c r="F143" s="1">
        <v>32</v>
      </c>
      <c r="G143" s="1">
        <v>8</v>
      </c>
      <c r="H143" s="1">
        <f t="shared" si="3"/>
        <v>23</v>
      </c>
      <c r="I143" s="1">
        <f>STDEV(H143:H145)</f>
        <v>0.88191710368822551</v>
      </c>
      <c r="J143" s="1">
        <f>I143/SQRT(3)</f>
        <v>0.50917507721733213</v>
      </c>
      <c r="K143" s="1">
        <v>531</v>
      </c>
      <c r="L143" s="1">
        <v>33020</v>
      </c>
    </row>
    <row r="144" spans="1:12">
      <c r="A144" s="3">
        <v>36362</v>
      </c>
      <c r="B144" s="1" t="s">
        <v>647</v>
      </c>
      <c r="C144" s="2">
        <v>2</v>
      </c>
      <c r="D144" s="1" t="s">
        <v>918</v>
      </c>
      <c r="E144" s="1">
        <v>59</v>
      </c>
      <c r="F144" s="1">
        <v>13</v>
      </c>
      <c r="G144" s="1">
        <v>1</v>
      </c>
      <c r="H144" s="1">
        <f t="shared" si="3"/>
        <v>24.333333333333332</v>
      </c>
      <c r="K144" s="1">
        <v>531</v>
      </c>
      <c r="L144" s="1">
        <v>33020</v>
      </c>
    </row>
    <row r="145" spans="1:12">
      <c r="A145" s="3">
        <v>36362</v>
      </c>
      <c r="B145" s="1" t="s">
        <v>919</v>
      </c>
      <c r="C145" s="2">
        <v>3</v>
      </c>
      <c r="D145" s="1" t="s">
        <v>920</v>
      </c>
      <c r="E145" s="1">
        <v>30</v>
      </c>
      <c r="F145" s="1">
        <v>15</v>
      </c>
      <c r="G145" s="1">
        <v>29</v>
      </c>
      <c r="H145" s="1">
        <f t="shared" si="3"/>
        <v>24.666666666666668</v>
      </c>
      <c r="K145" s="1">
        <v>531</v>
      </c>
      <c r="L145" s="1">
        <v>33020</v>
      </c>
    </row>
    <row r="146" spans="1:12">
      <c r="A146" s="3">
        <v>36365</v>
      </c>
      <c r="B146" s="1" t="s">
        <v>921</v>
      </c>
      <c r="C146" s="2">
        <v>1</v>
      </c>
      <c r="D146" s="1" t="s">
        <v>922</v>
      </c>
      <c r="E146" s="1">
        <v>13</v>
      </c>
      <c r="F146" s="1">
        <v>16</v>
      </c>
      <c r="G146" s="1">
        <v>4</v>
      </c>
      <c r="H146" s="1">
        <f t="shared" si="3"/>
        <v>11</v>
      </c>
      <c r="I146" s="1">
        <f>STDEV(H146:H148)</f>
        <v>2.3094010767585051</v>
      </c>
      <c r="J146" s="1">
        <f>I146/SQRT(3)</f>
        <v>1.3333333333333346</v>
      </c>
      <c r="K146" s="1">
        <v>661</v>
      </c>
      <c r="L146" s="1">
        <v>33020</v>
      </c>
    </row>
    <row r="147" spans="1:12">
      <c r="A147" s="3">
        <v>36365</v>
      </c>
      <c r="B147" s="1" t="s">
        <v>923</v>
      </c>
      <c r="C147" s="2">
        <v>2</v>
      </c>
      <c r="D147" s="1" t="s">
        <v>924</v>
      </c>
      <c r="E147" s="1">
        <v>5</v>
      </c>
      <c r="F147" s="1">
        <v>16</v>
      </c>
      <c r="G147" s="1">
        <v>12</v>
      </c>
      <c r="H147" s="1">
        <f t="shared" si="3"/>
        <v>11</v>
      </c>
      <c r="K147" s="1">
        <v>661</v>
      </c>
      <c r="L147" s="1">
        <v>33020</v>
      </c>
    </row>
    <row r="148" spans="1:12">
      <c r="A148" s="3">
        <v>36365</v>
      </c>
      <c r="B148" s="1" t="s">
        <v>925</v>
      </c>
      <c r="C148" s="2">
        <v>3</v>
      </c>
      <c r="D148" s="1" t="s">
        <v>926</v>
      </c>
      <c r="E148" s="1">
        <v>8</v>
      </c>
      <c r="F148" s="1">
        <v>7</v>
      </c>
      <c r="G148" s="1">
        <v>6</v>
      </c>
      <c r="H148" s="1">
        <f t="shared" si="3"/>
        <v>7</v>
      </c>
      <c r="K148" s="1">
        <v>661</v>
      </c>
      <c r="L148" s="1">
        <v>33020</v>
      </c>
    </row>
    <row r="149" spans="1:12">
      <c r="A149" s="3">
        <v>36376</v>
      </c>
      <c r="B149" s="1" t="s">
        <v>927</v>
      </c>
      <c r="C149" s="2">
        <v>1</v>
      </c>
      <c r="D149" s="1" t="s">
        <v>928</v>
      </c>
      <c r="E149" s="1">
        <v>0</v>
      </c>
      <c r="F149" s="1">
        <v>3</v>
      </c>
      <c r="G149" s="1">
        <v>0</v>
      </c>
      <c r="H149" s="1">
        <f t="shared" si="3"/>
        <v>1</v>
      </c>
      <c r="I149" s="1">
        <f>STDEV(H149:H151)</f>
        <v>3.3554819712314443</v>
      </c>
      <c r="J149" s="1">
        <f>I149/SQRT(3)</f>
        <v>1.9372884193514106</v>
      </c>
      <c r="K149" s="1">
        <v>661</v>
      </c>
      <c r="L149" s="1">
        <v>36794</v>
      </c>
    </row>
    <row r="150" spans="1:12">
      <c r="A150" s="3">
        <v>36376</v>
      </c>
      <c r="B150" s="1" t="s">
        <v>929</v>
      </c>
      <c r="C150" s="2">
        <v>2</v>
      </c>
      <c r="D150" s="1" t="s">
        <v>1201</v>
      </c>
      <c r="E150" s="1">
        <v>3</v>
      </c>
      <c r="F150" s="1">
        <v>6</v>
      </c>
      <c r="G150" s="1">
        <v>6</v>
      </c>
      <c r="H150" s="1">
        <f t="shared" si="3"/>
        <v>5</v>
      </c>
      <c r="K150" s="1">
        <v>661</v>
      </c>
      <c r="L150" s="1">
        <v>36794</v>
      </c>
    </row>
    <row r="151" spans="1:12">
      <c r="A151" s="3">
        <v>36376</v>
      </c>
      <c r="B151" s="1" t="s">
        <v>1202</v>
      </c>
      <c r="C151" s="2">
        <v>3</v>
      </c>
      <c r="D151" s="1" t="s">
        <v>1203</v>
      </c>
      <c r="E151" s="1">
        <v>12</v>
      </c>
      <c r="F151" s="1">
        <v>11</v>
      </c>
      <c r="G151" s="1">
        <v>0</v>
      </c>
      <c r="H151" s="1">
        <f t="shared" si="3"/>
        <v>7.666666666666667</v>
      </c>
      <c r="K151" s="1">
        <v>661</v>
      </c>
      <c r="L151" s="1">
        <v>36794</v>
      </c>
    </row>
    <row r="152" spans="1:12">
      <c r="A152" s="3">
        <v>36383</v>
      </c>
      <c r="B152" s="1" t="s">
        <v>1204</v>
      </c>
      <c r="C152" s="2">
        <v>1</v>
      </c>
      <c r="D152" s="1" t="s">
        <v>1205</v>
      </c>
      <c r="E152" s="1">
        <v>1</v>
      </c>
      <c r="F152" s="1">
        <v>0</v>
      </c>
      <c r="G152" s="1">
        <v>0</v>
      </c>
      <c r="H152" s="1">
        <f t="shared" si="3"/>
        <v>0.33333333333333331</v>
      </c>
      <c r="I152" s="1">
        <f>STDEV(H152:H154)</f>
        <v>0</v>
      </c>
      <c r="J152" s="1">
        <f>I152/SQRT(3)</f>
        <v>0</v>
      </c>
      <c r="K152" s="1">
        <v>531</v>
      </c>
      <c r="L152" s="1">
        <v>36794</v>
      </c>
    </row>
    <row r="153" spans="1:12">
      <c r="A153" s="3">
        <v>36383</v>
      </c>
      <c r="B153" s="1" t="s">
        <v>1206</v>
      </c>
      <c r="C153" s="2">
        <v>2</v>
      </c>
      <c r="D153" s="1" t="s">
        <v>1207</v>
      </c>
      <c r="E153" s="1">
        <v>1</v>
      </c>
      <c r="F153" s="1">
        <v>0</v>
      </c>
      <c r="G153" s="1">
        <v>0</v>
      </c>
      <c r="H153" s="1">
        <f t="shared" si="3"/>
        <v>0.33333333333333331</v>
      </c>
      <c r="K153" s="1">
        <v>531</v>
      </c>
      <c r="L153" s="1">
        <v>36794</v>
      </c>
    </row>
    <row r="154" spans="1:12">
      <c r="A154" s="3">
        <v>36383</v>
      </c>
      <c r="B154" s="1" t="s">
        <v>1208</v>
      </c>
      <c r="C154" s="2">
        <v>3</v>
      </c>
      <c r="D154" s="1" t="s">
        <v>1209</v>
      </c>
      <c r="E154" s="1">
        <v>0</v>
      </c>
      <c r="F154" s="1">
        <v>0</v>
      </c>
      <c r="G154" s="1">
        <v>1</v>
      </c>
      <c r="H154" s="1">
        <f t="shared" si="3"/>
        <v>0.33333333333333331</v>
      </c>
      <c r="K154" s="1">
        <v>531</v>
      </c>
      <c r="L154" s="1">
        <v>36794</v>
      </c>
    </row>
    <row r="155" spans="1:12">
      <c r="A155" s="3">
        <v>36390</v>
      </c>
      <c r="B155" s="1" t="s">
        <v>1210</v>
      </c>
      <c r="C155" s="2">
        <v>1</v>
      </c>
      <c r="D155" s="1" t="s">
        <v>1211</v>
      </c>
      <c r="E155" s="1">
        <v>2</v>
      </c>
      <c r="F155" s="1">
        <v>1</v>
      </c>
      <c r="G155" s="1">
        <v>0</v>
      </c>
      <c r="H155" s="1">
        <f t="shared" si="3"/>
        <v>1</v>
      </c>
      <c r="I155" s="1">
        <f>STDEV(H155:H157)</f>
        <v>1.5030832509409648</v>
      </c>
      <c r="J155" s="1">
        <f>I155/SQRT(3)</f>
        <v>0.86780551954518392</v>
      </c>
      <c r="K155" s="1">
        <v>661</v>
      </c>
      <c r="L155" s="1">
        <v>36794</v>
      </c>
    </row>
    <row r="156" spans="1:12">
      <c r="A156" s="3">
        <v>36390</v>
      </c>
      <c r="B156" s="1" t="s">
        <v>1212</v>
      </c>
      <c r="C156" s="2">
        <v>2</v>
      </c>
      <c r="D156" s="1" t="s">
        <v>1213</v>
      </c>
      <c r="E156" s="1">
        <v>3</v>
      </c>
      <c r="F156" s="1">
        <v>3</v>
      </c>
      <c r="G156" s="1">
        <v>2</v>
      </c>
      <c r="H156" s="1">
        <f t="shared" si="3"/>
        <v>2.6666666666666665</v>
      </c>
      <c r="K156" s="1">
        <v>661</v>
      </c>
      <c r="L156" s="1">
        <v>36794</v>
      </c>
    </row>
    <row r="157" spans="1:12">
      <c r="A157" s="3">
        <v>36390</v>
      </c>
      <c r="B157" s="1" t="s">
        <v>1214</v>
      </c>
      <c r="C157" s="2">
        <v>3</v>
      </c>
      <c r="D157" s="1" t="s">
        <v>1215</v>
      </c>
      <c r="E157" s="1">
        <v>1</v>
      </c>
      <c r="F157" s="1">
        <v>5</v>
      </c>
      <c r="G157" s="1">
        <v>6</v>
      </c>
      <c r="H157" s="1">
        <f t="shared" si="3"/>
        <v>4</v>
      </c>
      <c r="K157" s="1">
        <v>661</v>
      </c>
      <c r="L157" s="1">
        <v>36794</v>
      </c>
    </row>
    <row r="158" spans="1:12">
      <c r="A158" s="3">
        <v>36308</v>
      </c>
      <c r="B158" s="1" t="s">
        <v>1216</v>
      </c>
      <c r="C158" s="2">
        <v>1</v>
      </c>
      <c r="D158" s="1" t="s">
        <v>1217</v>
      </c>
      <c r="E158" s="1">
        <v>60</v>
      </c>
      <c r="F158" s="1">
        <v>34</v>
      </c>
      <c r="G158" s="1">
        <v>14</v>
      </c>
      <c r="H158" s="1">
        <f t="shared" si="3"/>
        <v>36</v>
      </c>
      <c r="I158" s="1">
        <f>STDEV(H158:H160)</f>
        <v>35.025387617809123</v>
      </c>
      <c r="J158" s="1">
        <f>I158/SQRT(3)</f>
        <v>20.221916969613083</v>
      </c>
      <c r="K158" s="1">
        <v>661</v>
      </c>
      <c r="L158" s="1">
        <v>4800</v>
      </c>
    </row>
    <row r="159" spans="1:12">
      <c r="A159" s="3">
        <v>36308</v>
      </c>
      <c r="B159" s="1" t="s">
        <v>1218</v>
      </c>
      <c r="C159" s="2">
        <v>2</v>
      </c>
      <c r="D159" s="1" t="s">
        <v>1512</v>
      </c>
      <c r="E159" s="1">
        <v>14</v>
      </c>
      <c r="F159" s="1">
        <v>67</v>
      </c>
      <c r="G159" s="1">
        <v>68</v>
      </c>
      <c r="H159" s="1">
        <f t="shared" si="3"/>
        <v>49.666666666666664</v>
      </c>
      <c r="K159" s="1">
        <v>661</v>
      </c>
      <c r="L159" s="1">
        <v>4800</v>
      </c>
    </row>
    <row r="160" spans="1:12">
      <c r="A160" s="3">
        <v>36308</v>
      </c>
      <c r="B160" s="1" t="s">
        <v>1513</v>
      </c>
      <c r="C160" s="2">
        <v>3</v>
      </c>
      <c r="D160" s="1" t="s">
        <v>1514</v>
      </c>
      <c r="E160" s="1">
        <v>95</v>
      </c>
      <c r="F160" s="1">
        <v>105</v>
      </c>
      <c r="G160" s="1">
        <v>107</v>
      </c>
      <c r="H160" s="1">
        <f t="shared" si="3"/>
        <v>102.33333333333333</v>
      </c>
      <c r="K160" s="1">
        <v>661</v>
      </c>
      <c r="L160" s="1">
        <v>4800</v>
      </c>
    </row>
    <row r="161" spans="1:12">
      <c r="A161" s="3">
        <v>36313</v>
      </c>
      <c r="B161" s="1" t="s">
        <v>1515</v>
      </c>
      <c r="C161" s="2">
        <v>1</v>
      </c>
      <c r="D161" s="1" t="s">
        <v>1516</v>
      </c>
      <c r="E161" s="1">
        <v>111</v>
      </c>
      <c r="F161" s="1">
        <v>158</v>
      </c>
      <c r="G161" s="1">
        <v>148</v>
      </c>
      <c r="H161" s="1">
        <f t="shared" si="3"/>
        <v>139</v>
      </c>
      <c r="I161" s="1">
        <f>STDEV(H161:H163)</f>
        <v>16.010413278030398</v>
      </c>
      <c r="J161" s="1">
        <f>I161/SQRT(3)</f>
        <v>9.2436164159080096</v>
      </c>
      <c r="K161" s="1">
        <v>661</v>
      </c>
      <c r="L161" s="1">
        <v>4800</v>
      </c>
    </row>
    <row r="162" spans="1:12">
      <c r="A162" s="3">
        <v>36313</v>
      </c>
      <c r="B162" s="1" t="s">
        <v>1517</v>
      </c>
      <c r="C162" s="2">
        <v>2</v>
      </c>
      <c r="D162" s="1" t="s">
        <v>1783</v>
      </c>
      <c r="E162" s="1">
        <v>153</v>
      </c>
      <c r="F162" s="1">
        <v>87</v>
      </c>
      <c r="G162" s="1">
        <v>81</v>
      </c>
      <c r="H162" s="1">
        <f t="shared" si="3"/>
        <v>107</v>
      </c>
      <c r="K162" s="1">
        <v>661</v>
      </c>
      <c r="L162" s="1">
        <v>4800</v>
      </c>
    </row>
    <row r="163" spans="1:12">
      <c r="A163" s="3">
        <v>36313</v>
      </c>
      <c r="B163" s="1" t="s">
        <v>1784</v>
      </c>
      <c r="C163" s="2">
        <v>3</v>
      </c>
      <c r="D163" s="1" t="s">
        <v>1785</v>
      </c>
      <c r="E163" s="1">
        <v>82</v>
      </c>
      <c r="F163" s="1">
        <v>125</v>
      </c>
      <c r="G163" s="1">
        <v>165</v>
      </c>
      <c r="H163" s="1">
        <f t="shared" si="3"/>
        <v>124</v>
      </c>
      <c r="K163" s="1">
        <v>661</v>
      </c>
      <c r="L163" s="1">
        <v>4800</v>
      </c>
    </row>
    <row r="164" spans="1:12">
      <c r="A164" s="3">
        <v>36320</v>
      </c>
      <c r="B164" s="1" t="s">
        <v>1786</v>
      </c>
      <c r="C164" s="2">
        <v>1</v>
      </c>
      <c r="D164" s="1" t="s">
        <v>1787</v>
      </c>
      <c r="E164" s="1">
        <v>133</v>
      </c>
      <c r="F164" s="1">
        <v>251</v>
      </c>
      <c r="G164" s="1">
        <v>209</v>
      </c>
      <c r="H164" s="1">
        <f t="shared" si="3"/>
        <v>197.66666666666666</v>
      </c>
      <c r="I164" s="1">
        <f>STDEV(H164:H166)</f>
        <v>60.222734725166553</v>
      </c>
      <c r="J164" s="1">
        <f>I164/SQRT(3)</f>
        <v>34.769612104910337</v>
      </c>
      <c r="K164" s="1">
        <v>661</v>
      </c>
      <c r="L164" s="1">
        <v>4800</v>
      </c>
    </row>
    <row r="165" spans="1:12">
      <c r="A165" s="3">
        <v>36320</v>
      </c>
      <c r="B165" s="1" t="s">
        <v>1788</v>
      </c>
      <c r="C165" s="2">
        <v>2</v>
      </c>
      <c r="D165" s="1" t="s">
        <v>1789</v>
      </c>
      <c r="E165" s="1">
        <v>290</v>
      </c>
      <c r="F165" s="1">
        <v>332</v>
      </c>
      <c r="G165" s="1">
        <v>312</v>
      </c>
      <c r="H165" s="1">
        <f t="shared" si="3"/>
        <v>311.33333333333331</v>
      </c>
      <c r="K165" s="1">
        <v>661</v>
      </c>
      <c r="L165" s="1">
        <v>4800</v>
      </c>
    </row>
    <row r="166" spans="1:12">
      <c r="A166" s="3">
        <v>36320</v>
      </c>
      <c r="B166" s="1" t="s">
        <v>2051</v>
      </c>
      <c r="C166" s="2">
        <v>3</v>
      </c>
      <c r="D166" s="1" t="s">
        <v>2052</v>
      </c>
      <c r="E166" s="1">
        <v>249</v>
      </c>
      <c r="F166" s="1">
        <v>394</v>
      </c>
      <c r="G166" s="1">
        <v>224</v>
      </c>
      <c r="H166" s="1">
        <f t="shared" si="3"/>
        <v>289</v>
      </c>
      <c r="K166" s="1">
        <v>661</v>
      </c>
      <c r="L166" s="1">
        <v>4800</v>
      </c>
    </row>
    <row r="167" spans="1:12">
      <c r="A167" s="3">
        <v>36327</v>
      </c>
      <c r="B167" s="1" t="s">
        <v>2053</v>
      </c>
      <c r="C167" s="2">
        <v>1</v>
      </c>
      <c r="D167" s="1" t="s">
        <v>2330</v>
      </c>
      <c r="E167" s="1">
        <v>140</v>
      </c>
      <c r="F167" s="1">
        <v>149</v>
      </c>
      <c r="G167" s="1">
        <v>152</v>
      </c>
      <c r="H167" s="1">
        <f t="shared" si="3"/>
        <v>147</v>
      </c>
      <c r="I167" s="1">
        <f>STDEV(H167:H169)</f>
        <v>29.242282932615176</v>
      </c>
      <c r="J167" s="1">
        <f>I167/SQRT(3)</f>
        <v>16.883039922864572</v>
      </c>
      <c r="K167" s="1">
        <v>661</v>
      </c>
      <c r="L167" s="1">
        <v>4800</v>
      </c>
    </row>
    <row r="168" spans="1:12">
      <c r="A168" s="3">
        <v>36327</v>
      </c>
      <c r="B168" s="1" t="s">
        <v>2331</v>
      </c>
      <c r="C168" s="2">
        <v>2</v>
      </c>
      <c r="D168" s="1" t="s">
        <v>2332</v>
      </c>
      <c r="E168" s="1">
        <v>178</v>
      </c>
      <c r="F168" s="1">
        <v>199</v>
      </c>
      <c r="G168" s="1">
        <v>200</v>
      </c>
      <c r="H168" s="1">
        <f t="shared" si="3"/>
        <v>192.33333333333334</v>
      </c>
      <c r="K168" s="1">
        <v>661</v>
      </c>
      <c r="L168" s="1">
        <v>4800</v>
      </c>
    </row>
    <row r="169" spans="1:12">
      <c r="A169" s="3">
        <v>36327</v>
      </c>
      <c r="B169" s="1" t="s">
        <v>2333</v>
      </c>
      <c r="C169" s="2">
        <v>3</v>
      </c>
      <c r="D169" s="1" t="s">
        <v>2334</v>
      </c>
      <c r="E169" s="1">
        <v>205</v>
      </c>
      <c r="F169" s="1">
        <v>252</v>
      </c>
      <c r="G169" s="1">
        <v>148</v>
      </c>
      <c r="H169" s="1">
        <f t="shared" si="3"/>
        <v>201.66666666666666</v>
      </c>
      <c r="K169" s="1">
        <v>661</v>
      </c>
      <c r="L169" s="1">
        <v>4800</v>
      </c>
    </row>
    <row r="170" spans="1:12">
      <c r="A170" s="3">
        <v>36334</v>
      </c>
      <c r="B170" s="1" t="s">
        <v>2335</v>
      </c>
      <c r="C170" s="2">
        <v>1</v>
      </c>
      <c r="D170" s="1" t="s">
        <v>2336</v>
      </c>
      <c r="E170" s="1">
        <v>36</v>
      </c>
      <c r="F170" s="1">
        <v>44</v>
      </c>
      <c r="G170" s="1">
        <v>46</v>
      </c>
      <c r="H170" s="1">
        <f t="shared" si="3"/>
        <v>42</v>
      </c>
      <c r="I170" s="1">
        <f>STDEV(H170:H172)</f>
        <v>10.864485125261874</v>
      </c>
      <c r="J170" s="1">
        <f>I170/SQRT(3)</f>
        <v>6.2726134116766286</v>
      </c>
      <c r="K170" s="1">
        <v>661</v>
      </c>
      <c r="L170" s="1">
        <v>4800</v>
      </c>
    </row>
    <row r="171" spans="1:12">
      <c r="A171" s="3">
        <v>36334</v>
      </c>
      <c r="B171" s="1" t="s">
        <v>2337</v>
      </c>
      <c r="C171" s="2">
        <v>2</v>
      </c>
      <c r="D171" s="1" t="s">
        <v>2338</v>
      </c>
      <c r="E171" s="1">
        <v>34</v>
      </c>
      <c r="F171" s="1">
        <v>46</v>
      </c>
      <c r="G171" s="1">
        <v>29</v>
      </c>
      <c r="H171" s="1">
        <f t="shared" si="3"/>
        <v>36.333333333333336</v>
      </c>
      <c r="K171" s="1">
        <v>661</v>
      </c>
      <c r="L171" s="1">
        <v>4800</v>
      </c>
    </row>
    <row r="172" spans="1:12">
      <c r="A172" s="3">
        <v>36334</v>
      </c>
      <c r="B172" s="1" t="s">
        <v>2339</v>
      </c>
      <c r="C172" s="2">
        <v>3</v>
      </c>
      <c r="D172" s="1" t="s">
        <v>2340</v>
      </c>
      <c r="E172" s="1">
        <v>53</v>
      </c>
      <c r="F172" s="1">
        <v>57</v>
      </c>
      <c r="G172" s="1">
        <v>62</v>
      </c>
      <c r="H172" s="1">
        <f t="shared" si="3"/>
        <v>57.333333333333336</v>
      </c>
      <c r="K172" s="1">
        <v>661</v>
      </c>
      <c r="L172" s="1">
        <v>4800</v>
      </c>
    </row>
    <row r="173" spans="1:12">
      <c r="A173" s="3">
        <v>36341</v>
      </c>
      <c r="B173" s="1" t="s">
        <v>2341</v>
      </c>
      <c r="C173" s="2">
        <v>1</v>
      </c>
      <c r="D173" s="1" t="s">
        <v>2342</v>
      </c>
      <c r="E173" s="1">
        <v>1</v>
      </c>
      <c r="F173" s="1">
        <v>2</v>
      </c>
      <c r="G173" s="1">
        <v>1</v>
      </c>
      <c r="H173" s="1">
        <f t="shared" si="3"/>
        <v>1.3333333333333333</v>
      </c>
      <c r="I173" s="1">
        <f>STDEV(H173:H175)</f>
        <v>1.7105338131489618</v>
      </c>
      <c r="J173" s="1">
        <f>I173/SQRT(3)</f>
        <v>0.98757715747951014</v>
      </c>
      <c r="K173" s="1">
        <v>661</v>
      </c>
      <c r="L173" s="1">
        <v>4800</v>
      </c>
    </row>
    <row r="174" spans="1:12">
      <c r="A174" s="3">
        <v>36341</v>
      </c>
      <c r="B174" s="1" t="s">
        <v>2343</v>
      </c>
      <c r="C174" s="2">
        <v>2</v>
      </c>
      <c r="D174" s="1" t="s">
        <v>2344</v>
      </c>
      <c r="E174" s="1">
        <v>6</v>
      </c>
      <c r="F174" s="1">
        <v>6</v>
      </c>
      <c r="G174" s="1">
        <v>2</v>
      </c>
      <c r="H174" s="1">
        <f t="shared" si="3"/>
        <v>4.666666666666667</v>
      </c>
      <c r="K174" s="1">
        <v>661</v>
      </c>
      <c r="L174" s="1">
        <v>4800</v>
      </c>
    </row>
    <row r="175" spans="1:12">
      <c r="A175" s="3">
        <v>36341</v>
      </c>
      <c r="B175" s="1" t="s">
        <v>2345</v>
      </c>
      <c r="C175" s="2">
        <v>3</v>
      </c>
      <c r="D175" s="1" t="s">
        <v>2080</v>
      </c>
      <c r="E175" s="1">
        <v>2</v>
      </c>
      <c r="F175" s="1">
        <v>5</v>
      </c>
      <c r="G175" s="1">
        <v>0</v>
      </c>
      <c r="H175" s="1">
        <f t="shared" si="3"/>
        <v>2.3333333333333335</v>
      </c>
      <c r="K175" s="1">
        <v>661</v>
      </c>
      <c r="L175" s="1">
        <v>4800</v>
      </c>
    </row>
    <row r="176" spans="1:12">
      <c r="A176" s="3">
        <v>36348</v>
      </c>
      <c r="B176" s="1" t="s">
        <v>2081</v>
      </c>
      <c r="C176" s="2">
        <v>1</v>
      </c>
      <c r="D176" s="1" t="s">
        <v>2082</v>
      </c>
      <c r="E176" s="1">
        <v>2</v>
      </c>
      <c r="F176" s="1">
        <v>0</v>
      </c>
      <c r="G176" s="1">
        <v>1</v>
      </c>
      <c r="H176" s="1">
        <f t="shared" si="3"/>
        <v>1</v>
      </c>
      <c r="I176" s="1">
        <f>STDEV(H176:H178)</f>
        <v>0.69388866648871106</v>
      </c>
      <c r="J176" s="1">
        <f>I176/SQRT(3)</f>
        <v>0.40061680838488783</v>
      </c>
      <c r="K176" s="1">
        <v>531</v>
      </c>
      <c r="L176" s="1">
        <v>3470</v>
      </c>
    </row>
    <row r="177" spans="1:12">
      <c r="A177" s="3">
        <v>36348</v>
      </c>
      <c r="B177" s="1" t="s">
        <v>2075</v>
      </c>
      <c r="C177" s="2">
        <v>2</v>
      </c>
      <c r="D177" s="1" t="s">
        <v>2076</v>
      </c>
      <c r="E177" s="1">
        <v>0</v>
      </c>
      <c r="F177" s="1">
        <v>0</v>
      </c>
      <c r="G177" s="1">
        <v>0</v>
      </c>
      <c r="H177" s="1">
        <f t="shared" si="3"/>
        <v>0</v>
      </c>
      <c r="K177" s="1">
        <v>531</v>
      </c>
      <c r="L177" s="1">
        <v>3470</v>
      </c>
    </row>
    <row r="178" spans="1:12">
      <c r="A178" s="3">
        <v>36348</v>
      </c>
      <c r="B178" s="1" t="s">
        <v>2077</v>
      </c>
      <c r="C178" s="2">
        <v>3</v>
      </c>
      <c r="D178" s="1" t="s">
        <v>2078</v>
      </c>
      <c r="E178" s="1">
        <v>1</v>
      </c>
      <c r="F178" s="1">
        <v>3</v>
      </c>
      <c r="G178" s="1">
        <v>0</v>
      </c>
      <c r="H178" s="1">
        <f t="shared" si="3"/>
        <v>1.3333333333333333</v>
      </c>
      <c r="K178" s="1">
        <v>531</v>
      </c>
      <c r="L178" s="1">
        <v>3470</v>
      </c>
    </row>
    <row r="179" spans="1:12">
      <c r="A179" s="3">
        <v>36355</v>
      </c>
      <c r="B179" s="1" t="s">
        <v>2079</v>
      </c>
      <c r="C179" s="2">
        <v>1</v>
      </c>
      <c r="D179" s="1" t="s">
        <v>1813</v>
      </c>
      <c r="E179" s="1">
        <v>12</v>
      </c>
      <c r="F179" s="1">
        <v>6</v>
      </c>
      <c r="G179" s="1">
        <v>3</v>
      </c>
      <c r="H179" s="1">
        <f t="shared" si="3"/>
        <v>7</v>
      </c>
      <c r="I179" s="1">
        <f>STDEV(H179:H181)</f>
        <v>2.9059326290271201</v>
      </c>
      <c r="J179" s="1">
        <f>I179/SQRT(3)</f>
        <v>1.6777409856157248</v>
      </c>
      <c r="K179" s="1">
        <v>531</v>
      </c>
      <c r="L179" s="1">
        <v>3470</v>
      </c>
    </row>
    <row r="180" spans="1:12">
      <c r="A180" s="3">
        <v>36355</v>
      </c>
      <c r="B180" s="1" t="s">
        <v>1814</v>
      </c>
      <c r="C180" s="2">
        <v>2</v>
      </c>
      <c r="D180" s="1" t="s">
        <v>1815</v>
      </c>
      <c r="E180" s="1">
        <v>13</v>
      </c>
      <c r="F180" s="1">
        <v>8</v>
      </c>
      <c r="G180" s="1">
        <v>14</v>
      </c>
      <c r="H180" s="1">
        <f t="shared" si="3"/>
        <v>11.666666666666666</v>
      </c>
      <c r="K180" s="1">
        <v>531</v>
      </c>
      <c r="L180" s="1">
        <v>3470</v>
      </c>
    </row>
    <row r="181" spans="1:12">
      <c r="A181" s="3">
        <v>36355</v>
      </c>
      <c r="B181" s="1" t="s">
        <v>1816</v>
      </c>
      <c r="C181" s="2">
        <v>3</v>
      </c>
      <c r="D181" s="1" t="s">
        <v>1817</v>
      </c>
      <c r="E181" s="1">
        <v>9</v>
      </c>
      <c r="F181" s="1">
        <v>4</v>
      </c>
      <c r="G181" s="1">
        <v>6</v>
      </c>
      <c r="H181" s="1">
        <f t="shared" si="3"/>
        <v>6.333333333333333</v>
      </c>
      <c r="K181" s="1">
        <v>531</v>
      </c>
      <c r="L181" s="1">
        <v>3470</v>
      </c>
    </row>
    <row r="182" spans="1:12">
      <c r="A182" s="3">
        <v>36362</v>
      </c>
      <c r="B182" s="1" t="s">
        <v>1818</v>
      </c>
      <c r="C182" s="2">
        <v>1</v>
      </c>
      <c r="D182" s="1" t="s">
        <v>1545</v>
      </c>
      <c r="E182" s="1">
        <v>3</v>
      </c>
      <c r="F182" s="1">
        <v>8</v>
      </c>
      <c r="G182" s="1">
        <v>6</v>
      </c>
      <c r="H182" s="1">
        <f t="shared" si="3"/>
        <v>5.666666666666667</v>
      </c>
      <c r="I182" s="1">
        <f>STDEV(H182:H184)</f>
        <v>1.5752718754175359</v>
      </c>
      <c r="J182" s="1">
        <f>I182/SQRT(3)</f>
        <v>0.90948364131916104</v>
      </c>
      <c r="K182" s="1">
        <v>531</v>
      </c>
      <c r="L182" s="1">
        <v>1391</v>
      </c>
    </row>
    <row r="183" spans="1:12">
      <c r="A183" s="3">
        <v>36362</v>
      </c>
      <c r="B183" s="1" t="s">
        <v>1546</v>
      </c>
      <c r="C183" s="2">
        <v>2</v>
      </c>
      <c r="D183" s="1" t="s">
        <v>1547</v>
      </c>
      <c r="E183" s="1">
        <v>9</v>
      </c>
      <c r="F183" s="1">
        <v>1</v>
      </c>
      <c r="G183" s="1">
        <v>5</v>
      </c>
      <c r="H183" s="1">
        <f t="shared" si="3"/>
        <v>5</v>
      </c>
      <c r="K183" s="1">
        <v>531</v>
      </c>
      <c r="L183" s="1">
        <v>1391</v>
      </c>
    </row>
    <row r="184" spans="1:12">
      <c r="A184" s="3">
        <v>36362</v>
      </c>
      <c r="B184" s="1" t="s">
        <v>1548</v>
      </c>
      <c r="C184" s="2">
        <v>3</v>
      </c>
      <c r="D184" s="1" t="s">
        <v>1549</v>
      </c>
      <c r="E184" s="1">
        <v>5</v>
      </c>
      <c r="F184" s="1">
        <v>0</v>
      </c>
      <c r="G184" s="1">
        <v>3</v>
      </c>
      <c r="H184" s="1">
        <f t="shared" si="3"/>
        <v>2.6666666666666665</v>
      </c>
      <c r="K184" s="1">
        <v>531</v>
      </c>
      <c r="L184" s="1">
        <v>1391</v>
      </c>
    </row>
    <row r="185" spans="1:12">
      <c r="A185" s="3">
        <v>36365</v>
      </c>
      <c r="B185" s="1" t="s">
        <v>1550</v>
      </c>
      <c r="C185" s="2">
        <v>1</v>
      </c>
      <c r="D185" s="1" t="s">
        <v>1551</v>
      </c>
      <c r="E185" s="1">
        <v>4</v>
      </c>
      <c r="F185" s="1">
        <v>14</v>
      </c>
      <c r="G185" s="1">
        <v>6</v>
      </c>
      <c r="H185" s="1">
        <f t="shared" si="3"/>
        <v>8</v>
      </c>
      <c r="I185" s="1">
        <f>STDEV(H185:H187)</f>
        <v>1.6777409856157206</v>
      </c>
      <c r="J185" s="1">
        <f>I185/SQRT(3)</f>
        <v>0.96864420967570442</v>
      </c>
      <c r="K185" s="1">
        <v>661</v>
      </c>
      <c r="L185" s="1">
        <v>1391</v>
      </c>
    </row>
    <row r="186" spans="1:12">
      <c r="A186" s="3">
        <v>36365</v>
      </c>
      <c r="B186" s="1" t="s">
        <v>1552</v>
      </c>
      <c r="C186" s="2">
        <v>2</v>
      </c>
      <c r="D186" s="1" t="s">
        <v>1553</v>
      </c>
      <c r="E186" s="1">
        <v>7</v>
      </c>
      <c r="F186" s="1">
        <v>6</v>
      </c>
      <c r="G186" s="1">
        <v>5</v>
      </c>
      <c r="H186" s="1">
        <f t="shared" si="3"/>
        <v>6</v>
      </c>
      <c r="K186" s="1">
        <v>661</v>
      </c>
      <c r="L186" s="1">
        <v>1391</v>
      </c>
    </row>
    <row r="187" spans="1:12">
      <c r="A187" s="3">
        <v>36365</v>
      </c>
      <c r="B187" s="1" t="s">
        <v>1554</v>
      </c>
      <c r="C187" s="2">
        <v>3</v>
      </c>
      <c r="D187" s="1" t="s">
        <v>1555</v>
      </c>
      <c r="E187" s="1">
        <v>6</v>
      </c>
      <c r="F187" s="1">
        <v>13</v>
      </c>
      <c r="G187" s="1">
        <v>9</v>
      </c>
      <c r="H187" s="1">
        <f t="shared" si="3"/>
        <v>9.3333333333333339</v>
      </c>
      <c r="K187" s="1">
        <v>661</v>
      </c>
      <c r="L187" s="1">
        <v>1391</v>
      </c>
    </row>
    <row r="188" spans="1:12">
      <c r="A188" s="3">
        <v>36376</v>
      </c>
      <c r="B188" s="1" t="s">
        <v>1556</v>
      </c>
      <c r="C188" s="2">
        <v>1</v>
      </c>
      <c r="D188" s="1" t="s">
        <v>1557</v>
      </c>
      <c r="E188" s="1">
        <v>4</v>
      </c>
      <c r="F188" s="1">
        <v>1</v>
      </c>
      <c r="G188" s="1">
        <v>0</v>
      </c>
      <c r="H188" s="1">
        <f t="shared" si="3"/>
        <v>1.6666666666666667</v>
      </c>
      <c r="I188" s="1">
        <f>STDEV(H188:H190)</f>
        <v>0.38490017945974908</v>
      </c>
      <c r="J188" s="1">
        <f>I188/SQRT(3)</f>
        <v>0.2222222222222214</v>
      </c>
      <c r="K188" s="1">
        <v>661</v>
      </c>
      <c r="L188" s="1">
        <v>4045</v>
      </c>
    </row>
    <row r="189" spans="1:12">
      <c r="A189" s="3">
        <v>36376</v>
      </c>
      <c r="B189" s="1" t="s">
        <v>1558</v>
      </c>
      <c r="C189" s="2">
        <v>2</v>
      </c>
      <c r="D189" s="1" t="s">
        <v>1559</v>
      </c>
      <c r="E189" s="1">
        <v>3</v>
      </c>
      <c r="F189" s="1">
        <v>2</v>
      </c>
      <c r="G189" s="1">
        <v>2</v>
      </c>
      <c r="H189" s="1">
        <f t="shared" si="3"/>
        <v>2.3333333333333335</v>
      </c>
      <c r="K189" s="1">
        <v>661</v>
      </c>
      <c r="L189" s="1">
        <v>4045</v>
      </c>
    </row>
    <row r="190" spans="1:12">
      <c r="A190" s="3">
        <v>36376</v>
      </c>
      <c r="B190" s="1" t="s">
        <v>1560</v>
      </c>
      <c r="C190" s="2">
        <v>3</v>
      </c>
      <c r="D190" s="1" t="s">
        <v>1561</v>
      </c>
      <c r="E190" s="1">
        <v>1</v>
      </c>
      <c r="F190" s="1">
        <v>2</v>
      </c>
      <c r="G190" s="1">
        <v>4</v>
      </c>
      <c r="H190" s="1">
        <f t="shared" si="3"/>
        <v>2.3333333333333335</v>
      </c>
      <c r="K190" s="1">
        <v>661</v>
      </c>
      <c r="L190" s="1">
        <v>4045</v>
      </c>
    </row>
    <row r="191" spans="1:12">
      <c r="A191" s="3">
        <v>36383</v>
      </c>
      <c r="B191" s="1" t="s">
        <v>1562</v>
      </c>
      <c r="C191" s="2">
        <v>1</v>
      </c>
      <c r="D191" s="1" t="s">
        <v>1563</v>
      </c>
      <c r="E191" s="1">
        <v>2</v>
      </c>
      <c r="F191" s="1">
        <v>4</v>
      </c>
      <c r="G191" s="1">
        <v>3</v>
      </c>
      <c r="H191" s="1">
        <f t="shared" si="3"/>
        <v>3</v>
      </c>
      <c r="I191" s="1">
        <f>STDEV(H191:H193)</f>
        <v>1.5275252316519463</v>
      </c>
      <c r="J191" s="1">
        <f>I191/SQRT(3)</f>
        <v>0.88191710368819676</v>
      </c>
      <c r="K191" s="1">
        <v>531</v>
      </c>
      <c r="L191" s="1">
        <v>4045</v>
      </c>
    </row>
    <row r="192" spans="1:12">
      <c r="A192" s="3">
        <v>36383</v>
      </c>
      <c r="B192" s="1" t="s">
        <v>1564</v>
      </c>
      <c r="C192" s="2">
        <v>2</v>
      </c>
      <c r="D192" s="1" t="s">
        <v>1565</v>
      </c>
      <c r="E192" s="1">
        <v>4</v>
      </c>
      <c r="F192" s="1">
        <v>4</v>
      </c>
      <c r="G192" s="1">
        <v>7</v>
      </c>
      <c r="H192" s="1">
        <f t="shared" si="3"/>
        <v>5</v>
      </c>
      <c r="K192" s="1">
        <v>531</v>
      </c>
      <c r="L192" s="1">
        <v>4045</v>
      </c>
    </row>
    <row r="193" spans="1:12">
      <c r="A193" s="3">
        <v>36383</v>
      </c>
      <c r="B193" s="1" t="s">
        <v>1566</v>
      </c>
      <c r="C193" s="2">
        <v>3</v>
      </c>
      <c r="D193" s="1" t="s">
        <v>1567</v>
      </c>
      <c r="E193" s="1">
        <v>1</v>
      </c>
      <c r="F193" s="1">
        <v>4</v>
      </c>
      <c r="G193" s="1">
        <v>1</v>
      </c>
      <c r="H193" s="1">
        <f t="shared" si="3"/>
        <v>2</v>
      </c>
      <c r="K193" s="1">
        <v>531</v>
      </c>
      <c r="L193" s="1">
        <v>4045</v>
      </c>
    </row>
    <row r="194" spans="1:12">
      <c r="A194" s="3">
        <v>36390</v>
      </c>
      <c r="B194" s="1" t="s">
        <v>1568</v>
      </c>
      <c r="C194" s="2">
        <v>1</v>
      </c>
      <c r="D194" s="1" t="s">
        <v>1569</v>
      </c>
      <c r="E194" s="1">
        <v>0</v>
      </c>
      <c r="F194" s="1">
        <v>0</v>
      </c>
      <c r="G194" s="1">
        <v>0</v>
      </c>
      <c r="H194" s="1">
        <f t="shared" ref="H194:H257" si="4">AVERAGE(E194:G194)</f>
        <v>0</v>
      </c>
      <c r="I194" s="1">
        <f>STDEV(H194:H196)</f>
        <v>1</v>
      </c>
      <c r="J194" s="1">
        <f>I194/SQRT(3)</f>
        <v>0.57735026918962584</v>
      </c>
      <c r="K194" s="1">
        <v>661</v>
      </c>
      <c r="L194" s="1">
        <v>4045</v>
      </c>
    </row>
    <row r="195" spans="1:12">
      <c r="A195" s="3">
        <v>36390</v>
      </c>
      <c r="B195" s="1" t="s">
        <v>1570</v>
      </c>
      <c r="C195" s="2">
        <v>2</v>
      </c>
      <c r="D195" s="1" t="s">
        <v>1287</v>
      </c>
      <c r="E195" s="1">
        <v>4</v>
      </c>
      <c r="F195" s="1">
        <v>2</v>
      </c>
      <c r="G195" s="1">
        <v>0</v>
      </c>
      <c r="H195" s="1">
        <f t="shared" si="4"/>
        <v>2</v>
      </c>
      <c r="K195" s="1">
        <v>661</v>
      </c>
      <c r="L195" s="1">
        <v>4045</v>
      </c>
    </row>
    <row r="196" spans="1:12">
      <c r="A196" s="3">
        <v>36390</v>
      </c>
      <c r="B196" s="1" t="s">
        <v>1000</v>
      </c>
      <c r="C196" s="2">
        <v>3</v>
      </c>
      <c r="D196" s="1" t="s">
        <v>1001</v>
      </c>
      <c r="E196" s="1">
        <v>2</v>
      </c>
      <c r="F196" s="1">
        <v>1</v>
      </c>
      <c r="G196" s="1">
        <v>0</v>
      </c>
      <c r="H196" s="1">
        <f t="shared" si="4"/>
        <v>1</v>
      </c>
      <c r="K196" s="1">
        <v>661</v>
      </c>
      <c r="L196" s="1">
        <v>4045</v>
      </c>
    </row>
    <row r="197" spans="1:12">
      <c r="A197" s="3">
        <v>36308</v>
      </c>
      <c r="B197" s="1" t="s">
        <v>1002</v>
      </c>
      <c r="C197" s="2">
        <v>1</v>
      </c>
      <c r="D197" s="1" t="s">
        <v>1003</v>
      </c>
      <c r="E197" s="1">
        <v>0</v>
      </c>
      <c r="F197" s="1">
        <v>0</v>
      </c>
      <c r="G197" s="1">
        <v>1</v>
      </c>
      <c r="H197" s="1">
        <f t="shared" si="4"/>
        <v>0.33333333333333331</v>
      </c>
      <c r="I197" s="1">
        <f>STDEV(H197:H199)</f>
        <v>1.1706281947614159</v>
      </c>
      <c r="J197" s="1">
        <f>I197/SQRT(3)</f>
        <v>0.67586250336646914</v>
      </c>
      <c r="K197" s="1">
        <v>661</v>
      </c>
      <c r="L197" s="1">
        <v>1341</v>
      </c>
    </row>
    <row r="198" spans="1:12">
      <c r="A198" s="3">
        <v>36308</v>
      </c>
      <c r="B198" s="1" t="s">
        <v>1004</v>
      </c>
      <c r="C198" s="2">
        <v>2</v>
      </c>
      <c r="D198" s="1" t="s">
        <v>1005</v>
      </c>
      <c r="E198" s="1">
        <v>1</v>
      </c>
      <c r="F198" s="1">
        <v>1</v>
      </c>
      <c r="G198" s="1">
        <v>3</v>
      </c>
      <c r="H198" s="1">
        <f t="shared" si="4"/>
        <v>1.6666666666666667</v>
      </c>
      <c r="K198" s="1">
        <v>661</v>
      </c>
      <c r="L198" s="1">
        <v>1341</v>
      </c>
    </row>
    <row r="199" spans="1:12">
      <c r="A199" s="3">
        <v>36308</v>
      </c>
      <c r="B199" s="1" t="s">
        <v>1006</v>
      </c>
      <c r="C199" s="2">
        <v>3</v>
      </c>
      <c r="D199" s="1" t="s">
        <v>1007</v>
      </c>
      <c r="E199" s="1">
        <v>2</v>
      </c>
      <c r="F199" s="1">
        <v>3</v>
      </c>
      <c r="G199" s="1">
        <v>3</v>
      </c>
      <c r="H199" s="1">
        <f t="shared" si="4"/>
        <v>2.6666666666666665</v>
      </c>
      <c r="K199" s="1">
        <v>661</v>
      </c>
      <c r="L199" s="1">
        <v>1341</v>
      </c>
    </row>
    <row r="200" spans="1:12">
      <c r="A200" s="3">
        <v>36313</v>
      </c>
      <c r="B200" s="1" t="s">
        <v>1008</v>
      </c>
      <c r="C200" s="2">
        <v>1</v>
      </c>
      <c r="D200" s="1" t="s">
        <v>1294</v>
      </c>
      <c r="E200" s="1">
        <v>3</v>
      </c>
      <c r="F200" s="1">
        <v>16</v>
      </c>
      <c r="G200" s="1">
        <v>8</v>
      </c>
      <c r="H200" s="1">
        <f t="shared" si="4"/>
        <v>9</v>
      </c>
      <c r="I200" s="1">
        <f>STDEV(H200:H202)</f>
        <v>2.364866294865863</v>
      </c>
      <c r="J200" s="1">
        <f>I200/SQRT(3)</f>
        <v>1.3653561919382791</v>
      </c>
      <c r="K200" s="1">
        <v>661</v>
      </c>
      <c r="L200" s="1">
        <v>1341</v>
      </c>
    </row>
    <row r="201" spans="1:12">
      <c r="A201" s="3">
        <v>36313</v>
      </c>
      <c r="B201" s="1" t="s">
        <v>1581</v>
      </c>
      <c r="C201" s="2">
        <v>2</v>
      </c>
      <c r="D201" s="1" t="s">
        <v>1582</v>
      </c>
      <c r="E201" s="1">
        <v>5</v>
      </c>
      <c r="F201" s="1">
        <v>5</v>
      </c>
      <c r="G201" s="1">
        <v>3</v>
      </c>
      <c r="H201" s="1">
        <f t="shared" si="4"/>
        <v>4.333333333333333</v>
      </c>
      <c r="K201" s="1">
        <v>661</v>
      </c>
      <c r="L201" s="1">
        <v>1341</v>
      </c>
    </row>
    <row r="202" spans="1:12">
      <c r="A202" s="3">
        <v>36313</v>
      </c>
      <c r="B202" s="1" t="s">
        <v>1583</v>
      </c>
      <c r="C202" s="2">
        <v>3</v>
      </c>
      <c r="D202" s="1" t="s">
        <v>1584</v>
      </c>
      <c r="E202" s="1">
        <v>4</v>
      </c>
      <c r="F202" s="1">
        <v>9</v>
      </c>
      <c r="G202" s="1">
        <v>9</v>
      </c>
      <c r="H202" s="1">
        <f t="shared" si="4"/>
        <v>7.333333333333333</v>
      </c>
      <c r="K202" s="1">
        <v>661</v>
      </c>
      <c r="L202" s="1">
        <v>1341</v>
      </c>
    </row>
    <row r="203" spans="1:12">
      <c r="A203" s="3">
        <v>36320</v>
      </c>
      <c r="B203" s="1" t="s">
        <v>1585</v>
      </c>
      <c r="C203" s="2">
        <v>1</v>
      </c>
      <c r="D203" s="1" t="s">
        <v>1586</v>
      </c>
      <c r="E203" s="1">
        <v>12</v>
      </c>
      <c r="F203" s="1">
        <v>8</v>
      </c>
      <c r="G203" s="1">
        <v>20</v>
      </c>
      <c r="H203" s="1">
        <f t="shared" si="4"/>
        <v>13.333333333333334</v>
      </c>
      <c r="I203" s="1">
        <f>STDEV(H203:H205)</f>
        <v>0.33333333333329546</v>
      </c>
      <c r="J203" s="1">
        <f>I203/SQRT(3)</f>
        <v>0.19245008972985339</v>
      </c>
      <c r="K203" s="1">
        <v>661</v>
      </c>
      <c r="L203" s="1">
        <v>1341</v>
      </c>
    </row>
    <row r="204" spans="1:12">
      <c r="A204" s="3">
        <v>36320</v>
      </c>
      <c r="B204" s="1" t="s">
        <v>1587</v>
      </c>
      <c r="C204" s="2">
        <v>2</v>
      </c>
      <c r="D204" s="1" t="s">
        <v>1588</v>
      </c>
      <c r="E204" s="1">
        <v>14</v>
      </c>
      <c r="F204" s="1">
        <v>13</v>
      </c>
      <c r="G204" s="1">
        <v>14</v>
      </c>
      <c r="H204" s="1">
        <f t="shared" si="4"/>
        <v>13.666666666666666</v>
      </c>
      <c r="K204" s="1">
        <v>661</v>
      </c>
      <c r="L204" s="1">
        <v>1341</v>
      </c>
    </row>
    <row r="205" spans="1:12">
      <c r="A205" s="3">
        <v>36320</v>
      </c>
      <c r="B205" s="1" t="s">
        <v>1589</v>
      </c>
      <c r="C205" s="2">
        <v>3</v>
      </c>
      <c r="D205" s="1" t="s">
        <v>1590</v>
      </c>
      <c r="E205" s="1">
        <v>11</v>
      </c>
      <c r="F205" s="1">
        <v>18</v>
      </c>
      <c r="G205" s="1">
        <v>10</v>
      </c>
      <c r="H205" s="1">
        <f t="shared" si="4"/>
        <v>13</v>
      </c>
      <c r="K205" s="1">
        <v>661</v>
      </c>
      <c r="L205" s="1">
        <v>1341</v>
      </c>
    </row>
    <row r="206" spans="1:12">
      <c r="A206" s="3">
        <v>36327</v>
      </c>
      <c r="B206" s="1" t="s">
        <v>1309</v>
      </c>
      <c r="C206" s="2">
        <v>1</v>
      </c>
      <c r="D206" s="1" t="s">
        <v>1310</v>
      </c>
      <c r="E206" s="1">
        <v>9</v>
      </c>
      <c r="F206" s="1">
        <v>10</v>
      </c>
      <c r="G206" s="1">
        <v>5</v>
      </c>
      <c r="H206" s="1">
        <f t="shared" si="4"/>
        <v>8</v>
      </c>
      <c r="I206" s="1">
        <f>STDEV(H206:H208)</f>
        <v>1.0183501544346385</v>
      </c>
      <c r="J206" s="1">
        <f>I206/SQRT(3)</f>
        <v>0.58794473579213558</v>
      </c>
      <c r="K206" s="1">
        <v>661</v>
      </c>
      <c r="L206" s="1">
        <v>1341</v>
      </c>
    </row>
    <row r="207" spans="1:12">
      <c r="A207" s="3">
        <v>36327</v>
      </c>
      <c r="B207" s="1" t="s">
        <v>1311</v>
      </c>
      <c r="C207" s="2">
        <v>2</v>
      </c>
      <c r="D207" s="1" t="s">
        <v>1312</v>
      </c>
      <c r="E207" s="1">
        <v>11</v>
      </c>
      <c r="F207" s="1">
        <v>7</v>
      </c>
      <c r="G207" s="1">
        <v>8</v>
      </c>
      <c r="H207" s="1">
        <f t="shared" si="4"/>
        <v>8.6666666666666661</v>
      </c>
      <c r="K207" s="1">
        <v>661</v>
      </c>
      <c r="L207" s="1">
        <v>1341</v>
      </c>
    </row>
    <row r="208" spans="1:12">
      <c r="A208" s="3">
        <v>36327</v>
      </c>
      <c r="B208" s="1" t="s">
        <v>1313</v>
      </c>
      <c r="C208" s="2">
        <v>3</v>
      </c>
      <c r="D208" s="1" t="s">
        <v>1314</v>
      </c>
      <c r="E208" s="1">
        <v>10</v>
      </c>
      <c r="F208" s="1">
        <v>6</v>
      </c>
      <c r="G208" s="1">
        <v>4</v>
      </c>
      <c r="H208" s="1">
        <f t="shared" si="4"/>
        <v>6.666666666666667</v>
      </c>
      <c r="K208" s="1">
        <v>661</v>
      </c>
      <c r="L208" s="1">
        <v>1341</v>
      </c>
    </row>
    <row r="209" spans="1:12">
      <c r="A209" s="3">
        <v>36334</v>
      </c>
      <c r="B209" s="1" t="s">
        <v>1315</v>
      </c>
      <c r="C209" s="2">
        <v>1</v>
      </c>
      <c r="D209" s="1" t="s">
        <v>1316</v>
      </c>
      <c r="E209" s="1">
        <v>4</v>
      </c>
      <c r="F209" s="1">
        <v>4</v>
      </c>
      <c r="G209" s="1">
        <v>6</v>
      </c>
      <c r="H209" s="1">
        <f t="shared" si="4"/>
        <v>4.666666666666667</v>
      </c>
      <c r="I209" s="1">
        <f>STDEV(H209:H211)</f>
        <v>1.8559214542766744</v>
      </c>
      <c r="J209" s="1">
        <f>I209/SQRT(3)</f>
        <v>1.0715167512214399</v>
      </c>
      <c r="K209" s="1">
        <v>661</v>
      </c>
      <c r="L209" s="1">
        <v>1341</v>
      </c>
    </row>
    <row r="210" spans="1:12">
      <c r="A210" s="3">
        <v>36334</v>
      </c>
      <c r="B210" s="1" t="s">
        <v>1317</v>
      </c>
      <c r="C210" s="2">
        <v>2</v>
      </c>
      <c r="D210" s="1" t="s">
        <v>1318</v>
      </c>
      <c r="E210" s="1">
        <v>1</v>
      </c>
      <c r="F210" s="1">
        <v>5</v>
      </c>
      <c r="G210" s="1">
        <v>1</v>
      </c>
      <c r="H210" s="1">
        <f t="shared" si="4"/>
        <v>2.3333333333333335</v>
      </c>
      <c r="K210" s="1">
        <v>661</v>
      </c>
      <c r="L210" s="1">
        <v>1341</v>
      </c>
    </row>
    <row r="211" spans="1:12">
      <c r="A211" s="3">
        <v>36334</v>
      </c>
      <c r="B211" s="1" t="s">
        <v>1319</v>
      </c>
      <c r="C211" s="2">
        <v>3</v>
      </c>
      <c r="D211" s="1" t="s">
        <v>1320</v>
      </c>
      <c r="E211" s="1">
        <v>6</v>
      </c>
      <c r="F211" s="1">
        <v>3</v>
      </c>
      <c r="G211" s="1">
        <v>9</v>
      </c>
      <c r="H211" s="1">
        <f t="shared" si="4"/>
        <v>6</v>
      </c>
      <c r="K211" s="1">
        <v>661</v>
      </c>
      <c r="L211" s="1">
        <v>1341</v>
      </c>
    </row>
    <row r="212" spans="1:12">
      <c r="A212" s="3">
        <v>36341</v>
      </c>
      <c r="B212" s="1" t="s">
        <v>1321</v>
      </c>
      <c r="C212" s="2">
        <v>1</v>
      </c>
      <c r="D212" s="1" t="s">
        <v>1322</v>
      </c>
      <c r="E212" s="1">
        <v>6</v>
      </c>
      <c r="F212" s="1">
        <v>3</v>
      </c>
      <c r="G212" s="1">
        <v>2</v>
      </c>
      <c r="H212" s="1">
        <f t="shared" si="4"/>
        <v>3.6666666666666665</v>
      </c>
      <c r="I212" s="1">
        <f>STDEV(H212:H214)</f>
        <v>1.6442942874387465</v>
      </c>
      <c r="J212" s="1">
        <f>I212/SQRT(3)</f>
        <v>0.94933374947972426</v>
      </c>
      <c r="K212" s="1">
        <v>661</v>
      </c>
      <c r="L212" s="1">
        <v>1341</v>
      </c>
    </row>
    <row r="213" spans="1:12">
      <c r="A213" s="3">
        <v>36341</v>
      </c>
      <c r="B213" s="1" t="s">
        <v>1323</v>
      </c>
      <c r="C213" s="2">
        <v>2</v>
      </c>
      <c r="D213" s="1" t="s">
        <v>1324</v>
      </c>
      <c r="E213" s="1">
        <v>11</v>
      </c>
      <c r="F213" s="1">
        <v>3</v>
      </c>
      <c r="G213" s="1">
        <v>5</v>
      </c>
      <c r="H213" s="1">
        <f t="shared" si="4"/>
        <v>6.333333333333333</v>
      </c>
      <c r="K213" s="1">
        <v>661</v>
      </c>
      <c r="L213" s="1">
        <v>1341</v>
      </c>
    </row>
    <row r="214" spans="1:12">
      <c r="A214" s="3">
        <v>36341</v>
      </c>
      <c r="B214" s="1" t="s">
        <v>1325</v>
      </c>
      <c r="C214" s="2">
        <v>3</v>
      </c>
      <c r="D214" s="1" t="s">
        <v>1326</v>
      </c>
      <c r="E214" s="1">
        <v>0</v>
      </c>
      <c r="F214" s="1">
        <v>4</v>
      </c>
      <c r="G214" s="1">
        <v>6</v>
      </c>
      <c r="H214" s="1">
        <f t="shared" si="4"/>
        <v>3.3333333333333335</v>
      </c>
      <c r="K214" s="1">
        <v>661</v>
      </c>
      <c r="L214" s="1">
        <v>1341</v>
      </c>
    </row>
    <row r="215" spans="1:12">
      <c r="A215" s="3">
        <v>36348</v>
      </c>
      <c r="B215" s="1" t="s">
        <v>1327</v>
      </c>
      <c r="C215" s="2">
        <v>1</v>
      </c>
      <c r="D215" s="1" t="s">
        <v>1328</v>
      </c>
      <c r="E215" s="1">
        <v>0</v>
      </c>
      <c r="F215" s="1">
        <v>2</v>
      </c>
      <c r="G215" s="1">
        <v>0</v>
      </c>
      <c r="H215" s="1">
        <f t="shared" si="4"/>
        <v>0.66666666666666663</v>
      </c>
      <c r="I215" s="1">
        <f>STDEV(H215:H217)</f>
        <v>0.76980035891950138</v>
      </c>
      <c r="J215" s="1">
        <f>I215/SQRT(3)</f>
        <v>0.4444444444444447</v>
      </c>
      <c r="K215" s="1">
        <v>531</v>
      </c>
      <c r="L215" s="1">
        <v>1192</v>
      </c>
    </row>
    <row r="216" spans="1:12">
      <c r="A216" s="3">
        <v>36348</v>
      </c>
      <c r="B216" s="1" t="s">
        <v>1329</v>
      </c>
      <c r="C216" s="2">
        <v>2</v>
      </c>
      <c r="D216" s="1" t="s">
        <v>1330</v>
      </c>
      <c r="E216" s="1">
        <v>1</v>
      </c>
      <c r="F216" s="1">
        <v>0</v>
      </c>
      <c r="G216" s="1">
        <v>1</v>
      </c>
      <c r="H216" s="1">
        <f t="shared" si="4"/>
        <v>0.66666666666666663</v>
      </c>
      <c r="K216" s="1">
        <v>531</v>
      </c>
      <c r="L216" s="1">
        <v>1192</v>
      </c>
    </row>
    <row r="217" spans="1:12">
      <c r="A217" s="3">
        <v>36348</v>
      </c>
      <c r="B217" s="1" t="s">
        <v>1331</v>
      </c>
      <c r="C217" s="2">
        <v>3</v>
      </c>
      <c r="D217" s="1" t="s">
        <v>1332</v>
      </c>
      <c r="E217" s="1">
        <v>2</v>
      </c>
      <c r="F217" s="1">
        <v>1</v>
      </c>
      <c r="G217" s="1">
        <v>3</v>
      </c>
      <c r="H217" s="1">
        <f t="shared" si="4"/>
        <v>2</v>
      </c>
      <c r="K217" s="1">
        <v>531</v>
      </c>
      <c r="L217" s="1">
        <v>1192</v>
      </c>
    </row>
    <row r="218" spans="1:12">
      <c r="A218" s="3">
        <v>36355</v>
      </c>
      <c r="B218" s="1" t="s">
        <v>1333</v>
      </c>
      <c r="C218" s="2">
        <v>1</v>
      </c>
      <c r="D218" s="1" t="s">
        <v>1044</v>
      </c>
      <c r="E218" s="1">
        <v>3</v>
      </c>
      <c r="F218" s="1">
        <v>3</v>
      </c>
      <c r="G218" s="1">
        <v>4</v>
      </c>
      <c r="H218" s="1">
        <f t="shared" si="4"/>
        <v>3.3333333333333335</v>
      </c>
      <c r="I218" s="1">
        <f>STDEV(H218:H220)</f>
        <v>0.38490017945974908</v>
      </c>
      <c r="J218" s="1">
        <f>I218/SQRT(3)</f>
        <v>0.2222222222222214</v>
      </c>
      <c r="K218" s="1">
        <v>531</v>
      </c>
      <c r="L218" s="1">
        <v>1192</v>
      </c>
    </row>
    <row r="219" spans="1:12">
      <c r="A219" s="3">
        <v>36355</v>
      </c>
      <c r="B219" s="1" t="s">
        <v>769</v>
      </c>
      <c r="C219" s="2">
        <v>2</v>
      </c>
      <c r="D219" s="1" t="s">
        <v>770</v>
      </c>
      <c r="E219" s="1">
        <v>6</v>
      </c>
      <c r="F219" s="1">
        <v>1</v>
      </c>
      <c r="G219" s="1">
        <v>3</v>
      </c>
      <c r="H219" s="1">
        <f t="shared" si="4"/>
        <v>3.3333333333333335</v>
      </c>
      <c r="K219" s="1">
        <v>531</v>
      </c>
      <c r="L219" s="1">
        <v>1192</v>
      </c>
    </row>
    <row r="220" spans="1:12">
      <c r="A220" s="3">
        <v>36355</v>
      </c>
      <c r="B220" s="1" t="s">
        <v>771</v>
      </c>
      <c r="C220" s="2">
        <v>3</v>
      </c>
      <c r="D220" s="1" t="s">
        <v>772</v>
      </c>
      <c r="E220" s="1">
        <v>2</v>
      </c>
      <c r="F220" s="1">
        <v>4</v>
      </c>
      <c r="G220" s="1">
        <v>2</v>
      </c>
      <c r="H220" s="1">
        <f t="shared" si="4"/>
        <v>2.6666666666666665</v>
      </c>
      <c r="K220" s="1">
        <v>531</v>
      </c>
      <c r="L220" s="1">
        <v>1192</v>
      </c>
    </row>
    <row r="221" spans="1:12">
      <c r="A221" s="3">
        <v>36362</v>
      </c>
      <c r="B221" s="1" t="s">
        <v>773</v>
      </c>
      <c r="C221" s="2">
        <v>1</v>
      </c>
      <c r="D221" s="1" t="s">
        <v>774</v>
      </c>
      <c r="E221" s="1">
        <v>3</v>
      </c>
      <c r="F221" s="1">
        <v>6</v>
      </c>
      <c r="G221" s="1">
        <v>4</v>
      </c>
      <c r="H221" s="1">
        <f t="shared" si="4"/>
        <v>4.333333333333333</v>
      </c>
      <c r="I221" s="1">
        <f>STDEV(H221:H223)</f>
        <v>1.0715167512214414</v>
      </c>
      <c r="J221" s="1">
        <f>I221/SQRT(3)</f>
        <v>0.61864048475889255</v>
      </c>
      <c r="K221" s="1">
        <v>531</v>
      </c>
      <c r="L221" s="1">
        <v>1039</v>
      </c>
    </row>
    <row r="222" spans="1:12">
      <c r="A222" s="3">
        <v>36362</v>
      </c>
      <c r="B222" s="1" t="s">
        <v>775</v>
      </c>
      <c r="C222" s="2">
        <v>2</v>
      </c>
      <c r="D222" s="1" t="s">
        <v>776</v>
      </c>
      <c r="E222" s="1">
        <v>10</v>
      </c>
      <c r="F222" s="1">
        <v>3</v>
      </c>
      <c r="G222" s="1">
        <v>5</v>
      </c>
      <c r="H222" s="1">
        <f t="shared" si="4"/>
        <v>6</v>
      </c>
      <c r="K222" s="1">
        <v>531</v>
      </c>
      <c r="L222" s="1">
        <v>1039</v>
      </c>
    </row>
    <row r="223" spans="1:12">
      <c r="A223" s="3">
        <v>36362</v>
      </c>
      <c r="B223" s="1" t="s">
        <v>777</v>
      </c>
      <c r="C223" s="2">
        <v>3</v>
      </c>
      <c r="D223" s="1" t="s">
        <v>778</v>
      </c>
      <c r="E223" s="1">
        <v>5</v>
      </c>
      <c r="F223" s="1">
        <v>5</v>
      </c>
      <c r="G223" s="1">
        <v>2</v>
      </c>
      <c r="H223" s="1">
        <f t="shared" si="4"/>
        <v>4</v>
      </c>
      <c r="K223" s="1">
        <v>531</v>
      </c>
      <c r="L223" s="1">
        <v>1039</v>
      </c>
    </row>
    <row r="224" spans="1:12">
      <c r="A224" s="3">
        <v>36365</v>
      </c>
      <c r="B224" s="1" t="s">
        <v>779</v>
      </c>
      <c r="C224" s="2">
        <v>1</v>
      </c>
      <c r="D224" s="1" t="s">
        <v>1052</v>
      </c>
      <c r="E224" s="1">
        <v>5</v>
      </c>
      <c r="F224" s="1">
        <v>6</v>
      </c>
      <c r="G224" s="1">
        <v>8</v>
      </c>
      <c r="H224" s="1">
        <f t="shared" si="4"/>
        <v>6.333333333333333</v>
      </c>
      <c r="I224" s="1">
        <f>STDEV(H224:H226)</f>
        <v>1.8559214542766698</v>
      </c>
      <c r="J224" s="1">
        <f>I224/SQRT(3)</f>
        <v>1.071516751221437</v>
      </c>
      <c r="K224" s="1">
        <v>661</v>
      </c>
      <c r="L224" s="1">
        <v>1039</v>
      </c>
    </row>
    <row r="225" spans="1:12">
      <c r="A225" s="3">
        <v>36365</v>
      </c>
      <c r="B225" s="1" t="s">
        <v>1053</v>
      </c>
      <c r="C225" s="2">
        <v>2</v>
      </c>
      <c r="D225" s="1" t="s">
        <v>1054</v>
      </c>
      <c r="E225" s="1">
        <v>16</v>
      </c>
      <c r="F225" s="1">
        <v>1</v>
      </c>
      <c r="G225" s="1">
        <v>9</v>
      </c>
      <c r="H225" s="1">
        <f t="shared" si="4"/>
        <v>8.6666666666666661</v>
      </c>
      <c r="K225" s="1">
        <v>661</v>
      </c>
      <c r="L225" s="1">
        <v>1039</v>
      </c>
    </row>
    <row r="226" spans="1:12">
      <c r="A226" s="3">
        <v>36365</v>
      </c>
      <c r="B226" s="1" t="s">
        <v>1055</v>
      </c>
      <c r="C226" s="2">
        <v>3</v>
      </c>
      <c r="D226" s="1" t="s">
        <v>1056</v>
      </c>
      <c r="E226" s="1">
        <v>12</v>
      </c>
      <c r="F226" s="1">
        <v>16</v>
      </c>
      <c r="G226" s="1">
        <v>2</v>
      </c>
      <c r="H226" s="1">
        <f t="shared" si="4"/>
        <v>10</v>
      </c>
      <c r="K226" s="1">
        <v>661</v>
      </c>
      <c r="L226" s="1">
        <v>1039</v>
      </c>
    </row>
    <row r="227" spans="1:12">
      <c r="A227" s="3">
        <v>36376</v>
      </c>
      <c r="B227" s="1" t="s">
        <v>1057</v>
      </c>
      <c r="C227" s="2">
        <v>1</v>
      </c>
      <c r="D227" s="1" t="s">
        <v>1058</v>
      </c>
      <c r="E227" s="1">
        <v>34</v>
      </c>
      <c r="F227" s="1">
        <v>22</v>
      </c>
      <c r="G227" s="1">
        <v>5</v>
      </c>
      <c r="H227" s="1">
        <f t="shared" si="4"/>
        <v>20.333333333333332</v>
      </c>
      <c r="I227" s="1">
        <f>STDEV(H227:H229)</f>
        <v>5.0917507721731834</v>
      </c>
      <c r="J227" s="1">
        <f>I227/SQRT(3)</f>
        <v>2.9397236789606724</v>
      </c>
      <c r="K227" s="1">
        <v>661</v>
      </c>
      <c r="L227" s="1">
        <v>1192</v>
      </c>
    </row>
    <row r="228" spans="1:12">
      <c r="A228" s="3">
        <v>36376</v>
      </c>
      <c r="B228" s="1" t="s">
        <v>1059</v>
      </c>
      <c r="C228" s="2">
        <v>2</v>
      </c>
      <c r="D228" s="1" t="s">
        <v>1060</v>
      </c>
      <c r="E228" s="1">
        <v>28</v>
      </c>
      <c r="F228" s="1">
        <v>27</v>
      </c>
      <c r="G228" s="1">
        <v>26</v>
      </c>
      <c r="H228" s="1">
        <f t="shared" si="4"/>
        <v>27</v>
      </c>
      <c r="K228" s="1">
        <v>661</v>
      </c>
      <c r="L228" s="1">
        <v>1192</v>
      </c>
    </row>
    <row r="229" spans="1:12">
      <c r="A229" s="3">
        <v>36376</v>
      </c>
      <c r="B229" s="1" t="s">
        <v>1061</v>
      </c>
      <c r="C229" s="2">
        <v>3</v>
      </c>
      <c r="D229" s="1" t="s">
        <v>1345</v>
      </c>
      <c r="E229" s="1">
        <v>34</v>
      </c>
      <c r="F229" s="1">
        <v>31</v>
      </c>
      <c r="G229" s="1">
        <v>26</v>
      </c>
      <c r="H229" s="1">
        <f t="shared" si="4"/>
        <v>30.333333333333332</v>
      </c>
      <c r="K229" s="1">
        <v>661</v>
      </c>
      <c r="L229" s="1">
        <v>1192</v>
      </c>
    </row>
    <row r="230" spans="1:12">
      <c r="A230" s="3">
        <v>36383</v>
      </c>
      <c r="B230" s="1" t="s">
        <v>1346</v>
      </c>
      <c r="C230" s="2">
        <v>1</v>
      </c>
      <c r="D230" s="1" t="s">
        <v>1347</v>
      </c>
      <c r="E230" s="1">
        <v>29</v>
      </c>
      <c r="F230" s="1">
        <v>38</v>
      </c>
      <c r="G230" s="1">
        <v>44</v>
      </c>
      <c r="H230" s="1">
        <f t="shared" si="4"/>
        <v>37</v>
      </c>
      <c r="I230" s="1">
        <f>STDEV(H230:H232)</f>
        <v>10.335125292652007</v>
      </c>
      <c r="J230" s="1">
        <f>I230/SQRT(3)</f>
        <v>5.9669873698211466</v>
      </c>
      <c r="K230" s="1">
        <v>531</v>
      </c>
      <c r="L230" s="1">
        <v>1192</v>
      </c>
    </row>
    <row r="231" spans="1:12">
      <c r="A231" s="3">
        <v>36383</v>
      </c>
      <c r="B231" s="1" t="s">
        <v>1348</v>
      </c>
      <c r="C231" s="2">
        <v>2</v>
      </c>
      <c r="D231" s="1" t="s">
        <v>1349</v>
      </c>
      <c r="E231" s="1">
        <v>62</v>
      </c>
      <c r="F231" s="1">
        <v>54</v>
      </c>
      <c r="G231" s="1">
        <v>57</v>
      </c>
      <c r="H231" s="1">
        <f t="shared" si="4"/>
        <v>57.666666666666664</v>
      </c>
      <c r="K231" s="1">
        <v>531</v>
      </c>
      <c r="L231" s="1">
        <v>1192</v>
      </c>
    </row>
    <row r="232" spans="1:12">
      <c r="A232" s="3">
        <v>36383</v>
      </c>
      <c r="B232" s="1" t="s">
        <v>1350</v>
      </c>
      <c r="C232" s="2">
        <v>3</v>
      </c>
      <c r="D232" s="1" t="s">
        <v>1351</v>
      </c>
      <c r="E232" s="1">
        <v>34</v>
      </c>
      <c r="F232" s="1">
        <v>55</v>
      </c>
      <c r="G232" s="1">
        <v>54</v>
      </c>
      <c r="H232" s="1">
        <f t="shared" si="4"/>
        <v>47.666666666666664</v>
      </c>
      <c r="K232" s="1">
        <v>531</v>
      </c>
      <c r="L232" s="1">
        <v>1192</v>
      </c>
    </row>
    <row r="233" spans="1:12">
      <c r="A233" s="3">
        <v>36390</v>
      </c>
      <c r="B233" s="1" t="s">
        <v>1352</v>
      </c>
      <c r="C233" s="2">
        <v>1</v>
      </c>
      <c r="D233" s="1" t="s">
        <v>1353</v>
      </c>
      <c r="E233" s="1">
        <v>58</v>
      </c>
      <c r="F233" s="1">
        <v>41</v>
      </c>
      <c r="G233" s="1">
        <v>8</v>
      </c>
      <c r="H233" s="1">
        <f t="shared" si="4"/>
        <v>35.666666666666664</v>
      </c>
      <c r="I233" s="1">
        <f>STDEV(H233:H235)</f>
        <v>14.415783531075055</v>
      </c>
      <c r="J233" s="1">
        <f>I233/SQRT(3)</f>
        <v>8.3229565022455567</v>
      </c>
      <c r="K233" s="1">
        <v>661</v>
      </c>
      <c r="L233" s="1">
        <v>1192</v>
      </c>
    </row>
    <row r="234" spans="1:12">
      <c r="A234" s="3">
        <v>36390</v>
      </c>
      <c r="B234" s="1" t="s">
        <v>1354</v>
      </c>
      <c r="C234" s="2">
        <v>2</v>
      </c>
      <c r="D234" s="1" t="s">
        <v>1355</v>
      </c>
      <c r="E234" s="1">
        <v>83</v>
      </c>
      <c r="F234" s="1">
        <v>96</v>
      </c>
      <c r="G234" s="1">
        <v>14</v>
      </c>
      <c r="H234" s="1">
        <f t="shared" si="4"/>
        <v>64.333333333333329</v>
      </c>
      <c r="K234" s="1">
        <v>661</v>
      </c>
      <c r="L234" s="1">
        <v>1192</v>
      </c>
    </row>
    <row r="235" spans="1:12">
      <c r="A235" s="3">
        <v>36390</v>
      </c>
      <c r="B235" s="1" t="s">
        <v>1356</v>
      </c>
      <c r="C235" s="2">
        <v>3</v>
      </c>
      <c r="D235" s="1" t="s">
        <v>1357</v>
      </c>
      <c r="E235" s="1">
        <v>60</v>
      </c>
      <c r="F235" s="1">
        <v>71</v>
      </c>
      <c r="G235" s="1">
        <v>27</v>
      </c>
      <c r="H235" s="1">
        <f t="shared" si="4"/>
        <v>52.666666666666664</v>
      </c>
      <c r="K235" s="1">
        <v>661</v>
      </c>
      <c r="L235" s="1">
        <v>1192</v>
      </c>
    </row>
    <row r="236" spans="1:12">
      <c r="A236" s="3">
        <v>36308</v>
      </c>
      <c r="B236" s="1" t="s">
        <v>1358</v>
      </c>
      <c r="C236" s="2">
        <v>1</v>
      </c>
      <c r="D236" s="1" t="s">
        <v>1359</v>
      </c>
      <c r="E236" s="1">
        <v>0</v>
      </c>
      <c r="F236" s="1">
        <v>0</v>
      </c>
      <c r="G236" s="1">
        <v>0</v>
      </c>
      <c r="H236" s="1">
        <f t="shared" si="4"/>
        <v>0</v>
      </c>
      <c r="I236" s="1">
        <f>STDEV(H236:H238)</f>
        <v>0</v>
      </c>
      <c r="J236" s="1">
        <f>I236/SQRT(3)</f>
        <v>0</v>
      </c>
      <c r="K236" s="1">
        <v>661</v>
      </c>
      <c r="L236" s="1">
        <v>9529</v>
      </c>
    </row>
    <row r="237" spans="1:12">
      <c r="A237" s="3">
        <v>36308</v>
      </c>
      <c r="B237" s="1" t="s">
        <v>1360</v>
      </c>
      <c r="C237" s="2">
        <v>2</v>
      </c>
      <c r="D237" s="1" t="s">
        <v>1361</v>
      </c>
      <c r="E237" s="1">
        <v>0</v>
      </c>
      <c r="F237" s="1">
        <v>0</v>
      </c>
      <c r="G237" s="1">
        <v>0</v>
      </c>
      <c r="H237" s="1">
        <f t="shared" si="4"/>
        <v>0</v>
      </c>
      <c r="K237" s="1">
        <v>661</v>
      </c>
      <c r="L237" s="1">
        <v>9529</v>
      </c>
    </row>
    <row r="238" spans="1:12">
      <c r="A238" s="3">
        <v>36308</v>
      </c>
      <c r="B238" s="1" t="s">
        <v>1362</v>
      </c>
      <c r="C238" s="2">
        <v>3</v>
      </c>
      <c r="D238" s="1" t="s">
        <v>1363</v>
      </c>
      <c r="E238" s="1">
        <v>0</v>
      </c>
      <c r="F238" s="1">
        <v>0</v>
      </c>
      <c r="G238" s="1">
        <v>0</v>
      </c>
      <c r="H238" s="1">
        <f t="shared" si="4"/>
        <v>0</v>
      </c>
      <c r="K238" s="1">
        <v>661</v>
      </c>
      <c r="L238" s="1">
        <v>9529</v>
      </c>
    </row>
    <row r="239" spans="1:12">
      <c r="A239" s="3">
        <v>36313</v>
      </c>
      <c r="B239" s="1" t="s">
        <v>1364</v>
      </c>
      <c r="C239" s="2">
        <v>1</v>
      </c>
      <c r="D239" s="1" t="s">
        <v>1636</v>
      </c>
      <c r="E239" s="1">
        <v>0</v>
      </c>
      <c r="F239" s="1">
        <v>0</v>
      </c>
      <c r="G239" s="1">
        <v>0</v>
      </c>
      <c r="H239" s="1">
        <f t="shared" si="4"/>
        <v>0</v>
      </c>
      <c r="I239" s="1">
        <f>STDEV(H239:H241)</f>
        <v>0</v>
      </c>
      <c r="J239" s="1">
        <f>I239/SQRT(3)</f>
        <v>0</v>
      </c>
      <c r="K239" s="1">
        <v>661</v>
      </c>
      <c r="L239" s="1">
        <v>9529</v>
      </c>
    </row>
    <row r="240" spans="1:12">
      <c r="A240" s="3">
        <v>36313</v>
      </c>
      <c r="B240" s="1" t="s">
        <v>1637</v>
      </c>
      <c r="C240" s="2">
        <v>2</v>
      </c>
      <c r="D240" s="1" t="s">
        <v>1638</v>
      </c>
      <c r="E240" s="1">
        <v>0</v>
      </c>
      <c r="F240" s="1">
        <v>0</v>
      </c>
      <c r="G240" s="1">
        <v>0</v>
      </c>
      <c r="H240" s="1">
        <f t="shared" si="4"/>
        <v>0</v>
      </c>
      <c r="K240" s="1">
        <v>661</v>
      </c>
      <c r="L240" s="1">
        <v>9529</v>
      </c>
    </row>
    <row r="241" spans="1:12">
      <c r="A241" s="3">
        <v>36313</v>
      </c>
      <c r="B241" s="1" t="s">
        <v>1639</v>
      </c>
      <c r="C241" s="2">
        <v>3</v>
      </c>
      <c r="D241" s="1" t="s">
        <v>1904</v>
      </c>
      <c r="E241" s="1">
        <v>0</v>
      </c>
      <c r="F241" s="1">
        <v>0</v>
      </c>
      <c r="G241" s="1">
        <v>0</v>
      </c>
      <c r="H241" s="1">
        <f t="shared" si="4"/>
        <v>0</v>
      </c>
      <c r="K241" s="1">
        <v>661</v>
      </c>
      <c r="L241" s="1">
        <v>9529</v>
      </c>
    </row>
    <row r="242" spans="1:12">
      <c r="A242" s="3">
        <v>36320</v>
      </c>
      <c r="B242" s="1" t="s">
        <v>1905</v>
      </c>
      <c r="C242" s="2">
        <v>1</v>
      </c>
      <c r="D242" s="1" t="s">
        <v>1906</v>
      </c>
      <c r="E242" s="1">
        <v>0</v>
      </c>
      <c r="F242" s="1">
        <v>0</v>
      </c>
      <c r="G242" s="1">
        <v>0</v>
      </c>
      <c r="H242" s="1">
        <f t="shared" si="4"/>
        <v>0</v>
      </c>
      <c r="I242" s="1">
        <f>STDEV(H242:H244)</f>
        <v>0</v>
      </c>
      <c r="J242" s="1">
        <f>I242/SQRT(3)</f>
        <v>0</v>
      </c>
      <c r="K242" s="1">
        <v>661</v>
      </c>
      <c r="L242" s="1">
        <v>9529</v>
      </c>
    </row>
    <row r="243" spans="1:12">
      <c r="A243" s="3">
        <v>36320</v>
      </c>
      <c r="B243" s="1" t="s">
        <v>1907</v>
      </c>
      <c r="C243" s="2">
        <v>2</v>
      </c>
      <c r="D243" s="1" t="s">
        <v>2178</v>
      </c>
      <c r="E243" s="1">
        <v>0</v>
      </c>
      <c r="F243" s="1">
        <v>0</v>
      </c>
      <c r="G243" s="1">
        <v>0</v>
      </c>
      <c r="H243" s="1">
        <f t="shared" si="4"/>
        <v>0</v>
      </c>
      <c r="K243" s="1">
        <v>661</v>
      </c>
      <c r="L243" s="1">
        <v>9529</v>
      </c>
    </row>
    <row r="244" spans="1:12">
      <c r="A244" s="3">
        <v>36320</v>
      </c>
      <c r="B244" s="1" t="s">
        <v>2179</v>
      </c>
      <c r="C244" s="2">
        <v>3</v>
      </c>
      <c r="D244" s="1" t="s">
        <v>2451</v>
      </c>
      <c r="E244" s="1">
        <v>0</v>
      </c>
      <c r="F244" s="1">
        <v>0</v>
      </c>
      <c r="G244" s="1">
        <v>0</v>
      </c>
      <c r="H244" s="1">
        <f t="shared" si="4"/>
        <v>0</v>
      </c>
      <c r="K244" s="1">
        <v>661</v>
      </c>
      <c r="L244" s="1">
        <v>9529</v>
      </c>
    </row>
    <row r="245" spans="1:12">
      <c r="A245" s="3">
        <v>36327</v>
      </c>
      <c r="B245" s="1" t="s">
        <v>2452</v>
      </c>
      <c r="C245" s="2">
        <v>1</v>
      </c>
      <c r="D245" s="1" t="s">
        <v>2453</v>
      </c>
      <c r="E245" s="1">
        <v>0</v>
      </c>
      <c r="F245" s="1">
        <v>0</v>
      </c>
      <c r="G245" s="1">
        <v>0</v>
      </c>
      <c r="H245" s="1">
        <f t="shared" si="4"/>
        <v>0</v>
      </c>
      <c r="I245" s="1">
        <f>STDEV(H245:H247)</f>
        <v>0</v>
      </c>
      <c r="J245" s="1">
        <f>I245/SQRT(3)</f>
        <v>0</v>
      </c>
      <c r="K245" s="1">
        <v>661</v>
      </c>
      <c r="L245" s="1">
        <v>9529</v>
      </c>
    </row>
    <row r="246" spans="1:12">
      <c r="A246" s="3">
        <v>36327</v>
      </c>
      <c r="B246" s="1" t="s">
        <v>2454</v>
      </c>
      <c r="C246" s="2">
        <v>2</v>
      </c>
      <c r="D246" s="1" t="s">
        <v>2455</v>
      </c>
      <c r="E246" s="1">
        <v>0</v>
      </c>
      <c r="F246" s="1">
        <v>0</v>
      </c>
      <c r="G246" s="1">
        <v>0</v>
      </c>
      <c r="H246" s="1">
        <f t="shared" si="4"/>
        <v>0</v>
      </c>
      <c r="K246" s="1">
        <v>661</v>
      </c>
      <c r="L246" s="1">
        <v>9529</v>
      </c>
    </row>
    <row r="247" spans="1:12">
      <c r="A247" s="3">
        <v>36327</v>
      </c>
      <c r="B247" s="1" t="s">
        <v>2456</v>
      </c>
      <c r="C247" s="2">
        <v>3</v>
      </c>
      <c r="D247" s="1" t="s">
        <v>2457</v>
      </c>
      <c r="E247" s="1">
        <v>0</v>
      </c>
      <c r="F247" s="1">
        <v>0</v>
      </c>
      <c r="G247" s="1">
        <v>0</v>
      </c>
      <c r="H247" s="1">
        <f t="shared" si="4"/>
        <v>0</v>
      </c>
      <c r="K247" s="1">
        <v>661</v>
      </c>
      <c r="L247" s="1">
        <v>9529</v>
      </c>
    </row>
    <row r="248" spans="1:12">
      <c r="A248" s="3">
        <v>36334</v>
      </c>
      <c r="B248" s="1" t="s">
        <v>2458</v>
      </c>
      <c r="C248" s="2">
        <v>1</v>
      </c>
      <c r="D248" s="1" t="s">
        <v>2205</v>
      </c>
      <c r="E248" s="1">
        <v>0</v>
      </c>
      <c r="F248" s="1">
        <v>0</v>
      </c>
      <c r="G248" s="1">
        <v>0</v>
      </c>
      <c r="H248" s="1">
        <f t="shared" si="4"/>
        <v>0</v>
      </c>
      <c r="I248" s="1">
        <f>STDEV(H248:H250)</f>
        <v>0</v>
      </c>
      <c r="J248" s="1">
        <f>I248/SQRT(3)</f>
        <v>0</v>
      </c>
      <c r="K248" s="1">
        <v>661</v>
      </c>
      <c r="L248" s="1">
        <v>9529</v>
      </c>
    </row>
    <row r="249" spans="1:12">
      <c r="A249" s="3">
        <v>36334</v>
      </c>
      <c r="B249" s="1" t="s">
        <v>2206</v>
      </c>
      <c r="C249" s="2">
        <v>2</v>
      </c>
      <c r="D249" s="1" t="s">
        <v>2207</v>
      </c>
      <c r="E249" s="1">
        <v>0</v>
      </c>
      <c r="F249" s="1">
        <v>0</v>
      </c>
      <c r="G249" s="1">
        <v>0</v>
      </c>
      <c r="H249" s="1">
        <f t="shared" si="4"/>
        <v>0</v>
      </c>
      <c r="K249" s="1">
        <v>661</v>
      </c>
      <c r="L249" s="1">
        <v>9529</v>
      </c>
    </row>
    <row r="250" spans="1:12">
      <c r="A250" s="3">
        <v>36334</v>
      </c>
      <c r="B250" s="1" t="s">
        <v>2208</v>
      </c>
      <c r="C250" s="2">
        <v>3</v>
      </c>
      <c r="D250" s="1" t="s">
        <v>2209</v>
      </c>
      <c r="E250" s="1">
        <v>0</v>
      </c>
      <c r="F250" s="1">
        <v>0</v>
      </c>
      <c r="G250" s="1">
        <v>0</v>
      </c>
      <c r="H250" s="1">
        <f t="shared" si="4"/>
        <v>0</v>
      </c>
      <c r="K250" s="1">
        <v>661</v>
      </c>
      <c r="L250" s="1">
        <v>9529</v>
      </c>
    </row>
    <row r="251" spans="1:12">
      <c r="A251" s="3">
        <v>36341</v>
      </c>
      <c r="B251" s="1" t="s">
        <v>2204</v>
      </c>
      <c r="C251" s="2">
        <v>1</v>
      </c>
      <c r="D251" s="1" t="s">
        <v>1934</v>
      </c>
      <c r="E251" s="1">
        <v>0</v>
      </c>
      <c r="F251" s="1">
        <v>0</v>
      </c>
      <c r="G251" s="1">
        <v>0</v>
      </c>
      <c r="H251" s="1">
        <f t="shared" si="4"/>
        <v>0</v>
      </c>
      <c r="I251" s="1">
        <f>STDEV(H251:H253)</f>
        <v>0</v>
      </c>
      <c r="J251" s="1">
        <f>I251/SQRT(3)</f>
        <v>0</v>
      </c>
      <c r="K251" s="1">
        <v>661</v>
      </c>
      <c r="L251" s="1">
        <v>9529</v>
      </c>
    </row>
    <row r="252" spans="1:12">
      <c r="A252" s="3">
        <v>36341</v>
      </c>
      <c r="B252" s="1" t="s">
        <v>1935</v>
      </c>
      <c r="C252" s="2">
        <v>2</v>
      </c>
      <c r="D252" s="1" t="s">
        <v>1936</v>
      </c>
      <c r="E252" s="1">
        <v>0</v>
      </c>
      <c r="F252" s="1">
        <v>0</v>
      </c>
      <c r="G252" s="1">
        <v>0</v>
      </c>
      <c r="H252" s="1">
        <f t="shared" si="4"/>
        <v>0</v>
      </c>
      <c r="K252" s="1">
        <v>661</v>
      </c>
      <c r="L252" s="1">
        <v>9529</v>
      </c>
    </row>
    <row r="253" spans="1:12">
      <c r="A253" s="3">
        <v>36341</v>
      </c>
      <c r="B253" s="1" t="s">
        <v>1937</v>
      </c>
      <c r="C253" s="2">
        <v>3</v>
      </c>
      <c r="D253" s="1" t="s">
        <v>1938</v>
      </c>
      <c r="E253" s="1">
        <v>0</v>
      </c>
      <c r="F253" s="1">
        <v>0</v>
      </c>
      <c r="G253" s="1">
        <v>0</v>
      </c>
      <c r="H253" s="1">
        <f t="shared" si="4"/>
        <v>0</v>
      </c>
      <c r="K253" s="1">
        <v>661</v>
      </c>
      <c r="L253" s="1">
        <v>9529</v>
      </c>
    </row>
    <row r="254" spans="1:12">
      <c r="A254" s="3">
        <v>36348</v>
      </c>
      <c r="B254" s="1" t="s">
        <v>1939</v>
      </c>
      <c r="C254" s="2">
        <v>1</v>
      </c>
      <c r="D254" s="1" t="s">
        <v>1940</v>
      </c>
      <c r="E254" s="1">
        <v>0</v>
      </c>
      <c r="F254" s="1">
        <v>0</v>
      </c>
      <c r="G254" s="1">
        <v>0</v>
      </c>
      <c r="H254" s="1">
        <f t="shared" si="4"/>
        <v>0</v>
      </c>
      <c r="I254" s="1">
        <f>STDEV(H254:H256)</f>
        <v>0</v>
      </c>
      <c r="J254" s="1">
        <f>I254/SQRT(3)</f>
        <v>0</v>
      </c>
      <c r="K254" s="1">
        <v>531</v>
      </c>
      <c r="L254" s="1">
        <v>9529</v>
      </c>
    </row>
    <row r="255" spans="1:12">
      <c r="A255" s="3">
        <v>36348</v>
      </c>
      <c r="B255" s="1" t="s">
        <v>1671</v>
      </c>
      <c r="C255" s="2">
        <v>2</v>
      </c>
      <c r="D255" s="1" t="s">
        <v>1672</v>
      </c>
      <c r="E255" s="1">
        <v>0</v>
      </c>
      <c r="F255" s="1">
        <v>0</v>
      </c>
      <c r="G255" s="1">
        <v>0</v>
      </c>
      <c r="H255" s="1">
        <f t="shared" si="4"/>
        <v>0</v>
      </c>
      <c r="K255" s="1">
        <v>531</v>
      </c>
      <c r="L255" s="1">
        <v>9529</v>
      </c>
    </row>
    <row r="256" spans="1:12">
      <c r="A256" s="3">
        <v>36348</v>
      </c>
      <c r="B256" s="1" t="s">
        <v>1673</v>
      </c>
      <c r="C256" s="2">
        <v>3</v>
      </c>
      <c r="D256" s="1" t="s">
        <v>1674</v>
      </c>
      <c r="E256" s="1">
        <v>0</v>
      </c>
      <c r="F256" s="1">
        <v>0</v>
      </c>
      <c r="G256" s="1">
        <v>0</v>
      </c>
      <c r="H256" s="1">
        <f t="shared" si="4"/>
        <v>0</v>
      </c>
      <c r="K256" s="1">
        <v>531</v>
      </c>
      <c r="L256" s="1">
        <v>9529</v>
      </c>
    </row>
    <row r="257" spans="1:12">
      <c r="A257" s="3">
        <v>36355</v>
      </c>
      <c r="B257" s="1" t="s">
        <v>1675</v>
      </c>
      <c r="C257" s="2">
        <v>1</v>
      </c>
      <c r="D257" s="1" t="s">
        <v>1676</v>
      </c>
      <c r="E257" s="1">
        <v>0</v>
      </c>
      <c r="F257" s="1">
        <v>0</v>
      </c>
      <c r="G257" s="1">
        <v>0</v>
      </c>
      <c r="H257" s="1">
        <f t="shared" si="4"/>
        <v>0</v>
      </c>
      <c r="I257" s="1">
        <f>STDEV(H257:H259)</f>
        <v>0</v>
      </c>
      <c r="J257" s="1">
        <f>I257/SQRT(3)</f>
        <v>0</v>
      </c>
      <c r="K257" s="1">
        <v>531</v>
      </c>
      <c r="L257" s="1">
        <v>9529</v>
      </c>
    </row>
    <row r="258" spans="1:12">
      <c r="A258" s="3">
        <v>36355</v>
      </c>
      <c r="B258" s="1" t="s">
        <v>1677</v>
      </c>
      <c r="C258" s="2">
        <v>2</v>
      </c>
      <c r="D258" s="1" t="s">
        <v>1678</v>
      </c>
      <c r="E258" s="1">
        <v>0</v>
      </c>
      <c r="F258" s="1">
        <v>0</v>
      </c>
      <c r="G258" s="1">
        <v>0</v>
      </c>
      <c r="H258" s="1">
        <f t="shared" ref="H258:H321" si="5">AVERAGE(E258:G258)</f>
        <v>0</v>
      </c>
      <c r="K258" s="1">
        <v>531</v>
      </c>
      <c r="L258" s="1">
        <v>9529</v>
      </c>
    </row>
    <row r="259" spans="1:12">
      <c r="A259" s="3">
        <v>36355</v>
      </c>
      <c r="B259" s="1" t="s">
        <v>1679</v>
      </c>
      <c r="C259" s="2">
        <v>3</v>
      </c>
      <c r="D259" s="1" t="s">
        <v>1680</v>
      </c>
      <c r="E259" s="1">
        <v>0</v>
      </c>
      <c r="F259" s="1">
        <v>0</v>
      </c>
      <c r="G259" s="1">
        <v>0</v>
      </c>
      <c r="H259" s="1">
        <f t="shared" si="5"/>
        <v>0</v>
      </c>
      <c r="K259" s="1">
        <v>531</v>
      </c>
      <c r="L259" s="1">
        <v>9529</v>
      </c>
    </row>
    <row r="260" spans="1:12">
      <c r="A260" s="3">
        <v>36362</v>
      </c>
      <c r="B260" s="1" t="s">
        <v>1681</v>
      </c>
      <c r="C260" s="2">
        <v>1</v>
      </c>
      <c r="D260" s="1" t="s">
        <v>1682</v>
      </c>
      <c r="E260" s="1">
        <v>0</v>
      </c>
      <c r="F260" s="1">
        <v>0</v>
      </c>
      <c r="G260" s="1">
        <v>0</v>
      </c>
      <c r="H260" s="1">
        <f t="shared" si="5"/>
        <v>0</v>
      </c>
      <c r="I260" s="1">
        <f>STDEV(H260:H262)</f>
        <v>0</v>
      </c>
      <c r="J260" s="1">
        <f>I260/SQRT(3)</f>
        <v>0</v>
      </c>
      <c r="K260" s="1">
        <v>531</v>
      </c>
      <c r="L260" s="1">
        <v>9529</v>
      </c>
    </row>
    <row r="261" spans="1:12">
      <c r="A261" s="3">
        <v>36362</v>
      </c>
      <c r="B261" s="1" t="s">
        <v>1683</v>
      </c>
      <c r="C261" s="2">
        <v>2</v>
      </c>
      <c r="D261" s="1" t="s">
        <v>1684</v>
      </c>
      <c r="E261" s="1">
        <v>0</v>
      </c>
      <c r="F261" s="1">
        <v>0</v>
      </c>
      <c r="G261" s="1">
        <v>0</v>
      </c>
      <c r="H261" s="1">
        <f t="shared" si="5"/>
        <v>0</v>
      </c>
      <c r="K261" s="1">
        <v>531</v>
      </c>
      <c r="L261" s="1">
        <v>9529</v>
      </c>
    </row>
    <row r="262" spans="1:12">
      <c r="A262" s="3">
        <v>36362</v>
      </c>
      <c r="B262" s="1" t="s">
        <v>1685</v>
      </c>
      <c r="C262" s="2">
        <v>3</v>
      </c>
      <c r="D262" s="1" t="s">
        <v>1686</v>
      </c>
      <c r="E262" s="1">
        <v>0</v>
      </c>
      <c r="F262" s="1">
        <v>0</v>
      </c>
      <c r="G262" s="1">
        <v>0</v>
      </c>
      <c r="H262" s="1">
        <f t="shared" si="5"/>
        <v>0</v>
      </c>
      <c r="K262" s="1">
        <v>531</v>
      </c>
      <c r="L262" s="1">
        <v>9529</v>
      </c>
    </row>
    <row r="263" spans="1:12">
      <c r="A263" s="3">
        <v>36365</v>
      </c>
      <c r="B263" s="1" t="s">
        <v>1687</v>
      </c>
      <c r="C263" s="2">
        <v>1</v>
      </c>
      <c r="D263" s="1" t="s">
        <v>1688</v>
      </c>
      <c r="E263" s="1">
        <v>2</v>
      </c>
      <c r="F263" s="1">
        <v>6</v>
      </c>
      <c r="G263" s="1">
        <v>5</v>
      </c>
      <c r="H263" s="1">
        <f t="shared" si="5"/>
        <v>4.333333333333333</v>
      </c>
      <c r="I263" s="1">
        <f>STDEV(H263:H265)</f>
        <v>0.88191710368819531</v>
      </c>
      <c r="J263" s="1">
        <f>I263/SQRT(3)</f>
        <v>0.5091750772173147</v>
      </c>
      <c r="K263" s="1">
        <v>661</v>
      </c>
      <c r="L263" s="1">
        <v>9529</v>
      </c>
    </row>
    <row r="264" spans="1:12">
      <c r="A264" s="3">
        <v>36365</v>
      </c>
      <c r="B264" s="1" t="s">
        <v>1689</v>
      </c>
      <c r="C264" s="2">
        <v>2</v>
      </c>
      <c r="D264" s="1" t="s">
        <v>1690</v>
      </c>
      <c r="E264" s="1">
        <v>3</v>
      </c>
      <c r="F264" s="1">
        <v>3</v>
      </c>
      <c r="G264" s="1">
        <v>2</v>
      </c>
      <c r="H264" s="1">
        <f t="shared" si="5"/>
        <v>2.6666666666666665</v>
      </c>
      <c r="K264" s="1">
        <v>661</v>
      </c>
      <c r="L264" s="1">
        <v>9529</v>
      </c>
    </row>
    <row r="265" spans="1:12">
      <c r="A265" s="3">
        <v>36365</v>
      </c>
      <c r="B265" s="1" t="s">
        <v>1691</v>
      </c>
      <c r="C265" s="2">
        <v>3</v>
      </c>
      <c r="D265" s="1" t="s">
        <v>1692</v>
      </c>
      <c r="E265" s="1">
        <v>3</v>
      </c>
      <c r="F265" s="1">
        <v>6</v>
      </c>
      <c r="G265" s="1">
        <v>0</v>
      </c>
      <c r="H265" s="1">
        <f t="shared" si="5"/>
        <v>3</v>
      </c>
      <c r="K265" s="1">
        <v>661</v>
      </c>
      <c r="L265" s="1">
        <v>9529</v>
      </c>
    </row>
    <row r="266" spans="1:12">
      <c r="A266" s="3">
        <v>36376</v>
      </c>
      <c r="B266" s="1" t="s">
        <v>1693</v>
      </c>
      <c r="C266" s="2">
        <v>1</v>
      </c>
      <c r="D266" s="1" t="s">
        <v>1694</v>
      </c>
      <c r="E266" s="1">
        <v>1</v>
      </c>
      <c r="F266" s="1">
        <v>0</v>
      </c>
      <c r="G266" s="1">
        <v>0</v>
      </c>
      <c r="H266" s="1">
        <f t="shared" si="5"/>
        <v>0.33333333333333331</v>
      </c>
      <c r="I266" s="1">
        <f>STDEV(H266:H268)</f>
        <v>0.50917507721731559</v>
      </c>
      <c r="J266" s="1">
        <f>I266/SQRT(3)</f>
        <v>0.29397236789606568</v>
      </c>
      <c r="K266" s="1">
        <v>661</v>
      </c>
      <c r="L266" s="1">
        <v>9529</v>
      </c>
    </row>
    <row r="267" spans="1:12">
      <c r="A267" s="3">
        <v>36376</v>
      </c>
      <c r="B267" s="1" t="s">
        <v>1695</v>
      </c>
      <c r="C267" s="2">
        <v>2</v>
      </c>
      <c r="D267" s="1" t="s">
        <v>1696</v>
      </c>
      <c r="E267" s="1">
        <v>1</v>
      </c>
      <c r="F267" s="1">
        <v>0</v>
      </c>
      <c r="G267" s="1">
        <v>2</v>
      </c>
      <c r="H267" s="1">
        <f t="shared" si="5"/>
        <v>1</v>
      </c>
      <c r="K267" s="1">
        <v>661</v>
      </c>
      <c r="L267" s="1">
        <v>9529</v>
      </c>
    </row>
    <row r="268" spans="1:12">
      <c r="A268" s="3">
        <v>36376</v>
      </c>
      <c r="B268" s="1" t="s">
        <v>1697</v>
      </c>
      <c r="C268" s="2">
        <v>3</v>
      </c>
      <c r="D268" s="1" t="s">
        <v>1431</v>
      </c>
      <c r="E268" s="1">
        <v>0</v>
      </c>
      <c r="F268" s="1">
        <v>0</v>
      </c>
      <c r="G268" s="1">
        <v>0</v>
      </c>
      <c r="H268" s="1">
        <f t="shared" si="5"/>
        <v>0</v>
      </c>
      <c r="K268" s="1">
        <v>661</v>
      </c>
      <c r="L268" s="1">
        <v>9529</v>
      </c>
    </row>
    <row r="269" spans="1:12">
      <c r="A269" s="3">
        <v>36383</v>
      </c>
      <c r="B269" s="1" t="s">
        <v>1432</v>
      </c>
      <c r="C269" s="2">
        <v>1</v>
      </c>
      <c r="D269" s="1" t="s">
        <v>1132</v>
      </c>
      <c r="E269" s="1">
        <v>0</v>
      </c>
      <c r="F269" s="1">
        <v>0</v>
      </c>
      <c r="G269" s="1">
        <v>0</v>
      </c>
      <c r="H269" s="1">
        <f t="shared" si="5"/>
        <v>0</v>
      </c>
      <c r="I269" s="1">
        <f>STDEV(H269:H271)</f>
        <v>0</v>
      </c>
      <c r="J269" s="1">
        <f>I269/SQRT(3)</f>
        <v>0</v>
      </c>
      <c r="K269" s="1">
        <v>531</v>
      </c>
      <c r="L269" s="1">
        <v>9529</v>
      </c>
    </row>
    <row r="270" spans="1:12">
      <c r="A270" s="3">
        <v>36383</v>
      </c>
      <c r="B270" s="1" t="s">
        <v>1133</v>
      </c>
      <c r="C270" s="2">
        <v>2</v>
      </c>
      <c r="D270" s="1" t="s">
        <v>1134</v>
      </c>
      <c r="E270" s="1">
        <v>0</v>
      </c>
      <c r="F270" s="1">
        <v>0</v>
      </c>
      <c r="G270" s="1">
        <v>0</v>
      </c>
      <c r="H270" s="1">
        <f t="shared" si="5"/>
        <v>0</v>
      </c>
      <c r="K270" s="1">
        <v>531</v>
      </c>
      <c r="L270" s="1">
        <v>9529</v>
      </c>
    </row>
    <row r="271" spans="1:12">
      <c r="A271" s="3">
        <v>36383</v>
      </c>
      <c r="B271" s="1" t="s">
        <v>1135</v>
      </c>
      <c r="C271" s="2">
        <v>3</v>
      </c>
      <c r="D271" s="1" t="s">
        <v>1136</v>
      </c>
      <c r="E271" s="1">
        <v>0</v>
      </c>
      <c r="F271" s="1">
        <v>0</v>
      </c>
      <c r="G271" s="1">
        <v>0</v>
      </c>
      <c r="H271" s="1">
        <f t="shared" si="5"/>
        <v>0</v>
      </c>
      <c r="K271" s="1">
        <v>531</v>
      </c>
      <c r="L271" s="1">
        <v>9529</v>
      </c>
    </row>
    <row r="272" spans="1:12">
      <c r="A272" s="3">
        <v>36390</v>
      </c>
      <c r="B272" s="1" t="s">
        <v>1137</v>
      </c>
      <c r="C272" s="2">
        <v>1</v>
      </c>
      <c r="D272" s="1" t="s">
        <v>1138</v>
      </c>
      <c r="E272" s="1">
        <v>0</v>
      </c>
      <c r="F272" s="1">
        <v>0</v>
      </c>
      <c r="G272" s="1">
        <v>0</v>
      </c>
      <c r="H272" s="1">
        <f t="shared" si="5"/>
        <v>0</v>
      </c>
      <c r="I272" s="1">
        <f>STDEV(H272:H274)</f>
        <v>0.50917507721731559</v>
      </c>
      <c r="J272" s="1">
        <f>I272/SQRT(3)</f>
        <v>0.29397236789606568</v>
      </c>
      <c r="K272" s="1">
        <v>661</v>
      </c>
      <c r="L272" s="1">
        <v>9529</v>
      </c>
    </row>
    <row r="273" spans="1:12">
      <c r="A273" s="3">
        <v>36390</v>
      </c>
      <c r="B273" s="1" t="s">
        <v>1139</v>
      </c>
      <c r="C273" s="2">
        <v>2</v>
      </c>
      <c r="D273" s="1" t="s">
        <v>1446</v>
      </c>
      <c r="E273" s="1">
        <v>1</v>
      </c>
      <c r="F273" s="1">
        <v>0</v>
      </c>
      <c r="G273" s="1">
        <v>0</v>
      </c>
      <c r="H273" s="1">
        <f t="shared" si="5"/>
        <v>0.33333333333333331</v>
      </c>
      <c r="K273" s="1">
        <v>661</v>
      </c>
      <c r="L273" s="1">
        <v>9529</v>
      </c>
    </row>
    <row r="274" spans="1:12">
      <c r="A274" s="3">
        <v>36390</v>
      </c>
      <c r="B274" s="1" t="s">
        <v>1447</v>
      </c>
      <c r="C274" s="2">
        <v>3</v>
      </c>
      <c r="D274" s="1" t="s">
        <v>1703</v>
      </c>
      <c r="E274" s="1">
        <v>0</v>
      </c>
      <c r="F274" s="1">
        <v>3</v>
      </c>
      <c r="G274" s="1">
        <v>0</v>
      </c>
      <c r="H274" s="1">
        <f t="shared" si="5"/>
        <v>1</v>
      </c>
      <c r="K274" s="1">
        <v>661</v>
      </c>
      <c r="L274" s="1">
        <v>9529</v>
      </c>
    </row>
    <row r="275" spans="1:12">
      <c r="A275" s="3">
        <v>36308</v>
      </c>
      <c r="B275" s="1" t="s">
        <v>1704</v>
      </c>
      <c r="C275" s="2">
        <v>1</v>
      </c>
      <c r="D275" s="1" t="s">
        <v>1705</v>
      </c>
      <c r="E275" s="1">
        <v>0</v>
      </c>
      <c r="F275" s="1">
        <v>0</v>
      </c>
      <c r="G275" s="1">
        <v>0</v>
      </c>
      <c r="H275" s="1">
        <f t="shared" si="5"/>
        <v>0</v>
      </c>
      <c r="I275" s="1">
        <f>STDEV(H275:H277)</f>
        <v>0</v>
      </c>
      <c r="J275" s="1">
        <f>I275/SQRT(3)</f>
        <v>0</v>
      </c>
      <c r="K275" s="1">
        <v>661</v>
      </c>
      <c r="L275" s="1">
        <v>84480</v>
      </c>
    </row>
    <row r="276" spans="1:12">
      <c r="A276" s="3">
        <v>36308</v>
      </c>
      <c r="B276" s="1" t="s">
        <v>1706</v>
      </c>
      <c r="C276" s="2">
        <v>2</v>
      </c>
      <c r="D276" s="1" t="s">
        <v>1707</v>
      </c>
      <c r="E276" s="1">
        <v>0</v>
      </c>
      <c r="F276" s="1">
        <v>0</v>
      </c>
      <c r="G276" s="1">
        <v>0</v>
      </c>
      <c r="H276" s="1">
        <f t="shared" si="5"/>
        <v>0</v>
      </c>
      <c r="K276" s="1">
        <v>661</v>
      </c>
      <c r="L276" s="1">
        <v>84480</v>
      </c>
    </row>
    <row r="277" spans="1:12">
      <c r="A277" s="3">
        <v>36308</v>
      </c>
      <c r="B277" s="1" t="s">
        <v>1708</v>
      </c>
      <c r="C277" s="2">
        <v>3</v>
      </c>
      <c r="D277" s="1" t="s">
        <v>1464</v>
      </c>
      <c r="E277" s="1">
        <v>0</v>
      </c>
      <c r="F277" s="1">
        <v>0</v>
      </c>
      <c r="G277" s="1">
        <v>0</v>
      </c>
      <c r="H277" s="1">
        <f t="shared" si="5"/>
        <v>0</v>
      </c>
      <c r="K277" s="1">
        <v>661</v>
      </c>
      <c r="L277" s="1">
        <v>84480</v>
      </c>
    </row>
    <row r="278" spans="1:12">
      <c r="A278" s="3">
        <v>36313</v>
      </c>
      <c r="B278" s="1" t="s">
        <v>1465</v>
      </c>
      <c r="C278" s="2">
        <v>1</v>
      </c>
      <c r="D278" s="1" t="s">
        <v>1466</v>
      </c>
      <c r="E278" s="1">
        <v>1</v>
      </c>
      <c r="F278" s="1">
        <v>1</v>
      </c>
      <c r="G278" s="1">
        <v>0</v>
      </c>
      <c r="H278" s="1">
        <f t="shared" si="5"/>
        <v>0.66666666666666663</v>
      </c>
      <c r="I278" s="1">
        <f>STDEV(H278:H280)</f>
        <v>0.5091750772173157</v>
      </c>
      <c r="J278" s="1">
        <f>I278/SQRT(3)</f>
        <v>0.29397236789606573</v>
      </c>
      <c r="K278" s="1">
        <v>661</v>
      </c>
      <c r="L278" s="1">
        <v>84480</v>
      </c>
    </row>
    <row r="279" spans="1:12">
      <c r="A279" s="3">
        <v>36313</v>
      </c>
      <c r="B279" s="1" t="s">
        <v>1467</v>
      </c>
      <c r="C279" s="2">
        <v>2</v>
      </c>
      <c r="D279" s="1" t="s">
        <v>1468</v>
      </c>
      <c r="E279" s="1">
        <v>2</v>
      </c>
      <c r="F279" s="1">
        <v>1</v>
      </c>
      <c r="G279" s="1">
        <v>0</v>
      </c>
      <c r="H279" s="1">
        <f t="shared" si="5"/>
        <v>1</v>
      </c>
      <c r="K279" s="1">
        <v>661</v>
      </c>
      <c r="L279" s="1">
        <v>84480</v>
      </c>
    </row>
    <row r="280" spans="1:12">
      <c r="A280" s="3">
        <v>36313</v>
      </c>
      <c r="B280" s="1" t="s">
        <v>1469</v>
      </c>
      <c r="C280" s="2">
        <v>3</v>
      </c>
      <c r="D280" s="1" t="s">
        <v>1470</v>
      </c>
      <c r="E280" s="1">
        <v>0</v>
      </c>
      <c r="F280" s="1">
        <v>0</v>
      </c>
      <c r="G280" s="1">
        <v>0</v>
      </c>
      <c r="H280" s="1">
        <f t="shared" si="5"/>
        <v>0</v>
      </c>
      <c r="K280" s="1">
        <v>661</v>
      </c>
      <c r="L280" s="1">
        <v>84480</v>
      </c>
    </row>
    <row r="281" spans="1:12">
      <c r="A281" s="3">
        <v>36320</v>
      </c>
      <c r="B281" s="1" t="s">
        <v>1471</v>
      </c>
      <c r="C281" s="2">
        <v>1</v>
      </c>
      <c r="D281" s="1" t="s">
        <v>1472</v>
      </c>
      <c r="E281" s="1">
        <v>0</v>
      </c>
      <c r="F281" s="1">
        <v>0</v>
      </c>
      <c r="G281" s="1">
        <v>1</v>
      </c>
      <c r="H281" s="1">
        <f t="shared" si="5"/>
        <v>0.33333333333333331</v>
      </c>
      <c r="I281" s="1">
        <f>STDEV(H281:H283)</f>
        <v>0.19245008972987526</v>
      </c>
      <c r="J281" s="1">
        <f>I281/SQRT(3)</f>
        <v>0.11111111111111112</v>
      </c>
      <c r="K281" s="1">
        <v>661</v>
      </c>
      <c r="L281" s="1">
        <v>84480</v>
      </c>
    </row>
    <row r="282" spans="1:12">
      <c r="A282" s="3">
        <v>36320</v>
      </c>
      <c r="B282" s="1" t="s">
        <v>1473</v>
      </c>
      <c r="C282" s="2">
        <v>2</v>
      </c>
      <c r="D282" s="1" t="s">
        <v>1474</v>
      </c>
      <c r="E282" s="1">
        <v>0</v>
      </c>
      <c r="F282" s="1">
        <v>0</v>
      </c>
      <c r="G282" s="1">
        <v>0</v>
      </c>
      <c r="H282" s="1">
        <f t="shared" si="5"/>
        <v>0</v>
      </c>
      <c r="K282" s="1">
        <v>661</v>
      </c>
      <c r="L282" s="1">
        <v>84480</v>
      </c>
    </row>
    <row r="283" spans="1:12">
      <c r="A283" s="3">
        <v>36320</v>
      </c>
      <c r="B283" s="1" t="s">
        <v>1475</v>
      </c>
      <c r="C283" s="2">
        <v>3</v>
      </c>
      <c r="D283" s="1" t="s">
        <v>1476</v>
      </c>
      <c r="E283" s="1">
        <v>0</v>
      </c>
      <c r="F283" s="1">
        <v>0</v>
      </c>
      <c r="G283" s="1">
        <v>0</v>
      </c>
      <c r="H283" s="1">
        <f t="shared" si="5"/>
        <v>0</v>
      </c>
      <c r="K283" s="1">
        <v>661</v>
      </c>
      <c r="L283" s="1">
        <v>84480</v>
      </c>
    </row>
    <row r="284" spans="1:12">
      <c r="A284" s="3">
        <v>36327</v>
      </c>
      <c r="B284" s="1" t="s">
        <v>1477</v>
      </c>
      <c r="C284" s="2">
        <v>1</v>
      </c>
      <c r="D284" s="1" t="s">
        <v>1478</v>
      </c>
      <c r="E284" s="1">
        <v>0</v>
      </c>
      <c r="F284" s="1">
        <v>0</v>
      </c>
      <c r="G284" s="1">
        <v>3</v>
      </c>
      <c r="H284" s="1">
        <f t="shared" si="5"/>
        <v>1</v>
      </c>
      <c r="I284" s="1">
        <f>STDEV(H284:H286)</f>
        <v>0.50917507721731559</v>
      </c>
      <c r="J284" s="1">
        <f>I284/SQRT(3)</f>
        <v>0.29397236789606568</v>
      </c>
      <c r="K284" s="1">
        <v>661</v>
      </c>
      <c r="L284" s="1">
        <v>84480</v>
      </c>
    </row>
    <row r="285" spans="1:12">
      <c r="A285" s="3">
        <v>36327</v>
      </c>
      <c r="B285" s="1" t="s">
        <v>1479</v>
      </c>
      <c r="C285" s="2">
        <v>2</v>
      </c>
      <c r="D285" s="1" t="s">
        <v>1480</v>
      </c>
      <c r="E285" s="1">
        <v>0</v>
      </c>
      <c r="F285" s="1">
        <v>0</v>
      </c>
      <c r="G285" s="1">
        <v>0</v>
      </c>
      <c r="H285" s="1">
        <f t="shared" si="5"/>
        <v>0</v>
      </c>
      <c r="K285" s="1">
        <v>661</v>
      </c>
      <c r="L285" s="1">
        <v>84480</v>
      </c>
    </row>
    <row r="286" spans="1:12">
      <c r="A286" s="3">
        <v>36327</v>
      </c>
      <c r="B286" s="1" t="s">
        <v>1481</v>
      </c>
      <c r="C286" s="2">
        <v>3</v>
      </c>
      <c r="D286" s="1" t="s">
        <v>1482</v>
      </c>
      <c r="E286" s="1">
        <v>1</v>
      </c>
      <c r="F286" s="1">
        <v>0</v>
      </c>
      <c r="G286" s="1">
        <v>0</v>
      </c>
      <c r="H286" s="1">
        <f t="shared" si="5"/>
        <v>0.33333333333333331</v>
      </c>
      <c r="K286" s="1">
        <v>661</v>
      </c>
      <c r="L286" s="1">
        <v>84480</v>
      </c>
    </row>
    <row r="287" spans="1:12">
      <c r="A287" s="3">
        <v>36334</v>
      </c>
      <c r="B287" s="1" t="s">
        <v>1483</v>
      </c>
      <c r="C287" s="2">
        <v>1</v>
      </c>
      <c r="D287" s="1" t="s">
        <v>908</v>
      </c>
      <c r="E287" s="1">
        <v>0</v>
      </c>
      <c r="F287" s="1">
        <v>0</v>
      </c>
      <c r="G287" s="1">
        <v>1</v>
      </c>
      <c r="H287" s="1">
        <f t="shared" si="5"/>
        <v>0.33333333333333331</v>
      </c>
      <c r="I287" s="1">
        <f>STDEV(H287:H289)</f>
        <v>0.19245008972987526</v>
      </c>
      <c r="J287" s="1">
        <f>I287/SQRT(3)</f>
        <v>0.11111111111111112</v>
      </c>
      <c r="K287" s="1">
        <v>661</v>
      </c>
      <c r="L287" s="1">
        <v>84480</v>
      </c>
    </row>
    <row r="288" spans="1:12">
      <c r="A288" s="3">
        <v>36334</v>
      </c>
      <c r="B288" s="1" t="s">
        <v>909</v>
      </c>
      <c r="C288" s="2">
        <v>2</v>
      </c>
      <c r="D288" s="1" t="s">
        <v>910</v>
      </c>
      <c r="E288" s="1">
        <v>0</v>
      </c>
      <c r="F288" s="1">
        <v>0</v>
      </c>
      <c r="G288" s="1">
        <v>0</v>
      </c>
      <c r="H288" s="1">
        <f t="shared" si="5"/>
        <v>0</v>
      </c>
      <c r="K288" s="1">
        <v>661</v>
      </c>
      <c r="L288" s="1">
        <v>84480</v>
      </c>
    </row>
    <row r="289" spans="1:12">
      <c r="A289" s="3">
        <v>36334</v>
      </c>
      <c r="B289" s="1" t="s">
        <v>911</v>
      </c>
      <c r="C289" s="2">
        <v>3</v>
      </c>
      <c r="D289" s="1" t="s">
        <v>912</v>
      </c>
      <c r="E289" s="1">
        <v>0</v>
      </c>
      <c r="F289" s="1">
        <v>0</v>
      </c>
      <c r="G289" s="1">
        <v>0</v>
      </c>
      <c r="H289" s="1">
        <f t="shared" si="5"/>
        <v>0</v>
      </c>
      <c r="K289" s="1">
        <v>661</v>
      </c>
      <c r="L289" s="1">
        <v>84480</v>
      </c>
    </row>
    <row r="290" spans="1:12">
      <c r="A290" s="3">
        <v>36341</v>
      </c>
      <c r="B290" s="1" t="s">
        <v>913</v>
      </c>
      <c r="C290" s="2">
        <v>1</v>
      </c>
      <c r="D290" s="1" t="s">
        <v>914</v>
      </c>
      <c r="E290" s="1">
        <v>0</v>
      </c>
      <c r="F290" s="1">
        <v>0</v>
      </c>
      <c r="G290" s="1">
        <v>1</v>
      </c>
      <c r="H290" s="1">
        <f t="shared" si="5"/>
        <v>0.33333333333333331</v>
      </c>
      <c r="I290" s="1">
        <f>STDEV(H290:H292)</f>
        <v>0.19245008972987526</v>
      </c>
      <c r="J290" s="1">
        <f>I290/SQRT(3)</f>
        <v>0.11111111111111112</v>
      </c>
      <c r="K290" s="1">
        <v>661</v>
      </c>
      <c r="L290" s="1">
        <v>84480</v>
      </c>
    </row>
    <row r="291" spans="1:12">
      <c r="A291" s="3">
        <v>36341</v>
      </c>
      <c r="B291" s="1" t="s">
        <v>915</v>
      </c>
      <c r="C291" s="2">
        <v>2</v>
      </c>
      <c r="D291" s="1" t="s">
        <v>916</v>
      </c>
      <c r="E291" s="1">
        <v>0</v>
      </c>
      <c r="F291" s="1">
        <v>0</v>
      </c>
      <c r="G291" s="1">
        <v>0</v>
      </c>
      <c r="H291" s="1">
        <f t="shared" si="5"/>
        <v>0</v>
      </c>
      <c r="K291" s="1">
        <v>661</v>
      </c>
      <c r="L291" s="1">
        <v>84480</v>
      </c>
    </row>
    <row r="292" spans="1:12">
      <c r="A292" s="3">
        <v>36341</v>
      </c>
      <c r="B292" s="1" t="s">
        <v>917</v>
      </c>
      <c r="C292" s="2">
        <v>3</v>
      </c>
      <c r="D292" s="1" t="s">
        <v>1193</v>
      </c>
      <c r="E292" s="1">
        <v>0</v>
      </c>
      <c r="F292" s="1">
        <v>0</v>
      </c>
      <c r="G292" s="1">
        <v>0</v>
      </c>
      <c r="H292" s="1">
        <f t="shared" si="5"/>
        <v>0</v>
      </c>
      <c r="K292" s="1">
        <v>661</v>
      </c>
      <c r="L292" s="1">
        <v>84480</v>
      </c>
    </row>
    <row r="293" spans="1:12">
      <c r="A293" s="3">
        <v>36348</v>
      </c>
      <c r="B293" s="1" t="s">
        <v>1194</v>
      </c>
      <c r="C293" s="2">
        <v>1</v>
      </c>
      <c r="D293" s="1" t="s">
        <v>1195</v>
      </c>
      <c r="E293" s="1">
        <v>0</v>
      </c>
      <c r="F293" s="1">
        <v>0</v>
      </c>
      <c r="G293" s="1">
        <v>0</v>
      </c>
      <c r="H293" s="1">
        <f t="shared" si="5"/>
        <v>0</v>
      </c>
      <c r="I293" s="1">
        <f>STDEV(H293:H295)</f>
        <v>0.19245008972987526</v>
      </c>
      <c r="J293" s="1">
        <f>I293/SQRT(3)</f>
        <v>0.11111111111111112</v>
      </c>
      <c r="K293" s="1">
        <v>531</v>
      </c>
      <c r="L293" s="1">
        <v>84480</v>
      </c>
    </row>
    <row r="294" spans="1:12">
      <c r="A294" s="3">
        <v>36348</v>
      </c>
      <c r="B294" s="1" t="s">
        <v>1196</v>
      </c>
      <c r="C294" s="2">
        <v>2</v>
      </c>
      <c r="D294" s="1" t="s">
        <v>1197</v>
      </c>
      <c r="E294" s="1">
        <v>0</v>
      </c>
      <c r="F294" s="1">
        <v>0</v>
      </c>
      <c r="G294" s="1">
        <v>0</v>
      </c>
      <c r="H294" s="1">
        <f t="shared" si="5"/>
        <v>0</v>
      </c>
      <c r="K294" s="1">
        <v>531</v>
      </c>
      <c r="L294" s="1">
        <v>84480</v>
      </c>
    </row>
    <row r="295" spans="1:12">
      <c r="A295" s="3">
        <v>36348</v>
      </c>
      <c r="B295" s="1" t="s">
        <v>1198</v>
      </c>
      <c r="C295" s="2">
        <v>3</v>
      </c>
      <c r="D295" s="1" t="s">
        <v>1199</v>
      </c>
      <c r="E295" s="1">
        <v>0</v>
      </c>
      <c r="F295" s="1">
        <v>0</v>
      </c>
      <c r="G295" s="1">
        <v>1</v>
      </c>
      <c r="H295" s="1">
        <f t="shared" si="5"/>
        <v>0.33333333333333331</v>
      </c>
      <c r="K295" s="1">
        <v>531</v>
      </c>
      <c r="L295" s="1">
        <v>84480</v>
      </c>
    </row>
    <row r="296" spans="1:12">
      <c r="A296" s="3">
        <v>36355</v>
      </c>
      <c r="B296" s="1" t="s">
        <v>1200</v>
      </c>
      <c r="C296" s="2">
        <v>1</v>
      </c>
      <c r="D296" s="1" t="s">
        <v>1494</v>
      </c>
      <c r="E296" s="1">
        <v>0</v>
      </c>
      <c r="F296" s="1">
        <v>2</v>
      </c>
      <c r="G296" s="1">
        <v>1</v>
      </c>
      <c r="H296" s="1">
        <f t="shared" si="5"/>
        <v>1</v>
      </c>
      <c r="I296" s="1">
        <f>STDEV(H296:H298)</f>
        <v>0.33333333333333443</v>
      </c>
      <c r="J296" s="1">
        <f>I296/SQRT(3)</f>
        <v>0.1924500897298759</v>
      </c>
      <c r="K296" s="1">
        <v>531</v>
      </c>
      <c r="L296" s="1">
        <v>84480</v>
      </c>
    </row>
    <row r="297" spans="1:12">
      <c r="A297" s="3">
        <v>36355</v>
      </c>
      <c r="B297" s="1" t="s">
        <v>1495</v>
      </c>
      <c r="C297" s="2">
        <v>2</v>
      </c>
      <c r="D297" s="1" t="s">
        <v>1496</v>
      </c>
      <c r="E297" s="1">
        <v>0</v>
      </c>
      <c r="F297" s="1">
        <v>1</v>
      </c>
      <c r="G297" s="1">
        <v>3</v>
      </c>
      <c r="H297" s="1">
        <f t="shared" si="5"/>
        <v>1.3333333333333333</v>
      </c>
      <c r="K297" s="1">
        <v>531</v>
      </c>
      <c r="L297" s="1">
        <v>84480</v>
      </c>
    </row>
    <row r="298" spans="1:12">
      <c r="A298" s="3">
        <v>36355</v>
      </c>
      <c r="B298" s="1" t="s">
        <v>1497</v>
      </c>
      <c r="C298" s="2">
        <v>3</v>
      </c>
      <c r="D298" s="1" t="s">
        <v>1498</v>
      </c>
      <c r="E298" s="1">
        <v>0</v>
      </c>
      <c r="F298" s="1">
        <v>1</v>
      </c>
      <c r="G298" s="1">
        <v>1</v>
      </c>
      <c r="H298" s="1">
        <f t="shared" si="5"/>
        <v>0.66666666666666663</v>
      </c>
      <c r="K298" s="1">
        <v>531</v>
      </c>
      <c r="L298" s="1">
        <v>84480</v>
      </c>
    </row>
    <row r="299" spans="1:12">
      <c r="A299" s="3">
        <v>36362</v>
      </c>
      <c r="B299" s="1" t="s">
        <v>1499</v>
      </c>
      <c r="C299" s="2">
        <v>1</v>
      </c>
      <c r="D299" s="1" t="s">
        <v>1500</v>
      </c>
      <c r="E299" s="1">
        <v>1</v>
      </c>
      <c r="F299" s="1">
        <v>1</v>
      </c>
      <c r="G299" s="1">
        <v>0</v>
      </c>
      <c r="H299" s="1">
        <f t="shared" si="5"/>
        <v>0.66666666666666663</v>
      </c>
      <c r="I299" s="1">
        <f>STDEV(H299:H301)</f>
        <v>0</v>
      </c>
      <c r="J299" s="1">
        <f>I299/SQRT(3)</f>
        <v>0</v>
      </c>
      <c r="K299" s="1">
        <v>531</v>
      </c>
      <c r="L299" s="1">
        <v>45350</v>
      </c>
    </row>
    <row r="300" spans="1:12">
      <c r="A300" s="3">
        <v>36362</v>
      </c>
      <c r="B300" s="1" t="s">
        <v>1501</v>
      </c>
      <c r="C300" s="2">
        <v>2</v>
      </c>
      <c r="D300" s="1" t="s">
        <v>1502</v>
      </c>
      <c r="E300" s="1">
        <v>1</v>
      </c>
      <c r="F300" s="1">
        <v>0</v>
      </c>
      <c r="G300" s="1">
        <v>1</v>
      </c>
      <c r="H300" s="1">
        <f t="shared" si="5"/>
        <v>0.66666666666666663</v>
      </c>
      <c r="K300" s="1">
        <v>531</v>
      </c>
      <c r="L300" s="1">
        <v>45350</v>
      </c>
    </row>
    <row r="301" spans="1:12">
      <c r="A301" s="3">
        <v>36362</v>
      </c>
      <c r="B301" s="1" t="s">
        <v>1503</v>
      </c>
      <c r="C301" s="2">
        <v>3</v>
      </c>
      <c r="D301" s="1" t="s">
        <v>1504</v>
      </c>
      <c r="E301" s="1">
        <v>0</v>
      </c>
      <c r="F301" s="1">
        <v>1</v>
      </c>
      <c r="G301" s="1">
        <v>1</v>
      </c>
      <c r="H301" s="1">
        <f t="shared" si="5"/>
        <v>0.66666666666666663</v>
      </c>
      <c r="K301" s="1">
        <v>531</v>
      </c>
      <c r="L301" s="1">
        <v>45350</v>
      </c>
    </row>
    <row r="302" spans="1:12">
      <c r="A302" s="3">
        <v>36365</v>
      </c>
      <c r="B302" s="1" t="s">
        <v>1505</v>
      </c>
      <c r="C302" s="2">
        <v>1</v>
      </c>
      <c r="D302" s="1" t="s">
        <v>1506</v>
      </c>
      <c r="E302" s="1">
        <v>0</v>
      </c>
      <c r="F302" s="1">
        <v>0</v>
      </c>
      <c r="G302" s="1">
        <v>0</v>
      </c>
      <c r="H302" s="1">
        <f t="shared" si="5"/>
        <v>0</v>
      </c>
      <c r="I302" s="1">
        <f>STDEV(H302:H304)</f>
        <v>0.38490017945975052</v>
      </c>
      <c r="J302" s="1">
        <f>I302/SQRT(3)</f>
        <v>0.22222222222222224</v>
      </c>
      <c r="K302" s="1">
        <v>661</v>
      </c>
      <c r="L302" s="1">
        <v>45350</v>
      </c>
    </row>
    <row r="303" spans="1:12">
      <c r="A303" s="3">
        <v>36365</v>
      </c>
      <c r="B303" s="1" t="s">
        <v>1507</v>
      </c>
      <c r="C303" s="2">
        <v>2</v>
      </c>
      <c r="D303" s="1" t="s">
        <v>1508</v>
      </c>
      <c r="E303" s="1">
        <v>0</v>
      </c>
      <c r="F303" s="1">
        <v>1</v>
      </c>
      <c r="G303" s="1">
        <v>1</v>
      </c>
      <c r="H303" s="1">
        <f t="shared" si="5"/>
        <v>0.66666666666666663</v>
      </c>
      <c r="K303" s="1">
        <v>661</v>
      </c>
      <c r="L303" s="1">
        <v>45350</v>
      </c>
    </row>
    <row r="304" spans="1:12">
      <c r="A304" s="3">
        <v>36365</v>
      </c>
      <c r="B304" s="1" t="s">
        <v>1509</v>
      </c>
      <c r="C304" s="2">
        <v>3</v>
      </c>
      <c r="D304" s="1" t="s">
        <v>1510</v>
      </c>
      <c r="E304" s="1">
        <v>0</v>
      </c>
      <c r="F304" s="1">
        <v>0</v>
      </c>
      <c r="G304" s="1">
        <v>0</v>
      </c>
      <c r="H304" s="1">
        <f t="shared" si="5"/>
        <v>0</v>
      </c>
      <c r="K304" s="1">
        <v>661</v>
      </c>
      <c r="L304" s="1">
        <v>45350</v>
      </c>
    </row>
    <row r="305" spans="1:12">
      <c r="A305" s="3">
        <v>36376</v>
      </c>
      <c r="B305" s="1" t="s">
        <v>1511</v>
      </c>
      <c r="C305" s="2">
        <v>1</v>
      </c>
      <c r="D305" s="1" t="s">
        <v>1779</v>
      </c>
      <c r="E305" s="1">
        <v>0</v>
      </c>
      <c r="F305" s="1">
        <v>0</v>
      </c>
      <c r="G305" s="1">
        <v>0</v>
      </c>
      <c r="H305" s="1">
        <f t="shared" si="5"/>
        <v>0</v>
      </c>
      <c r="I305" s="1">
        <f>STDEV(H305:H307)</f>
        <v>0.19245008972987526</v>
      </c>
      <c r="J305" s="1">
        <f>I305/SQRT(3)</f>
        <v>0.11111111111111112</v>
      </c>
      <c r="K305" s="1">
        <v>661</v>
      </c>
      <c r="L305" s="1">
        <v>45352</v>
      </c>
    </row>
    <row r="306" spans="1:12">
      <c r="A306" s="3">
        <v>36376</v>
      </c>
      <c r="B306" s="1" t="s">
        <v>1780</v>
      </c>
      <c r="C306" s="2">
        <v>2</v>
      </c>
      <c r="D306" s="1" t="s">
        <v>1781</v>
      </c>
      <c r="E306" s="1">
        <v>1</v>
      </c>
      <c r="F306" s="1">
        <v>0</v>
      </c>
      <c r="G306" s="1">
        <v>0</v>
      </c>
      <c r="H306" s="1">
        <f t="shared" si="5"/>
        <v>0.33333333333333331</v>
      </c>
      <c r="K306" s="1">
        <v>661</v>
      </c>
      <c r="L306" s="1">
        <v>45352</v>
      </c>
    </row>
    <row r="307" spans="1:12">
      <c r="A307" s="3">
        <v>36376</v>
      </c>
      <c r="B307" s="1" t="s">
        <v>1782</v>
      </c>
      <c r="C307" s="2">
        <v>3</v>
      </c>
      <c r="D307" s="1" t="s">
        <v>2048</v>
      </c>
      <c r="E307" s="1">
        <v>0</v>
      </c>
      <c r="F307" s="1">
        <v>0</v>
      </c>
      <c r="G307" s="1">
        <v>0</v>
      </c>
      <c r="H307" s="1">
        <f t="shared" si="5"/>
        <v>0</v>
      </c>
      <c r="K307" s="1">
        <v>661</v>
      </c>
      <c r="L307" s="1">
        <v>45352</v>
      </c>
    </row>
    <row r="308" spans="1:12">
      <c r="A308" s="3">
        <v>36383</v>
      </c>
      <c r="B308" s="1" t="s">
        <v>2049</v>
      </c>
      <c r="C308" s="2">
        <v>1</v>
      </c>
      <c r="D308" s="1" t="s">
        <v>2050</v>
      </c>
      <c r="E308" s="1">
        <v>0</v>
      </c>
      <c r="F308" s="1">
        <v>0</v>
      </c>
      <c r="G308" s="1">
        <v>2</v>
      </c>
      <c r="H308" s="1">
        <f t="shared" si="5"/>
        <v>0.66666666666666663</v>
      </c>
      <c r="I308" s="1">
        <f>STDEV(H308:H310)</f>
        <v>0.38490017945975052</v>
      </c>
      <c r="J308" s="1">
        <f>I308/SQRT(3)</f>
        <v>0.22222222222222224</v>
      </c>
      <c r="K308" s="1">
        <v>531</v>
      </c>
      <c r="L308" s="1">
        <v>45352</v>
      </c>
    </row>
    <row r="309" spans="1:12">
      <c r="A309" s="3">
        <v>36383</v>
      </c>
      <c r="B309" s="1" t="s">
        <v>2329</v>
      </c>
      <c r="C309" s="2">
        <v>2</v>
      </c>
      <c r="D309" s="1" t="s">
        <v>2602</v>
      </c>
      <c r="E309" s="1">
        <v>0</v>
      </c>
      <c r="F309" s="1">
        <v>0</v>
      </c>
      <c r="G309" s="1">
        <v>0</v>
      </c>
      <c r="H309" s="1">
        <f t="shared" si="5"/>
        <v>0</v>
      </c>
      <c r="K309" s="1">
        <v>531</v>
      </c>
      <c r="L309" s="1">
        <v>45352</v>
      </c>
    </row>
    <row r="310" spans="1:12">
      <c r="A310" s="3">
        <v>36383</v>
      </c>
      <c r="B310" s="1" t="s">
        <v>2603</v>
      </c>
      <c r="C310" s="2">
        <v>3</v>
      </c>
      <c r="D310" s="1" t="s">
        <v>2604</v>
      </c>
      <c r="E310" s="1">
        <v>0</v>
      </c>
      <c r="F310" s="1">
        <v>0</v>
      </c>
      <c r="G310" s="1">
        <v>0</v>
      </c>
      <c r="H310" s="1">
        <f t="shared" si="5"/>
        <v>0</v>
      </c>
      <c r="K310" s="1">
        <v>531</v>
      </c>
      <c r="L310" s="1">
        <v>45352</v>
      </c>
    </row>
    <row r="311" spans="1:12">
      <c r="A311" s="3">
        <v>36390</v>
      </c>
      <c r="B311" s="1" t="s">
        <v>2605</v>
      </c>
      <c r="C311" s="2">
        <v>1</v>
      </c>
      <c r="D311" s="1" t="s">
        <v>2606</v>
      </c>
      <c r="E311" s="1">
        <v>0</v>
      </c>
      <c r="F311" s="1">
        <v>1</v>
      </c>
      <c r="G311" s="1">
        <v>1</v>
      </c>
      <c r="H311" s="1">
        <f t="shared" si="5"/>
        <v>0.66666666666666663</v>
      </c>
      <c r="I311" s="1">
        <f>STDEV(H311:H313)</f>
        <v>0.19245008972987568</v>
      </c>
      <c r="J311" s="1">
        <f>I311/SQRT(3)</f>
        <v>0.11111111111111137</v>
      </c>
      <c r="K311" s="1">
        <v>661</v>
      </c>
      <c r="L311" s="1">
        <v>45352</v>
      </c>
    </row>
    <row r="312" spans="1:12">
      <c r="A312" s="3">
        <v>36390</v>
      </c>
      <c r="B312" s="1" t="s">
        <v>2607</v>
      </c>
      <c r="C312" s="2">
        <v>2</v>
      </c>
      <c r="D312" s="1" t="s">
        <v>2608</v>
      </c>
      <c r="E312" s="1">
        <v>0</v>
      </c>
      <c r="F312" s="1">
        <v>3</v>
      </c>
      <c r="G312" s="1">
        <v>0</v>
      </c>
      <c r="H312" s="1">
        <f t="shared" si="5"/>
        <v>1</v>
      </c>
      <c r="K312" s="1">
        <v>661</v>
      </c>
      <c r="L312" s="1">
        <v>45352</v>
      </c>
    </row>
    <row r="313" spans="1:12">
      <c r="A313" s="3">
        <v>36390</v>
      </c>
      <c r="B313" s="1" t="s">
        <v>2609</v>
      </c>
      <c r="C313" s="2">
        <v>3</v>
      </c>
      <c r="D313" s="1" t="s">
        <v>2610</v>
      </c>
      <c r="E313" s="1">
        <v>2</v>
      </c>
      <c r="F313" s="1">
        <v>0</v>
      </c>
      <c r="G313" s="1">
        <v>1</v>
      </c>
      <c r="H313" s="1">
        <f t="shared" si="5"/>
        <v>1</v>
      </c>
      <c r="K313" s="1">
        <v>661</v>
      </c>
      <c r="L313" s="1">
        <v>45352</v>
      </c>
    </row>
    <row r="314" spans="1:12">
      <c r="A314" s="3">
        <v>36308</v>
      </c>
      <c r="B314" s="1" t="s">
        <v>2611</v>
      </c>
      <c r="C314" s="2">
        <v>1</v>
      </c>
      <c r="D314" s="1" t="s">
        <v>2346</v>
      </c>
      <c r="E314" s="1">
        <v>1</v>
      </c>
      <c r="F314" s="1">
        <v>0</v>
      </c>
      <c r="G314" s="1">
        <v>1</v>
      </c>
      <c r="H314" s="1">
        <f t="shared" si="5"/>
        <v>0.66666666666666663</v>
      </c>
      <c r="I314" s="1">
        <f>STDEV(H314:H316)</f>
        <v>0.50917507721731547</v>
      </c>
      <c r="J314" s="1">
        <f>I314/SQRT(3)</f>
        <v>0.29397236789606557</v>
      </c>
      <c r="K314" s="1">
        <v>661</v>
      </c>
      <c r="L314" s="1">
        <v>1667</v>
      </c>
    </row>
    <row r="315" spans="1:12">
      <c r="A315" s="3">
        <v>36308</v>
      </c>
      <c r="B315" s="1" t="s">
        <v>2347</v>
      </c>
      <c r="C315" s="2">
        <v>2</v>
      </c>
      <c r="D315" s="1" t="s">
        <v>2083</v>
      </c>
      <c r="E315" s="1">
        <v>1</v>
      </c>
      <c r="F315" s="1">
        <v>2</v>
      </c>
      <c r="G315" s="1">
        <v>1</v>
      </c>
      <c r="H315" s="1">
        <f t="shared" si="5"/>
        <v>1.3333333333333333</v>
      </c>
      <c r="K315" s="1">
        <v>661</v>
      </c>
      <c r="L315" s="1">
        <v>1667</v>
      </c>
    </row>
    <row r="316" spans="1:12">
      <c r="A316" s="3">
        <v>36308</v>
      </c>
      <c r="B316" s="1" t="s">
        <v>2084</v>
      </c>
      <c r="C316" s="2">
        <v>3</v>
      </c>
      <c r="D316" s="1" t="s">
        <v>2085</v>
      </c>
      <c r="E316" s="1">
        <v>1</v>
      </c>
      <c r="F316" s="1">
        <v>0</v>
      </c>
      <c r="G316" s="1">
        <v>0</v>
      </c>
      <c r="H316" s="1">
        <f t="shared" si="5"/>
        <v>0.33333333333333331</v>
      </c>
      <c r="K316" s="1">
        <v>661</v>
      </c>
      <c r="L316" s="1">
        <v>1667</v>
      </c>
    </row>
    <row r="317" spans="1:12">
      <c r="A317" s="3">
        <v>36313</v>
      </c>
      <c r="B317" s="1" t="s">
        <v>2086</v>
      </c>
      <c r="C317" s="2">
        <v>1</v>
      </c>
      <c r="D317" s="1" t="s">
        <v>1819</v>
      </c>
      <c r="E317" s="1">
        <v>2</v>
      </c>
      <c r="F317" s="1">
        <v>4</v>
      </c>
      <c r="G317" s="1">
        <v>0</v>
      </c>
      <c r="H317" s="1">
        <f t="shared" si="5"/>
        <v>2</v>
      </c>
      <c r="I317" s="1">
        <f>STDEV(H317:H319)</f>
        <v>0.50917507721731536</v>
      </c>
      <c r="J317" s="1">
        <f>I317/SQRT(3)</f>
        <v>0.29397236789606551</v>
      </c>
      <c r="K317" s="1">
        <v>661</v>
      </c>
      <c r="L317" s="1">
        <v>1667</v>
      </c>
    </row>
    <row r="318" spans="1:12">
      <c r="A318" s="3">
        <v>36313</v>
      </c>
      <c r="B318" s="1" t="s">
        <v>1820</v>
      </c>
      <c r="C318" s="2">
        <v>2</v>
      </c>
      <c r="D318" s="1" t="s">
        <v>1821</v>
      </c>
      <c r="E318" s="1">
        <v>2</v>
      </c>
      <c r="F318" s="1">
        <v>1</v>
      </c>
      <c r="G318" s="1">
        <v>2</v>
      </c>
      <c r="H318" s="1">
        <f t="shared" si="5"/>
        <v>1.6666666666666667</v>
      </c>
      <c r="K318" s="1">
        <v>661</v>
      </c>
      <c r="L318" s="1">
        <v>1667</v>
      </c>
    </row>
    <row r="319" spans="1:12">
      <c r="A319" s="3">
        <v>36313</v>
      </c>
      <c r="B319" s="1" t="s">
        <v>1822</v>
      </c>
      <c r="C319" s="2">
        <v>3</v>
      </c>
      <c r="D319" s="1" t="s">
        <v>1823</v>
      </c>
      <c r="E319" s="1">
        <v>0</v>
      </c>
      <c r="F319" s="1">
        <v>0</v>
      </c>
      <c r="G319" s="1">
        <v>3</v>
      </c>
      <c r="H319" s="1">
        <f t="shared" si="5"/>
        <v>1</v>
      </c>
      <c r="K319" s="1">
        <v>661</v>
      </c>
      <c r="L319" s="1">
        <v>1667</v>
      </c>
    </row>
    <row r="320" spans="1:12">
      <c r="A320" s="3">
        <v>36320</v>
      </c>
      <c r="B320" s="1" t="s">
        <v>1824</v>
      </c>
      <c r="C320" s="2">
        <v>1</v>
      </c>
      <c r="D320" s="1" t="s">
        <v>1825</v>
      </c>
      <c r="E320" s="1">
        <v>5</v>
      </c>
      <c r="F320" s="1">
        <v>4</v>
      </c>
      <c r="G320" s="1">
        <v>3</v>
      </c>
      <c r="H320" s="1">
        <f t="shared" si="5"/>
        <v>4</v>
      </c>
      <c r="I320" s="1">
        <f>STDEV(H320:H322)</f>
        <v>0.66666666666666552</v>
      </c>
      <c r="J320" s="1">
        <f>I320/SQRT(3)</f>
        <v>0.38490017945974986</v>
      </c>
      <c r="K320" s="1">
        <v>661</v>
      </c>
      <c r="L320" s="1">
        <v>1667</v>
      </c>
    </row>
    <row r="321" spans="1:12">
      <c r="A321" s="3">
        <v>36320</v>
      </c>
      <c r="B321" s="1" t="s">
        <v>1826</v>
      </c>
      <c r="C321" s="2">
        <v>2</v>
      </c>
      <c r="D321" s="1" t="s">
        <v>1827</v>
      </c>
      <c r="E321" s="1">
        <v>1</v>
      </c>
      <c r="F321" s="1">
        <v>3</v>
      </c>
      <c r="G321" s="1">
        <v>4</v>
      </c>
      <c r="H321" s="1">
        <f t="shared" si="5"/>
        <v>2.6666666666666665</v>
      </c>
      <c r="K321" s="1">
        <v>661</v>
      </c>
      <c r="L321" s="1">
        <v>1667</v>
      </c>
    </row>
    <row r="322" spans="1:12">
      <c r="A322" s="3">
        <v>36320</v>
      </c>
      <c r="B322" s="1" t="s">
        <v>1828</v>
      </c>
      <c r="C322" s="2">
        <v>3</v>
      </c>
      <c r="D322" s="1" t="s">
        <v>1829</v>
      </c>
      <c r="E322" s="1">
        <v>5</v>
      </c>
      <c r="F322" s="1">
        <v>4</v>
      </c>
      <c r="G322" s="1">
        <v>1</v>
      </c>
      <c r="H322" s="1">
        <f t="shared" ref="H322:H385" si="6">AVERAGE(E322:G322)</f>
        <v>3.3333333333333335</v>
      </c>
      <c r="K322" s="1">
        <v>661</v>
      </c>
      <c r="L322" s="1">
        <v>1667</v>
      </c>
    </row>
    <row r="323" spans="1:12">
      <c r="A323" s="3">
        <v>36327</v>
      </c>
      <c r="B323" s="1" t="s">
        <v>1830</v>
      </c>
      <c r="C323" s="2">
        <v>1</v>
      </c>
      <c r="D323" s="1" t="s">
        <v>1831</v>
      </c>
      <c r="E323" s="1">
        <v>6</v>
      </c>
      <c r="F323" s="1">
        <v>17</v>
      </c>
      <c r="G323" s="1">
        <v>8</v>
      </c>
      <c r="H323" s="1">
        <f t="shared" si="6"/>
        <v>10.333333333333334</v>
      </c>
      <c r="I323" s="1">
        <f>STDEV(H323:H325)</f>
        <v>2.3648662948658479</v>
      </c>
      <c r="J323" s="1">
        <f>I323/SQRT(3)</f>
        <v>1.3653561919382702</v>
      </c>
      <c r="K323" s="1">
        <v>661</v>
      </c>
      <c r="L323" s="1">
        <v>1667</v>
      </c>
    </row>
    <row r="324" spans="1:12">
      <c r="A324" s="3">
        <v>36327</v>
      </c>
      <c r="B324" s="1" t="s">
        <v>1832</v>
      </c>
      <c r="C324" s="2">
        <v>2</v>
      </c>
      <c r="D324" s="1" t="s">
        <v>1833</v>
      </c>
      <c r="E324" s="1">
        <v>19</v>
      </c>
      <c r="F324" s="1">
        <v>13</v>
      </c>
      <c r="G324" s="1">
        <v>13</v>
      </c>
      <c r="H324" s="1">
        <f t="shared" si="6"/>
        <v>15</v>
      </c>
      <c r="K324" s="1">
        <v>661</v>
      </c>
      <c r="L324" s="1">
        <v>1667</v>
      </c>
    </row>
    <row r="325" spans="1:12">
      <c r="A325" s="3">
        <v>36327</v>
      </c>
      <c r="B325" s="1" t="s">
        <v>1834</v>
      </c>
      <c r="C325" s="2">
        <v>3</v>
      </c>
      <c r="D325" s="1" t="s">
        <v>1835</v>
      </c>
      <c r="E325" s="1">
        <v>19</v>
      </c>
      <c r="F325" s="1">
        <v>17</v>
      </c>
      <c r="G325" s="1">
        <v>4</v>
      </c>
      <c r="H325" s="1">
        <f t="shared" si="6"/>
        <v>13.333333333333334</v>
      </c>
      <c r="K325" s="1">
        <v>661</v>
      </c>
      <c r="L325" s="1">
        <v>1667</v>
      </c>
    </row>
    <row r="326" spans="1:12">
      <c r="A326" s="3">
        <v>36334</v>
      </c>
      <c r="B326" s="1" t="s">
        <v>1836</v>
      </c>
      <c r="C326" s="2">
        <v>1</v>
      </c>
      <c r="D326" s="1" t="s">
        <v>1837</v>
      </c>
      <c r="E326" s="1">
        <v>0</v>
      </c>
      <c r="F326" s="1">
        <v>3</v>
      </c>
      <c r="G326" s="1">
        <v>1</v>
      </c>
      <c r="H326" s="1">
        <f t="shared" si="6"/>
        <v>1.3333333333333333</v>
      </c>
      <c r="I326" s="1">
        <f>STDEV(H326:H328)</f>
        <v>0.96225044864937703</v>
      </c>
      <c r="J326" s="1">
        <f>I326/SQRT(3)</f>
        <v>0.55555555555555602</v>
      </c>
      <c r="K326" s="1">
        <v>661</v>
      </c>
      <c r="L326" s="1">
        <v>1667</v>
      </c>
    </row>
    <row r="327" spans="1:12">
      <c r="A327" s="3">
        <v>36334</v>
      </c>
      <c r="B327" s="1" t="s">
        <v>1838</v>
      </c>
      <c r="C327" s="2">
        <v>2</v>
      </c>
      <c r="D327" s="1" t="s">
        <v>1839</v>
      </c>
      <c r="E327" s="1">
        <v>4</v>
      </c>
      <c r="F327" s="1">
        <v>1</v>
      </c>
      <c r="G327" s="1">
        <v>4</v>
      </c>
      <c r="H327" s="1">
        <f t="shared" si="6"/>
        <v>3</v>
      </c>
      <c r="K327" s="1">
        <v>661</v>
      </c>
      <c r="L327" s="1">
        <v>1667</v>
      </c>
    </row>
    <row r="328" spans="1:12">
      <c r="A328" s="3">
        <v>36334</v>
      </c>
      <c r="B328" s="1" t="s">
        <v>1840</v>
      </c>
      <c r="C328" s="2">
        <v>3</v>
      </c>
      <c r="D328" s="1" t="s">
        <v>1841</v>
      </c>
      <c r="E328" s="1">
        <v>1</v>
      </c>
      <c r="F328" s="1">
        <v>3</v>
      </c>
      <c r="G328" s="1">
        <v>0</v>
      </c>
      <c r="H328" s="1">
        <f t="shared" si="6"/>
        <v>1.3333333333333333</v>
      </c>
      <c r="K328" s="1">
        <v>661</v>
      </c>
      <c r="L328" s="1">
        <v>1667</v>
      </c>
    </row>
    <row r="329" spans="1:12">
      <c r="A329" s="3">
        <v>36341</v>
      </c>
      <c r="B329" s="1" t="s">
        <v>1842</v>
      </c>
      <c r="C329" s="2">
        <v>1</v>
      </c>
      <c r="D329" s="1" t="s">
        <v>2107</v>
      </c>
      <c r="E329" s="1">
        <v>25</v>
      </c>
      <c r="F329" s="1">
        <v>12</v>
      </c>
      <c r="G329" s="1">
        <v>21</v>
      </c>
      <c r="H329" s="1">
        <f t="shared" si="6"/>
        <v>19.333333333333332</v>
      </c>
      <c r="I329" s="1">
        <f>STDEV(H329:H331)</f>
        <v>2.1858128414340117</v>
      </c>
      <c r="J329" s="1">
        <f>I329/SQRT(3)</f>
        <v>1.2619796324000674</v>
      </c>
      <c r="K329" s="1">
        <v>661</v>
      </c>
      <c r="L329" s="1">
        <v>1667</v>
      </c>
    </row>
    <row r="330" spans="1:12">
      <c r="A330" s="3">
        <v>36341</v>
      </c>
      <c r="B330" s="1" t="s">
        <v>2108</v>
      </c>
      <c r="C330" s="2">
        <v>2</v>
      </c>
      <c r="D330" s="1" t="s">
        <v>1571</v>
      </c>
      <c r="E330" s="1">
        <v>23</v>
      </c>
      <c r="F330" s="1">
        <v>21</v>
      </c>
      <c r="G330" s="1">
        <v>19</v>
      </c>
      <c r="H330" s="1">
        <f t="shared" si="6"/>
        <v>21</v>
      </c>
      <c r="K330" s="1">
        <v>661</v>
      </c>
      <c r="L330" s="1">
        <v>1667</v>
      </c>
    </row>
    <row r="331" spans="1:12">
      <c r="A331" s="3">
        <v>36341</v>
      </c>
      <c r="B331" s="1" t="s">
        <v>1572</v>
      </c>
      <c r="C331" s="2">
        <v>3</v>
      </c>
      <c r="D331" s="1" t="s">
        <v>1573</v>
      </c>
      <c r="E331" s="1">
        <v>10</v>
      </c>
      <c r="F331" s="1">
        <v>22</v>
      </c>
      <c r="G331" s="1">
        <v>18</v>
      </c>
      <c r="H331" s="1">
        <f t="shared" si="6"/>
        <v>16.666666666666668</v>
      </c>
      <c r="K331" s="1">
        <v>661</v>
      </c>
      <c r="L331" s="1">
        <v>1667</v>
      </c>
    </row>
    <row r="332" spans="1:12">
      <c r="A332" s="3">
        <v>36348</v>
      </c>
      <c r="B332" s="1" t="s">
        <v>1574</v>
      </c>
      <c r="C332" s="2">
        <v>1</v>
      </c>
      <c r="D332" s="1" t="s">
        <v>1288</v>
      </c>
      <c r="E332" s="1">
        <v>10</v>
      </c>
      <c r="F332" s="1">
        <v>48</v>
      </c>
      <c r="G332" s="1">
        <v>4</v>
      </c>
      <c r="H332" s="1">
        <f t="shared" si="6"/>
        <v>20.666666666666668</v>
      </c>
      <c r="I332" s="1">
        <f>STDEV(H332:H334)</f>
        <v>6.2390645072739765</v>
      </c>
      <c r="J332" s="1">
        <f>I332/SQRT(3)</f>
        <v>3.6021255727660706</v>
      </c>
      <c r="K332" s="1">
        <v>531</v>
      </c>
      <c r="L332" s="1">
        <v>1667</v>
      </c>
    </row>
    <row r="333" spans="1:12">
      <c r="A333" s="3">
        <v>36348</v>
      </c>
      <c r="B333" s="1" t="s">
        <v>1289</v>
      </c>
      <c r="C333" s="2">
        <v>2</v>
      </c>
      <c r="D333" s="1" t="s">
        <v>1290</v>
      </c>
      <c r="E333" s="1">
        <v>17</v>
      </c>
      <c r="F333" s="1">
        <v>7</v>
      </c>
      <c r="G333" s="1">
        <v>9</v>
      </c>
      <c r="H333" s="1">
        <f t="shared" si="6"/>
        <v>11</v>
      </c>
      <c r="K333" s="1">
        <v>531</v>
      </c>
      <c r="L333" s="1">
        <v>1667</v>
      </c>
    </row>
    <row r="334" spans="1:12">
      <c r="A334" s="3">
        <v>36348</v>
      </c>
      <c r="B334" s="1" t="s">
        <v>1291</v>
      </c>
      <c r="C334" s="2">
        <v>3</v>
      </c>
      <c r="D334" s="1" t="s">
        <v>1292</v>
      </c>
      <c r="E334" s="1">
        <v>11</v>
      </c>
      <c r="F334" s="1">
        <v>14</v>
      </c>
      <c r="G334" s="1">
        <v>2</v>
      </c>
      <c r="H334" s="1">
        <f t="shared" si="6"/>
        <v>9</v>
      </c>
      <c r="K334" s="1">
        <v>531</v>
      </c>
      <c r="L334" s="1">
        <v>1667</v>
      </c>
    </row>
    <row r="335" spans="1:12">
      <c r="A335" s="3">
        <v>36355</v>
      </c>
      <c r="B335" s="1" t="s">
        <v>1293</v>
      </c>
      <c r="C335" s="2">
        <v>1</v>
      </c>
      <c r="D335" s="1" t="s">
        <v>1579</v>
      </c>
      <c r="E335" s="1">
        <v>17</v>
      </c>
      <c r="F335" s="1">
        <v>18</v>
      </c>
      <c r="G335" s="1">
        <v>15</v>
      </c>
      <c r="H335" s="1">
        <f t="shared" si="6"/>
        <v>16.666666666666668</v>
      </c>
      <c r="I335" s="1">
        <f>STDEV(H335:H337)</f>
        <v>1.6666666666666647</v>
      </c>
      <c r="J335" s="1">
        <f>I335/SQRT(3)</f>
        <v>0.96225044864937526</v>
      </c>
      <c r="K335" s="1">
        <v>531</v>
      </c>
      <c r="L335" s="1">
        <v>1667</v>
      </c>
    </row>
    <row r="336" spans="1:12">
      <c r="A336" s="3">
        <v>36355</v>
      </c>
      <c r="B336" s="1" t="s">
        <v>1580</v>
      </c>
      <c r="C336" s="2">
        <v>2</v>
      </c>
      <c r="D336" s="1" t="s">
        <v>1843</v>
      </c>
      <c r="E336" s="1">
        <v>9</v>
      </c>
      <c r="F336" s="1">
        <v>14</v>
      </c>
      <c r="G336" s="1">
        <v>22</v>
      </c>
      <c r="H336" s="1">
        <f t="shared" si="6"/>
        <v>15</v>
      </c>
      <c r="K336" s="1">
        <v>531</v>
      </c>
      <c r="L336" s="1">
        <v>1667</v>
      </c>
    </row>
    <row r="337" spans="1:12">
      <c r="A337" s="3">
        <v>36355</v>
      </c>
      <c r="B337" s="1" t="s">
        <v>1844</v>
      </c>
      <c r="C337" s="2">
        <v>3</v>
      </c>
      <c r="D337" s="1" t="s">
        <v>1845</v>
      </c>
      <c r="E337" s="1">
        <v>24</v>
      </c>
      <c r="F337" s="1">
        <v>14</v>
      </c>
      <c r="G337" s="1">
        <v>17</v>
      </c>
      <c r="H337" s="1">
        <f t="shared" si="6"/>
        <v>18.333333333333332</v>
      </c>
      <c r="K337" s="1">
        <v>531</v>
      </c>
      <c r="L337" s="1">
        <v>1667</v>
      </c>
    </row>
    <row r="338" spans="1:12">
      <c r="A338" s="3">
        <v>36362</v>
      </c>
      <c r="B338" s="1" t="s">
        <v>1846</v>
      </c>
      <c r="C338" s="2">
        <v>1</v>
      </c>
      <c r="D338" s="1" t="s">
        <v>1847</v>
      </c>
      <c r="E338" s="1">
        <v>7</v>
      </c>
      <c r="F338" s="1">
        <v>15</v>
      </c>
      <c r="G338" s="1">
        <v>7</v>
      </c>
      <c r="H338" s="1">
        <f t="shared" si="6"/>
        <v>9.6666666666666661</v>
      </c>
      <c r="I338" s="1">
        <f>STDEV(H338:H340)</f>
        <v>2.1430335024428797</v>
      </c>
      <c r="J338" s="1">
        <f>I338/SQRT(3)</f>
        <v>1.2372809695177831</v>
      </c>
      <c r="K338" s="1">
        <v>531</v>
      </c>
      <c r="L338" s="1">
        <v>1667</v>
      </c>
    </row>
    <row r="339" spans="1:12">
      <c r="A339" s="3">
        <v>36362</v>
      </c>
      <c r="B339" s="1" t="s">
        <v>1848</v>
      </c>
      <c r="C339" s="2">
        <v>2</v>
      </c>
      <c r="D339" s="1" t="s">
        <v>1591</v>
      </c>
      <c r="E339" s="1">
        <v>14</v>
      </c>
      <c r="F339" s="1">
        <v>1</v>
      </c>
      <c r="G339" s="1">
        <v>2</v>
      </c>
      <c r="H339" s="1">
        <f t="shared" si="6"/>
        <v>5.666666666666667</v>
      </c>
      <c r="K339" s="1">
        <v>531</v>
      </c>
      <c r="L339" s="1">
        <v>1667</v>
      </c>
    </row>
    <row r="340" spans="1:12">
      <c r="A340" s="3">
        <v>36362</v>
      </c>
      <c r="B340" s="1" t="s">
        <v>1592</v>
      </c>
      <c r="C340" s="2">
        <v>3</v>
      </c>
      <c r="D340" s="1" t="s">
        <v>1593</v>
      </c>
      <c r="E340" s="1">
        <v>11</v>
      </c>
      <c r="F340" s="1">
        <v>6</v>
      </c>
      <c r="G340" s="1">
        <v>10</v>
      </c>
      <c r="H340" s="1">
        <f t="shared" si="6"/>
        <v>9</v>
      </c>
      <c r="K340" s="1">
        <v>531</v>
      </c>
      <c r="L340" s="1">
        <v>1667</v>
      </c>
    </row>
    <row r="341" spans="1:12">
      <c r="A341" s="3">
        <v>36365</v>
      </c>
      <c r="B341" s="1" t="s">
        <v>1594</v>
      </c>
      <c r="C341" s="2">
        <v>1</v>
      </c>
      <c r="D341" s="1" t="s">
        <v>1595</v>
      </c>
      <c r="E341" s="1">
        <v>0</v>
      </c>
      <c r="F341" s="1">
        <v>3</v>
      </c>
      <c r="G341" s="1">
        <v>1</v>
      </c>
      <c r="H341" s="1">
        <f t="shared" si="6"/>
        <v>1.3333333333333333</v>
      </c>
      <c r="I341" s="1">
        <f>STDEV(H341:H343)</f>
        <v>0.57735026918962573</v>
      </c>
      <c r="J341" s="1">
        <f>I341/SQRT(3)</f>
        <v>0.33333333333333331</v>
      </c>
      <c r="K341" s="1">
        <v>661</v>
      </c>
      <c r="L341" s="1">
        <v>1667</v>
      </c>
    </row>
    <row r="342" spans="1:12">
      <c r="A342" s="3">
        <v>36365</v>
      </c>
      <c r="B342" s="1" t="s">
        <v>1596</v>
      </c>
      <c r="C342" s="2">
        <v>2</v>
      </c>
      <c r="D342" s="1" t="s">
        <v>1597</v>
      </c>
      <c r="E342" s="1">
        <v>1</v>
      </c>
      <c r="F342" s="1">
        <v>0</v>
      </c>
      <c r="G342" s="1">
        <v>0</v>
      </c>
      <c r="H342" s="1">
        <f t="shared" si="6"/>
        <v>0.33333333333333331</v>
      </c>
      <c r="K342" s="1">
        <v>661</v>
      </c>
      <c r="L342" s="1">
        <v>1667</v>
      </c>
    </row>
    <row r="343" spans="1:12">
      <c r="A343" s="3">
        <v>36365</v>
      </c>
      <c r="B343" s="1" t="s">
        <v>1598</v>
      </c>
      <c r="C343" s="2">
        <v>3</v>
      </c>
      <c r="D343" s="1" t="s">
        <v>1599</v>
      </c>
      <c r="E343" s="1">
        <v>2</v>
      </c>
      <c r="F343" s="1">
        <v>1</v>
      </c>
      <c r="G343" s="1">
        <v>1</v>
      </c>
      <c r="H343" s="1">
        <f t="shared" si="6"/>
        <v>1.3333333333333333</v>
      </c>
      <c r="K343" s="1">
        <v>661</v>
      </c>
      <c r="L343" s="1">
        <v>1667</v>
      </c>
    </row>
    <row r="344" spans="1:12">
      <c r="A344" s="3">
        <v>36376</v>
      </c>
      <c r="B344" s="1" t="s">
        <v>1600</v>
      </c>
      <c r="C344" s="2">
        <v>1</v>
      </c>
      <c r="D344" s="1" t="s">
        <v>1601</v>
      </c>
      <c r="E344" s="1">
        <v>0</v>
      </c>
      <c r="F344" s="1">
        <v>1</v>
      </c>
      <c r="G344" s="1">
        <v>0</v>
      </c>
      <c r="H344" s="1">
        <f t="shared" si="6"/>
        <v>0.33333333333333331</v>
      </c>
      <c r="I344" s="1">
        <f>STDEV(H344:H346)</f>
        <v>0.19245008972987526</v>
      </c>
      <c r="J344" s="1">
        <f>I344/SQRT(3)</f>
        <v>0.11111111111111112</v>
      </c>
      <c r="K344" s="1">
        <v>661</v>
      </c>
      <c r="L344" s="1">
        <v>1667</v>
      </c>
    </row>
    <row r="345" spans="1:12">
      <c r="A345" s="3">
        <v>36376</v>
      </c>
      <c r="B345" s="1" t="s">
        <v>1602</v>
      </c>
      <c r="C345" s="2">
        <v>2</v>
      </c>
      <c r="D345" s="1" t="s">
        <v>1603</v>
      </c>
      <c r="E345" s="1">
        <v>0</v>
      </c>
      <c r="F345" s="1">
        <v>0</v>
      </c>
      <c r="G345" s="1">
        <v>0</v>
      </c>
      <c r="H345" s="1">
        <f t="shared" si="6"/>
        <v>0</v>
      </c>
      <c r="K345" s="1">
        <v>661</v>
      </c>
      <c r="L345" s="1">
        <v>1667</v>
      </c>
    </row>
    <row r="346" spans="1:12">
      <c r="A346" s="3">
        <v>36376</v>
      </c>
      <c r="B346" s="1" t="s">
        <v>1604</v>
      </c>
      <c r="C346" s="2">
        <v>3</v>
      </c>
      <c r="D346" s="1" t="s">
        <v>1605</v>
      </c>
      <c r="E346" s="1">
        <v>1</v>
      </c>
      <c r="F346" s="1">
        <v>0</v>
      </c>
      <c r="G346" s="1">
        <v>0</v>
      </c>
      <c r="H346" s="1">
        <f t="shared" si="6"/>
        <v>0.33333333333333331</v>
      </c>
      <c r="K346" s="1">
        <v>661</v>
      </c>
      <c r="L346" s="1">
        <v>1667</v>
      </c>
    </row>
    <row r="347" spans="1:12">
      <c r="A347" s="3">
        <v>36383</v>
      </c>
      <c r="B347" s="1" t="s">
        <v>1606</v>
      </c>
      <c r="C347" s="2">
        <v>1</v>
      </c>
      <c r="D347" s="1" t="s">
        <v>1607</v>
      </c>
      <c r="E347" s="1">
        <v>0</v>
      </c>
      <c r="F347" s="1">
        <v>0</v>
      </c>
      <c r="G347" s="1">
        <v>1</v>
      </c>
      <c r="H347" s="1">
        <f t="shared" si="6"/>
        <v>0.33333333333333331</v>
      </c>
      <c r="I347" s="1">
        <f>STDEV(H347:H349)</f>
        <v>0.19245008972987526</v>
      </c>
      <c r="J347" s="1">
        <f>I347/SQRT(3)</f>
        <v>0.11111111111111112</v>
      </c>
      <c r="K347" s="1">
        <v>531</v>
      </c>
      <c r="L347" s="1">
        <v>1667</v>
      </c>
    </row>
    <row r="348" spans="1:12">
      <c r="A348" s="3">
        <v>36383</v>
      </c>
      <c r="B348" s="1" t="s">
        <v>1608</v>
      </c>
      <c r="C348" s="2">
        <v>2</v>
      </c>
      <c r="D348" s="1" t="s">
        <v>1609</v>
      </c>
      <c r="E348" s="1">
        <v>0</v>
      </c>
      <c r="F348" s="1">
        <v>0</v>
      </c>
      <c r="G348" s="1">
        <v>0</v>
      </c>
      <c r="H348" s="1">
        <f t="shared" si="6"/>
        <v>0</v>
      </c>
      <c r="K348" s="1">
        <v>531</v>
      </c>
      <c r="L348" s="1">
        <v>1667</v>
      </c>
    </row>
    <row r="349" spans="1:12">
      <c r="A349" s="3">
        <v>36383</v>
      </c>
      <c r="B349" s="1" t="s">
        <v>1610</v>
      </c>
      <c r="C349" s="2">
        <v>3</v>
      </c>
      <c r="D349" s="1" t="s">
        <v>1045</v>
      </c>
      <c r="E349" s="1">
        <v>0</v>
      </c>
      <c r="F349" s="1">
        <v>0</v>
      </c>
      <c r="G349" s="1">
        <v>0</v>
      </c>
      <c r="H349" s="1">
        <f t="shared" si="6"/>
        <v>0</v>
      </c>
      <c r="K349" s="1">
        <v>531</v>
      </c>
      <c r="L349" s="1">
        <v>1667</v>
      </c>
    </row>
    <row r="350" spans="1:12">
      <c r="A350" s="3">
        <v>36390</v>
      </c>
      <c r="B350" s="1" t="s">
        <v>1046</v>
      </c>
      <c r="C350" s="2">
        <v>1</v>
      </c>
      <c r="D350" s="1" t="s">
        <v>1047</v>
      </c>
      <c r="E350" s="1">
        <v>0</v>
      </c>
      <c r="F350" s="1">
        <v>1</v>
      </c>
      <c r="G350" s="1">
        <v>0</v>
      </c>
      <c r="H350" s="1">
        <f t="shared" si="6"/>
        <v>0.33333333333333331</v>
      </c>
      <c r="I350" s="1">
        <f>STDEV(H350:H352)</f>
        <v>0.38490017945975091</v>
      </c>
      <c r="J350" s="1">
        <f>I350/SQRT(3)</f>
        <v>0.22222222222222246</v>
      </c>
      <c r="K350" s="1">
        <v>661</v>
      </c>
      <c r="L350" s="1">
        <v>1667</v>
      </c>
    </row>
    <row r="351" spans="1:12">
      <c r="A351" s="3">
        <v>36390</v>
      </c>
      <c r="B351" s="1" t="s">
        <v>1048</v>
      </c>
      <c r="C351" s="2">
        <v>2</v>
      </c>
      <c r="D351" s="1" t="s">
        <v>1049</v>
      </c>
      <c r="E351" s="1">
        <v>1</v>
      </c>
      <c r="F351" s="1">
        <v>2</v>
      </c>
      <c r="G351" s="1">
        <v>0</v>
      </c>
      <c r="H351" s="1">
        <f t="shared" si="6"/>
        <v>1</v>
      </c>
      <c r="K351" s="1">
        <v>661</v>
      </c>
      <c r="L351" s="1">
        <v>1667</v>
      </c>
    </row>
    <row r="352" spans="1:12">
      <c r="A352" s="3">
        <v>36390</v>
      </c>
      <c r="B352" s="1" t="s">
        <v>1050</v>
      </c>
      <c r="C352" s="2">
        <v>3</v>
      </c>
      <c r="D352" s="1" t="s">
        <v>1051</v>
      </c>
      <c r="E352" s="1">
        <v>1</v>
      </c>
      <c r="F352" s="1">
        <v>1</v>
      </c>
      <c r="G352" s="1">
        <v>1</v>
      </c>
      <c r="H352" s="1">
        <f t="shared" si="6"/>
        <v>1</v>
      </c>
      <c r="K352" s="1">
        <v>661</v>
      </c>
      <c r="L352" s="1">
        <v>1667</v>
      </c>
    </row>
    <row r="353" spans="1:12">
      <c r="A353" s="3">
        <v>36308</v>
      </c>
      <c r="B353" s="1" t="s">
        <v>1340</v>
      </c>
      <c r="C353" s="2">
        <v>1</v>
      </c>
      <c r="D353" s="1" t="s">
        <v>1341</v>
      </c>
      <c r="E353" s="1">
        <v>0</v>
      </c>
      <c r="F353" s="1">
        <v>0</v>
      </c>
      <c r="G353" s="1">
        <v>0</v>
      </c>
      <c r="H353" s="1">
        <f t="shared" si="6"/>
        <v>0</v>
      </c>
      <c r="I353" s="1">
        <f>STDEV(H353:H355)</f>
        <v>0</v>
      </c>
      <c r="J353" s="1">
        <f>I353/SQRT(3)</f>
        <v>0</v>
      </c>
      <c r="K353" s="1">
        <v>661</v>
      </c>
      <c r="L353" s="1">
        <v>243970</v>
      </c>
    </row>
    <row r="354" spans="1:12">
      <c r="A354" s="3">
        <v>36308</v>
      </c>
      <c r="B354" s="1" t="s">
        <v>1342</v>
      </c>
      <c r="C354" s="2">
        <v>2</v>
      </c>
      <c r="D354" s="1" t="s">
        <v>1343</v>
      </c>
      <c r="E354" s="1">
        <v>0</v>
      </c>
      <c r="F354" s="1">
        <v>0</v>
      </c>
      <c r="G354" s="1">
        <v>0</v>
      </c>
      <c r="H354" s="1">
        <f t="shared" si="6"/>
        <v>0</v>
      </c>
      <c r="K354" s="1">
        <v>661</v>
      </c>
      <c r="L354" s="1">
        <v>243970</v>
      </c>
    </row>
    <row r="355" spans="1:12">
      <c r="A355" s="3">
        <v>36308</v>
      </c>
      <c r="B355" s="1" t="s">
        <v>1344</v>
      </c>
      <c r="C355" s="2">
        <v>3</v>
      </c>
      <c r="D355" s="1" t="s">
        <v>1621</v>
      </c>
      <c r="E355" s="1">
        <v>0</v>
      </c>
      <c r="F355" s="1">
        <v>0</v>
      </c>
      <c r="G355" s="1">
        <v>0</v>
      </c>
      <c r="H355" s="1">
        <f t="shared" si="6"/>
        <v>0</v>
      </c>
      <c r="K355" s="1">
        <v>661</v>
      </c>
      <c r="L355" s="1">
        <v>243970</v>
      </c>
    </row>
    <row r="356" spans="1:12">
      <c r="A356" s="3">
        <v>36313</v>
      </c>
      <c r="B356" s="1" t="s">
        <v>1622</v>
      </c>
      <c r="C356" s="2">
        <v>1</v>
      </c>
      <c r="D356" s="1" t="s">
        <v>1623</v>
      </c>
      <c r="E356" s="1">
        <v>0</v>
      </c>
      <c r="F356" s="1">
        <v>0</v>
      </c>
      <c r="G356" s="1">
        <v>0</v>
      </c>
      <c r="H356" s="1">
        <f t="shared" si="6"/>
        <v>0</v>
      </c>
      <c r="I356" s="1">
        <f>STDEV(H356:H358)</f>
        <v>0.19245008972987526</v>
      </c>
      <c r="J356" s="1">
        <f>I356/SQRT(3)</f>
        <v>0.11111111111111112</v>
      </c>
      <c r="K356" s="1">
        <v>661</v>
      </c>
      <c r="L356" s="1">
        <v>243970</v>
      </c>
    </row>
    <row r="357" spans="1:12">
      <c r="A357" s="3">
        <v>36313</v>
      </c>
      <c r="B357" s="1" t="s">
        <v>1624</v>
      </c>
      <c r="C357" s="2">
        <v>2</v>
      </c>
      <c r="D357" s="1" t="s">
        <v>1625</v>
      </c>
      <c r="E357" s="1">
        <v>0</v>
      </c>
      <c r="F357" s="1">
        <v>1</v>
      </c>
      <c r="G357" s="1">
        <v>0</v>
      </c>
      <c r="H357" s="1">
        <f t="shared" si="6"/>
        <v>0.33333333333333331</v>
      </c>
      <c r="K357" s="1">
        <v>661</v>
      </c>
      <c r="L357" s="1">
        <v>243970</v>
      </c>
    </row>
    <row r="358" spans="1:12">
      <c r="A358" s="3">
        <v>36313</v>
      </c>
      <c r="B358" s="1" t="s">
        <v>1626</v>
      </c>
      <c r="C358" s="2">
        <v>3</v>
      </c>
      <c r="D358" s="1" t="s">
        <v>1627</v>
      </c>
      <c r="E358" s="1">
        <v>0</v>
      </c>
      <c r="F358" s="1">
        <v>0</v>
      </c>
      <c r="G358" s="1">
        <v>0</v>
      </c>
      <c r="H358" s="1">
        <f t="shared" si="6"/>
        <v>0</v>
      </c>
      <c r="K358" s="1">
        <v>661</v>
      </c>
      <c r="L358" s="1">
        <v>243970</v>
      </c>
    </row>
    <row r="359" spans="1:12">
      <c r="A359" s="3">
        <v>36320</v>
      </c>
      <c r="B359" s="1" t="s">
        <v>1628</v>
      </c>
      <c r="C359" s="2">
        <v>1</v>
      </c>
      <c r="D359" s="1" t="s">
        <v>1629</v>
      </c>
      <c r="E359" s="1">
        <v>0</v>
      </c>
      <c r="F359" s="1">
        <v>0</v>
      </c>
      <c r="G359" s="1">
        <v>0</v>
      </c>
      <c r="H359" s="1">
        <f t="shared" si="6"/>
        <v>0</v>
      </c>
      <c r="I359" s="1">
        <f>STDEV(H359:H361)</f>
        <v>0</v>
      </c>
      <c r="J359" s="1">
        <f>I359/SQRT(3)</f>
        <v>0</v>
      </c>
      <c r="K359" s="1">
        <v>661</v>
      </c>
      <c r="L359" s="1">
        <v>243970</v>
      </c>
    </row>
    <row r="360" spans="1:12">
      <c r="A360" s="3">
        <v>36320</v>
      </c>
      <c r="B360" s="1" t="s">
        <v>1630</v>
      </c>
      <c r="C360" s="2">
        <v>2</v>
      </c>
      <c r="D360" s="1" t="s">
        <v>1631</v>
      </c>
      <c r="E360" s="1">
        <v>0</v>
      </c>
      <c r="F360" s="1">
        <v>0</v>
      </c>
      <c r="G360" s="1">
        <v>0</v>
      </c>
      <c r="H360" s="1">
        <f t="shared" si="6"/>
        <v>0</v>
      </c>
      <c r="K360" s="1">
        <v>661</v>
      </c>
      <c r="L360" s="1">
        <v>243970</v>
      </c>
    </row>
    <row r="361" spans="1:12">
      <c r="A361" s="3">
        <v>36320</v>
      </c>
      <c r="B361" s="1" t="s">
        <v>1632</v>
      </c>
      <c r="C361" s="2">
        <v>3</v>
      </c>
      <c r="D361" s="1" t="s">
        <v>1633</v>
      </c>
      <c r="E361" s="1">
        <v>0</v>
      </c>
      <c r="F361" s="1">
        <v>0</v>
      </c>
      <c r="G361" s="1">
        <v>0</v>
      </c>
      <c r="H361" s="1">
        <f t="shared" si="6"/>
        <v>0</v>
      </c>
      <c r="K361" s="1">
        <v>661</v>
      </c>
      <c r="L361" s="1">
        <v>243970</v>
      </c>
    </row>
    <row r="362" spans="1:12">
      <c r="A362" s="3">
        <v>36327</v>
      </c>
      <c r="B362" s="1" t="s">
        <v>1634</v>
      </c>
      <c r="C362" s="2">
        <v>1</v>
      </c>
      <c r="D362" s="1" t="s">
        <v>1635</v>
      </c>
      <c r="E362" s="1">
        <v>1</v>
      </c>
      <c r="F362" s="1">
        <v>0</v>
      </c>
      <c r="G362" s="1">
        <v>0</v>
      </c>
      <c r="H362" s="1">
        <f t="shared" si="6"/>
        <v>0.33333333333333331</v>
      </c>
      <c r="I362" s="1">
        <f>STDEV(H362:H364)</f>
        <v>0.19245008972987526</v>
      </c>
      <c r="J362" s="1">
        <f>I362/SQRT(3)</f>
        <v>0.11111111111111112</v>
      </c>
      <c r="K362" s="1">
        <v>661</v>
      </c>
      <c r="L362" s="1">
        <v>243970</v>
      </c>
    </row>
    <row r="363" spans="1:12">
      <c r="A363" s="3">
        <v>36327</v>
      </c>
      <c r="B363" s="1" t="s">
        <v>1901</v>
      </c>
      <c r="C363" s="2">
        <v>2</v>
      </c>
      <c r="D363" s="1" t="s">
        <v>1902</v>
      </c>
      <c r="E363" s="1">
        <v>0</v>
      </c>
      <c r="F363" s="1">
        <v>0</v>
      </c>
      <c r="G363" s="1">
        <v>0</v>
      </c>
      <c r="H363" s="1">
        <f t="shared" si="6"/>
        <v>0</v>
      </c>
      <c r="K363" s="1">
        <v>661</v>
      </c>
      <c r="L363" s="1">
        <v>243970</v>
      </c>
    </row>
    <row r="364" spans="1:12">
      <c r="A364" s="3">
        <v>36327</v>
      </c>
      <c r="B364" s="1" t="s">
        <v>1903</v>
      </c>
      <c r="C364" s="2">
        <v>3</v>
      </c>
      <c r="D364" s="1" t="s">
        <v>2172</v>
      </c>
      <c r="E364" s="1">
        <v>0</v>
      </c>
      <c r="F364" s="1">
        <v>1</v>
      </c>
      <c r="G364" s="1">
        <v>0</v>
      </c>
      <c r="H364" s="1">
        <f t="shared" si="6"/>
        <v>0.33333333333333331</v>
      </c>
      <c r="K364" s="1">
        <v>661</v>
      </c>
      <c r="L364" s="1">
        <v>243970</v>
      </c>
    </row>
    <row r="365" spans="1:12">
      <c r="A365" s="3">
        <v>36334</v>
      </c>
      <c r="B365" s="1" t="s">
        <v>2173</v>
      </c>
      <c r="C365" s="2">
        <v>1</v>
      </c>
      <c r="D365" s="1" t="s">
        <v>2174</v>
      </c>
      <c r="E365" s="1">
        <v>0</v>
      </c>
      <c r="F365" s="1">
        <v>1</v>
      </c>
      <c r="G365" s="1">
        <v>0</v>
      </c>
      <c r="H365" s="1">
        <f t="shared" si="6"/>
        <v>0.33333333333333331</v>
      </c>
      <c r="I365" s="1">
        <f>STDEV(H365:H367)</f>
        <v>1.0715167512214396</v>
      </c>
      <c r="J365" s="1">
        <f>I365/SQRT(3)</f>
        <v>0.61864048475889144</v>
      </c>
      <c r="K365" s="1">
        <v>661</v>
      </c>
      <c r="L365" s="1">
        <v>243970</v>
      </c>
    </row>
    <row r="366" spans="1:12">
      <c r="A366" s="3">
        <v>36334</v>
      </c>
      <c r="B366" s="1" t="s">
        <v>2175</v>
      </c>
      <c r="C366" s="2">
        <v>2</v>
      </c>
      <c r="D366" s="1" t="s">
        <v>2176</v>
      </c>
      <c r="E366" s="1">
        <v>1</v>
      </c>
      <c r="F366" s="1">
        <v>2</v>
      </c>
      <c r="G366" s="1">
        <v>4</v>
      </c>
      <c r="H366" s="1">
        <f t="shared" si="6"/>
        <v>2.3333333333333335</v>
      </c>
      <c r="K366" s="1">
        <v>661</v>
      </c>
      <c r="L366" s="1">
        <v>243970</v>
      </c>
    </row>
    <row r="367" spans="1:12">
      <c r="A367" s="3">
        <v>36334</v>
      </c>
      <c r="B367" s="1" t="s">
        <v>2177</v>
      </c>
      <c r="C367" s="2">
        <v>3</v>
      </c>
      <c r="D367" s="1" t="s">
        <v>2742</v>
      </c>
      <c r="E367" s="1">
        <v>1</v>
      </c>
      <c r="F367" s="1">
        <v>0</v>
      </c>
      <c r="G367" s="1">
        <v>1</v>
      </c>
      <c r="H367" s="1">
        <f t="shared" si="6"/>
        <v>0.66666666666666663</v>
      </c>
      <c r="K367" s="1">
        <v>661</v>
      </c>
      <c r="L367" s="1">
        <v>243970</v>
      </c>
    </row>
    <row r="368" spans="1:12">
      <c r="A368" s="3">
        <v>36341</v>
      </c>
      <c r="B368" s="1" t="s">
        <v>2743</v>
      </c>
      <c r="C368" s="2">
        <v>1</v>
      </c>
      <c r="D368" s="1" t="s">
        <v>2744</v>
      </c>
      <c r="E368" s="1">
        <v>0</v>
      </c>
      <c r="F368" s="1">
        <v>0</v>
      </c>
      <c r="G368" s="1">
        <v>2</v>
      </c>
      <c r="H368" s="1">
        <f t="shared" si="6"/>
        <v>0.66666666666666663</v>
      </c>
      <c r="I368" s="1">
        <f>STDEV(H368:H370)</f>
        <v>0.76980035891950138</v>
      </c>
      <c r="J368" s="1">
        <f>I368/SQRT(3)</f>
        <v>0.4444444444444447</v>
      </c>
      <c r="K368" s="1">
        <v>661</v>
      </c>
      <c r="L368" s="1">
        <v>243970</v>
      </c>
    </row>
    <row r="369" spans="1:12">
      <c r="A369" s="3">
        <v>36341</v>
      </c>
      <c r="B369" s="1" t="s">
        <v>2745</v>
      </c>
      <c r="C369" s="2">
        <v>2</v>
      </c>
      <c r="D369" s="1" t="s">
        <v>2746</v>
      </c>
      <c r="E369" s="1">
        <v>3</v>
      </c>
      <c r="F369" s="1">
        <v>2</v>
      </c>
      <c r="G369" s="1">
        <v>1</v>
      </c>
      <c r="H369" s="1">
        <f t="shared" si="6"/>
        <v>2</v>
      </c>
      <c r="K369" s="1">
        <v>661</v>
      </c>
      <c r="L369" s="1">
        <v>243970</v>
      </c>
    </row>
    <row r="370" spans="1:12">
      <c r="A370" s="3">
        <v>36341</v>
      </c>
      <c r="B370" s="1" t="s">
        <v>2747</v>
      </c>
      <c r="C370" s="2">
        <v>3</v>
      </c>
      <c r="D370" s="1" t="s">
        <v>2748</v>
      </c>
      <c r="E370" s="1">
        <v>0</v>
      </c>
      <c r="F370" s="1">
        <v>1</v>
      </c>
      <c r="G370" s="1">
        <v>1</v>
      </c>
      <c r="H370" s="1">
        <f t="shared" si="6"/>
        <v>0.66666666666666663</v>
      </c>
      <c r="K370" s="1">
        <v>661</v>
      </c>
      <c r="L370" s="1">
        <v>243970</v>
      </c>
    </row>
    <row r="371" spans="1:12">
      <c r="A371" s="3">
        <v>36348</v>
      </c>
      <c r="B371" s="1" t="s">
        <v>2749</v>
      </c>
      <c r="C371" s="2">
        <v>1</v>
      </c>
      <c r="D371" s="1" t="s">
        <v>2750</v>
      </c>
      <c r="E371" s="1">
        <v>2</v>
      </c>
      <c r="F371" s="1">
        <v>1</v>
      </c>
      <c r="G371" s="1">
        <v>1</v>
      </c>
      <c r="H371" s="1">
        <f t="shared" si="6"/>
        <v>1.3333333333333333</v>
      </c>
      <c r="I371" s="1">
        <f>STDEV(H371:H373)</f>
        <v>1.1706281947614157</v>
      </c>
      <c r="J371" s="1">
        <f>I371/SQRT(3)</f>
        <v>0.67586250336646903</v>
      </c>
      <c r="K371" s="1">
        <v>531</v>
      </c>
      <c r="L371" s="1">
        <v>150695</v>
      </c>
    </row>
    <row r="372" spans="1:12">
      <c r="A372" s="3">
        <v>36348</v>
      </c>
      <c r="B372" s="1" t="s">
        <v>2751</v>
      </c>
      <c r="C372" s="2">
        <v>2</v>
      </c>
      <c r="D372" s="1" t="s">
        <v>2752</v>
      </c>
      <c r="E372" s="1">
        <v>4</v>
      </c>
      <c r="F372" s="1">
        <v>3</v>
      </c>
      <c r="G372" s="1">
        <v>1</v>
      </c>
      <c r="H372" s="1">
        <f t="shared" si="6"/>
        <v>2.6666666666666665</v>
      </c>
      <c r="K372" s="1">
        <v>531</v>
      </c>
      <c r="L372" s="1">
        <v>150695</v>
      </c>
    </row>
    <row r="373" spans="1:12">
      <c r="A373" s="3">
        <v>36348</v>
      </c>
      <c r="B373" s="1" t="s">
        <v>2753</v>
      </c>
      <c r="C373" s="2">
        <v>3</v>
      </c>
      <c r="D373" s="1" t="s">
        <v>2210</v>
      </c>
      <c r="E373" s="1">
        <v>0</v>
      </c>
      <c r="F373" s="1">
        <v>0</v>
      </c>
      <c r="G373" s="1">
        <v>1</v>
      </c>
      <c r="H373" s="1">
        <f t="shared" si="6"/>
        <v>0.33333333333333331</v>
      </c>
      <c r="K373" s="1">
        <v>531</v>
      </c>
      <c r="L373" s="1">
        <v>150695</v>
      </c>
    </row>
    <row r="374" spans="1:12">
      <c r="A374" s="3">
        <v>36355</v>
      </c>
      <c r="B374" s="1" t="s">
        <v>2211</v>
      </c>
      <c r="C374" s="2">
        <v>1</v>
      </c>
      <c r="D374" s="1" t="s">
        <v>2212</v>
      </c>
      <c r="E374" s="1">
        <v>5</v>
      </c>
      <c r="F374" s="1">
        <v>11</v>
      </c>
      <c r="G374" s="1">
        <v>6</v>
      </c>
      <c r="H374" s="1">
        <f t="shared" si="6"/>
        <v>7.333333333333333</v>
      </c>
      <c r="I374" s="1">
        <f>STDEV(H374:H376)</f>
        <v>1.5752718754175383</v>
      </c>
      <c r="J374" s="1">
        <f>I374/SQRT(3)</f>
        <v>0.90948364131916237</v>
      </c>
      <c r="K374" s="1">
        <v>531</v>
      </c>
      <c r="L374" s="1">
        <v>150695</v>
      </c>
    </row>
    <row r="375" spans="1:12">
      <c r="A375" s="3">
        <v>36355</v>
      </c>
      <c r="B375" s="1" t="s">
        <v>1941</v>
      </c>
      <c r="C375" s="2">
        <v>2</v>
      </c>
      <c r="D375" s="1" t="s">
        <v>1942</v>
      </c>
      <c r="E375" s="1">
        <v>5</v>
      </c>
      <c r="F375" s="1">
        <v>6</v>
      </c>
      <c r="G375" s="1">
        <v>9</v>
      </c>
      <c r="H375" s="1">
        <f t="shared" si="6"/>
        <v>6.666666666666667</v>
      </c>
      <c r="K375" s="1">
        <v>531</v>
      </c>
      <c r="L375" s="1">
        <v>150695</v>
      </c>
    </row>
    <row r="376" spans="1:12">
      <c r="A376" s="3">
        <v>36355</v>
      </c>
      <c r="B376" s="1" t="s">
        <v>1943</v>
      </c>
      <c r="C376" s="2">
        <v>3</v>
      </c>
      <c r="D376" s="1" t="s">
        <v>1944</v>
      </c>
      <c r="E376" s="1">
        <v>7</v>
      </c>
      <c r="F376" s="1">
        <v>2</v>
      </c>
      <c r="G376" s="1">
        <v>4</v>
      </c>
      <c r="H376" s="1">
        <f t="shared" si="6"/>
        <v>4.333333333333333</v>
      </c>
      <c r="K376" s="1">
        <v>531</v>
      </c>
      <c r="L376" s="1">
        <v>150695</v>
      </c>
    </row>
    <row r="377" spans="1:12">
      <c r="A377" s="3">
        <v>36362</v>
      </c>
      <c r="B377" s="1" t="s">
        <v>1945</v>
      </c>
      <c r="C377" s="2">
        <v>1</v>
      </c>
      <c r="D377" s="1" t="s">
        <v>1946</v>
      </c>
      <c r="E377" s="1">
        <v>4</v>
      </c>
      <c r="F377" s="1">
        <v>0</v>
      </c>
      <c r="G377" s="1">
        <v>1</v>
      </c>
      <c r="H377" s="1">
        <f t="shared" si="6"/>
        <v>1.6666666666666667</v>
      </c>
      <c r="I377" s="1">
        <f>STDEV(H377:H379)</f>
        <v>1.333333333333333</v>
      </c>
      <c r="J377" s="1">
        <f>I377/SQRT(3)</f>
        <v>0.76980035891950094</v>
      </c>
      <c r="K377" s="1">
        <v>531</v>
      </c>
      <c r="L377" s="1">
        <v>160697</v>
      </c>
    </row>
    <row r="378" spans="1:12">
      <c r="A378" s="3">
        <v>36362</v>
      </c>
      <c r="B378" s="1" t="s">
        <v>1947</v>
      </c>
      <c r="C378" s="2">
        <v>2</v>
      </c>
      <c r="D378" s="1" t="s">
        <v>1948</v>
      </c>
      <c r="E378" s="1">
        <v>7</v>
      </c>
      <c r="F378" s="1">
        <v>3</v>
      </c>
      <c r="G378" s="1">
        <v>3</v>
      </c>
      <c r="H378" s="1">
        <f t="shared" si="6"/>
        <v>4.333333333333333</v>
      </c>
      <c r="K378" s="1">
        <v>531</v>
      </c>
      <c r="L378" s="1">
        <v>160697</v>
      </c>
    </row>
    <row r="379" spans="1:12">
      <c r="A379" s="3">
        <v>36362</v>
      </c>
      <c r="B379" s="1" t="s">
        <v>1949</v>
      </c>
      <c r="C379" s="2">
        <v>3</v>
      </c>
      <c r="D379" s="1" t="s">
        <v>1950</v>
      </c>
      <c r="E379" s="1">
        <v>4</v>
      </c>
      <c r="F379" s="1">
        <v>3</v>
      </c>
      <c r="G379" s="1">
        <v>2</v>
      </c>
      <c r="H379" s="1">
        <f t="shared" si="6"/>
        <v>3</v>
      </c>
      <c r="K379" s="1">
        <v>531</v>
      </c>
      <c r="L379" s="1">
        <v>160697</v>
      </c>
    </row>
    <row r="380" spans="1:12">
      <c r="A380" s="3">
        <v>36365</v>
      </c>
      <c r="B380" s="1" t="s">
        <v>1951</v>
      </c>
      <c r="C380" s="2">
        <v>1</v>
      </c>
      <c r="D380" s="1" t="s">
        <v>1952</v>
      </c>
      <c r="E380" s="1">
        <v>0</v>
      </c>
      <c r="F380" s="1">
        <v>1</v>
      </c>
      <c r="G380" s="1">
        <v>1</v>
      </c>
      <c r="H380" s="1">
        <f t="shared" si="6"/>
        <v>0.66666666666666663</v>
      </c>
      <c r="I380" s="1">
        <f>STDEV(H380:H382)</f>
        <v>0.83887049280786108</v>
      </c>
      <c r="J380" s="1">
        <f>I380/SQRT(3)</f>
        <v>0.48432210483785265</v>
      </c>
      <c r="K380" s="1">
        <v>661</v>
      </c>
      <c r="L380" s="1">
        <v>160697</v>
      </c>
    </row>
    <row r="381" spans="1:12">
      <c r="A381" s="3">
        <v>36365</v>
      </c>
      <c r="B381" s="1" t="s">
        <v>1953</v>
      </c>
      <c r="C381" s="2">
        <v>2</v>
      </c>
      <c r="D381" s="1" t="s">
        <v>1954</v>
      </c>
      <c r="E381" s="1">
        <v>1</v>
      </c>
      <c r="F381" s="1">
        <v>2</v>
      </c>
      <c r="G381" s="1">
        <v>2</v>
      </c>
      <c r="H381" s="1">
        <f t="shared" si="6"/>
        <v>1.6666666666666667</v>
      </c>
      <c r="K381" s="1">
        <v>661</v>
      </c>
      <c r="L381" s="1">
        <v>160697</v>
      </c>
    </row>
    <row r="382" spans="1:12">
      <c r="A382" s="3">
        <v>36365</v>
      </c>
      <c r="B382" s="1" t="s">
        <v>1955</v>
      </c>
      <c r="C382" s="2">
        <v>3</v>
      </c>
      <c r="D382" s="1" t="s">
        <v>1956</v>
      </c>
      <c r="E382" s="1">
        <v>2</v>
      </c>
      <c r="F382" s="1">
        <v>4</v>
      </c>
      <c r="G382" s="1">
        <v>1</v>
      </c>
      <c r="H382" s="1">
        <f t="shared" si="6"/>
        <v>2.3333333333333335</v>
      </c>
      <c r="K382" s="1">
        <v>661</v>
      </c>
      <c r="L382" s="1">
        <v>160697</v>
      </c>
    </row>
    <row r="383" spans="1:12">
      <c r="A383" s="3">
        <v>36376</v>
      </c>
      <c r="B383" s="1" t="s">
        <v>1957</v>
      </c>
      <c r="C383" s="2">
        <v>1</v>
      </c>
      <c r="D383" s="1" t="s">
        <v>1958</v>
      </c>
      <c r="E383" s="1">
        <v>1</v>
      </c>
      <c r="F383" s="1">
        <v>2</v>
      </c>
      <c r="G383" s="1">
        <v>2</v>
      </c>
      <c r="H383" s="1">
        <f t="shared" si="6"/>
        <v>1.6666666666666667</v>
      </c>
      <c r="I383" s="1">
        <f>STDEV(H383:H385)</f>
        <v>1.3471506281091281</v>
      </c>
      <c r="J383" s="1">
        <f>I383/SQRT(3)</f>
        <v>0.77777777777777857</v>
      </c>
      <c r="K383" s="1">
        <v>661</v>
      </c>
      <c r="L383" s="1">
        <v>132485</v>
      </c>
    </row>
    <row r="384" spans="1:12">
      <c r="A384" s="3">
        <v>36376</v>
      </c>
      <c r="B384" s="1" t="s">
        <v>1959</v>
      </c>
      <c r="C384" s="2">
        <v>2</v>
      </c>
      <c r="D384" s="1" t="s">
        <v>1960</v>
      </c>
      <c r="E384" s="1">
        <v>4</v>
      </c>
      <c r="F384" s="1">
        <v>1</v>
      </c>
      <c r="G384" s="1">
        <v>5</v>
      </c>
      <c r="H384" s="1">
        <f t="shared" si="6"/>
        <v>3.3333333333333335</v>
      </c>
      <c r="K384" s="1">
        <v>661</v>
      </c>
      <c r="L384" s="1">
        <v>132485</v>
      </c>
    </row>
    <row r="385" spans="1:12">
      <c r="A385" s="3">
        <v>36376</v>
      </c>
      <c r="B385" s="1" t="s">
        <v>1961</v>
      </c>
      <c r="C385" s="2">
        <v>3</v>
      </c>
      <c r="D385" s="1" t="s">
        <v>1962</v>
      </c>
      <c r="E385" s="1">
        <v>5</v>
      </c>
      <c r="F385" s="1">
        <v>8</v>
      </c>
      <c r="G385" s="1">
        <v>0</v>
      </c>
      <c r="H385" s="1">
        <f t="shared" si="6"/>
        <v>4.333333333333333</v>
      </c>
      <c r="K385" s="1">
        <v>661</v>
      </c>
      <c r="L385" s="1">
        <v>132485</v>
      </c>
    </row>
    <row r="386" spans="1:12">
      <c r="A386" s="3">
        <v>36383</v>
      </c>
      <c r="B386" s="1" t="s">
        <v>1963</v>
      </c>
      <c r="C386" s="2">
        <v>1</v>
      </c>
      <c r="D386" s="1" t="s">
        <v>1964</v>
      </c>
      <c r="E386" s="1">
        <v>2</v>
      </c>
      <c r="F386" s="1">
        <v>4</v>
      </c>
      <c r="G386" s="1">
        <v>1</v>
      </c>
      <c r="H386" s="1">
        <f t="shared" ref="H386:H449" si="7">AVERAGE(E386:G386)</f>
        <v>2.3333333333333335</v>
      </c>
      <c r="I386" s="1">
        <f>STDEV(H386:H388)</f>
        <v>0.57735026918962629</v>
      </c>
      <c r="J386" s="1">
        <f>I386/SQRT(3)</f>
        <v>0.33333333333333365</v>
      </c>
      <c r="K386" s="1">
        <v>531</v>
      </c>
      <c r="L386" s="1">
        <v>132485</v>
      </c>
    </row>
    <row r="387" spans="1:12">
      <c r="A387" s="3">
        <v>36383</v>
      </c>
      <c r="B387" s="1" t="s">
        <v>1965</v>
      </c>
      <c r="C387" s="2">
        <v>2</v>
      </c>
      <c r="D387" s="1" t="s">
        <v>1966</v>
      </c>
      <c r="E387" s="1">
        <v>0</v>
      </c>
      <c r="F387" s="1">
        <v>0</v>
      </c>
      <c r="G387" s="1">
        <v>4</v>
      </c>
      <c r="H387" s="1">
        <f t="shared" si="7"/>
        <v>1.3333333333333333</v>
      </c>
      <c r="K387" s="1">
        <v>531</v>
      </c>
      <c r="L387" s="1">
        <v>132485</v>
      </c>
    </row>
    <row r="388" spans="1:12">
      <c r="A388" s="3">
        <v>36383</v>
      </c>
      <c r="B388" s="1" t="s">
        <v>2234</v>
      </c>
      <c r="C388" s="2">
        <v>3</v>
      </c>
      <c r="D388" s="1" t="s">
        <v>2235</v>
      </c>
      <c r="E388" s="1">
        <v>1</v>
      </c>
      <c r="F388" s="1">
        <v>4</v>
      </c>
      <c r="G388" s="1">
        <v>2</v>
      </c>
      <c r="H388" s="1">
        <f t="shared" si="7"/>
        <v>2.3333333333333335</v>
      </c>
      <c r="K388" s="1">
        <v>531</v>
      </c>
      <c r="L388" s="1">
        <v>132485</v>
      </c>
    </row>
    <row r="389" spans="1:12">
      <c r="A389" s="3">
        <v>36390</v>
      </c>
      <c r="B389" s="1" t="s">
        <v>2236</v>
      </c>
      <c r="C389" s="2">
        <v>1</v>
      </c>
      <c r="D389" s="1" t="s">
        <v>2237</v>
      </c>
      <c r="E389" s="1">
        <v>3</v>
      </c>
      <c r="F389" s="1">
        <v>7</v>
      </c>
      <c r="G389" s="1">
        <v>3</v>
      </c>
      <c r="H389" s="1">
        <f t="shared" si="7"/>
        <v>4.333333333333333</v>
      </c>
      <c r="I389" s="1">
        <f>STDEV(H389:H391)</f>
        <v>0.50917507721731925</v>
      </c>
      <c r="J389" s="1">
        <f>I389/SQRT(3)</f>
        <v>0.29397236789606779</v>
      </c>
      <c r="K389" s="1">
        <v>661</v>
      </c>
      <c r="L389" s="1">
        <v>132485</v>
      </c>
    </row>
    <row r="390" spans="1:12">
      <c r="A390" s="3">
        <v>36390</v>
      </c>
      <c r="B390" s="1" t="s">
        <v>2238</v>
      </c>
      <c r="C390" s="2">
        <v>2</v>
      </c>
      <c r="D390" s="1" t="s">
        <v>1698</v>
      </c>
      <c r="E390" s="1">
        <v>3</v>
      </c>
      <c r="F390" s="1">
        <v>2</v>
      </c>
      <c r="G390" s="1">
        <v>7</v>
      </c>
      <c r="H390" s="1">
        <f t="shared" si="7"/>
        <v>4</v>
      </c>
      <c r="K390" s="1">
        <v>661</v>
      </c>
      <c r="L390" s="1">
        <v>132485</v>
      </c>
    </row>
    <row r="391" spans="1:12">
      <c r="A391" s="3">
        <v>36390</v>
      </c>
      <c r="B391" s="1" t="s">
        <v>1699</v>
      </c>
      <c r="C391" s="2">
        <v>3</v>
      </c>
      <c r="D391" s="1" t="s">
        <v>1700</v>
      </c>
      <c r="E391" s="1">
        <v>2</v>
      </c>
      <c r="F391" s="1">
        <v>3</v>
      </c>
      <c r="G391" s="1">
        <v>5</v>
      </c>
      <c r="H391" s="1">
        <f t="shared" si="7"/>
        <v>3.3333333333333335</v>
      </c>
      <c r="K391" s="1">
        <v>661</v>
      </c>
      <c r="L391" s="1">
        <v>132485</v>
      </c>
    </row>
    <row r="392" spans="1:12">
      <c r="A392" s="3">
        <v>36308</v>
      </c>
      <c r="B392" s="1" t="s">
        <v>1701</v>
      </c>
      <c r="C392" s="2">
        <v>1</v>
      </c>
      <c r="D392" s="1" t="s">
        <v>1967</v>
      </c>
      <c r="E392" s="1">
        <v>1</v>
      </c>
      <c r="F392" s="1">
        <v>1</v>
      </c>
      <c r="G392" s="1">
        <v>2</v>
      </c>
      <c r="H392" s="1">
        <f t="shared" si="7"/>
        <v>1.3333333333333333</v>
      </c>
      <c r="I392" s="1">
        <f>STDEV(H392:H394)</f>
        <v>0.69388866648871095</v>
      </c>
      <c r="J392" s="1">
        <f>I392/SQRT(3)</f>
        <v>0.40061680838488772</v>
      </c>
      <c r="K392" s="1">
        <v>661</v>
      </c>
    </row>
    <row r="393" spans="1:12">
      <c r="A393" s="3">
        <v>36308</v>
      </c>
      <c r="B393" s="1" t="s">
        <v>1968</v>
      </c>
      <c r="C393" s="2">
        <v>2</v>
      </c>
      <c r="D393" s="1" t="s">
        <v>1433</v>
      </c>
      <c r="E393" s="1">
        <v>0</v>
      </c>
      <c r="F393" s="1">
        <v>0</v>
      </c>
      <c r="G393" s="1">
        <v>0</v>
      </c>
      <c r="H393" s="1">
        <f t="shared" si="7"/>
        <v>0</v>
      </c>
      <c r="K393" s="1">
        <v>661</v>
      </c>
    </row>
    <row r="394" spans="1:12">
      <c r="A394" s="3">
        <v>36308</v>
      </c>
      <c r="B394" s="1" t="s">
        <v>1434</v>
      </c>
      <c r="C394" s="2">
        <v>3</v>
      </c>
      <c r="D394" s="1" t="s">
        <v>1435</v>
      </c>
      <c r="E394" s="1">
        <v>0</v>
      </c>
      <c r="F394" s="1">
        <v>1</v>
      </c>
      <c r="G394" s="1">
        <v>0</v>
      </c>
      <c r="H394" s="1">
        <f t="shared" si="7"/>
        <v>0.33333333333333331</v>
      </c>
      <c r="K394" s="1">
        <v>661</v>
      </c>
    </row>
    <row r="395" spans="1:12">
      <c r="A395" s="3">
        <v>36313</v>
      </c>
      <c r="B395" s="1" t="s">
        <v>1436</v>
      </c>
      <c r="C395" s="2">
        <v>1</v>
      </c>
      <c r="D395" s="1" t="s">
        <v>1437</v>
      </c>
      <c r="E395" s="1">
        <v>3</v>
      </c>
      <c r="F395" s="1">
        <v>1</v>
      </c>
      <c r="G395" s="1">
        <v>0</v>
      </c>
      <c r="H395" s="1">
        <f t="shared" si="7"/>
        <v>1.3333333333333333</v>
      </c>
      <c r="I395" s="1">
        <f>STDEV(H395:H397)</f>
        <v>0.57735026918962573</v>
      </c>
      <c r="J395" s="1">
        <f>I395/SQRT(3)</f>
        <v>0.33333333333333331</v>
      </c>
      <c r="K395" s="1">
        <v>661</v>
      </c>
    </row>
    <row r="396" spans="1:12">
      <c r="A396" s="3">
        <v>36313</v>
      </c>
      <c r="B396" s="1" t="s">
        <v>1438</v>
      </c>
      <c r="C396" s="2">
        <v>2</v>
      </c>
      <c r="D396" s="1" t="s">
        <v>1439</v>
      </c>
      <c r="E396" s="1">
        <v>0</v>
      </c>
      <c r="F396" s="1">
        <v>2</v>
      </c>
      <c r="G396" s="1">
        <v>2</v>
      </c>
      <c r="H396" s="1">
        <f t="shared" si="7"/>
        <v>1.3333333333333333</v>
      </c>
      <c r="K396" s="1">
        <v>661</v>
      </c>
    </row>
    <row r="397" spans="1:12">
      <c r="A397" s="3">
        <v>36313</v>
      </c>
      <c r="B397" s="1" t="s">
        <v>1440</v>
      </c>
      <c r="C397" s="2">
        <v>3</v>
      </c>
      <c r="D397" s="1" t="s">
        <v>1441</v>
      </c>
      <c r="E397" s="1">
        <v>0</v>
      </c>
      <c r="F397" s="1">
        <v>0</v>
      </c>
      <c r="G397" s="1">
        <v>1</v>
      </c>
      <c r="H397" s="1">
        <f t="shared" si="7"/>
        <v>0.33333333333333331</v>
      </c>
      <c r="K397" s="1">
        <v>661</v>
      </c>
    </row>
    <row r="398" spans="1:12">
      <c r="A398" s="3">
        <v>36320</v>
      </c>
      <c r="B398" s="1" t="s">
        <v>1442</v>
      </c>
      <c r="C398" s="2">
        <v>1</v>
      </c>
      <c r="D398" s="1" t="s">
        <v>1443</v>
      </c>
      <c r="E398" s="1">
        <v>2</v>
      </c>
      <c r="F398" s="1">
        <v>1</v>
      </c>
      <c r="G398" s="1">
        <v>1</v>
      </c>
      <c r="H398" s="1">
        <f t="shared" si="7"/>
        <v>1.3333333333333333</v>
      </c>
      <c r="I398" s="1">
        <f>STDEV(H398:H400)</f>
        <v>0.33333333333333276</v>
      </c>
      <c r="J398" s="1">
        <f>I398/SQRT(3)</f>
        <v>0.19245008972987493</v>
      </c>
      <c r="K398" s="1">
        <v>661</v>
      </c>
    </row>
    <row r="399" spans="1:12">
      <c r="A399" s="3">
        <v>36320</v>
      </c>
      <c r="B399" s="1" t="s">
        <v>1444</v>
      </c>
      <c r="C399" s="2">
        <v>2</v>
      </c>
      <c r="D399" s="1" t="s">
        <v>1445</v>
      </c>
      <c r="E399" s="1">
        <v>1</v>
      </c>
      <c r="F399" s="1">
        <v>1</v>
      </c>
      <c r="G399" s="1">
        <v>3</v>
      </c>
      <c r="H399" s="1">
        <f t="shared" si="7"/>
        <v>1.6666666666666667</v>
      </c>
      <c r="K399" s="1">
        <v>661</v>
      </c>
    </row>
    <row r="400" spans="1:12">
      <c r="A400" s="3">
        <v>36320</v>
      </c>
      <c r="B400" s="1" t="s">
        <v>1702</v>
      </c>
      <c r="C400" s="2">
        <v>3</v>
      </c>
      <c r="D400" s="1" t="s">
        <v>1969</v>
      </c>
      <c r="E400" s="1">
        <v>1</v>
      </c>
      <c r="F400" s="1">
        <v>2</v>
      </c>
      <c r="G400" s="1">
        <v>3</v>
      </c>
      <c r="H400" s="1">
        <f t="shared" si="7"/>
        <v>2</v>
      </c>
      <c r="K400" s="1">
        <v>661</v>
      </c>
    </row>
    <row r="401" spans="1:11">
      <c r="A401" s="3">
        <v>36327</v>
      </c>
      <c r="B401" s="1" t="s">
        <v>1970</v>
      </c>
      <c r="C401" s="2">
        <v>1</v>
      </c>
      <c r="D401" s="1" t="s">
        <v>1971</v>
      </c>
      <c r="E401" s="1">
        <v>1</v>
      </c>
      <c r="F401" s="1">
        <v>1</v>
      </c>
      <c r="G401" s="1">
        <v>3</v>
      </c>
      <c r="H401" s="1">
        <f t="shared" si="7"/>
        <v>1.6666666666666667</v>
      </c>
      <c r="I401" s="1">
        <f>STDEV(H401:H403)</f>
        <v>0.50917507721731536</v>
      </c>
      <c r="J401" s="1">
        <f>I401/SQRT(3)</f>
        <v>0.29397236789606551</v>
      </c>
      <c r="K401" s="1">
        <v>661</v>
      </c>
    </row>
    <row r="402" spans="1:11">
      <c r="A402" s="3">
        <v>36327</v>
      </c>
      <c r="B402" s="1" t="s">
        <v>1972</v>
      </c>
      <c r="C402" s="2">
        <v>2</v>
      </c>
      <c r="D402" s="1" t="s">
        <v>1973</v>
      </c>
      <c r="E402" s="1">
        <v>1</v>
      </c>
      <c r="F402" s="1">
        <v>1</v>
      </c>
      <c r="G402" s="1">
        <v>0</v>
      </c>
      <c r="H402" s="1">
        <f t="shared" si="7"/>
        <v>0.66666666666666663</v>
      </c>
      <c r="K402" s="1">
        <v>661</v>
      </c>
    </row>
    <row r="403" spans="1:11">
      <c r="A403" s="3">
        <v>36327</v>
      </c>
      <c r="B403" s="1" t="s">
        <v>1974</v>
      </c>
      <c r="C403" s="2">
        <v>3</v>
      </c>
      <c r="D403" s="1" t="s">
        <v>1975</v>
      </c>
      <c r="E403" s="1">
        <v>0</v>
      </c>
      <c r="F403" s="1">
        <v>1</v>
      </c>
      <c r="G403" s="1">
        <v>2</v>
      </c>
      <c r="H403" s="1">
        <f t="shared" si="7"/>
        <v>1</v>
      </c>
      <c r="K403" s="1">
        <v>661</v>
      </c>
    </row>
    <row r="404" spans="1:11">
      <c r="A404" s="3">
        <v>36334</v>
      </c>
      <c r="B404" s="1" t="s">
        <v>1976</v>
      </c>
      <c r="C404" s="2">
        <v>1</v>
      </c>
      <c r="D404" s="1" t="s">
        <v>1977</v>
      </c>
      <c r="E404" s="1">
        <v>5</v>
      </c>
      <c r="F404" s="1">
        <v>1</v>
      </c>
      <c r="G404" s="1">
        <v>2</v>
      </c>
      <c r="H404" s="1">
        <f t="shared" si="7"/>
        <v>2.6666666666666665</v>
      </c>
      <c r="I404" s="1">
        <f>STDEV(H404:H406)</f>
        <v>0.5091750772173167</v>
      </c>
      <c r="J404" s="1">
        <f>I404/SQRT(3)</f>
        <v>0.29397236789606629</v>
      </c>
      <c r="K404" s="1">
        <v>661</v>
      </c>
    </row>
    <row r="405" spans="1:11">
      <c r="A405" s="3">
        <v>36334</v>
      </c>
      <c r="B405" s="1" t="s">
        <v>1978</v>
      </c>
      <c r="C405" s="2">
        <v>2</v>
      </c>
      <c r="D405" s="1" t="s">
        <v>1709</v>
      </c>
      <c r="E405" s="1">
        <v>1</v>
      </c>
      <c r="F405" s="1">
        <v>1</v>
      </c>
      <c r="G405" s="1">
        <v>3</v>
      </c>
      <c r="H405" s="1">
        <f t="shared" si="7"/>
        <v>1.6666666666666667</v>
      </c>
      <c r="K405" s="1">
        <v>661</v>
      </c>
    </row>
    <row r="406" spans="1:11">
      <c r="A406" s="3">
        <v>36334</v>
      </c>
      <c r="B406" s="1" t="s">
        <v>1710</v>
      </c>
      <c r="C406" s="2">
        <v>3</v>
      </c>
      <c r="D406" s="1" t="s">
        <v>1711</v>
      </c>
      <c r="E406" s="1">
        <v>1</v>
      </c>
      <c r="F406" s="1">
        <v>4</v>
      </c>
      <c r="G406" s="1">
        <v>1</v>
      </c>
      <c r="H406" s="1">
        <f t="shared" si="7"/>
        <v>2</v>
      </c>
      <c r="K406" s="1">
        <v>661</v>
      </c>
    </row>
    <row r="407" spans="1:11">
      <c r="A407" s="3">
        <v>36341</v>
      </c>
      <c r="B407" s="1" t="s">
        <v>1712</v>
      </c>
      <c r="C407" s="2">
        <v>1</v>
      </c>
      <c r="D407" s="1" t="s">
        <v>1713</v>
      </c>
      <c r="E407" s="1">
        <v>1</v>
      </c>
      <c r="F407" s="1">
        <v>2</v>
      </c>
      <c r="G407" s="1">
        <v>2</v>
      </c>
      <c r="H407" s="1">
        <f t="shared" si="7"/>
        <v>1.6666666666666667</v>
      </c>
      <c r="I407" s="1">
        <f>STDEV(H407:H409)</f>
        <v>0.50917507721731492</v>
      </c>
      <c r="J407" s="1">
        <f>I407/SQRT(3)</f>
        <v>0.29397236789606529</v>
      </c>
      <c r="K407" s="1">
        <v>661</v>
      </c>
    </row>
    <row r="408" spans="1:11">
      <c r="A408" s="3">
        <v>36341</v>
      </c>
      <c r="B408" s="1" t="s">
        <v>1714</v>
      </c>
      <c r="C408" s="2">
        <v>2</v>
      </c>
      <c r="D408" s="1" t="s">
        <v>1715</v>
      </c>
      <c r="E408" s="1">
        <v>1</v>
      </c>
      <c r="F408" s="1">
        <v>1</v>
      </c>
      <c r="G408" s="1">
        <v>2</v>
      </c>
      <c r="H408" s="1">
        <f t="shared" si="7"/>
        <v>1.3333333333333333</v>
      </c>
      <c r="K408" s="1">
        <v>661</v>
      </c>
    </row>
    <row r="409" spans="1:11">
      <c r="A409" s="3">
        <v>36341</v>
      </c>
      <c r="B409" s="1" t="s">
        <v>1716</v>
      </c>
      <c r="C409" s="2">
        <v>3</v>
      </c>
      <c r="D409" s="1" t="s">
        <v>1717</v>
      </c>
      <c r="E409" s="1">
        <v>2</v>
      </c>
      <c r="F409" s="1">
        <v>1</v>
      </c>
      <c r="G409" s="1">
        <v>4</v>
      </c>
      <c r="H409" s="1">
        <f t="shared" si="7"/>
        <v>2.3333333333333335</v>
      </c>
      <c r="K409" s="1">
        <v>661</v>
      </c>
    </row>
    <row r="410" spans="1:11">
      <c r="A410" s="3">
        <v>36348</v>
      </c>
      <c r="B410" s="1" t="s">
        <v>1718</v>
      </c>
      <c r="C410" s="2">
        <v>1</v>
      </c>
      <c r="D410" s="1" t="s">
        <v>1719</v>
      </c>
      <c r="E410" s="1">
        <v>2</v>
      </c>
      <c r="F410" s="1">
        <v>2</v>
      </c>
      <c r="G410" s="1">
        <v>3</v>
      </c>
      <c r="H410" s="1">
        <f t="shared" si="7"/>
        <v>2.3333333333333335</v>
      </c>
      <c r="I410" s="1">
        <f>STDEV(H410:H412)</f>
        <v>1.3471506281091268</v>
      </c>
      <c r="J410" s="1">
        <f>I410/SQRT(3)</f>
        <v>0.77777777777777779</v>
      </c>
      <c r="K410" s="1">
        <v>531</v>
      </c>
    </row>
    <row r="411" spans="1:11">
      <c r="A411" s="3">
        <v>36348</v>
      </c>
      <c r="B411" s="1" t="s">
        <v>1720</v>
      </c>
      <c r="C411" s="2">
        <v>2</v>
      </c>
      <c r="D411" s="1" t="s">
        <v>1721</v>
      </c>
      <c r="E411" s="1">
        <v>5</v>
      </c>
      <c r="F411" s="1">
        <v>4</v>
      </c>
      <c r="G411" s="1">
        <v>3</v>
      </c>
      <c r="H411" s="1">
        <f t="shared" si="7"/>
        <v>4</v>
      </c>
      <c r="K411" s="1">
        <v>531</v>
      </c>
    </row>
    <row r="412" spans="1:11">
      <c r="A412" s="3">
        <v>36348</v>
      </c>
      <c r="B412" s="1" t="s">
        <v>1722</v>
      </c>
      <c r="C412" s="2">
        <v>3</v>
      </c>
      <c r="D412" s="1" t="s">
        <v>1723</v>
      </c>
      <c r="E412" s="1">
        <v>2</v>
      </c>
      <c r="F412" s="1">
        <v>0</v>
      </c>
      <c r="G412" s="1">
        <v>2</v>
      </c>
      <c r="H412" s="1">
        <f t="shared" si="7"/>
        <v>1.3333333333333333</v>
      </c>
      <c r="K412" s="1">
        <v>531</v>
      </c>
    </row>
    <row r="413" spans="1:11">
      <c r="A413" s="3">
        <v>36355</v>
      </c>
      <c r="B413" s="1" t="s">
        <v>1724</v>
      </c>
      <c r="C413" s="2">
        <v>1</v>
      </c>
      <c r="D413" s="1" t="s">
        <v>1725</v>
      </c>
      <c r="E413" s="1">
        <v>2</v>
      </c>
      <c r="F413" s="1">
        <v>2</v>
      </c>
      <c r="G413" s="1">
        <v>2</v>
      </c>
      <c r="H413" s="1">
        <f t="shared" si="7"/>
        <v>2</v>
      </c>
      <c r="I413" s="1">
        <f>STDEV(H413:H415)</f>
        <v>0.69388866648871117</v>
      </c>
      <c r="J413" s="1">
        <f>I413/SQRT(3)</f>
        <v>0.40061680838488789</v>
      </c>
      <c r="K413" s="1">
        <v>531</v>
      </c>
    </row>
    <row r="414" spans="1:11">
      <c r="A414" s="3">
        <v>36355</v>
      </c>
      <c r="B414" s="1" t="s">
        <v>1726</v>
      </c>
      <c r="C414" s="2">
        <v>2</v>
      </c>
      <c r="D414" s="1" t="s">
        <v>1727</v>
      </c>
      <c r="E414" s="1">
        <v>4</v>
      </c>
      <c r="F414" s="1">
        <v>0</v>
      </c>
      <c r="G414" s="1">
        <v>3</v>
      </c>
      <c r="H414" s="1">
        <f t="shared" si="7"/>
        <v>2.3333333333333335</v>
      </c>
      <c r="K414" s="1">
        <v>531</v>
      </c>
    </row>
    <row r="415" spans="1:11">
      <c r="A415" s="3">
        <v>36355</v>
      </c>
      <c r="B415" s="1" t="s">
        <v>1728</v>
      </c>
      <c r="C415" s="2">
        <v>3</v>
      </c>
      <c r="D415" s="1" t="s">
        <v>1729</v>
      </c>
      <c r="E415" s="1">
        <v>1</v>
      </c>
      <c r="F415" s="1">
        <v>1</v>
      </c>
      <c r="G415" s="1">
        <v>1</v>
      </c>
      <c r="H415" s="1">
        <f t="shared" si="7"/>
        <v>1</v>
      </c>
      <c r="K415" s="1">
        <v>531</v>
      </c>
    </row>
    <row r="416" spans="1:11">
      <c r="A416" s="3">
        <v>36362</v>
      </c>
      <c r="B416" s="1" t="s">
        <v>1730</v>
      </c>
      <c r="C416" s="2">
        <v>1</v>
      </c>
      <c r="D416" s="1" t="s">
        <v>1731</v>
      </c>
      <c r="E416" s="1">
        <v>2</v>
      </c>
      <c r="F416" s="1">
        <v>1</v>
      </c>
      <c r="G416" s="1">
        <v>1</v>
      </c>
      <c r="H416" s="1">
        <f t="shared" si="7"/>
        <v>1.3333333333333333</v>
      </c>
      <c r="I416" s="1">
        <f>STDEV(H416:H418)</f>
        <v>0.33333333333333343</v>
      </c>
      <c r="J416" s="1">
        <f>I416/SQRT(3)</f>
        <v>0.19245008972987532</v>
      </c>
      <c r="K416" s="1">
        <v>531</v>
      </c>
    </row>
    <row r="417" spans="1:11">
      <c r="A417" s="3">
        <v>36362</v>
      </c>
      <c r="B417" s="1" t="s">
        <v>1732</v>
      </c>
      <c r="C417" s="2">
        <v>2</v>
      </c>
      <c r="D417" s="1" t="s">
        <v>1733</v>
      </c>
      <c r="E417" s="1">
        <v>1</v>
      </c>
      <c r="F417" s="1">
        <v>0</v>
      </c>
      <c r="G417" s="1">
        <v>1</v>
      </c>
      <c r="H417" s="1">
        <f t="shared" si="7"/>
        <v>0.66666666666666663</v>
      </c>
      <c r="K417" s="1">
        <v>531</v>
      </c>
    </row>
    <row r="418" spans="1:11">
      <c r="A418" s="3">
        <v>36362</v>
      </c>
      <c r="B418" s="1" t="s">
        <v>1734</v>
      </c>
      <c r="C418" s="2">
        <v>3</v>
      </c>
      <c r="D418" s="1" t="s">
        <v>1735</v>
      </c>
      <c r="E418" s="1">
        <v>1</v>
      </c>
      <c r="F418" s="1">
        <v>1</v>
      </c>
      <c r="G418" s="1">
        <v>1</v>
      </c>
      <c r="H418" s="1">
        <f t="shared" si="7"/>
        <v>1</v>
      </c>
      <c r="K418" s="1">
        <v>531</v>
      </c>
    </row>
    <row r="419" spans="1:11">
      <c r="A419" s="3">
        <v>36365</v>
      </c>
      <c r="B419" s="1" t="s">
        <v>1736</v>
      </c>
      <c r="C419" s="2">
        <v>1</v>
      </c>
      <c r="D419" s="1" t="s">
        <v>1737</v>
      </c>
      <c r="E419" s="1">
        <v>4</v>
      </c>
      <c r="F419" s="1">
        <v>3</v>
      </c>
      <c r="G419" s="1">
        <v>0</v>
      </c>
      <c r="H419" s="1">
        <f t="shared" si="7"/>
        <v>2.3333333333333335</v>
      </c>
      <c r="I419" s="1">
        <f>STDEV(H419:H421)</f>
        <v>0.38490017945975136</v>
      </c>
      <c r="J419" s="1">
        <f>I419/SQRT(3)</f>
        <v>0.22222222222222274</v>
      </c>
      <c r="K419" s="1">
        <v>661</v>
      </c>
    </row>
    <row r="420" spans="1:11">
      <c r="A420" s="3">
        <v>36365</v>
      </c>
      <c r="B420" s="1" t="s">
        <v>1738</v>
      </c>
      <c r="C420" s="2">
        <v>2</v>
      </c>
      <c r="D420" s="1" t="s">
        <v>1739</v>
      </c>
      <c r="E420" s="1">
        <v>1</v>
      </c>
      <c r="F420" s="1">
        <v>3</v>
      </c>
      <c r="G420" s="1">
        <v>1</v>
      </c>
      <c r="H420" s="1">
        <f t="shared" si="7"/>
        <v>1.6666666666666667</v>
      </c>
      <c r="K420" s="1">
        <v>661</v>
      </c>
    </row>
    <row r="421" spans="1:11">
      <c r="A421" s="3">
        <v>36365</v>
      </c>
      <c r="B421" s="1" t="s">
        <v>1740</v>
      </c>
      <c r="C421" s="2">
        <v>3</v>
      </c>
      <c r="D421" s="1" t="s">
        <v>1741</v>
      </c>
      <c r="E421" s="1">
        <v>0</v>
      </c>
      <c r="F421" s="1">
        <v>3</v>
      </c>
      <c r="G421" s="1">
        <v>2</v>
      </c>
      <c r="H421" s="1">
        <f t="shared" si="7"/>
        <v>1.6666666666666667</v>
      </c>
      <c r="K421" s="1">
        <v>661</v>
      </c>
    </row>
    <row r="422" spans="1:11">
      <c r="A422" s="3">
        <v>36376</v>
      </c>
      <c r="B422" s="1" t="s">
        <v>1742</v>
      </c>
      <c r="C422" s="2">
        <v>1</v>
      </c>
      <c r="D422" s="1" t="s">
        <v>1743</v>
      </c>
      <c r="E422" s="1">
        <v>1</v>
      </c>
      <c r="F422" s="1">
        <v>0</v>
      </c>
      <c r="G422" s="1">
        <v>1</v>
      </c>
      <c r="H422" s="1">
        <f t="shared" si="7"/>
        <v>0.66666666666666663</v>
      </c>
      <c r="I422" s="1">
        <f>STDEV(H422:H424)</f>
        <v>0.33333333333333337</v>
      </c>
      <c r="J422" s="1">
        <f>I422/SQRT(3)</f>
        <v>0.19245008972987529</v>
      </c>
      <c r="K422" s="1">
        <v>661</v>
      </c>
    </row>
    <row r="423" spans="1:11">
      <c r="A423" s="3">
        <v>36376</v>
      </c>
      <c r="B423" s="1" t="s">
        <v>1744</v>
      </c>
      <c r="C423" s="2">
        <v>2</v>
      </c>
      <c r="D423" s="1" t="s">
        <v>1745</v>
      </c>
      <c r="E423" s="1">
        <v>0</v>
      </c>
      <c r="F423" s="1">
        <v>0</v>
      </c>
      <c r="G423" s="1">
        <v>0</v>
      </c>
      <c r="H423" s="1">
        <f t="shared" si="7"/>
        <v>0</v>
      </c>
      <c r="K423" s="1">
        <v>661</v>
      </c>
    </row>
    <row r="424" spans="1:11">
      <c r="A424" s="3">
        <v>36376</v>
      </c>
      <c r="B424" s="1" t="s">
        <v>1746</v>
      </c>
      <c r="C424" s="2">
        <v>3</v>
      </c>
      <c r="D424" s="1" t="s">
        <v>1181</v>
      </c>
      <c r="E424" s="1">
        <v>0</v>
      </c>
      <c r="F424" s="1">
        <v>1</v>
      </c>
      <c r="G424" s="1">
        <v>0</v>
      </c>
      <c r="H424" s="1">
        <f t="shared" si="7"/>
        <v>0.33333333333333331</v>
      </c>
      <c r="K424" s="1">
        <v>661</v>
      </c>
    </row>
    <row r="425" spans="1:11">
      <c r="A425" s="3">
        <v>36383</v>
      </c>
      <c r="B425" s="1" t="s">
        <v>1182</v>
      </c>
      <c r="C425" s="2">
        <v>1</v>
      </c>
      <c r="D425" s="1" t="s">
        <v>1183</v>
      </c>
      <c r="E425" s="1">
        <v>0</v>
      </c>
      <c r="F425" s="1">
        <v>0</v>
      </c>
      <c r="G425" s="1">
        <v>1</v>
      </c>
      <c r="H425" s="1">
        <f t="shared" si="7"/>
        <v>0.33333333333333331</v>
      </c>
      <c r="I425" s="1">
        <f>STDEV(H425:H427)</f>
        <v>0.69388866648871095</v>
      </c>
      <c r="J425" s="1">
        <f>I425/SQRT(3)</f>
        <v>0.40061680838488772</v>
      </c>
      <c r="K425" s="1">
        <v>531</v>
      </c>
    </row>
    <row r="426" spans="1:11">
      <c r="A426" s="3">
        <v>36383</v>
      </c>
      <c r="B426" s="1" t="s">
        <v>1184</v>
      </c>
      <c r="C426" s="2">
        <v>2</v>
      </c>
      <c r="D426" s="1" t="s">
        <v>1185</v>
      </c>
      <c r="E426" s="1">
        <v>0</v>
      </c>
      <c r="F426" s="1">
        <v>0</v>
      </c>
      <c r="G426" s="1">
        <v>0</v>
      </c>
      <c r="H426" s="1">
        <f t="shared" si="7"/>
        <v>0</v>
      </c>
      <c r="K426" s="1">
        <v>531</v>
      </c>
    </row>
    <row r="427" spans="1:11">
      <c r="A427" s="3">
        <v>36383</v>
      </c>
      <c r="B427" s="1" t="s">
        <v>1186</v>
      </c>
      <c r="C427" s="2">
        <v>3</v>
      </c>
      <c r="D427" s="1" t="s">
        <v>1187</v>
      </c>
      <c r="E427" s="1">
        <v>0</v>
      </c>
      <c r="F427" s="1">
        <v>1</v>
      </c>
      <c r="G427" s="1">
        <v>3</v>
      </c>
      <c r="H427" s="1">
        <f t="shared" si="7"/>
        <v>1.3333333333333333</v>
      </c>
      <c r="K427" s="1">
        <v>531</v>
      </c>
    </row>
    <row r="428" spans="1:11">
      <c r="A428" s="3">
        <v>36390</v>
      </c>
      <c r="B428" s="1" t="s">
        <v>1188</v>
      </c>
      <c r="C428" s="2">
        <v>1</v>
      </c>
      <c r="D428" s="1" t="s">
        <v>1189</v>
      </c>
      <c r="E428" s="1">
        <v>0</v>
      </c>
      <c r="F428" s="1">
        <v>0</v>
      </c>
      <c r="G428" s="1">
        <v>1</v>
      </c>
      <c r="H428" s="1">
        <f t="shared" si="7"/>
        <v>0.33333333333333331</v>
      </c>
      <c r="I428" s="1">
        <f>STDEV(H428:H430)</f>
        <v>0</v>
      </c>
      <c r="J428" s="1">
        <f>I428/SQRT(3)</f>
        <v>0</v>
      </c>
      <c r="K428" s="1">
        <v>661</v>
      </c>
    </row>
    <row r="429" spans="1:11">
      <c r="A429" s="3">
        <v>36390</v>
      </c>
      <c r="B429" s="1" t="s">
        <v>1190</v>
      </c>
      <c r="C429" s="2">
        <v>2</v>
      </c>
      <c r="D429" s="1" t="s">
        <v>1191</v>
      </c>
      <c r="E429" s="1">
        <v>0</v>
      </c>
      <c r="F429" s="1">
        <v>1</v>
      </c>
      <c r="G429" s="1">
        <v>0</v>
      </c>
      <c r="H429" s="1">
        <f t="shared" si="7"/>
        <v>0.33333333333333331</v>
      </c>
      <c r="K429" s="1">
        <v>661</v>
      </c>
    </row>
    <row r="430" spans="1:11">
      <c r="A430" s="3">
        <v>36390</v>
      </c>
      <c r="B430" s="1" t="s">
        <v>1192</v>
      </c>
      <c r="C430" s="2">
        <v>3</v>
      </c>
      <c r="D430" s="1" t="s">
        <v>1491</v>
      </c>
      <c r="E430" s="1">
        <v>0</v>
      </c>
      <c r="F430" s="1">
        <v>1</v>
      </c>
      <c r="G430" s="1">
        <v>0</v>
      </c>
      <c r="H430" s="1">
        <f t="shared" si="7"/>
        <v>0.33333333333333331</v>
      </c>
      <c r="K430" s="1">
        <v>661</v>
      </c>
    </row>
    <row r="431" spans="1:11">
      <c r="A431" s="3">
        <v>36308</v>
      </c>
      <c r="B431" s="1" t="s">
        <v>1492</v>
      </c>
      <c r="C431" s="2">
        <v>1</v>
      </c>
      <c r="D431" s="1" t="s">
        <v>1493</v>
      </c>
      <c r="E431" s="1">
        <v>1</v>
      </c>
      <c r="F431" s="1">
        <v>0</v>
      </c>
      <c r="G431" s="1">
        <v>0</v>
      </c>
      <c r="H431" s="1">
        <f t="shared" si="7"/>
        <v>0.33333333333333331</v>
      </c>
      <c r="I431" s="1">
        <f>STDEV(H431:H433)</f>
        <v>0.19245008972987526</v>
      </c>
      <c r="J431" s="1">
        <f>I431/SQRT(3)</f>
        <v>0.11111111111111112</v>
      </c>
      <c r="K431" s="1">
        <v>661</v>
      </c>
    </row>
    <row r="432" spans="1:11">
      <c r="A432" s="3">
        <v>36308</v>
      </c>
      <c r="B432" s="1" t="s">
        <v>1768</v>
      </c>
      <c r="C432" s="2">
        <v>2</v>
      </c>
      <c r="D432" s="1" t="s">
        <v>1769</v>
      </c>
      <c r="E432" s="1">
        <v>1</v>
      </c>
      <c r="F432" s="1">
        <v>0</v>
      </c>
      <c r="G432" s="1">
        <v>0</v>
      </c>
      <c r="H432" s="1">
        <f t="shared" si="7"/>
        <v>0.33333333333333331</v>
      </c>
      <c r="K432" s="1">
        <v>661</v>
      </c>
    </row>
    <row r="433" spans="1:11">
      <c r="A433" s="3">
        <v>36308</v>
      </c>
      <c r="B433" s="1" t="s">
        <v>1770</v>
      </c>
      <c r="C433" s="2">
        <v>3</v>
      </c>
      <c r="D433" s="1" t="s">
        <v>1771</v>
      </c>
      <c r="E433" s="1">
        <v>2</v>
      </c>
      <c r="F433" s="1">
        <v>0</v>
      </c>
      <c r="G433" s="1">
        <v>0</v>
      </c>
      <c r="H433" s="1">
        <f t="shared" si="7"/>
        <v>0.66666666666666663</v>
      </c>
      <c r="K433" s="1">
        <v>661</v>
      </c>
    </row>
    <row r="434" spans="1:11">
      <c r="A434" s="3">
        <v>36313</v>
      </c>
      <c r="B434" s="1" t="s">
        <v>1772</v>
      </c>
      <c r="C434" s="2">
        <v>1</v>
      </c>
      <c r="D434" s="1" t="s">
        <v>1773</v>
      </c>
      <c r="E434" s="1">
        <v>2</v>
      </c>
      <c r="F434" s="1">
        <v>3</v>
      </c>
      <c r="G434" s="1">
        <v>3</v>
      </c>
      <c r="H434" s="1">
        <f t="shared" si="7"/>
        <v>2.6666666666666665</v>
      </c>
      <c r="I434" s="1">
        <f>STDEV(H434:H436)</f>
        <v>0.5091750772173167</v>
      </c>
      <c r="J434" s="1">
        <f>I434/SQRT(3)</f>
        <v>0.29397236789606629</v>
      </c>
      <c r="K434" s="1">
        <v>661</v>
      </c>
    </row>
    <row r="435" spans="1:11">
      <c r="A435" s="3">
        <v>36313</v>
      </c>
      <c r="B435" s="1" t="s">
        <v>1774</v>
      </c>
      <c r="C435" s="2">
        <v>2</v>
      </c>
      <c r="D435" s="1" t="s">
        <v>1775</v>
      </c>
      <c r="E435" s="1">
        <v>2</v>
      </c>
      <c r="F435" s="1">
        <v>1</v>
      </c>
      <c r="G435" s="1">
        <v>2</v>
      </c>
      <c r="H435" s="1">
        <f t="shared" si="7"/>
        <v>1.6666666666666667</v>
      </c>
      <c r="K435" s="1">
        <v>661</v>
      </c>
    </row>
    <row r="436" spans="1:11">
      <c r="A436" s="3">
        <v>36313</v>
      </c>
      <c r="B436" s="1" t="s">
        <v>1776</v>
      </c>
      <c r="C436" s="2">
        <v>3</v>
      </c>
      <c r="D436" s="1" t="s">
        <v>1777</v>
      </c>
      <c r="E436" s="1">
        <v>1</v>
      </c>
      <c r="F436" s="1">
        <v>0</v>
      </c>
      <c r="G436" s="1">
        <v>5</v>
      </c>
      <c r="H436" s="1">
        <f t="shared" si="7"/>
        <v>2</v>
      </c>
      <c r="K436" s="1">
        <v>661</v>
      </c>
    </row>
    <row r="437" spans="1:11">
      <c r="A437" s="3">
        <v>36320</v>
      </c>
      <c r="B437" s="1" t="s">
        <v>1778</v>
      </c>
      <c r="C437" s="2">
        <v>1</v>
      </c>
      <c r="D437" s="1" t="s">
        <v>2319</v>
      </c>
      <c r="E437" s="1">
        <v>1</v>
      </c>
      <c r="F437" s="1">
        <v>0</v>
      </c>
      <c r="G437" s="1">
        <v>0</v>
      </c>
      <c r="H437" s="1">
        <f t="shared" si="7"/>
        <v>0.33333333333333331</v>
      </c>
      <c r="I437" s="1">
        <f>STDEV(H437:H439)</f>
        <v>0.33333333333333337</v>
      </c>
      <c r="J437" s="1">
        <f>I437/SQRT(3)</f>
        <v>0.19245008972987529</v>
      </c>
      <c r="K437" s="1">
        <v>661</v>
      </c>
    </row>
    <row r="438" spans="1:11">
      <c r="A438" s="3">
        <v>36320</v>
      </c>
      <c r="B438" s="1" t="s">
        <v>2320</v>
      </c>
      <c r="C438" s="2">
        <v>2</v>
      </c>
      <c r="D438" s="1" t="s">
        <v>2321</v>
      </c>
      <c r="E438" s="1">
        <v>0</v>
      </c>
      <c r="F438" s="1">
        <v>0</v>
      </c>
      <c r="G438" s="1">
        <v>0</v>
      </c>
      <c r="H438" s="1">
        <f t="shared" si="7"/>
        <v>0</v>
      </c>
      <c r="K438" s="1">
        <v>661</v>
      </c>
    </row>
    <row r="439" spans="1:11">
      <c r="A439" s="3">
        <v>36320</v>
      </c>
      <c r="B439" s="1" t="s">
        <v>2322</v>
      </c>
      <c r="C439" s="2">
        <v>3</v>
      </c>
      <c r="D439" s="1" t="s">
        <v>2323</v>
      </c>
      <c r="E439" s="1">
        <v>1</v>
      </c>
      <c r="F439" s="1">
        <v>1</v>
      </c>
      <c r="G439" s="1">
        <v>0</v>
      </c>
      <c r="H439" s="1">
        <f t="shared" si="7"/>
        <v>0.66666666666666663</v>
      </c>
      <c r="K439" s="1">
        <v>661</v>
      </c>
    </row>
    <row r="440" spans="1:11">
      <c r="A440" s="3">
        <v>36327</v>
      </c>
      <c r="B440" s="1" t="s">
        <v>2324</v>
      </c>
      <c r="C440" s="2">
        <v>1</v>
      </c>
      <c r="D440" s="1" t="s">
        <v>2325</v>
      </c>
      <c r="E440" s="1">
        <v>0</v>
      </c>
      <c r="F440" s="1">
        <v>0</v>
      </c>
      <c r="G440" s="1">
        <v>1</v>
      </c>
      <c r="H440" s="1">
        <f t="shared" si="7"/>
        <v>0.33333333333333331</v>
      </c>
      <c r="I440" s="1">
        <f>STDEV(H440:H442)</f>
        <v>0.19245008972987526</v>
      </c>
      <c r="J440" s="1">
        <f>I440/SQRT(3)</f>
        <v>0.11111111111111112</v>
      </c>
      <c r="K440" s="1">
        <v>661</v>
      </c>
    </row>
    <row r="441" spans="1:11">
      <c r="A441" s="3">
        <v>36327</v>
      </c>
      <c r="B441" s="1" t="s">
        <v>2326</v>
      </c>
      <c r="C441" s="2">
        <v>2</v>
      </c>
      <c r="D441" s="1" t="s">
        <v>2327</v>
      </c>
      <c r="E441" s="1">
        <v>1</v>
      </c>
      <c r="F441" s="1">
        <v>0</v>
      </c>
      <c r="G441" s="1">
        <v>0</v>
      </c>
      <c r="H441" s="1">
        <f t="shared" si="7"/>
        <v>0.33333333333333331</v>
      </c>
      <c r="K441" s="1">
        <v>661</v>
      </c>
    </row>
    <row r="442" spans="1:11">
      <c r="A442" s="3">
        <v>36327</v>
      </c>
      <c r="B442" s="1" t="s">
        <v>2328</v>
      </c>
      <c r="C442" s="2">
        <v>3</v>
      </c>
      <c r="D442" s="1" t="s">
        <v>2895</v>
      </c>
      <c r="E442" s="1">
        <v>0</v>
      </c>
      <c r="F442" s="1">
        <v>2</v>
      </c>
      <c r="G442" s="1">
        <v>0</v>
      </c>
      <c r="H442" s="1">
        <f t="shared" si="7"/>
        <v>0.66666666666666663</v>
      </c>
      <c r="K442" s="1">
        <v>661</v>
      </c>
    </row>
    <row r="443" spans="1:11">
      <c r="A443" s="3">
        <v>36334</v>
      </c>
      <c r="B443" s="1" t="s">
        <v>2896</v>
      </c>
      <c r="C443" s="2">
        <v>1</v>
      </c>
      <c r="D443" s="1" t="s">
        <v>2897</v>
      </c>
      <c r="E443" s="1">
        <v>3</v>
      </c>
      <c r="F443" s="1">
        <v>3</v>
      </c>
      <c r="G443" s="1">
        <v>3</v>
      </c>
      <c r="H443" s="1">
        <f t="shared" si="7"/>
        <v>3</v>
      </c>
      <c r="I443" s="1">
        <f>STDEV(H443:H445)</f>
        <v>1.8358568490953688</v>
      </c>
      <c r="J443" s="1">
        <f>I443/SQRT(3)</f>
        <v>1.0599324460188295</v>
      </c>
      <c r="K443" s="1">
        <v>661</v>
      </c>
    </row>
    <row r="444" spans="1:11">
      <c r="A444" s="3">
        <v>36334</v>
      </c>
      <c r="B444" s="1" t="s">
        <v>2898</v>
      </c>
      <c r="C444" s="2">
        <v>2</v>
      </c>
      <c r="D444" s="1" t="s">
        <v>2899</v>
      </c>
      <c r="E444" s="1">
        <v>1</v>
      </c>
      <c r="F444" s="1">
        <v>2</v>
      </c>
      <c r="G444" s="1">
        <v>1</v>
      </c>
      <c r="H444" s="1">
        <f t="shared" si="7"/>
        <v>1.3333333333333333</v>
      </c>
      <c r="K444" s="1">
        <v>661</v>
      </c>
    </row>
    <row r="445" spans="1:11">
      <c r="A445" s="3">
        <v>36334</v>
      </c>
      <c r="B445" s="1" t="s">
        <v>2900</v>
      </c>
      <c r="C445" s="2">
        <v>3</v>
      </c>
      <c r="D445" s="1" t="s">
        <v>2901</v>
      </c>
      <c r="E445" s="1">
        <v>0</v>
      </c>
      <c r="F445" s="1">
        <v>7</v>
      </c>
      <c r="G445" s="1">
        <v>8</v>
      </c>
      <c r="H445" s="1">
        <f t="shared" si="7"/>
        <v>5</v>
      </c>
      <c r="K445" s="1">
        <v>661</v>
      </c>
    </row>
    <row r="446" spans="1:11">
      <c r="A446" s="3">
        <v>36341</v>
      </c>
      <c r="B446" s="1" t="s">
        <v>2902</v>
      </c>
      <c r="C446" s="2">
        <v>1</v>
      </c>
      <c r="D446" s="1" t="s">
        <v>2903</v>
      </c>
      <c r="E446" s="1">
        <v>1</v>
      </c>
      <c r="F446" s="1">
        <v>0</v>
      </c>
      <c r="G446" s="1">
        <v>0</v>
      </c>
      <c r="H446" s="1">
        <f t="shared" si="7"/>
        <v>0.33333333333333331</v>
      </c>
      <c r="I446" s="1">
        <f>STDEV(H446:H448)</f>
        <v>1.2018504251546629</v>
      </c>
      <c r="J446" s="1">
        <f>I446/SQRT(3)</f>
        <v>0.69388866648871084</v>
      </c>
      <c r="K446" s="1">
        <v>661</v>
      </c>
    </row>
    <row r="447" spans="1:11">
      <c r="A447" s="3">
        <v>36341</v>
      </c>
      <c r="B447" s="1" t="s">
        <v>2904</v>
      </c>
      <c r="C447" s="2">
        <v>2</v>
      </c>
      <c r="D447" s="1" t="s">
        <v>2348</v>
      </c>
      <c r="E447" s="1">
        <v>6</v>
      </c>
      <c r="F447" s="1">
        <v>2</v>
      </c>
      <c r="G447" s="1">
        <v>0</v>
      </c>
      <c r="H447" s="1">
        <f t="shared" si="7"/>
        <v>2.6666666666666665</v>
      </c>
      <c r="K447" s="1">
        <v>661</v>
      </c>
    </row>
    <row r="448" spans="1:11">
      <c r="A448" s="3">
        <v>36341</v>
      </c>
      <c r="B448" s="1" t="s">
        <v>2349</v>
      </c>
      <c r="C448" s="2">
        <v>3</v>
      </c>
      <c r="D448" s="1" t="s">
        <v>2350</v>
      </c>
      <c r="E448" s="1">
        <v>1</v>
      </c>
      <c r="F448" s="1">
        <v>1</v>
      </c>
      <c r="G448" s="1">
        <v>1</v>
      </c>
      <c r="H448" s="1">
        <f t="shared" si="7"/>
        <v>1</v>
      </c>
      <c r="K448" s="1">
        <v>661</v>
      </c>
    </row>
    <row r="449" spans="1:11">
      <c r="A449" s="3">
        <v>36348</v>
      </c>
      <c r="B449" s="1" t="s">
        <v>2351</v>
      </c>
      <c r="C449" s="2">
        <v>1</v>
      </c>
      <c r="D449" s="1" t="s">
        <v>2087</v>
      </c>
      <c r="E449" s="1">
        <v>0</v>
      </c>
      <c r="F449" s="1">
        <v>1</v>
      </c>
      <c r="G449" s="1">
        <v>2</v>
      </c>
      <c r="H449" s="1">
        <f t="shared" si="7"/>
        <v>1</v>
      </c>
      <c r="I449" s="1">
        <f>STDEV(H449:H451)</f>
        <v>0.33333333333333359</v>
      </c>
      <c r="J449" s="1">
        <f>I449/SQRT(3)</f>
        <v>0.19245008972987543</v>
      </c>
      <c r="K449" s="1">
        <v>531</v>
      </c>
    </row>
    <row r="450" spans="1:11">
      <c r="A450" s="3">
        <v>36348</v>
      </c>
      <c r="B450" s="1" t="s">
        <v>2088</v>
      </c>
      <c r="C450" s="2">
        <v>2</v>
      </c>
      <c r="D450" s="1" t="s">
        <v>2089</v>
      </c>
      <c r="E450" s="1">
        <v>1</v>
      </c>
      <c r="F450" s="1">
        <v>0</v>
      </c>
      <c r="G450" s="1">
        <v>1</v>
      </c>
      <c r="H450" s="1">
        <f t="shared" ref="H450:H513" si="8">AVERAGE(E450:G450)</f>
        <v>0.66666666666666663</v>
      </c>
      <c r="K450" s="1">
        <v>531</v>
      </c>
    </row>
    <row r="451" spans="1:11">
      <c r="A451" s="3">
        <v>36348</v>
      </c>
      <c r="B451" s="1" t="s">
        <v>2090</v>
      </c>
      <c r="C451" s="2">
        <v>3</v>
      </c>
      <c r="D451" s="1" t="s">
        <v>2091</v>
      </c>
      <c r="E451" s="1">
        <v>1</v>
      </c>
      <c r="F451" s="1">
        <v>0</v>
      </c>
      <c r="G451" s="1">
        <v>0</v>
      </c>
      <c r="H451" s="1">
        <f t="shared" si="8"/>
        <v>0.33333333333333331</v>
      </c>
      <c r="K451" s="1">
        <v>531</v>
      </c>
    </row>
    <row r="452" spans="1:11">
      <c r="A452" s="3">
        <v>36355</v>
      </c>
      <c r="B452" s="1" t="s">
        <v>2092</v>
      </c>
      <c r="C452" s="2">
        <v>1</v>
      </c>
      <c r="D452" s="1" t="s">
        <v>2093</v>
      </c>
      <c r="E452" s="1">
        <v>1</v>
      </c>
      <c r="F452" s="1">
        <v>0</v>
      </c>
      <c r="G452" s="1">
        <v>0</v>
      </c>
      <c r="H452" s="1">
        <f t="shared" si="8"/>
        <v>0.33333333333333331</v>
      </c>
      <c r="I452" s="1">
        <f>STDEV(H452:H454)</f>
        <v>0.19245008972987526</v>
      </c>
      <c r="J452" s="1">
        <f>I452/SQRT(3)</f>
        <v>0.11111111111111112</v>
      </c>
      <c r="K452" s="1">
        <v>531</v>
      </c>
    </row>
    <row r="453" spans="1:11">
      <c r="A453" s="3">
        <v>36355</v>
      </c>
      <c r="B453" s="1" t="s">
        <v>2094</v>
      </c>
      <c r="C453" s="2">
        <v>2</v>
      </c>
      <c r="D453" s="1" t="s">
        <v>2095</v>
      </c>
      <c r="E453" s="1">
        <v>0</v>
      </c>
      <c r="F453" s="1">
        <v>0</v>
      </c>
      <c r="G453" s="1">
        <v>0</v>
      </c>
      <c r="H453" s="1">
        <f t="shared" si="8"/>
        <v>0</v>
      </c>
      <c r="K453" s="1">
        <v>531</v>
      </c>
    </row>
    <row r="454" spans="1:11">
      <c r="A454" s="3">
        <v>36355</v>
      </c>
      <c r="B454" s="1" t="s">
        <v>2096</v>
      </c>
      <c r="C454" s="2">
        <v>3</v>
      </c>
      <c r="D454" s="1" t="s">
        <v>2097</v>
      </c>
      <c r="E454" s="1">
        <v>0</v>
      </c>
      <c r="F454" s="1">
        <v>0</v>
      </c>
      <c r="G454" s="1">
        <v>1</v>
      </c>
      <c r="H454" s="1">
        <f t="shared" si="8"/>
        <v>0.33333333333333331</v>
      </c>
      <c r="K454" s="1">
        <v>531</v>
      </c>
    </row>
    <row r="455" spans="1:11">
      <c r="A455" s="3">
        <v>36362</v>
      </c>
      <c r="B455" s="1" t="s">
        <v>2098</v>
      </c>
      <c r="C455" s="2">
        <v>1</v>
      </c>
      <c r="D455" s="1" t="s">
        <v>2099</v>
      </c>
      <c r="E455" s="1">
        <v>0</v>
      </c>
      <c r="F455" s="1">
        <v>0</v>
      </c>
      <c r="G455" s="1">
        <v>0</v>
      </c>
      <c r="H455" s="1">
        <f t="shared" si="8"/>
        <v>0</v>
      </c>
      <c r="I455" s="1">
        <f>STDEV(H455:H457)</f>
        <v>0</v>
      </c>
      <c r="J455" s="1">
        <f>I455/SQRT(3)</f>
        <v>0</v>
      </c>
      <c r="K455" s="1">
        <v>531</v>
      </c>
    </row>
    <row r="456" spans="1:11">
      <c r="A456" s="3">
        <v>36362</v>
      </c>
      <c r="B456" s="1" t="s">
        <v>2100</v>
      </c>
      <c r="C456" s="2">
        <v>2</v>
      </c>
      <c r="D456" s="1" t="s">
        <v>2101</v>
      </c>
      <c r="E456" s="1">
        <v>0</v>
      </c>
      <c r="F456" s="1">
        <v>0</v>
      </c>
      <c r="G456" s="1">
        <v>0</v>
      </c>
      <c r="H456" s="1">
        <f t="shared" si="8"/>
        <v>0</v>
      </c>
      <c r="K456" s="1">
        <v>531</v>
      </c>
    </row>
    <row r="457" spans="1:11">
      <c r="A457" s="3">
        <v>36362</v>
      </c>
      <c r="B457" s="1" t="s">
        <v>2102</v>
      </c>
      <c r="C457" s="2">
        <v>3</v>
      </c>
      <c r="D457" s="1" t="s">
        <v>2103</v>
      </c>
      <c r="E457" s="1">
        <v>0</v>
      </c>
      <c r="F457" s="1">
        <v>0</v>
      </c>
      <c r="G457" s="1">
        <v>0</v>
      </c>
      <c r="H457" s="1">
        <f t="shared" si="8"/>
        <v>0</v>
      </c>
      <c r="K457" s="1">
        <v>531</v>
      </c>
    </row>
    <row r="458" spans="1:11">
      <c r="A458" s="3">
        <v>36365</v>
      </c>
      <c r="B458" s="1" t="s">
        <v>2104</v>
      </c>
      <c r="C458" s="2">
        <v>1</v>
      </c>
      <c r="D458" s="1" t="s">
        <v>2105</v>
      </c>
      <c r="E458" s="1">
        <v>0</v>
      </c>
      <c r="F458" s="1">
        <v>0</v>
      </c>
      <c r="G458" s="1">
        <v>0</v>
      </c>
      <c r="H458" s="1">
        <f t="shared" si="8"/>
        <v>0</v>
      </c>
      <c r="I458" s="1">
        <f>STDEV(H458:H460)</f>
        <v>0.50917507721731559</v>
      </c>
      <c r="J458" s="1">
        <f>I458/SQRT(3)</f>
        <v>0.29397236789606568</v>
      </c>
      <c r="K458" s="1">
        <v>661</v>
      </c>
    </row>
    <row r="459" spans="1:11">
      <c r="A459" s="3">
        <v>36365</v>
      </c>
      <c r="B459" s="1" t="s">
        <v>2106</v>
      </c>
      <c r="C459" s="2">
        <v>2</v>
      </c>
      <c r="D459" s="1" t="s">
        <v>2373</v>
      </c>
      <c r="E459" s="1">
        <v>1</v>
      </c>
      <c r="F459" s="1">
        <v>0</v>
      </c>
      <c r="G459" s="1">
        <v>0</v>
      </c>
      <c r="H459" s="1">
        <f t="shared" si="8"/>
        <v>0.33333333333333331</v>
      </c>
      <c r="K459" s="1">
        <v>661</v>
      </c>
    </row>
    <row r="460" spans="1:11">
      <c r="A460" s="3">
        <v>36365</v>
      </c>
      <c r="B460" s="1" t="s">
        <v>2374</v>
      </c>
      <c r="C460" s="2">
        <v>3</v>
      </c>
      <c r="D460" s="1" t="s">
        <v>2109</v>
      </c>
      <c r="E460" s="1">
        <v>0</v>
      </c>
      <c r="F460" s="1">
        <v>3</v>
      </c>
      <c r="G460" s="1">
        <v>0</v>
      </c>
      <c r="H460" s="1">
        <f t="shared" si="8"/>
        <v>1</v>
      </c>
      <c r="K460" s="1">
        <v>661</v>
      </c>
    </row>
    <row r="461" spans="1:11">
      <c r="A461" s="3">
        <v>36376</v>
      </c>
      <c r="B461" s="1" t="s">
        <v>2110</v>
      </c>
      <c r="C461" s="2">
        <v>1</v>
      </c>
      <c r="D461" s="1" t="s">
        <v>2379</v>
      </c>
      <c r="E461" s="1">
        <v>0</v>
      </c>
      <c r="F461" s="1">
        <v>1</v>
      </c>
      <c r="G461" s="1">
        <v>0</v>
      </c>
      <c r="H461" s="1">
        <f t="shared" si="8"/>
        <v>0.33333333333333331</v>
      </c>
      <c r="I461" s="1">
        <f>STDEV(H461:H463)</f>
        <v>1.2619796324000609</v>
      </c>
      <c r="J461" s="1">
        <f>I461/SQRT(3)</f>
        <v>0.72860428047800019</v>
      </c>
      <c r="K461" s="1">
        <v>661</v>
      </c>
    </row>
    <row r="462" spans="1:11">
      <c r="A462" s="3">
        <v>36376</v>
      </c>
      <c r="B462" s="1" t="s">
        <v>2380</v>
      </c>
      <c r="C462" s="2">
        <v>2</v>
      </c>
      <c r="D462" s="1" t="s">
        <v>1575</v>
      </c>
      <c r="E462" s="1">
        <v>0</v>
      </c>
      <c r="F462" s="1">
        <v>0</v>
      </c>
      <c r="G462" s="1">
        <v>0</v>
      </c>
      <c r="H462" s="1">
        <f t="shared" si="8"/>
        <v>0</v>
      </c>
      <c r="K462" s="1">
        <v>661</v>
      </c>
    </row>
    <row r="463" spans="1:11">
      <c r="A463" s="3">
        <v>36376</v>
      </c>
      <c r="B463" s="1" t="s">
        <v>1576</v>
      </c>
      <c r="C463" s="2">
        <v>3</v>
      </c>
      <c r="D463" s="1" t="s">
        <v>1577</v>
      </c>
      <c r="E463" s="1">
        <v>2</v>
      </c>
      <c r="F463" s="1">
        <v>4</v>
      </c>
      <c r="G463" s="1">
        <v>1</v>
      </c>
      <c r="H463" s="1">
        <f t="shared" si="8"/>
        <v>2.3333333333333335</v>
      </c>
      <c r="K463" s="1">
        <v>661</v>
      </c>
    </row>
    <row r="464" spans="1:11">
      <c r="A464" s="3">
        <v>36383</v>
      </c>
      <c r="B464" s="1" t="s">
        <v>1578</v>
      </c>
      <c r="C464" s="2">
        <v>1</v>
      </c>
      <c r="D464" s="1" t="s">
        <v>2111</v>
      </c>
      <c r="E464" s="1">
        <v>0</v>
      </c>
      <c r="F464" s="1">
        <v>0</v>
      </c>
      <c r="G464" s="1">
        <v>1</v>
      </c>
      <c r="H464" s="1">
        <f t="shared" si="8"/>
        <v>0.33333333333333331</v>
      </c>
      <c r="I464" s="1">
        <f>STDEV(H464:H466)</f>
        <v>0.33333333333333337</v>
      </c>
      <c r="J464" s="1">
        <f>I464/SQRT(3)</f>
        <v>0.19245008972987529</v>
      </c>
      <c r="K464" s="1">
        <v>531</v>
      </c>
    </row>
    <row r="465" spans="1:11">
      <c r="A465" s="3">
        <v>36383</v>
      </c>
      <c r="B465" s="1" t="s">
        <v>2112</v>
      </c>
      <c r="C465" s="2">
        <v>2</v>
      </c>
      <c r="D465" s="1" t="s">
        <v>2113</v>
      </c>
      <c r="E465" s="1">
        <v>1</v>
      </c>
      <c r="F465" s="1">
        <v>1</v>
      </c>
      <c r="G465" s="1">
        <v>0</v>
      </c>
      <c r="H465" s="1">
        <f t="shared" si="8"/>
        <v>0.66666666666666663</v>
      </c>
      <c r="K465" s="1">
        <v>531</v>
      </c>
    </row>
    <row r="466" spans="1:11">
      <c r="A466" s="3">
        <v>36383</v>
      </c>
      <c r="B466" s="1" t="s">
        <v>2114</v>
      </c>
      <c r="C466" s="2">
        <v>3</v>
      </c>
      <c r="D466" s="1" t="s">
        <v>2115</v>
      </c>
      <c r="E466" s="1">
        <v>0</v>
      </c>
      <c r="F466" s="1">
        <v>0</v>
      </c>
      <c r="G466" s="1">
        <v>0</v>
      </c>
      <c r="H466" s="1">
        <f t="shared" si="8"/>
        <v>0</v>
      </c>
      <c r="K466" s="1">
        <v>531</v>
      </c>
    </row>
    <row r="467" spans="1:11">
      <c r="A467" s="3">
        <v>36390</v>
      </c>
      <c r="B467" s="1" t="s">
        <v>2116</v>
      </c>
      <c r="C467" s="2">
        <v>1</v>
      </c>
      <c r="D467" s="1" t="s">
        <v>2117</v>
      </c>
      <c r="E467" s="1">
        <v>0</v>
      </c>
      <c r="F467" s="1">
        <v>0</v>
      </c>
      <c r="G467" s="1">
        <v>0</v>
      </c>
      <c r="H467" s="1">
        <f t="shared" si="8"/>
        <v>0</v>
      </c>
      <c r="I467" s="1">
        <f>STDEV(H467:H469)</f>
        <v>0.19245008972987526</v>
      </c>
      <c r="J467" s="1">
        <f>I467/SQRT(3)</f>
        <v>0.11111111111111112</v>
      </c>
      <c r="K467" s="1">
        <v>661</v>
      </c>
    </row>
    <row r="468" spans="1:11">
      <c r="A468" s="3">
        <v>36390</v>
      </c>
      <c r="B468" s="1" t="s">
        <v>2118</v>
      </c>
      <c r="C468" s="2">
        <v>2</v>
      </c>
      <c r="D468" s="1" t="s">
        <v>1849</v>
      </c>
      <c r="E468" s="1">
        <v>0</v>
      </c>
      <c r="F468" s="1">
        <v>1</v>
      </c>
      <c r="G468" s="1">
        <v>0</v>
      </c>
      <c r="H468" s="1">
        <f t="shared" si="8"/>
        <v>0.33333333333333331</v>
      </c>
      <c r="K468" s="1">
        <v>661</v>
      </c>
    </row>
    <row r="469" spans="1:11">
      <c r="A469" s="3">
        <v>36390</v>
      </c>
      <c r="B469" s="1" t="s">
        <v>1850</v>
      </c>
      <c r="C469" s="2">
        <v>3</v>
      </c>
      <c r="D469" s="1" t="s">
        <v>1851</v>
      </c>
      <c r="E469" s="1">
        <v>0</v>
      </c>
      <c r="F469" s="1">
        <v>0</v>
      </c>
      <c r="G469" s="1">
        <v>1</v>
      </c>
      <c r="H469" s="1">
        <f t="shared" si="8"/>
        <v>0.33333333333333331</v>
      </c>
      <c r="K469" s="1">
        <v>661</v>
      </c>
    </row>
    <row r="470" spans="1:11">
      <c r="A470" s="3">
        <v>36308</v>
      </c>
      <c r="B470" s="1" t="s">
        <v>1852</v>
      </c>
      <c r="C470" s="2">
        <v>1</v>
      </c>
      <c r="D470" s="1" t="s">
        <v>1853</v>
      </c>
      <c r="E470" s="1">
        <v>0</v>
      </c>
      <c r="F470" s="1">
        <v>1</v>
      </c>
      <c r="G470" s="1">
        <v>1</v>
      </c>
      <c r="H470" s="1">
        <f t="shared" si="8"/>
        <v>0.66666666666666663</v>
      </c>
      <c r="I470" s="1">
        <f>STDEV(H470:H472)</f>
        <v>0.33333333333333343</v>
      </c>
      <c r="J470" s="1">
        <f>I470/SQRT(3)</f>
        <v>0.19245008972987532</v>
      </c>
      <c r="K470" s="1">
        <v>661</v>
      </c>
    </row>
    <row r="471" spans="1:11">
      <c r="A471" s="3">
        <v>36308</v>
      </c>
      <c r="B471" s="1" t="s">
        <v>1854</v>
      </c>
      <c r="C471" s="2">
        <v>2</v>
      </c>
      <c r="D471" s="1" t="s">
        <v>1855</v>
      </c>
      <c r="E471" s="1">
        <v>0</v>
      </c>
      <c r="F471" s="1">
        <v>3</v>
      </c>
      <c r="G471" s="1">
        <v>1</v>
      </c>
      <c r="H471" s="1">
        <f t="shared" si="8"/>
        <v>1.3333333333333333</v>
      </c>
      <c r="K471" s="1">
        <v>661</v>
      </c>
    </row>
    <row r="472" spans="1:11">
      <c r="A472" s="3">
        <v>36308</v>
      </c>
      <c r="B472" s="1" t="s">
        <v>1856</v>
      </c>
      <c r="C472" s="2">
        <v>3</v>
      </c>
      <c r="D472" s="1" t="s">
        <v>1857</v>
      </c>
      <c r="E472" s="1">
        <v>2</v>
      </c>
      <c r="F472" s="1">
        <v>0</v>
      </c>
      <c r="G472" s="1">
        <v>1</v>
      </c>
      <c r="H472" s="1">
        <f t="shared" si="8"/>
        <v>1</v>
      </c>
      <c r="K472" s="1">
        <v>661</v>
      </c>
    </row>
    <row r="473" spans="1:11">
      <c r="A473" s="3">
        <v>36313</v>
      </c>
      <c r="B473" s="1" t="s">
        <v>1858</v>
      </c>
      <c r="C473" s="2">
        <v>1</v>
      </c>
      <c r="D473" s="1" t="s">
        <v>1859</v>
      </c>
      <c r="E473" s="1">
        <v>1</v>
      </c>
      <c r="F473" s="1">
        <v>2</v>
      </c>
      <c r="G473" s="1">
        <v>0</v>
      </c>
      <c r="H473" s="1">
        <f t="shared" si="8"/>
        <v>1</v>
      </c>
      <c r="I473" s="1">
        <f>STDEV(H473:H475)</f>
        <v>0.8388704928078613</v>
      </c>
      <c r="J473" s="1">
        <f>I473/SQRT(3)</f>
        <v>0.48432210483785276</v>
      </c>
      <c r="K473" s="1">
        <v>661</v>
      </c>
    </row>
    <row r="474" spans="1:11">
      <c r="A474" s="3">
        <v>36313</v>
      </c>
      <c r="B474" s="1" t="s">
        <v>1860</v>
      </c>
      <c r="C474" s="2">
        <v>2</v>
      </c>
      <c r="D474" s="1" t="s">
        <v>1861</v>
      </c>
      <c r="E474" s="1">
        <v>2</v>
      </c>
      <c r="F474" s="1">
        <v>2</v>
      </c>
      <c r="G474" s="1">
        <v>4</v>
      </c>
      <c r="H474" s="1">
        <f t="shared" si="8"/>
        <v>2.6666666666666665</v>
      </c>
      <c r="K474" s="1">
        <v>661</v>
      </c>
    </row>
    <row r="475" spans="1:11">
      <c r="A475" s="3">
        <v>36313</v>
      </c>
      <c r="B475" s="1" t="s">
        <v>1862</v>
      </c>
      <c r="C475" s="2">
        <v>3</v>
      </c>
      <c r="D475" s="1" t="s">
        <v>1863</v>
      </c>
      <c r="E475" s="1">
        <v>5</v>
      </c>
      <c r="F475" s="1">
        <v>1</v>
      </c>
      <c r="G475" s="1">
        <v>0</v>
      </c>
      <c r="H475" s="1">
        <f t="shared" si="8"/>
        <v>2</v>
      </c>
      <c r="K475" s="1">
        <v>661</v>
      </c>
    </row>
    <row r="476" spans="1:11">
      <c r="A476" s="3">
        <v>36320</v>
      </c>
      <c r="B476" s="1" t="s">
        <v>1864</v>
      </c>
      <c r="C476" s="2">
        <v>1</v>
      </c>
      <c r="D476" s="1" t="s">
        <v>1865</v>
      </c>
      <c r="E476" s="1">
        <v>0</v>
      </c>
      <c r="F476" s="1">
        <v>0</v>
      </c>
      <c r="G476" s="1">
        <v>0</v>
      </c>
      <c r="H476" s="1">
        <f t="shared" si="8"/>
        <v>0</v>
      </c>
      <c r="I476" s="1">
        <f>STDEV(H476:H478)</f>
        <v>0.38490017945975052</v>
      </c>
      <c r="J476" s="1">
        <f>I476/SQRT(3)</f>
        <v>0.22222222222222224</v>
      </c>
      <c r="K476" s="1">
        <v>661</v>
      </c>
    </row>
    <row r="477" spans="1:11">
      <c r="A477" s="3">
        <v>36320</v>
      </c>
      <c r="B477" s="1" t="s">
        <v>1866</v>
      </c>
      <c r="C477" s="2">
        <v>2</v>
      </c>
      <c r="D477" s="1" t="s">
        <v>1867</v>
      </c>
      <c r="E477" s="1">
        <v>0</v>
      </c>
      <c r="F477" s="1">
        <v>0</v>
      </c>
      <c r="G477" s="1">
        <v>0</v>
      </c>
      <c r="H477" s="1">
        <f t="shared" si="8"/>
        <v>0</v>
      </c>
      <c r="K477" s="1">
        <v>661</v>
      </c>
    </row>
    <row r="478" spans="1:11">
      <c r="A478" s="3">
        <v>36320</v>
      </c>
      <c r="B478" s="1" t="s">
        <v>1868</v>
      </c>
      <c r="C478" s="2">
        <v>3</v>
      </c>
      <c r="D478" s="1" t="s">
        <v>1334</v>
      </c>
      <c r="E478" s="1">
        <v>1</v>
      </c>
      <c r="F478" s="1">
        <v>0</v>
      </c>
      <c r="G478" s="1">
        <v>1</v>
      </c>
      <c r="H478" s="1">
        <f t="shared" si="8"/>
        <v>0.66666666666666663</v>
      </c>
      <c r="K478" s="1">
        <v>661</v>
      </c>
    </row>
    <row r="479" spans="1:11">
      <c r="A479" s="3">
        <v>36327</v>
      </c>
      <c r="B479" s="1" t="s">
        <v>1335</v>
      </c>
      <c r="C479" s="2">
        <v>1</v>
      </c>
      <c r="D479" s="1" t="s">
        <v>1336</v>
      </c>
      <c r="E479" s="1">
        <v>0</v>
      </c>
      <c r="F479" s="1">
        <v>0</v>
      </c>
      <c r="G479" s="1">
        <v>1</v>
      </c>
      <c r="H479" s="1">
        <f t="shared" si="8"/>
        <v>0.33333333333333331</v>
      </c>
      <c r="I479" s="1">
        <f>STDEV(H479:H481)</f>
        <v>0.19245008972987526</v>
      </c>
      <c r="J479" s="1">
        <f>I479/SQRT(3)</f>
        <v>0.11111111111111112</v>
      </c>
      <c r="K479" s="1">
        <v>661</v>
      </c>
    </row>
    <row r="480" spans="1:11">
      <c r="A480" s="3">
        <v>36327</v>
      </c>
      <c r="B480" s="1" t="s">
        <v>1337</v>
      </c>
      <c r="C480" s="2">
        <v>2</v>
      </c>
      <c r="D480" s="1" t="s">
        <v>1338</v>
      </c>
      <c r="E480" s="1">
        <v>1</v>
      </c>
      <c r="F480" s="1">
        <v>0</v>
      </c>
      <c r="G480" s="1">
        <v>0</v>
      </c>
      <c r="H480" s="1">
        <f t="shared" si="8"/>
        <v>0.33333333333333331</v>
      </c>
      <c r="K480" s="1">
        <v>661</v>
      </c>
    </row>
    <row r="481" spans="1:11">
      <c r="A481" s="3">
        <v>36327</v>
      </c>
      <c r="B481" s="1" t="s">
        <v>1339</v>
      </c>
      <c r="C481" s="2">
        <v>3</v>
      </c>
      <c r="D481" s="1" t="s">
        <v>1617</v>
      </c>
      <c r="E481" s="1">
        <v>0</v>
      </c>
      <c r="F481" s="1">
        <v>0</v>
      </c>
      <c r="G481" s="1">
        <v>0</v>
      </c>
      <c r="H481" s="1">
        <f t="shared" si="8"/>
        <v>0</v>
      </c>
      <c r="K481" s="1">
        <v>661</v>
      </c>
    </row>
    <row r="482" spans="1:11">
      <c r="A482" s="3">
        <v>36334</v>
      </c>
      <c r="B482" s="1" t="s">
        <v>1618</v>
      </c>
      <c r="C482" s="2">
        <v>1</v>
      </c>
      <c r="D482" s="1" t="s">
        <v>1619</v>
      </c>
      <c r="E482" s="1">
        <v>0</v>
      </c>
      <c r="F482" s="1">
        <v>0</v>
      </c>
      <c r="G482" s="1">
        <v>1</v>
      </c>
      <c r="H482" s="1">
        <f t="shared" si="8"/>
        <v>0.33333333333333331</v>
      </c>
      <c r="I482" s="1">
        <f>STDEV(H482:H484)</f>
        <v>0.19245008972987526</v>
      </c>
      <c r="J482" s="1">
        <f>I482/SQRT(3)</f>
        <v>0.11111111111111112</v>
      </c>
      <c r="K482" s="1">
        <v>661</v>
      </c>
    </row>
    <row r="483" spans="1:11">
      <c r="A483" s="3">
        <v>36334</v>
      </c>
      <c r="B483" s="1" t="s">
        <v>1620</v>
      </c>
      <c r="C483" s="2">
        <v>2</v>
      </c>
      <c r="D483" s="1" t="s">
        <v>1893</v>
      </c>
      <c r="E483" s="1">
        <v>0</v>
      </c>
      <c r="F483" s="1">
        <v>0</v>
      </c>
      <c r="G483" s="1">
        <v>1</v>
      </c>
      <c r="H483" s="1">
        <f t="shared" si="8"/>
        <v>0.33333333333333331</v>
      </c>
      <c r="K483" s="1">
        <v>661</v>
      </c>
    </row>
    <row r="484" spans="1:11">
      <c r="A484" s="3">
        <v>36334</v>
      </c>
      <c r="B484" s="1" t="s">
        <v>1894</v>
      </c>
      <c r="C484" s="2">
        <v>3</v>
      </c>
      <c r="D484" s="1" t="s">
        <v>1895</v>
      </c>
      <c r="E484" s="1">
        <v>0</v>
      </c>
      <c r="F484" s="1">
        <v>0</v>
      </c>
      <c r="G484" s="1">
        <v>0</v>
      </c>
      <c r="H484" s="1">
        <f t="shared" si="8"/>
        <v>0</v>
      </c>
      <c r="K484" s="1">
        <v>661</v>
      </c>
    </row>
    <row r="485" spans="1:11">
      <c r="A485" s="3">
        <v>36341</v>
      </c>
      <c r="B485" s="1" t="s">
        <v>1896</v>
      </c>
      <c r="C485" s="2">
        <v>1</v>
      </c>
      <c r="D485" s="1" t="s">
        <v>1897</v>
      </c>
      <c r="E485" s="1">
        <v>0</v>
      </c>
      <c r="F485" s="1">
        <v>2</v>
      </c>
      <c r="G485" s="1">
        <v>5</v>
      </c>
      <c r="H485" s="1">
        <f t="shared" si="8"/>
        <v>2.3333333333333335</v>
      </c>
      <c r="I485" s="1">
        <f>STDEV(H485:H487)</f>
        <v>1.0715167512214396</v>
      </c>
      <c r="J485" s="1">
        <f>I485/SQRT(3)</f>
        <v>0.61864048475889144</v>
      </c>
      <c r="K485" s="1">
        <v>661</v>
      </c>
    </row>
    <row r="486" spans="1:11">
      <c r="A486" s="3">
        <v>36341</v>
      </c>
      <c r="B486" s="1" t="s">
        <v>1898</v>
      </c>
      <c r="C486" s="2">
        <v>2</v>
      </c>
      <c r="D486" s="1" t="s">
        <v>1899</v>
      </c>
      <c r="E486" s="1">
        <v>0</v>
      </c>
      <c r="F486" s="1">
        <v>0</v>
      </c>
      <c r="G486" s="1">
        <v>2</v>
      </c>
      <c r="H486" s="1">
        <f t="shared" si="8"/>
        <v>0.66666666666666663</v>
      </c>
      <c r="K486" s="1">
        <v>661</v>
      </c>
    </row>
    <row r="487" spans="1:11">
      <c r="A487" s="3">
        <v>36341</v>
      </c>
      <c r="B487" s="1" t="s">
        <v>1900</v>
      </c>
      <c r="C487" s="2">
        <v>3</v>
      </c>
      <c r="D487" s="1" t="s">
        <v>2437</v>
      </c>
      <c r="E487" s="1">
        <v>0</v>
      </c>
      <c r="F487" s="1">
        <v>1</v>
      </c>
      <c r="G487" s="1">
        <v>0</v>
      </c>
      <c r="H487" s="1">
        <f t="shared" si="8"/>
        <v>0.33333333333333331</v>
      </c>
      <c r="K487" s="1">
        <v>661</v>
      </c>
    </row>
    <row r="488" spans="1:11">
      <c r="A488" s="3">
        <v>36348</v>
      </c>
      <c r="B488" s="1" t="s">
        <v>2438</v>
      </c>
      <c r="C488" s="2">
        <v>1</v>
      </c>
      <c r="D488" s="1" t="s">
        <v>2439</v>
      </c>
      <c r="E488" s="1">
        <v>3</v>
      </c>
      <c r="F488" s="1">
        <v>9</v>
      </c>
      <c r="G488" s="1">
        <v>2</v>
      </c>
      <c r="H488" s="1">
        <f t="shared" si="8"/>
        <v>4.666666666666667</v>
      </c>
      <c r="I488" s="1">
        <f>STDEV(H488:H490)</f>
        <v>2.4113927126900787</v>
      </c>
      <c r="J488" s="1">
        <f>I488/SQRT(3)</f>
        <v>1.392218231793519</v>
      </c>
      <c r="K488" s="1">
        <v>531</v>
      </c>
    </row>
    <row r="489" spans="1:11">
      <c r="A489" s="3">
        <v>36348</v>
      </c>
      <c r="B489" s="1" t="s">
        <v>2440</v>
      </c>
      <c r="C489" s="2">
        <v>2</v>
      </c>
      <c r="D489" s="1" t="s">
        <v>2441</v>
      </c>
      <c r="E489" s="1">
        <v>0</v>
      </c>
      <c r="F489" s="1">
        <v>2</v>
      </c>
      <c r="G489" s="1">
        <v>0</v>
      </c>
      <c r="H489" s="1">
        <f t="shared" si="8"/>
        <v>0.66666666666666663</v>
      </c>
      <c r="K489" s="1">
        <v>531</v>
      </c>
    </row>
    <row r="490" spans="1:11">
      <c r="A490" s="3">
        <v>36348</v>
      </c>
      <c r="B490" s="1" t="s">
        <v>2442</v>
      </c>
      <c r="C490" s="2">
        <v>3</v>
      </c>
      <c r="D490" s="1" t="s">
        <v>2443</v>
      </c>
      <c r="E490" s="1">
        <v>1</v>
      </c>
      <c r="F490" s="1">
        <v>0</v>
      </c>
      <c r="G490" s="1">
        <v>0</v>
      </c>
      <c r="H490" s="1">
        <f t="shared" si="8"/>
        <v>0.33333333333333331</v>
      </c>
      <c r="K490" s="1">
        <v>531</v>
      </c>
    </row>
    <row r="491" spans="1:11">
      <c r="A491" s="3">
        <v>36355</v>
      </c>
      <c r="B491" s="1" t="s">
        <v>2444</v>
      </c>
      <c r="C491" s="2">
        <v>1</v>
      </c>
      <c r="D491" s="1" t="s">
        <v>2445</v>
      </c>
      <c r="E491" s="1">
        <v>0</v>
      </c>
      <c r="F491" s="1">
        <v>0</v>
      </c>
      <c r="G491" s="1">
        <v>1</v>
      </c>
      <c r="H491" s="1">
        <f t="shared" si="8"/>
        <v>0.33333333333333331</v>
      </c>
      <c r="I491" s="1">
        <f>STDEV(H491:H493)</f>
        <v>0.50917507721731559</v>
      </c>
      <c r="J491" s="1">
        <f>I491/SQRT(3)</f>
        <v>0.29397236789606568</v>
      </c>
      <c r="K491" s="1">
        <v>531</v>
      </c>
    </row>
    <row r="492" spans="1:11">
      <c r="A492" s="3">
        <v>36355</v>
      </c>
      <c r="B492" s="1" t="s">
        <v>2446</v>
      </c>
      <c r="C492" s="2">
        <v>2</v>
      </c>
      <c r="D492" s="1" t="s">
        <v>2447</v>
      </c>
      <c r="E492" s="1">
        <v>2</v>
      </c>
      <c r="F492" s="1">
        <v>0</v>
      </c>
      <c r="G492" s="1">
        <v>2</v>
      </c>
      <c r="H492" s="1">
        <f t="shared" si="8"/>
        <v>1.3333333333333333</v>
      </c>
      <c r="K492" s="1">
        <v>531</v>
      </c>
    </row>
    <row r="493" spans="1:11">
      <c r="A493" s="3">
        <v>36355</v>
      </c>
      <c r="B493" s="1" t="s">
        <v>2448</v>
      </c>
      <c r="C493" s="2">
        <v>3</v>
      </c>
      <c r="D493" s="1" t="s">
        <v>2449</v>
      </c>
      <c r="E493" s="1">
        <v>1</v>
      </c>
      <c r="F493" s="1">
        <v>2</v>
      </c>
      <c r="G493" s="1">
        <v>0</v>
      </c>
      <c r="H493" s="1">
        <f t="shared" si="8"/>
        <v>1</v>
      </c>
      <c r="K493" s="1">
        <v>531</v>
      </c>
    </row>
    <row r="494" spans="1:11">
      <c r="A494" s="3">
        <v>36362</v>
      </c>
      <c r="B494" s="1" t="s">
        <v>2450</v>
      </c>
      <c r="C494" s="2">
        <v>1</v>
      </c>
      <c r="D494" s="1" t="s">
        <v>3014</v>
      </c>
      <c r="E494" s="1">
        <v>1</v>
      </c>
      <c r="F494" s="1">
        <v>0</v>
      </c>
      <c r="G494" s="1">
        <v>0</v>
      </c>
      <c r="H494" s="1">
        <f t="shared" si="8"/>
        <v>0.33333333333333331</v>
      </c>
      <c r="I494" s="1">
        <f>STDEV(H494:H496)</f>
        <v>0.50917507721731559</v>
      </c>
      <c r="J494" s="1">
        <f>I494/SQRT(3)</f>
        <v>0.29397236789606568</v>
      </c>
      <c r="K494" s="1">
        <v>531</v>
      </c>
    </row>
    <row r="495" spans="1:11">
      <c r="A495" s="3">
        <v>36362</v>
      </c>
      <c r="B495" s="1" t="s">
        <v>3015</v>
      </c>
      <c r="C495" s="2">
        <v>2</v>
      </c>
      <c r="D495" s="1" t="s">
        <v>3016</v>
      </c>
      <c r="E495" s="1">
        <v>0</v>
      </c>
      <c r="F495" s="1">
        <v>0</v>
      </c>
      <c r="G495" s="1">
        <v>0</v>
      </c>
      <c r="H495" s="1">
        <f t="shared" si="8"/>
        <v>0</v>
      </c>
      <c r="K495" s="1">
        <v>531</v>
      </c>
    </row>
    <row r="496" spans="1:11">
      <c r="A496" s="3">
        <v>36362</v>
      </c>
      <c r="B496" s="1" t="s">
        <v>3017</v>
      </c>
      <c r="C496" s="2">
        <v>3</v>
      </c>
      <c r="D496" s="1" t="s">
        <v>3018</v>
      </c>
      <c r="E496" s="1">
        <v>1</v>
      </c>
      <c r="F496" s="1">
        <v>1</v>
      </c>
      <c r="G496" s="1">
        <v>1</v>
      </c>
      <c r="H496" s="1">
        <f t="shared" si="8"/>
        <v>1</v>
      </c>
      <c r="K496" s="1">
        <v>531</v>
      </c>
    </row>
    <row r="497" spans="1:12">
      <c r="A497" s="3">
        <v>36365</v>
      </c>
      <c r="B497" s="1" t="s">
        <v>3019</v>
      </c>
      <c r="C497" s="2">
        <v>1</v>
      </c>
      <c r="D497" s="1" t="s">
        <v>3020</v>
      </c>
      <c r="E497" s="1">
        <v>2</v>
      </c>
      <c r="F497" s="1">
        <v>3</v>
      </c>
      <c r="G497" s="1">
        <v>0</v>
      </c>
      <c r="H497" s="1">
        <f t="shared" si="8"/>
        <v>1.6666666666666667</v>
      </c>
      <c r="I497" s="1">
        <f>STDEV(H497:H499)</f>
        <v>0.83887049280786097</v>
      </c>
      <c r="J497" s="1">
        <f>I497/SQRT(3)</f>
        <v>0.4843221048378526</v>
      </c>
      <c r="K497" s="1">
        <v>661</v>
      </c>
    </row>
    <row r="498" spans="1:12">
      <c r="A498" s="3">
        <v>36365</v>
      </c>
      <c r="B498" s="1" t="s">
        <v>3021</v>
      </c>
      <c r="C498" s="2">
        <v>2</v>
      </c>
      <c r="D498" s="1" t="s">
        <v>3022</v>
      </c>
      <c r="E498" s="1">
        <v>0</v>
      </c>
      <c r="F498" s="1">
        <v>0</v>
      </c>
      <c r="G498" s="1">
        <v>0</v>
      </c>
      <c r="H498" s="1">
        <f t="shared" si="8"/>
        <v>0</v>
      </c>
      <c r="K498" s="1">
        <v>661</v>
      </c>
    </row>
    <row r="499" spans="1:12">
      <c r="A499" s="3">
        <v>36365</v>
      </c>
      <c r="B499" s="1" t="s">
        <v>2754</v>
      </c>
      <c r="C499" s="2">
        <v>3</v>
      </c>
      <c r="D499" s="1" t="s">
        <v>2755</v>
      </c>
      <c r="E499" s="1">
        <v>0</v>
      </c>
      <c r="F499" s="1">
        <v>1</v>
      </c>
      <c r="G499" s="1">
        <v>1</v>
      </c>
      <c r="H499" s="1">
        <f t="shared" si="8"/>
        <v>0.66666666666666663</v>
      </c>
      <c r="K499" s="1">
        <v>661</v>
      </c>
    </row>
    <row r="500" spans="1:12">
      <c r="A500" s="3">
        <v>36376</v>
      </c>
      <c r="B500" s="1" t="s">
        <v>2459</v>
      </c>
      <c r="C500" s="2">
        <v>1</v>
      </c>
      <c r="D500" s="1" t="s">
        <v>2460</v>
      </c>
      <c r="E500" s="1">
        <v>0</v>
      </c>
      <c r="F500" s="1">
        <v>0</v>
      </c>
      <c r="G500" s="1">
        <v>0</v>
      </c>
      <c r="H500" s="1">
        <f t="shared" si="8"/>
        <v>0</v>
      </c>
      <c r="I500" s="1">
        <f>STDEV(H500:H502)</f>
        <v>0.19245008972987526</v>
      </c>
      <c r="J500" s="1">
        <f>I500/SQRT(3)</f>
        <v>0.11111111111111112</v>
      </c>
      <c r="K500" s="1">
        <v>661</v>
      </c>
    </row>
    <row r="501" spans="1:12">
      <c r="A501" s="3">
        <v>36376</v>
      </c>
      <c r="B501" s="1" t="s">
        <v>2461</v>
      </c>
      <c r="C501" s="2">
        <v>2</v>
      </c>
      <c r="D501" s="1" t="s">
        <v>2462</v>
      </c>
      <c r="E501" s="1">
        <v>0</v>
      </c>
      <c r="F501" s="1">
        <v>0</v>
      </c>
      <c r="G501" s="1">
        <v>0</v>
      </c>
      <c r="H501" s="1">
        <f t="shared" si="8"/>
        <v>0</v>
      </c>
      <c r="K501" s="1">
        <v>661</v>
      </c>
    </row>
    <row r="502" spans="1:12">
      <c r="A502" s="3">
        <v>36376</v>
      </c>
      <c r="B502" s="1" t="s">
        <v>2463</v>
      </c>
      <c r="C502" s="2">
        <v>3</v>
      </c>
      <c r="D502" s="1" t="s">
        <v>2213</v>
      </c>
      <c r="E502" s="1">
        <v>1</v>
      </c>
      <c r="F502" s="1">
        <v>0</v>
      </c>
      <c r="G502" s="1">
        <v>0</v>
      </c>
      <c r="H502" s="1">
        <f t="shared" si="8"/>
        <v>0.33333333333333331</v>
      </c>
      <c r="K502" s="1">
        <v>661</v>
      </c>
    </row>
    <row r="503" spans="1:12">
      <c r="A503" s="3">
        <v>36383</v>
      </c>
      <c r="B503" s="1" t="s">
        <v>2214</v>
      </c>
      <c r="C503" s="2">
        <v>1</v>
      </c>
      <c r="D503" s="1" t="s">
        <v>2215</v>
      </c>
      <c r="E503" s="1">
        <v>0</v>
      </c>
      <c r="F503" s="1">
        <v>0</v>
      </c>
      <c r="G503" s="1">
        <v>0</v>
      </c>
      <c r="H503" s="1">
        <f t="shared" si="8"/>
        <v>0</v>
      </c>
      <c r="I503" s="1">
        <f>STDEV(H503:H505)</f>
        <v>0.19245008972987526</v>
      </c>
      <c r="J503" s="1">
        <f>I503/SQRT(3)</f>
        <v>0.11111111111111112</v>
      </c>
      <c r="K503" s="1">
        <v>531</v>
      </c>
    </row>
    <row r="504" spans="1:12">
      <c r="A504" s="3">
        <v>36383</v>
      </c>
      <c r="B504" s="1" t="s">
        <v>2216</v>
      </c>
      <c r="C504" s="2">
        <v>2</v>
      </c>
      <c r="D504" s="1" t="s">
        <v>2217</v>
      </c>
      <c r="E504" s="1">
        <v>0</v>
      </c>
      <c r="F504" s="1">
        <v>0</v>
      </c>
      <c r="G504" s="1">
        <v>0</v>
      </c>
      <c r="H504" s="1">
        <f t="shared" si="8"/>
        <v>0</v>
      </c>
      <c r="K504" s="1">
        <v>531</v>
      </c>
    </row>
    <row r="505" spans="1:12">
      <c r="A505" s="3">
        <v>36383</v>
      </c>
      <c r="B505" s="1" t="s">
        <v>2218</v>
      </c>
      <c r="C505" s="2">
        <v>3</v>
      </c>
      <c r="D505" s="1" t="s">
        <v>2219</v>
      </c>
      <c r="E505" s="1">
        <v>0</v>
      </c>
      <c r="F505" s="1">
        <v>1</v>
      </c>
      <c r="G505" s="1">
        <v>0</v>
      </c>
      <c r="H505" s="1">
        <f t="shared" si="8"/>
        <v>0.33333333333333331</v>
      </c>
      <c r="K505" s="1">
        <v>531</v>
      </c>
    </row>
    <row r="506" spans="1:12">
      <c r="A506" s="3">
        <v>36390</v>
      </c>
      <c r="B506" s="1" t="s">
        <v>2220</v>
      </c>
      <c r="C506" s="2">
        <v>1</v>
      </c>
      <c r="D506" s="1" t="s">
        <v>2221</v>
      </c>
      <c r="E506" s="1">
        <v>0</v>
      </c>
      <c r="F506" s="1">
        <v>1</v>
      </c>
      <c r="G506" s="1">
        <v>2</v>
      </c>
      <c r="H506" s="1">
        <f t="shared" si="8"/>
        <v>1</v>
      </c>
      <c r="I506" s="1">
        <f>STDEV(H506:H508)</f>
        <v>0.69388866648871106</v>
      </c>
      <c r="J506" s="1">
        <f>I506/SQRT(3)</f>
        <v>0.40061680838488783</v>
      </c>
      <c r="K506" s="1">
        <v>661</v>
      </c>
    </row>
    <row r="507" spans="1:12">
      <c r="A507" s="3">
        <v>36390</v>
      </c>
      <c r="B507" s="1" t="s">
        <v>2222</v>
      </c>
      <c r="C507" s="2">
        <v>2</v>
      </c>
      <c r="D507" s="1" t="s">
        <v>2223</v>
      </c>
      <c r="E507" s="1">
        <v>2</v>
      </c>
      <c r="F507" s="1">
        <v>2</v>
      </c>
      <c r="G507" s="1">
        <v>0</v>
      </c>
      <c r="H507" s="1">
        <f t="shared" si="8"/>
        <v>1.3333333333333333</v>
      </c>
      <c r="K507" s="1">
        <v>661</v>
      </c>
    </row>
    <row r="508" spans="1:12">
      <c r="A508" s="3">
        <v>36390</v>
      </c>
      <c r="B508" s="1" t="s">
        <v>2224</v>
      </c>
      <c r="C508" s="2">
        <v>3</v>
      </c>
      <c r="D508" s="1" t="s">
        <v>2225</v>
      </c>
      <c r="E508" s="1">
        <v>0</v>
      </c>
      <c r="F508" s="1">
        <v>0</v>
      </c>
      <c r="G508" s="1">
        <v>0</v>
      </c>
      <c r="H508" s="1">
        <f t="shared" si="8"/>
        <v>0</v>
      </c>
      <c r="K508" s="1">
        <v>661</v>
      </c>
    </row>
    <row r="509" spans="1:12">
      <c r="A509" s="3">
        <v>36308</v>
      </c>
      <c r="B509" s="1" t="s">
        <v>2226</v>
      </c>
      <c r="C509" s="2">
        <v>1</v>
      </c>
      <c r="D509" s="1" t="s">
        <v>2227</v>
      </c>
      <c r="E509" s="1">
        <v>0</v>
      </c>
      <c r="F509" s="1">
        <v>0</v>
      </c>
      <c r="G509" s="1">
        <v>0</v>
      </c>
      <c r="H509" s="1">
        <f t="shared" si="8"/>
        <v>0</v>
      </c>
      <c r="I509" s="1">
        <f>STDEV(H509:H511)</f>
        <v>0</v>
      </c>
      <c r="J509" s="1">
        <f>I509/SQRT(3)</f>
        <v>0</v>
      </c>
      <c r="K509" s="1">
        <v>661</v>
      </c>
      <c r="L509" s="1">
        <v>105605</v>
      </c>
    </row>
    <row r="510" spans="1:12">
      <c r="A510" s="3">
        <v>36308</v>
      </c>
      <c r="B510" s="1" t="s">
        <v>2228</v>
      </c>
      <c r="C510" s="2">
        <v>2</v>
      </c>
      <c r="D510" s="1" t="s">
        <v>2229</v>
      </c>
      <c r="E510" s="1">
        <v>0</v>
      </c>
      <c r="F510" s="1">
        <v>0</v>
      </c>
      <c r="G510" s="1">
        <v>0</v>
      </c>
      <c r="H510" s="1">
        <f t="shared" si="8"/>
        <v>0</v>
      </c>
      <c r="K510" s="1">
        <v>661</v>
      </c>
      <c r="L510" s="1">
        <v>105605</v>
      </c>
    </row>
    <row r="511" spans="1:12">
      <c r="A511" s="3">
        <v>36308</v>
      </c>
      <c r="B511" s="1" t="s">
        <v>2230</v>
      </c>
      <c r="C511" s="2">
        <v>3</v>
      </c>
      <c r="D511" s="1" t="s">
        <v>2231</v>
      </c>
      <c r="E511" s="1">
        <v>0</v>
      </c>
      <c r="F511" s="1">
        <v>0</v>
      </c>
      <c r="G511" s="1">
        <v>0</v>
      </c>
      <c r="H511" s="1">
        <f t="shared" si="8"/>
        <v>0</v>
      </c>
      <c r="K511" s="1">
        <v>661</v>
      </c>
      <c r="L511" s="1">
        <v>105605</v>
      </c>
    </row>
    <row r="512" spans="1:12">
      <c r="A512" s="3">
        <v>36313</v>
      </c>
      <c r="B512" s="1" t="s">
        <v>2232</v>
      </c>
      <c r="C512" s="2">
        <v>1</v>
      </c>
      <c r="D512" s="1" t="s">
        <v>2233</v>
      </c>
      <c r="E512" s="1">
        <v>0</v>
      </c>
      <c r="F512" s="1">
        <v>1</v>
      </c>
      <c r="G512" s="1">
        <v>0</v>
      </c>
      <c r="H512" s="1">
        <f t="shared" si="8"/>
        <v>0.33333333333333331</v>
      </c>
      <c r="I512" s="1">
        <f>STDEV(H512:H514)</f>
        <v>0.19245008972987526</v>
      </c>
      <c r="J512" s="1">
        <f>I512/SQRT(3)</f>
        <v>0.11111111111111112</v>
      </c>
      <c r="K512" s="1">
        <v>661</v>
      </c>
      <c r="L512" s="1">
        <v>105605</v>
      </c>
    </row>
    <row r="513" spans="1:12">
      <c r="A513" s="3">
        <v>36313</v>
      </c>
      <c r="B513" s="1" t="s">
        <v>2498</v>
      </c>
      <c r="C513" s="2">
        <v>2</v>
      </c>
      <c r="D513" s="1" t="s">
        <v>2239</v>
      </c>
      <c r="E513" s="1">
        <v>0</v>
      </c>
      <c r="F513" s="1">
        <v>0</v>
      </c>
      <c r="G513" s="1">
        <v>0</v>
      </c>
      <c r="H513" s="1">
        <f t="shared" si="8"/>
        <v>0</v>
      </c>
      <c r="K513" s="1">
        <v>661</v>
      </c>
      <c r="L513" s="1">
        <v>105605</v>
      </c>
    </row>
    <row r="514" spans="1:12">
      <c r="A514" s="3">
        <v>36313</v>
      </c>
      <c r="B514" s="1" t="s">
        <v>2240</v>
      </c>
      <c r="C514" s="2">
        <v>3</v>
      </c>
      <c r="D514" s="1" t="s">
        <v>2509</v>
      </c>
      <c r="E514" s="1">
        <v>0</v>
      </c>
      <c r="F514" s="1">
        <v>0</v>
      </c>
      <c r="G514" s="1">
        <v>0</v>
      </c>
      <c r="H514" s="1">
        <f t="shared" ref="H514:H547" si="9">AVERAGE(E514:G514)</f>
        <v>0</v>
      </c>
      <c r="K514" s="1">
        <v>661</v>
      </c>
      <c r="L514" s="1">
        <v>105605</v>
      </c>
    </row>
    <row r="515" spans="1:12">
      <c r="A515" s="3">
        <v>36320</v>
      </c>
      <c r="B515" s="1" t="s">
        <v>2510</v>
      </c>
      <c r="C515" s="2">
        <v>1</v>
      </c>
      <c r="D515" s="1" t="s">
        <v>2511</v>
      </c>
      <c r="E515" s="1">
        <v>0</v>
      </c>
      <c r="F515" s="1">
        <v>1</v>
      </c>
      <c r="G515" s="1">
        <v>0</v>
      </c>
      <c r="H515" s="1">
        <f t="shared" si="9"/>
        <v>0.33333333333333331</v>
      </c>
      <c r="I515" s="1">
        <f>STDEV(H515:H517)</f>
        <v>0.19245008972987526</v>
      </c>
      <c r="J515" s="1">
        <f>I515/SQRT(3)</f>
        <v>0.11111111111111112</v>
      </c>
      <c r="K515" s="1">
        <v>661</v>
      </c>
      <c r="L515" s="1">
        <v>105605</v>
      </c>
    </row>
    <row r="516" spans="1:12">
      <c r="A516" s="3">
        <v>36320</v>
      </c>
      <c r="B516" s="1" t="s">
        <v>2512</v>
      </c>
      <c r="C516" s="2">
        <v>2</v>
      </c>
      <c r="D516" s="1" t="s">
        <v>2241</v>
      </c>
      <c r="E516" s="1">
        <v>0</v>
      </c>
      <c r="F516" s="1">
        <v>0</v>
      </c>
      <c r="G516" s="1">
        <v>0</v>
      </c>
      <c r="H516" s="1">
        <f t="shared" si="9"/>
        <v>0</v>
      </c>
      <c r="K516" s="1">
        <v>661</v>
      </c>
      <c r="L516" s="1">
        <v>105605</v>
      </c>
    </row>
    <row r="517" spans="1:12">
      <c r="A517" s="3">
        <v>36320</v>
      </c>
      <c r="B517" s="1" t="s">
        <v>2242</v>
      </c>
      <c r="C517" s="2">
        <v>3</v>
      </c>
      <c r="D517" s="1" t="s">
        <v>2243</v>
      </c>
      <c r="E517" s="1">
        <v>0</v>
      </c>
      <c r="F517" s="1">
        <v>0</v>
      </c>
      <c r="G517" s="1">
        <v>0</v>
      </c>
      <c r="H517" s="1">
        <f t="shared" si="9"/>
        <v>0</v>
      </c>
      <c r="K517" s="1">
        <v>661</v>
      </c>
      <c r="L517" s="1">
        <v>105605</v>
      </c>
    </row>
    <row r="518" spans="1:12">
      <c r="A518" s="3">
        <v>36327</v>
      </c>
      <c r="B518" s="1" t="s">
        <v>2244</v>
      </c>
      <c r="C518" s="2">
        <v>1</v>
      </c>
      <c r="D518" s="1" t="s">
        <v>2245</v>
      </c>
      <c r="E518" s="1">
        <v>0</v>
      </c>
      <c r="F518" s="1">
        <v>0</v>
      </c>
      <c r="G518" s="1">
        <v>0</v>
      </c>
      <c r="H518" s="1">
        <f t="shared" si="9"/>
        <v>0</v>
      </c>
      <c r="I518" s="1">
        <f>STDEV(H518:H520)</f>
        <v>0</v>
      </c>
      <c r="J518" s="1">
        <f>I518/SQRT(3)</f>
        <v>0</v>
      </c>
      <c r="K518" s="1">
        <v>661</v>
      </c>
      <c r="L518" s="1">
        <v>105605</v>
      </c>
    </row>
    <row r="519" spans="1:12">
      <c r="A519" s="3">
        <v>36327</v>
      </c>
      <c r="B519" s="1" t="s">
        <v>2246</v>
      </c>
      <c r="C519" s="2">
        <v>2</v>
      </c>
      <c r="D519" s="1" t="s">
        <v>2247</v>
      </c>
      <c r="E519" s="1">
        <v>0</v>
      </c>
      <c r="F519" s="1">
        <v>0</v>
      </c>
      <c r="G519" s="1">
        <v>0</v>
      </c>
      <c r="H519" s="1">
        <f t="shared" si="9"/>
        <v>0</v>
      </c>
      <c r="K519" s="1">
        <v>661</v>
      </c>
      <c r="L519" s="1">
        <v>105605</v>
      </c>
    </row>
    <row r="520" spans="1:12">
      <c r="A520" s="3">
        <v>36327</v>
      </c>
      <c r="B520" s="1" t="s">
        <v>2248</v>
      </c>
      <c r="C520" s="2">
        <v>3</v>
      </c>
      <c r="D520" s="1" t="s">
        <v>2249</v>
      </c>
      <c r="E520" s="1">
        <v>0</v>
      </c>
      <c r="F520" s="1">
        <v>0</v>
      </c>
      <c r="G520" s="1">
        <v>0</v>
      </c>
      <c r="H520" s="1">
        <f t="shared" si="9"/>
        <v>0</v>
      </c>
      <c r="K520" s="1">
        <v>661</v>
      </c>
      <c r="L520" s="1">
        <v>105605</v>
      </c>
    </row>
    <row r="521" spans="1:12">
      <c r="A521" s="3">
        <v>36334</v>
      </c>
      <c r="B521" s="1" t="s">
        <v>2250</v>
      </c>
      <c r="C521" s="2">
        <v>1</v>
      </c>
      <c r="D521" s="1" t="s">
        <v>2251</v>
      </c>
      <c r="E521" s="1">
        <v>1</v>
      </c>
      <c r="F521" s="1">
        <v>0</v>
      </c>
      <c r="G521" s="1">
        <v>0</v>
      </c>
      <c r="H521" s="1">
        <f t="shared" si="9"/>
        <v>0.33333333333333331</v>
      </c>
      <c r="I521" s="1">
        <f>STDEV(H521:H523)</f>
        <v>0.19245008972987526</v>
      </c>
      <c r="J521" s="1">
        <f>I521/SQRT(3)</f>
        <v>0.11111111111111112</v>
      </c>
      <c r="K521" s="1">
        <v>661</v>
      </c>
      <c r="L521" s="1">
        <v>105605</v>
      </c>
    </row>
    <row r="522" spans="1:12">
      <c r="A522" s="3">
        <v>36334</v>
      </c>
      <c r="B522" s="1" t="s">
        <v>2252</v>
      </c>
      <c r="C522" s="2">
        <v>2</v>
      </c>
      <c r="D522" s="1" t="s">
        <v>2253</v>
      </c>
      <c r="E522" s="1">
        <v>0</v>
      </c>
      <c r="F522" s="1">
        <v>0</v>
      </c>
      <c r="G522" s="1">
        <v>0</v>
      </c>
      <c r="H522" s="1">
        <f t="shared" si="9"/>
        <v>0</v>
      </c>
      <c r="K522" s="1">
        <v>661</v>
      </c>
      <c r="L522" s="1">
        <v>105605</v>
      </c>
    </row>
    <row r="523" spans="1:12">
      <c r="A523" s="3">
        <v>36334</v>
      </c>
      <c r="B523" s="1" t="s">
        <v>2254</v>
      </c>
      <c r="C523" s="2">
        <v>3</v>
      </c>
      <c r="D523" s="1" t="s">
        <v>1979</v>
      </c>
      <c r="E523" s="1">
        <v>0</v>
      </c>
      <c r="F523" s="1">
        <v>0</v>
      </c>
      <c r="G523" s="1">
        <v>0</v>
      </c>
      <c r="H523" s="1">
        <f t="shared" si="9"/>
        <v>0</v>
      </c>
      <c r="K523" s="1">
        <v>661</v>
      </c>
      <c r="L523" s="1">
        <v>105605</v>
      </c>
    </row>
    <row r="524" spans="1:12">
      <c r="A524" s="3">
        <v>36341</v>
      </c>
      <c r="B524" s="1" t="s">
        <v>1980</v>
      </c>
      <c r="C524" s="2">
        <v>1</v>
      </c>
      <c r="D524" s="1" t="s">
        <v>1981</v>
      </c>
      <c r="E524" s="1">
        <v>0</v>
      </c>
      <c r="F524" s="1">
        <v>0</v>
      </c>
      <c r="G524" s="1">
        <v>0</v>
      </c>
      <c r="H524" s="1">
        <f t="shared" si="9"/>
        <v>0</v>
      </c>
      <c r="I524" s="1">
        <f>STDEV(H524:H526)</f>
        <v>0</v>
      </c>
      <c r="J524" s="1">
        <f>I524/SQRT(3)</f>
        <v>0</v>
      </c>
      <c r="K524" s="1">
        <v>661</v>
      </c>
      <c r="L524" s="1">
        <v>105605</v>
      </c>
    </row>
    <row r="525" spans="1:12">
      <c r="A525" s="3">
        <v>36341</v>
      </c>
      <c r="B525" s="1" t="s">
        <v>1982</v>
      </c>
      <c r="C525" s="2">
        <v>2</v>
      </c>
      <c r="D525" s="1" t="s">
        <v>1983</v>
      </c>
      <c r="E525" s="1">
        <v>0</v>
      </c>
      <c r="F525" s="1">
        <v>0</v>
      </c>
      <c r="G525" s="1">
        <v>0</v>
      </c>
      <c r="H525" s="1">
        <f t="shared" si="9"/>
        <v>0</v>
      </c>
      <c r="K525" s="1">
        <v>661</v>
      </c>
      <c r="L525" s="1">
        <v>105605</v>
      </c>
    </row>
    <row r="526" spans="1:12">
      <c r="A526" s="3">
        <v>36341</v>
      </c>
      <c r="B526" s="1" t="s">
        <v>1984</v>
      </c>
      <c r="C526" s="2">
        <v>3</v>
      </c>
      <c r="D526" s="1" t="s">
        <v>1985</v>
      </c>
      <c r="E526" s="1">
        <v>0</v>
      </c>
      <c r="F526" s="1">
        <v>0</v>
      </c>
      <c r="G526" s="1">
        <v>0</v>
      </c>
      <c r="H526" s="1">
        <f t="shared" si="9"/>
        <v>0</v>
      </c>
      <c r="K526" s="1">
        <v>661</v>
      </c>
      <c r="L526" s="1">
        <v>105605</v>
      </c>
    </row>
    <row r="527" spans="1:12">
      <c r="A527" s="3">
        <v>36348</v>
      </c>
      <c r="B527" s="1" t="s">
        <v>1986</v>
      </c>
      <c r="C527" s="2">
        <v>1</v>
      </c>
      <c r="D527" s="1" t="s">
        <v>1987</v>
      </c>
      <c r="E527" s="1">
        <v>1</v>
      </c>
      <c r="F527" s="1">
        <v>0</v>
      </c>
      <c r="G527" s="1">
        <v>0</v>
      </c>
      <c r="H527" s="1">
        <f t="shared" si="9"/>
        <v>0.33333333333333331</v>
      </c>
      <c r="I527" s="1">
        <f>STDEV(H527:H529)</f>
        <v>0.19245008972987526</v>
      </c>
      <c r="J527" s="1">
        <f>I527/SQRT(3)</f>
        <v>0.11111111111111112</v>
      </c>
      <c r="K527" s="1">
        <v>531</v>
      </c>
      <c r="L527" s="1">
        <v>105605</v>
      </c>
    </row>
    <row r="528" spans="1:12">
      <c r="A528" s="3">
        <v>36348</v>
      </c>
      <c r="B528" s="1" t="s">
        <v>1988</v>
      </c>
      <c r="C528" s="2">
        <v>2</v>
      </c>
      <c r="D528" s="1" t="s">
        <v>1989</v>
      </c>
      <c r="E528" s="1">
        <v>0</v>
      </c>
      <c r="F528" s="1">
        <v>0</v>
      </c>
      <c r="G528" s="1">
        <v>0</v>
      </c>
      <c r="H528" s="1">
        <f t="shared" si="9"/>
        <v>0</v>
      </c>
      <c r="K528" s="1">
        <v>531</v>
      </c>
      <c r="L528" s="1">
        <v>105605</v>
      </c>
    </row>
    <row r="529" spans="1:12">
      <c r="A529" s="3">
        <v>36348</v>
      </c>
      <c r="B529" s="1" t="s">
        <v>1990</v>
      </c>
      <c r="C529" s="2">
        <v>3</v>
      </c>
      <c r="D529" s="1" t="s">
        <v>1991</v>
      </c>
      <c r="E529" s="1">
        <v>0</v>
      </c>
      <c r="F529" s="1">
        <v>0</v>
      </c>
      <c r="G529" s="1">
        <v>0</v>
      </c>
      <c r="H529" s="1">
        <f t="shared" si="9"/>
        <v>0</v>
      </c>
      <c r="K529" s="1">
        <v>531</v>
      </c>
      <c r="L529" s="1">
        <v>105605</v>
      </c>
    </row>
    <row r="530" spans="1:12">
      <c r="A530" s="3">
        <v>36355</v>
      </c>
      <c r="B530" s="1" t="s">
        <v>1992</v>
      </c>
      <c r="C530" s="2">
        <v>1</v>
      </c>
      <c r="D530" s="1" t="s">
        <v>1993</v>
      </c>
      <c r="E530" s="1">
        <v>2</v>
      </c>
      <c r="F530" s="1">
        <v>2</v>
      </c>
      <c r="G530" s="1">
        <v>1</v>
      </c>
      <c r="H530" s="1">
        <f t="shared" si="9"/>
        <v>1.6666666666666667</v>
      </c>
      <c r="I530" s="1">
        <f>STDEV(H530:H532)</f>
        <v>0.76980035891950105</v>
      </c>
      <c r="J530" s="1">
        <f>I530/SQRT(3)</f>
        <v>0.44444444444444448</v>
      </c>
      <c r="K530" s="1">
        <v>531</v>
      </c>
      <c r="L530" s="1">
        <v>105605</v>
      </c>
    </row>
    <row r="531" spans="1:12">
      <c r="A531" s="3">
        <v>36355</v>
      </c>
      <c r="B531" s="1" t="s">
        <v>1994</v>
      </c>
      <c r="C531" s="2">
        <v>2</v>
      </c>
      <c r="D531" s="1" t="s">
        <v>1995</v>
      </c>
      <c r="E531" s="1">
        <v>0</v>
      </c>
      <c r="F531" s="1">
        <v>1</v>
      </c>
      <c r="G531" s="1">
        <v>0</v>
      </c>
      <c r="H531" s="1">
        <f t="shared" si="9"/>
        <v>0.33333333333333331</v>
      </c>
      <c r="K531" s="1">
        <v>531</v>
      </c>
      <c r="L531" s="1">
        <v>105605</v>
      </c>
    </row>
    <row r="532" spans="1:12">
      <c r="A532" s="3">
        <v>36355</v>
      </c>
      <c r="B532" s="1" t="s">
        <v>1996</v>
      </c>
      <c r="C532" s="2">
        <v>3</v>
      </c>
      <c r="D532" s="1" t="s">
        <v>1997</v>
      </c>
      <c r="E532" s="1">
        <v>0</v>
      </c>
      <c r="F532" s="1">
        <v>1</v>
      </c>
      <c r="G532" s="1">
        <v>0</v>
      </c>
      <c r="H532" s="1">
        <f t="shared" si="9"/>
        <v>0.33333333333333331</v>
      </c>
      <c r="K532" s="1">
        <v>531</v>
      </c>
      <c r="L532" s="1">
        <v>105605</v>
      </c>
    </row>
    <row r="533" spans="1:12">
      <c r="A533" s="3">
        <v>36362</v>
      </c>
      <c r="B533" s="1" t="s">
        <v>1998</v>
      </c>
      <c r="C533" s="2">
        <v>1</v>
      </c>
      <c r="D533" s="1" t="s">
        <v>1999</v>
      </c>
      <c r="E533" s="1">
        <v>2</v>
      </c>
      <c r="F533" s="1">
        <v>2</v>
      </c>
      <c r="G533" s="1">
        <v>1</v>
      </c>
      <c r="H533" s="1">
        <f t="shared" si="9"/>
        <v>1.6666666666666667</v>
      </c>
      <c r="I533" s="1">
        <f>STDEV(H533:H535)</f>
        <v>0.57735026918962629</v>
      </c>
      <c r="J533" s="1">
        <f>I533/SQRT(3)</f>
        <v>0.33333333333333365</v>
      </c>
      <c r="K533" s="1">
        <v>531</v>
      </c>
      <c r="L533" s="1">
        <v>105605</v>
      </c>
    </row>
    <row r="534" spans="1:12">
      <c r="A534" s="3">
        <v>36362</v>
      </c>
      <c r="B534" s="1" t="s">
        <v>2000</v>
      </c>
      <c r="C534" s="2">
        <v>2</v>
      </c>
      <c r="D534" s="1" t="s">
        <v>2001</v>
      </c>
      <c r="E534" s="1">
        <v>3</v>
      </c>
      <c r="F534" s="1">
        <v>1</v>
      </c>
      <c r="G534" s="1">
        <v>1</v>
      </c>
      <c r="H534" s="1">
        <f t="shared" si="9"/>
        <v>1.6666666666666667</v>
      </c>
      <c r="K534" s="1">
        <v>531</v>
      </c>
      <c r="L534" s="1">
        <v>105605</v>
      </c>
    </row>
    <row r="535" spans="1:12">
      <c r="A535" s="3">
        <v>36362</v>
      </c>
      <c r="B535" s="1" t="s">
        <v>1747</v>
      </c>
      <c r="C535" s="2">
        <v>3</v>
      </c>
      <c r="D535" s="1" t="s">
        <v>1484</v>
      </c>
      <c r="E535" s="1">
        <v>2</v>
      </c>
      <c r="F535" s="1">
        <v>3</v>
      </c>
      <c r="G535" s="1">
        <v>3</v>
      </c>
      <c r="H535" s="1">
        <f t="shared" si="9"/>
        <v>2.6666666666666665</v>
      </c>
      <c r="K535" s="1">
        <v>531</v>
      </c>
      <c r="L535" s="1">
        <v>105605</v>
      </c>
    </row>
    <row r="536" spans="1:12">
      <c r="A536" s="3">
        <v>36365</v>
      </c>
      <c r="B536" s="1" t="s">
        <v>1485</v>
      </c>
      <c r="C536" s="2">
        <v>1</v>
      </c>
      <c r="D536" s="1" t="s">
        <v>1486</v>
      </c>
      <c r="E536" s="1">
        <v>8</v>
      </c>
      <c r="F536" s="1">
        <v>8</v>
      </c>
      <c r="G536" s="1">
        <v>10</v>
      </c>
      <c r="H536" s="1">
        <f t="shared" si="9"/>
        <v>8.6666666666666661</v>
      </c>
      <c r="I536" s="1">
        <f>STDEV(H536:H538)</f>
        <v>1.3333333333333417</v>
      </c>
      <c r="J536" s="1">
        <f>I536/SQRT(3)</f>
        <v>0.76980035891950593</v>
      </c>
      <c r="K536" s="1">
        <v>661</v>
      </c>
      <c r="L536" s="1">
        <v>105605</v>
      </c>
    </row>
    <row r="537" spans="1:12">
      <c r="A537" s="3">
        <v>36365</v>
      </c>
      <c r="B537" s="1" t="s">
        <v>1487</v>
      </c>
      <c r="C537" s="2">
        <v>2</v>
      </c>
      <c r="D537" s="1" t="s">
        <v>1488</v>
      </c>
      <c r="E537" s="1">
        <v>11</v>
      </c>
      <c r="F537" s="1">
        <v>14</v>
      </c>
      <c r="G537" s="1">
        <v>5</v>
      </c>
      <c r="H537" s="1">
        <f t="shared" si="9"/>
        <v>10</v>
      </c>
      <c r="K537" s="1">
        <v>661</v>
      </c>
      <c r="L537" s="1">
        <v>105605</v>
      </c>
    </row>
    <row r="538" spans="1:12">
      <c r="A538" s="3">
        <v>36365</v>
      </c>
      <c r="B538" s="1" t="s">
        <v>1489</v>
      </c>
      <c r="C538" s="2">
        <v>3</v>
      </c>
      <c r="D538" s="1" t="s">
        <v>1490</v>
      </c>
      <c r="E538" s="1">
        <v>8</v>
      </c>
      <c r="F538" s="1">
        <v>8</v>
      </c>
      <c r="G538" s="1">
        <v>6</v>
      </c>
      <c r="H538" s="1">
        <f t="shared" si="9"/>
        <v>7.333333333333333</v>
      </c>
      <c r="K538" s="1">
        <v>661</v>
      </c>
      <c r="L538" s="1">
        <v>105605</v>
      </c>
    </row>
    <row r="539" spans="1:12">
      <c r="A539" s="3">
        <v>36376</v>
      </c>
      <c r="B539" s="1" t="s">
        <v>1763</v>
      </c>
      <c r="C539" s="2">
        <v>1</v>
      </c>
      <c r="D539" s="1" t="s">
        <v>1764</v>
      </c>
      <c r="E539" s="1">
        <v>7</v>
      </c>
      <c r="F539" s="1">
        <v>14</v>
      </c>
      <c r="G539" s="1">
        <v>3</v>
      </c>
      <c r="H539" s="1">
        <f t="shared" si="9"/>
        <v>8</v>
      </c>
      <c r="I539" s="1">
        <f>STDEV(H539:H541)</f>
        <v>3.4047896546765677</v>
      </c>
      <c r="J539" s="1">
        <f>I539/SQRT(3)</f>
        <v>1.9657562236615693</v>
      </c>
      <c r="K539" s="1">
        <v>661</v>
      </c>
      <c r="L539" s="1">
        <v>105605</v>
      </c>
    </row>
    <row r="540" spans="1:12">
      <c r="A540" s="3">
        <v>36376</v>
      </c>
      <c r="B540" s="1" t="s">
        <v>1765</v>
      </c>
      <c r="C540" s="2">
        <v>2</v>
      </c>
      <c r="D540" s="1" t="s">
        <v>1766</v>
      </c>
      <c r="E540" s="1">
        <v>12</v>
      </c>
      <c r="F540" s="1">
        <v>9</v>
      </c>
      <c r="G540" s="1">
        <v>6</v>
      </c>
      <c r="H540" s="1">
        <f t="shared" si="9"/>
        <v>9</v>
      </c>
      <c r="K540" s="1">
        <v>661</v>
      </c>
      <c r="L540" s="1">
        <v>105605</v>
      </c>
    </row>
    <row r="541" spans="1:12">
      <c r="A541" s="3">
        <v>36376</v>
      </c>
      <c r="B541" s="1" t="s">
        <v>1767</v>
      </c>
      <c r="C541" s="2">
        <v>3</v>
      </c>
      <c r="D541" s="1" t="s">
        <v>2041</v>
      </c>
      <c r="E541" s="1">
        <v>27</v>
      </c>
      <c r="F541" s="1">
        <v>11</v>
      </c>
      <c r="G541" s="1">
        <v>5</v>
      </c>
      <c r="H541" s="1">
        <f t="shared" si="9"/>
        <v>14.333333333333334</v>
      </c>
      <c r="K541" s="1">
        <v>661</v>
      </c>
      <c r="L541" s="1">
        <v>105605</v>
      </c>
    </row>
    <row r="542" spans="1:12">
      <c r="A542" s="3">
        <v>36383</v>
      </c>
      <c r="B542" s="1" t="s">
        <v>2042</v>
      </c>
      <c r="C542" s="2">
        <v>1</v>
      </c>
      <c r="D542" s="1" t="s">
        <v>2043</v>
      </c>
      <c r="E542" s="1">
        <v>3</v>
      </c>
      <c r="F542" s="1">
        <v>7</v>
      </c>
      <c r="G542" s="1">
        <v>2</v>
      </c>
      <c r="H542" s="1">
        <f t="shared" si="9"/>
        <v>4</v>
      </c>
      <c r="I542" s="1">
        <f>STDEV(H542:H544)</f>
        <v>0.69388866648871306</v>
      </c>
      <c r="J542" s="1">
        <f>I542/SQRT(3)</f>
        <v>0.40061680838488894</v>
      </c>
      <c r="K542" s="1">
        <v>531</v>
      </c>
      <c r="L542" s="1">
        <v>119060</v>
      </c>
    </row>
    <row r="543" spans="1:12">
      <c r="A543" s="3">
        <v>36383</v>
      </c>
      <c r="B543" s="1" t="s">
        <v>2044</v>
      </c>
      <c r="C543" s="2">
        <v>2</v>
      </c>
      <c r="D543" s="1" t="s">
        <v>2045</v>
      </c>
      <c r="E543" s="1">
        <v>4</v>
      </c>
      <c r="F543" s="1">
        <v>5</v>
      </c>
      <c r="G543" s="1">
        <v>6</v>
      </c>
      <c r="H543" s="1">
        <f t="shared" si="9"/>
        <v>5</v>
      </c>
      <c r="K543" s="1">
        <v>531</v>
      </c>
      <c r="L543" s="1">
        <v>119060</v>
      </c>
    </row>
    <row r="544" spans="1:12">
      <c r="A544" s="3">
        <v>36383</v>
      </c>
      <c r="B544" s="1" t="s">
        <v>2046</v>
      </c>
      <c r="C544" s="2">
        <v>3</v>
      </c>
      <c r="D544" s="1" t="s">
        <v>2047</v>
      </c>
      <c r="E544" s="1">
        <v>3</v>
      </c>
      <c r="F544" s="1">
        <v>3</v>
      </c>
      <c r="G544" s="1">
        <v>5</v>
      </c>
      <c r="H544" s="1">
        <f t="shared" si="9"/>
        <v>3.6666666666666665</v>
      </c>
      <c r="K544" s="1">
        <v>531</v>
      </c>
      <c r="L544" s="1">
        <v>119060</v>
      </c>
    </row>
    <row r="545" spans="1:12">
      <c r="A545" s="3">
        <v>36390</v>
      </c>
      <c r="B545" s="1" t="s">
        <v>2318</v>
      </c>
      <c r="C545" s="2">
        <v>1</v>
      </c>
      <c r="D545" s="1" t="s">
        <v>2584</v>
      </c>
      <c r="E545" s="1">
        <v>2</v>
      </c>
      <c r="F545" s="1">
        <v>5</v>
      </c>
      <c r="G545" s="1">
        <v>0</v>
      </c>
      <c r="H545" s="1">
        <f t="shared" si="9"/>
        <v>2.3333333333333335</v>
      </c>
      <c r="I545" s="1">
        <f>STDEV(H545:H547)</f>
        <v>0.38490017945974908</v>
      </c>
      <c r="J545" s="1">
        <f>I545/SQRT(3)</f>
        <v>0.2222222222222214</v>
      </c>
      <c r="K545" s="1">
        <v>661</v>
      </c>
      <c r="L545" s="1">
        <v>119060</v>
      </c>
    </row>
    <row r="546" spans="1:12">
      <c r="A546" s="3">
        <v>36390</v>
      </c>
      <c r="B546" s="1" t="s">
        <v>2585</v>
      </c>
      <c r="C546" s="2">
        <v>2</v>
      </c>
      <c r="D546" s="1" t="s">
        <v>2586</v>
      </c>
      <c r="E546" s="1">
        <v>5</v>
      </c>
      <c r="F546" s="1">
        <v>0</v>
      </c>
      <c r="G546" s="1">
        <v>4</v>
      </c>
      <c r="H546" s="1">
        <f t="shared" si="9"/>
        <v>3</v>
      </c>
      <c r="K546" s="1">
        <v>661</v>
      </c>
      <c r="L546" s="1">
        <v>119060</v>
      </c>
    </row>
    <row r="547" spans="1:12">
      <c r="A547" s="3">
        <v>36390</v>
      </c>
      <c r="B547" s="1" t="s">
        <v>2587</v>
      </c>
      <c r="C547" s="2">
        <v>3</v>
      </c>
      <c r="D547" s="1" t="s">
        <v>2588</v>
      </c>
      <c r="E547" s="1">
        <v>2</v>
      </c>
      <c r="F547" s="1">
        <v>4</v>
      </c>
      <c r="G547" s="1">
        <v>3</v>
      </c>
      <c r="H547" s="1">
        <f t="shared" si="9"/>
        <v>3</v>
      </c>
      <c r="K547" s="1">
        <v>661</v>
      </c>
      <c r="L547" s="1">
        <v>119060</v>
      </c>
    </row>
  </sheetData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/>
  <dimension ref="A1:M469"/>
  <sheetViews>
    <sheetView topLeftCell="A173" workbookViewId="0">
      <selection activeCell="N156" sqref="N156"/>
    </sheetView>
  </sheetViews>
  <sheetFormatPr defaultColWidth="12" defaultRowHeight="12"/>
  <cols>
    <col min="1" max="8" width="12" style="1"/>
    <col min="9" max="10" width="11.42578125" style="1" customWidth="1"/>
    <col min="11" max="16384" width="12" style="1"/>
  </cols>
  <sheetData>
    <row r="1" spans="1:12">
      <c r="A1" s="1" t="s">
        <v>2589</v>
      </c>
      <c r="B1" s="1" t="s">
        <v>2590</v>
      </c>
      <c r="C1" s="1" t="s">
        <v>2591</v>
      </c>
      <c r="D1" s="1" t="s">
        <v>2592</v>
      </c>
      <c r="E1" s="1" t="s">
        <v>2593</v>
      </c>
      <c r="F1" s="1" t="s">
        <v>2594</v>
      </c>
      <c r="G1" s="1" t="s">
        <v>2595</v>
      </c>
      <c r="H1" s="1" t="s">
        <v>2596</v>
      </c>
      <c r="I1" s="1" t="s">
        <v>20</v>
      </c>
      <c r="J1" s="4" t="s">
        <v>7035</v>
      </c>
      <c r="K1" s="1" t="s">
        <v>2597</v>
      </c>
      <c r="L1" s="1" t="s">
        <v>2598</v>
      </c>
    </row>
    <row r="2" spans="1:12">
      <c r="A2" s="3">
        <v>36308</v>
      </c>
      <c r="B2" s="1" t="s">
        <v>2599</v>
      </c>
      <c r="C2" s="1">
        <v>1</v>
      </c>
      <c r="D2" s="1" t="s">
        <v>2600</v>
      </c>
      <c r="E2" s="1">
        <v>85</v>
      </c>
      <c r="F2" s="1">
        <v>215</v>
      </c>
      <c r="G2" s="1">
        <v>127</v>
      </c>
      <c r="H2" s="1">
        <f t="shared" ref="H2:H65" si="0">AVERAGE(E2:G2)</f>
        <v>142.33333333333334</v>
      </c>
      <c r="I2" s="1">
        <f>STDEV(H2:H4)</f>
        <v>59.079043097644494</v>
      </c>
      <c r="J2" s="1">
        <f>I2/SQRT(3)</f>
        <v>34.109301435890551</v>
      </c>
      <c r="K2" s="1">
        <v>661</v>
      </c>
      <c r="L2" s="1">
        <f t="shared" ref="L2:L40" si="1">(8*545)</f>
        <v>4360</v>
      </c>
    </row>
    <row r="3" spans="1:12">
      <c r="A3" s="3">
        <v>36308</v>
      </c>
      <c r="B3" s="1" t="s">
        <v>2601</v>
      </c>
      <c r="C3" s="1">
        <v>2</v>
      </c>
      <c r="D3" s="1" t="s">
        <v>3171</v>
      </c>
      <c r="E3" s="1">
        <v>274</v>
      </c>
      <c r="F3" s="1">
        <v>143</v>
      </c>
      <c r="G3" s="1">
        <v>253</v>
      </c>
      <c r="H3" s="1">
        <f t="shared" si="0"/>
        <v>223.33333333333334</v>
      </c>
      <c r="K3" s="1">
        <v>661</v>
      </c>
      <c r="L3" s="1">
        <f t="shared" si="1"/>
        <v>4360</v>
      </c>
    </row>
    <row r="4" spans="1:12">
      <c r="A4" s="3">
        <v>36308</v>
      </c>
      <c r="B4" s="1" t="s">
        <v>3172</v>
      </c>
      <c r="C4" s="1">
        <v>3</v>
      </c>
      <c r="D4" s="1" t="s">
        <v>3173</v>
      </c>
      <c r="E4" s="1">
        <v>321</v>
      </c>
      <c r="F4" s="1">
        <v>224</v>
      </c>
      <c r="G4" s="1">
        <v>227</v>
      </c>
      <c r="H4" s="1">
        <f t="shared" si="0"/>
        <v>257.33333333333331</v>
      </c>
      <c r="K4" s="1">
        <v>661</v>
      </c>
      <c r="L4" s="1">
        <f t="shared" si="1"/>
        <v>4360</v>
      </c>
    </row>
    <row r="5" spans="1:12">
      <c r="A5" s="3">
        <v>36313</v>
      </c>
      <c r="B5" s="1" t="s">
        <v>3174</v>
      </c>
      <c r="C5" s="1">
        <v>1</v>
      </c>
      <c r="D5" s="1" t="s">
        <v>3175</v>
      </c>
      <c r="E5" s="1">
        <v>245</v>
      </c>
      <c r="F5" s="1">
        <v>62</v>
      </c>
      <c r="G5" s="1">
        <v>81</v>
      </c>
      <c r="H5" s="1">
        <f t="shared" si="0"/>
        <v>129.33333333333334</v>
      </c>
      <c r="I5" s="1">
        <f>STDEV(H5:H7)</f>
        <v>44.034077712608074</v>
      </c>
      <c r="J5" s="1">
        <f>I5/SQRT(3)</f>
        <v>25.423086620891173</v>
      </c>
      <c r="K5" s="1">
        <v>531</v>
      </c>
      <c r="L5" s="1">
        <f t="shared" si="1"/>
        <v>4360</v>
      </c>
    </row>
    <row r="6" spans="1:12">
      <c r="A6" s="3">
        <v>36313</v>
      </c>
      <c r="B6" s="1" t="s">
        <v>3176</v>
      </c>
      <c r="C6" s="1">
        <v>2</v>
      </c>
      <c r="D6" s="1" t="s">
        <v>3177</v>
      </c>
      <c r="E6" s="1">
        <v>375</v>
      </c>
      <c r="F6" s="1">
        <v>144</v>
      </c>
      <c r="G6" s="1">
        <v>133</v>
      </c>
      <c r="H6" s="1">
        <f t="shared" si="0"/>
        <v>217.33333333333334</v>
      </c>
      <c r="K6" s="1">
        <v>531</v>
      </c>
      <c r="L6" s="1">
        <f t="shared" si="1"/>
        <v>4360</v>
      </c>
    </row>
    <row r="7" spans="1:12">
      <c r="A7" s="3">
        <v>36313</v>
      </c>
      <c r="B7" s="1" t="s">
        <v>3178</v>
      </c>
      <c r="C7" s="1">
        <v>3</v>
      </c>
      <c r="D7" s="1" t="s">
        <v>2905</v>
      </c>
      <c r="E7" s="1">
        <v>62</v>
      </c>
      <c r="F7" s="1">
        <v>196</v>
      </c>
      <c r="G7" s="1">
        <v>253</v>
      </c>
      <c r="H7" s="1">
        <f t="shared" si="0"/>
        <v>170.33333333333334</v>
      </c>
      <c r="K7" s="1">
        <v>531</v>
      </c>
      <c r="L7" s="1">
        <f t="shared" si="1"/>
        <v>4360</v>
      </c>
    </row>
    <row r="8" spans="1:12">
      <c r="A8" s="3">
        <v>36320</v>
      </c>
      <c r="B8" s="1" t="s">
        <v>2906</v>
      </c>
      <c r="C8" s="1">
        <v>1</v>
      </c>
      <c r="D8" s="1" t="s">
        <v>2907</v>
      </c>
      <c r="E8" s="1">
        <v>8</v>
      </c>
      <c r="F8" s="1">
        <v>11</v>
      </c>
      <c r="G8" s="1">
        <v>9</v>
      </c>
      <c r="H8" s="1">
        <f t="shared" si="0"/>
        <v>9.3333333333333339</v>
      </c>
      <c r="I8" s="1">
        <f>STDEV(H8:H10)</f>
        <v>2.834966849371793</v>
      </c>
      <c r="J8" s="1">
        <f>I8/SQRT(3)</f>
        <v>1.63676887362847</v>
      </c>
      <c r="K8" s="1">
        <v>531</v>
      </c>
      <c r="L8" s="1">
        <f t="shared" si="1"/>
        <v>4360</v>
      </c>
    </row>
    <row r="9" spans="1:12">
      <c r="A9" s="3">
        <v>36320</v>
      </c>
      <c r="B9" s="1" t="s">
        <v>2908</v>
      </c>
      <c r="C9" s="1">
        <v>2</v>
      </c>
      <c r="D9" s="1" t="s">
        <v>2612</v>
      </c>
      <c r="E9" s="1">
        <v>7</v>
      </c>
      <c r="F9" s="1">
        <v>8</v>
      </c>
      <c r="G9" s="1">
        <v>4</v>
      </c>
      <c r="H9" s="1">
        <f t="shared" si="0"/>
        <v>6.333333333333333</v>
      </c>
      <c r="K9" s="1">
        <v>531</v>
      </c>
      <c r="L9" s="1">
        <f t="shared" si="1"/>
        <v>4360</v>
      </c>
    </row>
    <row r="10" spans="1:12">
      <c r="A10" s="3">
        <v>36320</v>
      </c>
      <c r="B10" s="1" t="s">
        <v>2613</v>
      </c>
      <c r="C10" s="1">
        <v>3</v>
      </c>
      <c r="D10" s="1" t="s">
        <v>2614</v>
      </c>
      <c r="E10" s="1">
        <v>4</v>
      </c>
      <c r="F10" s="1">
        <v>5</v>
      </c>
      <c r="G10" s="1">
        <v>2</v>
      </c>
      <c r="H10" s="1">
        <f t="shared" si="0"/>
        <v>3.6666666666666665</v>
      </c>
      <c r="K10" s="1">
        <v>531</v>
      </c>
      <c r="L10" s="1">
        <f t="shared" si="1"/>
        <v>4360</v>
      </c>
    </row>
    <row r="11" spans="1:12">
      <c r="A11" s="3">
        <v>36327</v>
      </c>
      <c r="B11" s="1" t="s">
        <v>2615</v>
      </c>
      <c r="C11" s="1">
        <v>1</v>
      </c>
      <c r="D11" s="1" t="s">
        <v>2352</v>
      </c>
      <c r="E11" s="1">
        <v>13</v>
      </c>
      <c r="F11" s="1">
        <v>3</v>
      </c>
      <c r="G11" s="1">
        <v>20</v>
      </c>
      <c r="H11" s="1">
        <f t="shared" si="0"/>
        <v>12</v>
      </c>
      <c r="I11" s="1">
        <f>STDEV(H11:H13)</f>
        <v>3.2375116187407724</v>
      </c>
      <c r="J11" s="1">
        <f>I11/SQRT(3)</f>
        <v>1.8691782045845262</v>
      </c>
      <c r="K11" s="1">
        <v>661</v>
      </c>
      <c r="L11" s="1">
        <f t="shared" si="1"/>
        <v>4360</v>
      </c>
    </row>
    <row r="12" spans="1:12">
      <c r="A12" s="3">
        <v>36327</v>
      </c>
      <c r="B12" s="1" t="s">
        <v>2353</v>
      </c>
      <c r="C12" s="1">
        <v>2</v>
      </c>
      <c r="D12" s="1" t="s">
        <v>2354</v>
      </c>
      <c r="E12" s="1">
        <v>16</v>
      </c>
      <c r="F12" s="1">
        <v>21</v>
      </c>
      <c r="G12" s="1">
        <v>12</v>
      </c>
      <c r="H12" s="1">
        <f t="shared" si="0"/>
        <v>16.333333333333332</v>
      </c>
      <c r="K12" s="1">
        <v>661</v>
      </c>
      <c r="L12" s="1">
        <f t="shared" si="1"/>
        <v>4360</v>
      </c>
    </row>
    <row r="13" spans="1:12">
      <c r="A13" s="3">
        <v>36327</v>
      </c>
      <c r="B13" s="1" t="s">
        <v>2355</v>
      </c>
      <c r="C13" s="1">
        <v>3</v>
      </c>
      <c r="D13" s="1" t="s">
        <v>2356</v>
      </c>
      <c r="E13" s="1">
        <v>11</v>
      </c>
      <c r="F13" s="1">
        <v>5</v>
      </c>
      <c r="G13" s="1">
        <v>14</v>
      </c>
      <c r="H13" s="1">
        <f t="shared" si="0"/>
        <v>10</v>
      </c>
      <c r="K13" s="1">
        <v>661</v>
      </c>
      <c r="L13" s="1">
        <f t="shared" si="1"/>
        <v>4360</v>
      </c>
    </row>
    <row r="14" spans="1:12">
      <c r="A14" s="3">
        <v>36334</v>
      </c>
      <c r="B14" s="1" t="s">
        <v>2357</v>
      </c>
      <c r="C14" s="1">
        <v>1</v>
      </c>
      <c r="D14" s="1" t="s">
        <v>2358</v>
      </c>
      <c r="E14" s="1">
        <v>1</v>
      </c>
      <c r="F14" s="1">
        <v>0</v>
      </c>
      <c r="G14" s="1">
        <v>0</v>
      </c>
      <c r="H14" s="1">
        <f t="shared" si="0"/>
        <v>0.33333333333333331</v>
      </c>
      <c r="I14" s="1">
        <f>STDEV(H14:H16)</f>
        <v>1.0183501544346314</v>
      </c>
      <c r="J14" s="1">
        <f>I14/SQRT(3)</f>
        <v>0.58794473579213147</v>
      </c>
      <c r="K14" s="1">
        <v>531</v>
      </c>
      <c r="L14" s="1">
        <f t="shared" si="1"/>
        <v>4360</v>
      </c>
    </row>
    <row r="15" spans="1:12">
      <c r="A15" s="3">
        <v>36334</v>
      </c>
      <c r="B15" s="1" t="s">
        <v>2359</v>
      </c>
      <c r="C15" s="1">
        <v>2</v>
      </c>
      <c r="D15" s="1" t="s">
        <v>2360</v>
      </c>
      <c r="E15" s="1">
        <v>2</v>
      </c>
      <c r="F15" s="1">
        <v>3</v>
      </c>
      <c r="G15" s="1">
        <v>0</v>
      </c>
      <c r="H15" s="1">
        <f t="shared" si="0"/>
        <v>1.6666666666666667</v>
      </c>
      <c r="K15" s="1">
        <v>531</v>
      </c>
      <c r="L15" s="1">
        <f t="shared" si="1"/>
        <v>4360</v>
      </c>
    </row>
    <row r="16" spans="1:12">
      <c r="A16" s="3">
        <v>36334</v>
      </c>
      <c r="B16" s="1" t="s">
        <v>2361</v>
      </c>
      <c r="C16" s="1">
        <v>3</v>
      </c>
      <c r="D16" s="1" t="s">
        <v>2362</v>
      </c>
      <c r="E16" s="1">
        <v>4</v>
      </c>
      <c r="F16" s="1">
        <v>3</v>
      </c>
      <c r="G16" s="1">
        <v>0</v>
      </c>
      <c r="H16" s="1">
        <f t="shared" si="0"/>
        <v>2.3333333333333335</v>
      </c>
      <c r="K16" s="1">
        <v>531</v>
      </c>
      <c r="L16" s="1">
        <f t="shared" si="1"/>
        <v>4360</v>
      </c>
    </row>
    <row r="17" spans="1:12">
      <c r="A17" s="3">
        <v>36341</v>
      </c>
      <c r="B17" s="1" t="s">
        <v>2363</v>
      </c>
      <c r="C17" s="1">
        <v>1</v>
      </c>
      <c r="D17" s="1" t="s">
        <v>2364</v>
      </c>
      <c r="E17" s="1">
        <v>0</v>
      </c>
      <c r="F17" s="1">
        <v>0</v>
      </c>
      <c r="G17" s="1">
        <v>0</v>
      </c>
      <c r="H17" s="1">
        <f t="shared" si="0"/>
        <v>0</v>
      </c>
      <c r="I17" s="1">
        <f>STDEV(H17:H19)</f>
        <v>0.38490017945975052</v>
      </c>
      <c r="J17" s="1">
        <f>I17/SQRT(3)</f>
        <v>0.22222222222222224</v>
      </c>
      <c r="K17" s="1">
        <v>531</v>
      </c>
      <c r="L17" s="1">
        <f t="shared" si="1"/>
        <v>4360</v>
      </c>
    </row>
    <row r="18" spans="1:12">
      <c r="A18" s="3">
        <v>36341</v>
      </c>
      <c r="B18" s="1" t="s">
        <v>2365</v>
      </c>
      <c r="C18" s="1">
        <v>2</v>
      </c>
      <c r="D18" s="1" t="s">
        <v>2366</v>
      </c>
      <c r="E18" s="1">
        <v>0</v>
      </c>
      <c r="F18" s="1">
        <v>0</v>
      </c>
      <c r="G18" s="1">
        <v>0</v>
      </c>
      <c r="H18" s="1">
        <f t="shared" si="0"/>
        <v>0</v>
      </c>
      <c r="K18" s="1">
        <v>531</v>
      </c>
      <c r="L18" s="1">
        <f t="shared" si="1"/>
        <v>4360</v>
      </c>
    </row>
    <row r="19" spans="1:12">
      <c r="A19" s="3">
        <v>36341</v>
      </c>
      <c r="B19" s="1" t="s">
        <v>2367</v>
      </c>
      <c r="C19" s="1">
        <v>3</v>
      </c>
      <c r="D19" s="1" t="s">
        <v>2368</v>
      </c>
      <c r="E19" s="1">
        <v>1</v>
      </c>
      <c r="F19" s="1">
        <v>0</v>
      </c>
      <c r="G19" s="1">
        <v>1</v>
      </c>
      <c r="H19" s="1">
        <f t="shared" si="0"/>
        <v>0.66666666666666663</v>
      </c>
      <c r="K19" s="1">
        <v>531</v>
      </c>
      <c r="L19" s="1">
        <f t="shared" si="1"/>
        <v>4360</v>
      </c>
    </row>
    <row r="20" spans="1:12">
      <c r="A20" s="3">
        <v>36348</v>
      </c>
      <c r="B20" s="1" t="s">
        <v>2375</v>
      </c>
      <c r="C20" s="1">
        <v>1</v>
      </c>
      <c r="D20" s="1" t="s">
        <v>2376</v>
      </c>
      <c r="E20" s="1">
        <v>0</v>
      </c>
      <c r="F20" s="1">
        <v>1</v>
      </c>
      <c r="G20" s="1">
        <v>0</v>
      </c>
      <c r="H20" s="1">
        <f t="shared" si="0"/>
        <v>0.33333333333333331</v>
      </c>
      <c r="I20" s="1">
        <f>STDEV(H20:H22)</f>
        <v>0.19245008972987526</v>
      </c>
      <c r="J20" s="1">
        <f>I20/SQRT(3)</f>
        <v>0.11111111111111112</v>
      </c>
      <c r="K20" s="1">
        <v>531</v>
      </c>
      <c r="L20" s="1">
        <f t="shared" si="1"/>
        <v>4360</v>
      </c>
    </row>
    <row r="21" spans="1:12">
      <c r="A21" s="3">
        <v>36348</v>
      </c>
      <c r="B21" s="1" t="s">
        <v>2377</v>
      </c>
      <c r="C21" s="1">
        <v>2</v>
      </c>
      <c r="D21" s="1" t="s">
        <v>2378</v>
      </c>
      <c r="E21" s="1">
        <v>0</v>
      </c>
      <c r="F21" s="1">
        <v>0</v>
      </c>
      <c r="G21" s="1">
        <v>0</v>
      </c>
      <c r="H21" s="1">
        <f t="shared" si="0"/>
        <v>0</v>
      </c>
      <c r="K21" s="1">
        <v>531</v>
      </c>
      <c r="L21" s="1">
        <f t="shared" si="1"/>
        <v>4360</v>
      </c>
    </row>
    <row r="22" spans="1:12">
      <c r="A22" s="3">
        <v>36348</v>
      </c>
      <c r="B22" s="1" t="s">
        <v>2663</v>
      </c>
      <c r="C22" s="1">
        <v>3</v>
      </c>
      <c r="D22" s="1" t="s">
        <v>2664</v>
      </c>
      <c r="E22" s="1">
        <v>0</v>
      </c>
      <c r="F22" s="1">
        <v>0</v>
      </c>
      <c r="G22" s="1">
        <v>0</v>
      </c>
      <c r="H22" s="1">
        <f t="shared" si="0"/>
        <v>0</v>
      </c>
      <c r="K22" s="1">
        <v>531</v>
      </c>
      <c r="L22" s="1">
        <f t="shared" si="1"/>
        <v>4360</v>
      </c>
    </row>
    <row r="23" spans="1:12">
      <c r="A23" s="3">
        <v>36355</v>
      </c>
      <c r="B23" s="1" t="s">
        <v>2665</v>
      </c>
      <c r="C23" s="1">
        <v>1</v>
      </c>
      <c r="D23" s="1" t="s">
        <v>2381</v>
      </c>
      <c r="E23" s="1">
        <v>0</v>
      </c>
      <c r="F23" s="1">
        <v>0</v>
      </c>
      <c r="G23" s="1">
        <v>0</v>
      </c>
      <c r="H23" s="1">
        <f t="shared" si="0"/>
        <v>0</v>
      </c>
      <c r="I23" s="1">
        <f>STDEV(H23:H25)</f>
        <v>0</v>
      </c>
      <c r="J23" s="1">
        <f>I23/SQRT(3)</f>
        <v>0</v>
      </c>
      <c r="K23" s="1">
        <v>531</v>
      </c>
      <c r="L23" s="1">
        <f t="shared" si="1"/>
        <v>4360</v>
      </c>
    </row>
    <row r="24" spans="1:12">
      <c r="A24" s="3">
        <v>36355</v>
      </c>
      <c r="B24" s="1" t="s">
        <v>2382</v>
      </c>
      <c r="C24" s="1">
        <v>2</v>
      </c>
      <c r="D24" s="1" t="s">
        <v>2383</v>
      </c>
      <c r="E24" s="1">
        <v>0</v>
      </c>
      <c r="F24" s="1">
        <v>0</v>
      </c>
      <c r="G24" s="1">
        <v>0</v>
      </c>
      <c r="H24" s="1">
        <f t="shared" si="0"/>
        <v>0</v>
      </c>
      <c r="K24" s="1">
        <v>531</v>
      </c>
      <c r="L24" s="1">
        <f t="shared" si="1"/>
        <v>4360</v>
      </c>
    </row>
    <row r="25" spans="1:12">
      <c r="A25" s="3">
        <v>36355</v>
      </c>
      <c r="B25" s="1" t="s">
        <v>2384</v>
      </c>
      <c r="C25" s="1">
        <v>3</v>
      </c>
      <c r="D25" s="1" t="s">
        <v>2385</v>
      </c>
      <c r="E25" s="1">
        <v>0</v>
      </c>
      <c r="F25" s="1">
        <v>0</v>
      </c>
      <c r="G25" s="1">
        <v>0</v>
      </c>
      <c r="H25" s="1">
        <f t="shared" si="0"/>
        <v>0</v>
      </c>
      <c r="K25" s="1">
        <v>531</v>
      </c>
      <c r="L25" s="1">
        <f t="shared" si="1"/>
        <v>4360</v>
      </c>
    </row>
    <row r="26" spans="1:12">
      <c r="A26" s="3">
        <v>36362</v>
      </c>
      <c r="B26" s="1" t="s">
        <v>2386</v>
      </c>
      <c r="C26" s="1">
        <v>1</v>
      </c>
      <c r="D26" s="1" t="s">
        <v>2387</v>
      </c>
      <c r="E26" s="1">
        <v>0</v>
      </c>
      <c r="F26" s="1">
        <v>0</v>
      </c>
      <c r="G26" s="1">
        <v>0</v>
      </c>
      <c r="H26" s="1">
        <f t="shared" si="0"/>
        <v>0</v>
      </c>
      <c r="I26" s="1">
        <f>STDEV(H26:H28)</f>
        <v>0</v>
      </c>
      <c r="J26" s="1">
        <f>I26/SQRT(3)</f>
        <v>0</v>
      </c>
      <c r="K26" s="1">
        <v>531</v>
      </c>
      <c r="L26" s="1">
        <f t="shared" si="1"/>
        <v>4360</v>
      </c>
    </row>
    <row r="27" spans="1:12">
      <c r="A27" s="3">
        <v>36362</v>
      </c>
      <c r="B27" s="1" t="s">
        <v>2388</v>
      </c>
      <c r="C27" s="1">
        <v>2</v>
      </c>
      <c r="D27" s="1" t="s">
        <v>2389</v>
      </c>
      <c r="E27" s="1">
        <v>0</v>
      </c>
      <c r="F27" s="1">
        <v>0</v>
      </c>
      <c r="G27" s="1">
        <v>0</v>
      </c>
      <c r="H27" s="1">
        <f t="shared" si="0"/>
        <v>0</v>
      </c>
      <c r="K27" s="1">
        <v>531</v>
      </c>
      <c r="L27" s="1">
        <f t="shared" si="1"/>
        <v>4360</v>
      </c>
    </row>
    <row r="28" spans="1:12">
      <c r="A28" s="3">
        <v>36362</v>
      </c>
      <c r="B28" s="1" t="s">
        <v>2390</v>
      </c>
      <c r="C28" s="1">
        <v>3</v>
      </c>
      <c r="D28" s="1" t="s">
        <v>2391</v>
      </c>
      <c r="E28" s="1">
        <v>0</v>
      </c>
      <c r="F28" s="1">
        <v>0</v>
      </c>
      <c r="G28" s="1">
        <v>0</v>
      </c>
      <c r="H28" s="1">
        <f t="shared" si="0"/>
        <v>0</v>
      </c>
      <c r="K28" s="1">
        <v>531</v>
      </c>
      <c r="L28" s="1">
        <f t="shared" si="1"/>
        <v>4360</v>
      </c>
    </row>
    <row r="29" spans="1:12">
      <c r="A29" s="3">
        <v>36369</v>
      </c>
      <c r="B29" s="1" t="s">
        <v>2392</v>
      </c>
      <c r="C29" s="1">
        <v>1</v>
      </c>
      <c r="D29" s="1" t="s">
        <v>2119</v>
      </c>
      <c r="E29" s="1">
        <v>0</v>
      </c>
      <c r="F29" s="1">
        <v>0</v>
      </c>
      <c r="G29" s="1">
        <v>0</v>
      </c>
      <c r="H29" s="1">
        <f t="shared" si="0"/>
        <v>0</v>
      </c>
      <c r="I29" s="1">
        <f>STDEV(H29:H31)</f>
        <v>0</v>
      </c>
      <c r="J29" s="1">
        <f>I29/SQRT(3)</f>
        <v>0</v>
      </c>
      <c r="K29" s="1">
        <v>531</v>
      </c>
      <c r="L29" s="1">
        <f t="shared" si="1"/>
        <v>4360</v>
      </c>
    </row>
    <row r="30" spans="1:12">
      <c r="A30" s="3">
        <v>36369</v>
      </c>
      <c r="B30" s="1" t="s">
        <v>2120</v>
      </c>
      <c r="C30" s="1">
        <v>2</v>
      </c>
      <c r="D30" s="1" t="s">
        <v>2121</v>
      </c>
      <c r="E30" s="1">
        <v>0</v>
      </c>
      <c r="F30" s="1">
        <v>0</v>
      </c>
      <c r="G30" s="1">
        <v>0</v>
      </c>
      <c r="H30" s="1">
        <f t="shared" si="0"/>
        <v>0</v>
      </c>
      <c r="K30" s="1">
        <v>531</v>
      </c>
      <c r="L30" s="1">
        <f t="shared" si="1"/>
        <v>4360</v>
      </c>
    </row>
    <row r="31" spans="1:12">
      <c r="A31" s="3">
        <v>36369</v>
      </c>
      <c r="B31" s="1" t="s">
        <v>2122</v>
      </c>
      <c r="C31" s="1">
        <v>3</v>
      </c>
      <c r="D31" s="1" t="s">
        <v>2123</v>
      </c>
      <c r="E31" s="1">
        <v>0</v>
      </c>
      <c r="F31" s="1">
        <v>0</v>
      </c>
      <c r="G31" s="1">
        <v>0</v>
      </c>
      <c r="H31" s="1">
        <f t="shared" si="0"/>
        <v>0</v>
      </c>
      <c r="K31" s="1">
        <v>531</v>
      </c>
      <c r="L31" s="1">
        <f t="shared" si="1"/>
        <v>4360</v>
      </c>
    </row>
    <row r="32" spans="1:12">
      <c r="A32" s="3">
        <v>36376</v>
      </c>
      <c r="B32" s="1" t="s">
        <v>2124</v>
      </c>
      <c r="C32" s="1">
        <v>1</v>
      </c>
      <c r="D32" s="1" t="s">
        <v>2125</v>
      </c>
      <c r="E32" s="1">
        <v>0</v>
      </c>
      <c r="F32" s="1">
        <v>0</v>
      </c>
      <c r="G32" s="1">
        <v>0</v>
      </c>
      <c r="H32" s="1">
        <f t="shared" si="0"/>
        <v>0</v>
      </c>
      <c r="I32" s="1">
        <f>STDEV(H32:H34)</f>
        <v>0</v>
      </c>
      <c r="J32" s="1">
        <f>I32/SQRT(3)</f>
        <v>0</v>
      </c>
      <c r="K32" s="1">
        <v>531</v>
      </c>
      <c r="L32" s="1">
        <f t="shared" si="1"/>
        <v>4360</v>
      </c>
    </row>
    <row r="33" spans="1:12">
      <c r="A33" s="3">
        <v>36376</v>
      </c>
      <c r="B33" s="1" t="s">
        <v>2126</v>
      </c>
      <c r="C33" s="1">
        <v>2</v>
      </c>
      <c r="D33" s="1" t="s">
        <v>2127</v>
      </c>
      <c r="E33" s="1">
        <v>0</v>
      </c>
      <c r="F33" s="1">
        <v>0</v>
      </c>
      <c r="G33" s="1">
        <v>0</v>
      </c>
      <c r="H33" s="1">
        <f t="shared" si="0"/>
        <v>0</v>
      </c>
      <c r="K33" s="1">
        <v>531</v>
      </c>
      <c r="L33" s="1">
        <f t="shared" si="1"/>
        <v>4360</v>
      </c>
    </row>
    <row r="34" spans="1:12">
      <c r="A34" s="3">
        <v>36376</v>
      </c>
      <c r="B34" s="1" t="s">
        <v>2128</v>
      </c>
      <c r="C34" s="1">
        <v>3</v>
      </c>
      <c r="D34" s="1" t="s">
        <v>2129</v>
      </c>
      <c r="E34" s="1">
        <v>0</v>
      </c>
      <c r="F34" s="1">
        <v>0</v>
      </c>
      <c r="G34" s="1">
        <v>0</v>
      </c>
      <c r="H34" s="1">
        <f t="shared" si="0"/>
        <v>0</v>
      </c>
      <c r="K34" s="1">
        <v>531</v>
      </c>
      <c r="L34" s="1">
        <f t="shared" si="1"/>
        <v>4360</v>
      </c>
    </row>
    <row r="35" spans="1:12">
      <c r="A35" s="3">
        <v>36383</v>
      </c>
      <c r="B35" s="1" t="s">
        <v>2130</v>
      </c>
      <c r="C35" s="1">
        <v>1</v>
      </c>
      <c r="D35" s="1" t="s">
        <v>2131</v>
      </c>
      <c r="E35" s="1">
        <v>0</v>
      </c>
      <c r="F35" s="1">
        <v>0</v>
      </c>
      <c r="G35" s="1">
        <v>0</v>
      </c>
      <c r="H35" s="1">
        <f t="shared" si="0"/>
        <v>0</v>
      </c>
      <c r="I35" s="1">
        <f>STDEV(H35:H37)</f>
        <v>0</v>
      </c>
      <c r="J35" s="1">
        <f>I35/SQRT(3)</f>
        <v>0</v>
      </c>
      <c r="K35" s="1">
        <v>531</v>
      </c>
      <c r="L35" s="1">
        <f t="shared" si="1"/>
        <v>4360</v>
      </c>
    </row>
    <row r="36" spans="1:12">
      <c r="A36" s="3">
        <v>36383</v>
      </c>
      <c r="B36" s="1" t="s">
        <v>2132</v>
      </c>
      <c r="C36" s="1">
        <v>2</v>
      </c>
      <c r="D36" s="1" t="s">
        <v>1869</v>
      </c>
      <c r="E36" s="1">
        <v>0</v>
      </c>
      <c r="F36" s="1">
        <v>0</v>
      </c>
      <c r="G36" s="1">
        <v>0</v>
      </c>
      <c r="H36" s="1">
        <f t="shared" si="0"/>
        <v>0</v>
      </c>
      <c r="K36" s="1">
        <v>531</v>
      </c>
      <c r="L36" s="1">
        <f t="shared" si="1"/>
        <v>4360</v>
      </c>
    </row>
    <row r="37" spans="1:12">
      <c r="A37" s="3">
        <v>36383</v>
      </c>
      <c r="B37" s="1" t="s">
        <v>1870</v>
      </c>
      <c r="C37" s="1">
        <v>3</v>
      </c>
      <c r="D37" s="1" t="s">
        <v>1611</v>
      </c>
      <c r="E37" s="1">
        <v>0</v>
      </c>
      <c r="F37" s="1">
        <v>0</v>
      </c>
      <c r="G37" s="1">
        <v>0</v>
      </c>
      <c r="H37" s="1">
        <f t="shared" si="0"/>
        <v>0</v>
      </c>
      <c r="K37" s="1">
        <v>531</v>
      </c>
      <c r="L37" s="1">
        <f t="shared" si="1"/>
        <v>4360</v>
      </c>
    </row>
    <row r="38" spans="1:12">
      <c r="A38" s="3">
        <v>36390</v>
      </c>
      <c r="B38" s="1" t="s">
        <v>1612</v>
      </c>
      <c r="C38" s="1">
        <v>1</v>
      </c>
      <c r="D38" s="1" t="s">
        <v>1613</v>
      </c>
      <c r="E38" s="1">
        <v>0</v>
      </c>
      <c r="F38" s="1">
        <v>0</v>
      </c>
      <c r="G38" s="1">
        <v>0</v>
      </c>
      <c r="H38" s="1">
        <f t="shared" si="0"/>
        <v>0</v>
      </c>
      <c r="I38" s="1">
        <f>STDEV(H38:H40)</f>
        <v>0</v>
      </c>
      <c r="J38" s="1">
        <f>I38/SQRT(3)</f>
        <v>0</v>
      </c>
      <c r="K38" s="1">
        <v>661</v>
      </c>
      <c r="L38" s="1">
        <f t="shared" si="1"/>
        <v>4360</v>
      </c>
    </row>
    <row r="39" spans="1:12">
      <c r="A39" s="3">
        <v>36390</v>
      </c>
      <c r="B39" s="1" t="s">
        <v>1614</v>
      </c>
      <c r="C39" s="1">
        <v>2</v>
      </c>
      <c r="D39" s="1" t="s">
        <v>1615</v>
      </c>
      <c r="E39" s="1">
        <v>0</v>
      </c>
      <c r="F39" s="1">
        <v>0</v>
      </c>
      <c r="G39" s="1">
        <v>0</v>
      </c>
      <c r="H39" s="1">
        <f t="shared" si="0"/>
        <v>0</v>
      </c>
      <c r="K39" s="1">
        <v>661</v>
      </c>
      <c r="L39" s="1">
        <f t="shared" si="1"/>
        <v>4360</v>
      </c>
    </row>
    <row r="40" spans="1:12">
      <c r="A40" s="3">
        <v>36390</v>
      </c>
      <c r="B40" s="1" t="s">
        <v>1616</v>
      </c>
      <c r="C40" s="1">
        <v>3</v>
      </c>
      <c r="D40" s="1" t="s">
        <v>1887</v>
      </c>
      <c r="E40" s="1">
        <v>0</v>
      </c>
      <c r="F40" s="1">
        <v>0</v>
      </c>
      <c r="G40" s="1">
        <v>0</v>
      </c>
      <c r="H40" s="1">
        <f t="shared" si="0"/>
        <v>0</v>
      </c>
      <c r="K40" s="1">
        <v>661</v>
      </c>
      <c r="L40" s="1">
        <f t="shared" si="1"/>
        <v>4360</v>
      </c>
    </row>
    <row r="41" spans="1:12">
      <c r="A41" s="3">
        <v>36308</v>
      </c>
      <c r="B41" s="1" t="s">
        <v>1888</v>
      </c>
      <c r="C41" s="1">
        <v>1</v>
      </c>
      <c r="D41" s="1" t="s">
        <v>1889</v>
      </c>
      <c r="E41" s="1">
        <v>14</v>
      </c>
      <c r="F41" s="1">
        <v>5</v>
      </c>
      <c r="G41" s="1">
        <v>17</v>
      </c>
      <c r="H41" s="1">
        <f t="shared" si="0"/>
        <v>12</v>
      </c>
      <c r="I41" s="1">
        <f>STDEV(H41:H43)</f>
        <v>6.6777685339185471</v>
      </c>
      <c r="J41" s="1">
        <f>I41/SQRT(3)</f>
        <v>3.8554114606438858</v>
      </c>
      <c r="K41" s="1">
        <v>661</v>
      </c>
      <c r="L41" s="1">
        <v>1153</v>
      </c>
    </row>
    <row r="42" spans="1:12">
      <c r="A42" s="3">
        <v>36308</v>
      </c>
      <c r="B42" s="1" t="s">
        <v>1890</v>
      </c>
      <c r="C42" s="1">
        <v>2</v>
      </c>
      <c r="D42" s="1" t="s">
        <v>1891</v>
      </c>
      <c r="E42" s="1">
        <v>22</v>
      </c>
      <c r="F42" s="1">
        <v>3</v>
      </c>
      <c r="G42" s="1">
        <v>29</v>
      </c>
      <c r="H42" s="1">
        <f t="shared" si="0"/>
        <v>18</v>
      </c>
      <c r="K42" s="1">
        <v>661</v>
      </c>
      <c r="L42" s="1">
        <v>1153</v>
      </c>
    </row>
    <row r="43" spans="1:12">
      <c r="A43" s="3">
        <v>36308</v>
      </c>
      <c r="B43" s="1" t="s">
        <v>1892</v>
      </c>
      <c r="C43" s="1">
        <v>3</v>
      </c>
      <c r="D43" s="1" t="s">
        <v>2165</v>
      </c>
      <c r="E43" s="1">
        <v>42</v>
      </c>
      <c r="F43" s="1">
        <v>13</v>
      </c>
      <c r="G43" s="1">
        <v>21</v>
      </c>
      <c r="H43" s="1">
        <f t="shared" si="0"/>
        <v>25.333333333333332</v>
      </c>
      <c r="K43" s="1">
        <v>661</v>
      </c>
      <c r="L43" s="1">
        <v>1153</v>
      </c>
    </row>
    <row r="44" spans="1:12">
      <c r="A44" s="3">
        <v>36313</v>
      </c>
      <c r="B44" s="1" t="s">
        <v>2166</v>
      </c>
      <c r="C44" s="1">
        <v>1</v>
      </c>
      <c r="D44" s="1" t="s">
        <v>2167</v>
      </c>
      <c r="E44" s="1">
        <v>13</v>
      </c>
      <c r="F44" s="1">
        <v>2</v>
      </c>
      <c r="G44" s="1">
        <v>5</v>
      </c>
      <c r="H44" s="1">
        <f t="shared" si="0"/>
        <v>6.666666666666667</v>
      </c>
      <c r="I44" s="1">
        <f>STDEV(H44:H46)</f>
        <v>2.5018511664883798</v>
      </c>
      <c r="J44" s="1">
        <f>I44/SQRT(3)</f>
        <v>1.4444444444444453</v>
      </c>
      <c r="K44" s="1">
        <v>531</v>
      </c>
      <c r="L44" s="1">
        <v>1153</v>
      </c>
    </row>
    <row r="45" spans="1:12">
      <c r="A45" s="3">
        <v>36313</v>
      </c>
      <c r="B45" s="1" t="s">
        <v>2168</v>
      </c>
      <c r="C45" s="1">
        <v>2</v>
      </c>
      <c r="D45" s="1" t="s">
        <v>2169</v>
      </c>
      <c r="E45" s="1">
        <v>8</v>
      </c>
      <c r="F45" s="1">
        <v>2</v>
      </c>
      <c r="G45" s="1">
        <v>3</v>
      </c>
      <c r="H45" s="1">
        <f t="shared" si="0"/>
        <v>4.333333333333333</v>
      </c>
      <c r="K45" s="1">
        <v>531</v>
      </c>
      <c r="L45" s="1">
        <v>1153</v>
      </c>
    </row>
    <row r="46" spans="1:12">
      <c r="A46" s="3">
        <v>36313</v>
      </c>
      <c r="B46" s="1" t="s">
        <v>2170</v>
      </c>
      <c r="C46" s="1">
        <v>3</v>
      </c>
      <c r="D46" s="1" t="s">
        <v>2171</v>
      </c>
      <c r="E46" s="1">
        <v>6</v>
      </c>
      <c r="F46" s="1">
        <v>7</v>
      </c>
      <c r="G46" s="1">
        <v>15</v>
      </c>
      <c r="H46" s="1">
        <f t="shared" si="0"/>
        <v>9.3333333333333339</v>
      </c>
      <c r="K46" s="1">
        <v>531</v>
      </c>
      <c r="L46" s="1">
        <v>1153</v>
      </c>
    </row>
    <row r="47" spans="1:12">
      <c r="A47" s="3">
        <v>36320</v>
      </c>
      <c r="B47" s="1" t="s">
        <v>2436</v>
      </c>
      <c r="C47" s="1">
        <v>1</v>
      </c>
      <c r="D47" s="1" t="s">
        <v>2433</v>
      </c>
      <c r="E47" s="1">
        <v>11</v>
      </c>
      <c r="F47" s="1">
        <v>25</v>
      </c>
      <c r="G47" s="1">
        <v>47</v>
      </c>
      <c r="H47" s="1">
        <f t="shared" si="0"/>
        <v>27.666666666666668</v>
      </c>
      <c r="I47" s="1">
        <f>STDEV(H47:H49)</f>
        <v>2.9122983160180032</v>
      </c>
      <c r="J47" s="1">
        <f>I47/SQRT(3)</f>
        <v>1.6814162167134881</v>
      </c>
      <c r="K47" s="1">
        <v>531</v>
      </c>
      <c r="L47" s="1">
        <v>1153</v>
      </c>
    </row>
    <row r="48" spans="1:12">
      <c r="A48" s="3">
        <v>36320</v>
      </c>
      <c r="B48" s="1" t="s">
        <v>2434</v>
      </c>
      <c r="C48" s="1">
        <v>2</v>
      </c>
      <c r="D48" s="1" t="s">
        <v>2435</v>
      </c>
      <c r="E48" s="1">
        <v>48</v>
      </c>
      <c r="F48" s="1">
        <v>23</v>
      </c>
      <c r="G48" s="1">
        <v>24</v>
      </c>
      <c r="H48" s="1">
        <f t="shared" si="0"/>
        <v>31.666666666666668</v>
      </c>
      <c r="K48" s="1">
        <v>531</v>
      </c>
      <c r="L48" s="1">
        <v>1153</v>
      </c>
    </row>
    <row r="49" spans="1:12">
      <c r="A49" s="3">
        <v>36320</v>
      </c>
      <c r="B49" s="1" t="s">
        <v>2725</v>
      </c>
      <c r="C49" s="1">
        <v>3</v>
      </c>
      <c r="D49" s="1" t="s">
        <v>2726</v>
      </c>
      <c r="E49" s="1">
        <v>31</v>
      </c>
      <c r="F49" s="1">
        <v>21</v>
      </c>
      <c r="G49" s="1">
        <v>26</v>
      </c>
      <c r="H49" s="1">
        <f t="shared" si="0"/>
        <v>26</v>
      </c>
      <c r="K49" s="1">
        <v>531</v>
      </c>
      <c r="L49" s="1">
        <v>1153</v>
      </c>
    </row>
    <row r="50" spans="1:12">
      <c r="A50" s="3">
        <v>36327</v>
      </c>
      <c r="B50" s="1" t="s">
        <v>2727</v>
      </c>
      <c r="C50" s="1">
        <v>1</v>
      </c>
      <c r="D50" s="1" t="s">
        <v>2728</v>
      </c>
      <c r="E50" s="1">
        <v>13</v>
      </c>
      <c r="F50" s="1">
        <v>7</v>
      </c>
      <c r="G50" s="1">
        <v>15</v>
      </c>
      <c r="H50" s="1">
        <f t="shared" si="0"/>
        <v>11.666666666666666</v>
      </c>
      <c r="I50" s="1">
        <f>STDEV(H50:H52)</f>
        <v>3.7466034000194184</v>
      </c>
      <c r="J50" s="1">
        <f>I50/SQRT(3)</f>
        <v>2.1631024815479787</v>
      </c>
      <c r="K50" s="1">
        <v>661</v>
      </c>
      <c r="L50" s="1">
        <v>1153</v>
      </c>
    </row>
    <row r="51" spans="1:12">
      <c r="A51" s="3">
        <v>36327</v>
      </c>
      <c r="B51" s="1" t="s">
        <v>2729</v>
      </c>
      <c r="C51" s="1">
        <v>2</v>
      </c>
      <c r="D51" s="1" t="s">
        <v>2730</v>
      </c>
      <c r="E51" s="1">
        <v>12</v>
      </c>
      <c r="F51" s="1">
        <v>23</v>
      </c>
      <c r="G51" s="1">
        <v>7</v>
      </c>
      <c r="H51" s="1">
        <f t="shared" si="0"/>
        <v>14</v>
      </c>
      <c r="K51" s="1">
        <v>661</v>
      </c>
      <c r="L51" s="1">
        <v>1153</v>
      </c>
    </row>
    <row r="52" spans="1:12">
      <c r="A52" s="3">
        <v>36327</v>
      </c>
      <c r="B52" s="1" t="s">
        <v>2731</v>
      </c>
      <c r="C52" s="1">
        <v>3</v>
      </c>
      <c r="D52" s="1" t="s">
        <v>2732</v>
      </c>
      <c r="E52" s="1">
        <v>21</v>
      </c>
      <c r="F52" s="1">
        <v>11</v>
      </c>
      <c r="G52" s="1">
        <v>25</v>
      </c>
      <c r="H52" s="1">
        <f t="shared" si="0"/>
        <v>19</v>
      </c>
      <c r="K52" s="1">
        <v>661</v>
      </c>
      <c r="L52" s="1">
        <v>1153</v>
      </c>
    </row>
    <row r="53" spans="1:12">
      <c r="A53" s="3">
        <v>36334</v>
      </c>
      <c r="B53" s="1" t="s">
        <v>2733</v>
      </c>
      <c r="C53" s="1">
        <v>1</v>
      </c>
      <c r="D53" s="1" t="s">
        <v>2734</v>
      </c>
      <c r="E53" s="1">
        <v>21</v>
      </c>
      <c r="F53" s="1">
        <v>22</v>
      </c>
      <c r="G53" s="1">
        <v>10</v>
      </c>
      <c r="H53" s="1">
        <f t="shared" si="0"/>
        <v>17.666666666666668</v>
      </c>
      <c r="I53" s="1">
        <f>STDEV(H53:H55)</f>
        <v>2.3648662948658541</v>
      </c>
      <c r="J53" s="1">
        <f>I53/SQRT(3)</f>
        <v>1.3653561919382737</v>
      </c>
      <c r="K53" s="1">
        <v>531</v>
      </c>
      <c r="L53" s="1">
        <v>1153</v>
      </c>
    </row>
    <row r="54" spans="1:12">
      <c r="A54" s="3">
        <v>36334</v>
      </c>
      <c r="B54" s="1" t="s">
        <v>2735</v>
      </c>
      <c r="C54" s="1">
        <v>2</v>
      </c>
      <c r="D54" s="1" t="s">
        <v>2736</v>
      </c>
      <c r="E54" s="1">
        <v>15</v>
      </c>
      <c r="F54" s="1">
        <v>17</v>
      </c>
      <c r="G54" s="1">
        <v>7</v>
      </c>
      <c r="H54" s="1">
        <f t="shared" si="0"/>
        <v>13</v>
      </c>
      <c r="K54" s="1">
        <v>531</v>
      </c>
      <c r="L54" s="1">
        <v>1153</v>
      </c>
    </row>
    <row r="55" spans="1:12">
      <c r="A55" s="3">
        <v>36334</v>
      </c>
      <c r="B55" s="1" t="s">
        <v>2737</v>
      </c>
      <c r="C55" s="1">
        <v>3</v>
      </c>
      <c r="D55" s="1" t="s">
        <v>2738</v>
      </c>
      <c r="E55" s="1">
        <v>17</v>
      </c>
      <c r="F55" s="1">
        <v>19</v>
      </c>
      <c r="G55" s="1">
        <v>8</v>
      </c>
      <c r="H55" s="1">
        <f t="shared" si="0"/>
        <v>14.666666666666666</v>
      </c>
      <c r="K55" s="1">
        <v>531</v>
      </c>
      <c r="L55" s="1">
        <v>1153</v>
      </c>
    </row>
    <row r="56" spans="1:12">
      <c r="A56" s="3">
        <v>36341</v>
      </c>
      <c r="B56" s="1" t="s">
        <v>2739</v>
      </c>
      <c r="C56" s="1">
        <v>1</v>
      </c>
      <c r="D56" s="1" t="s">
        <v>2740</v>
      </c>
      <c r="E56" s="1">
        <v>4</v>
      </c>
      <c r="F56" s="1">
        <v>3</v>
      </c>
      <c r="G56" s="1">
        <v>8</v>
      </c>
      <c r="H56" s="1">
        <f t="shared" si="0"/>
        <v>5</v>
      </c>
      <c r="I56" s="1">
        <f>STDEV(H56:H58)</f>
        <v>1.5275252316519474</v>
      </c>
      <c r="J56" s="1">
        <f>I56/SQRT(3)</f>
        <v>0.88191710368819731</v>
      </c>
      <c r="K56" s="1">
        <v>531</v>
      </c>
      <c r="L56" s="1">
        <v>1153</v>
      </c>
    </row>
    <row r="57" spans="1:12">
      <c r="A57" s="3">
        <v>36341</v>
      </c>
      <c r="B57" s="1" t="s">
        <v>2741</v>
      </c>
      <c r="C57" s="1">
        <v>2</v>
      </c>
      <c r="D57" s="1" t="s">
        <v>3012</v>
      </c>
      <c r="E57" s="1">
        <v>0</v>
      </c>
      <c r="F57" s="1">
        <v>6</v>
      </c>
      <c r="G57" s="1">
        <v>3</v>
      </c>
      <c r="H57" s="1">
        <f t="shared" si="0"/>
        <v>3</v>
      </c>
      <c r="K57" s="1">
        <v>531</v>
      </c>
      <c r="L57" s="1">
        <v>1153</v>
      </c>
    </row>
    <row r="58" spans="1:12">
      <c r="A58" s="3">
        <v>36341</v>
      </c>
      <c r="B58" s="1" t="s">
        <v>3013</v>
      </c>
      <c r="C58" s="1">
        <v>3</v>
      </c>
      <c r="D58" s="1" t="s">
        <v>3298</v>
      </c>
      <c r="E58" s="1">
        <v>8</v>
      </c>
      <c r="F58" s="1">
        <v>4</v>
      </c>
      <c r="G58" s="1">
        <v>6</v>
      </c>
      <c r="H58" s="1">
        <f t="shared" si="0"/>
        <v>6</v>
      </c>
      <c r="K58" s="1">
        <v>531</v>
      </c>
      <c r="L58" s="1">
        <v>1153</v>
      </c>
    </row>
    <row r="59" spans="1:12">
      <c r="A59" s="3">
        <v>36348</v>
      </c>
      <c r="B59" s="1" t="s">
        <v>3299</v>
      </c>
      <c r="C59" s="1">
        <v>1</v>
      </c>
      <c r="D59" s="1" t="s">
        <v>3300</v>
      </c>
      <c r="E59" s="1">
        <v>26</v>
      </c>
      <c r="F59" s="1">
        <v>20</v>
      </c>
      <c r="G59" s="1">
        <v>11</v>
      </c>
      <c r="H59" s="1">
        <f t="shared" si="0"/>
        <v>19</v>
      </c>
      <c r="I59" s="1">
        <f>STDEV(H59:H61)</f>
        <v>2.9122983160180032</v>
      </c>
      <c r="J59" s="1">
        <f>I59/SQRT(3)</f>
        <v>1.6814162167134881</v>
      </c>
      <c r="K59" s="1">
        <v>531</v>
      </c>
      <c r="L59" s="1">
        <v>1440</v>
      </c>
    </row>
    <row r="60" spans="1:12">
      <c r="A60" s="3">
        <v>36348</v>
      </c>
      <c r="B60" s="1" t="s">
        <v>3301</v>
      </c>
      <c r="C60" s="1">
        <v>2</v>
      </c>
      <c r="D60" s="1" t="s">
        <v>3302</v>
      </c>
      <c r="E60" s="1">
        <v>39</v>
      </c>
      <c r="F60" s="1">
        <v>22</v>
      </c>
      <c r="G60" s="1">
        <v>13</v>
      </c>
      <c r="H60" s="1">
        <f t="shared" si="0"/>
        <v>24.666666666666668</v>
      </c>
      <c r="K60" s="1">
        <v>531</v>
      </c>
      <c r="L60" s="1">
        <v>1440</v>
      </c>
    </row>
    <row r="61" spans="1:12">
      <c r="A61" s="3">
        <v>36348</v>
      </c>
      <c r="B61" s="1" t="s">
        <v>3303</v>
      </c>
      <c r="C61" s="1">
        <v>3</v>
      </c>
      <c r="D61" s="1" t="s">
        <v>3304</v>
      </c>
      <c r="E61" s="1">
        <v>29</v>
      </c>
      <c r="F61" s="1">
        <v>19</v>
      </c>
      <c r="G61" s="1">
        <v>21</v>
      </c>
      <c r="H61" s="1">
        <f t="shared" si="0"/>
        <v>23</v>
      </c>
      <c r="K61" s="1">
        <v>531</v>
      </c>
      <c r="L61" s="1">
        <v>1440</v>
      </c>
    </row>
    <row r="62" spans="1:12">
      <c r="A62" s="3">
        <v>36355</v>
      </c>
      <c r="B62" s="1" t="s">
        <v>3305</v>
      </c>
      <c r="C62" s="1">
        <v>1</v>
      </c>
      <c r="D62" s="1" t="s">
        <v>3028</v>
      </c>
      <c r="E62" s="1">
        <v>40</v>
      </c>
      <c r="F62" s="1">
        <v>21</v>
      </c>
      <c r="G62" s="1">
        <v>21</v>
      </c>
      <c r="H62" s="1">
        <f t="shared" si="0"/>
        <v>27.333333333333332</v>
      </c>
      <c r="I62" s="1">
        <f>STDEV(H62:H64)</f>
        <v>5.3159438728469803</v>
      </c>
      <c r="J62" s="1">
        <f>I62/SQRT(3)</f>
        <v>3.0691616259851462</v>
      </c>
      <c r="K62" s="1">
        <v>531</v>
      </c>
      <c r="L62" s="1">
        <v>1440</v>
      </c>
    </row>
    <row r="63" spans="1:12">
      <c r="A63" s="3">
        <v>36355</v>
      </c>
      <c r="B63" s="1" t="s">
        <v>3029</v>
      </c>
      <c r="C63" s="1">
        <v>2</v>
      </c>
      <c r="D63" s="1" t="s">
        <v>3030</v>
      </c>
      <c r="E63" s="1">
        <v>35</v>
      </c>
      <c r="F63" s="1">
        <v>35</v>
      </c>
      <c r="G63" s="1">
        <v>9</v>
      </c>
      <c r="H63" s="1">
        <f t="shared" si="0"/>
        <v>26.333333333333332</v>
      </c>
      <c r="K63" s="1">
        <v>531</v>
      </c>
      <c r="L63" s="1">
        <v>1440</v>
      </c>
    </row>
    <row r="64" spans="1:12">
      <c r="A64" s="3">
        <v>36355</v>
      </c>
      <c r="B64" s="1" t="s">
        <v>3031</v>
      </c>
      <c r="C64" s="1">
        <v>3</v>
      </c>
      <c r="D64" s="1" t="s">
        <v>3023</v>
      </c>
      <c r="E64" s="1">
        <v>19</v>
      </c>
      <c r="F64" s="1">
        <v>16</v>
      </c>
      <c r="G64" s="1">
        <v>18</v>
      </c>
      <c r="H64" s="1">
        <f t="shared" si="0"/>
        <v>17.666666666666668</v>
      </c>
      <c r="K64" s="1">
        <v>531</v>
      </c>
      <c r="L64" s="1">
        <v>1440</v>
      </c>
    </row>
    <row r="65" spans="1:12">
      <c r="A65" s="3">
        <v>36362</v>
      </c>
      <c r="B65" s="1" t="s">
        <v>3024</v>
      </c>
      <c r="C65" s="1">
        <v>1</v>
      </c>
      <c r="D65" s="1" t="s">
        <v>3025</v>
      </c>
      <c r="E65" s="1">
        <v>29</v>
      </c>
      <c r="F65" s="1">
        <v>30</v>
      </c>
      <c r="G65" s="1">
        <v>34</v>
      </c>
      <c r="H65" s="1">
        <f t="shared" si="0"/>
        <v>31</v>
      </c>
      <c r="I65" s="1">
        <f>STDEV(H65:H67)</f>
        <v>25.430369712288964</v>
      </c>
      <c r="J65" s="1">
        <f>I65/SQRT(3)</f>
        <v>14.68223079898174</v>
      </c>
      <c r="K65" s="1">
        <v>531</v>
      </c>
      <c r="L65" s="1">
        <v>1440</v>
      </c>
    </row>
    <row r="66" spans="1:12">
      <c r="A66" s="3">
        <v>36362</v>
      </c>
      <c r="B66" s="1" t="s">
        <v>3026</v>
      </c>
      <c r="C66" s="1">
        <v>2</v>
      </c>
      <c r="D66" s="1" t="s">
        <v>3027</v>
      </c>
      <c r="E66" s="1">
        <v>47</v>
      </c>
      <c r="F66" s="1">
        <v>30</v>
      </c>
      <c r="G66" s="1">
        <v>36</v>
      </c>
      <c r="H66" s="1">
        <f t="shared" ref="H66:H129" si="2">AVERAGE(E66:G66)</f>
        <v>37.666666666666664</v>
      </c>
      <c r="K66" s="1">
        <v>531</v>
      </c>
      <c r="L66" s="1">
        <v>1440</v>
      </c>
    </row>
    <row r="67" spans="1:12">
      <c r="A67" s="3">
        <v>36362</v>
      </c>
      <c r="B67" s="1" t="s">
        <v>2756</v>
      </c>
      <c r="C67" s="1">
        <v>3</v>
      </c>
      <c r="D67" s="1" t="s">
        <v>2757</v>
      </c>
      <c r="E67" s="1">
        <v>54</v>
      </c>
      <c r="F67" s="1">
        <v>124</v>
      </c>
      <c r="G67" s="1">
        <v>56</v>
      </c>
      <c r="H67" s="1">
        <f t="shared" si="2"/>
        <v>78</v>
      </c>
      <c r="K67" s="1">
        <v>531</v>
      </c>
      <c r="L67" s="1">
        <v>1440</v>
      </c>
    </row>
    <row r="68" spans="1:12">
      <c r="A68" s="3">
        <v>36369</v>
      </c>
      <c r="B68" s="1" t="s">
        <v>2758</v>
      </c>
      <c r="C68" s="1">
        <v>1</v>
      </c>
      <c r="D68" s="1" t="s">
        <v>2759</v>
      </c>
      <c r="E68" s="1">
        <v>41</v>
      </c>
      <c r="F68" s="1">
        <v>24</v>
      </c>
      <c r="G68" s="1">
        <v>26</v>
      </c>
      <c r="H68" s="1">
        <f t="shared" si="2"/>
        <v>30.333333333333332</v>
      </c>
      <c r="I68" s="1">
        <f>STDEV(H68:H70)</f>
        <v>6.8502500630215186</v>
      </c>
      <c r="J68" s="1">
        <f>I68/SQRT(3)</f>
        <v>3.9549937179017247</v>
      </c>
      <c r="K68" s="1">
        <v>531</v>
      </c>
      <c r="L68" s="1">
        <v>1155</v>
      </c>
    </row>
    <row r="69" spans="1:12">
      <c r="A69" s="3">
        <v>36369</v>
      </c>
      <c r="B69" s="1" t="s">
        <v>2760</v>
      </c>
      <c r="C69" s="1">
        <v>2</v>
      </c>
      <c r="D69" s="1" t="s">
        <v>2761</v>
      </c>
      <c r="E69" s="1">
        <v>46</v>
      </c>
      <c r="F69" s="1">
        <v>46</v>
      </c>
      <c r="G69" s="1">
        <v>22</v>
      </c>
      <c r="H69" s="1">
        <f t="shared" si="2"/>
        <v>38</v>
      </c>
      <c r="K69" s="1">
        <v>531</v>
      </c>
      <c r="L69" s="1">
        <v>1155</v>
      </c>
    </row>
    <row r="70" spans="1:12">
      <c r="A70" s="3">
        <v>36369</v>
      </c>
      <c r="B70" s="1" t="s">
        <v>2762</v>
      </c>
      <c r="C70" s="1">
        <v>3</v>
      </c>
      <c r="D70" s="1" t="s">
        <v>2464</v>
      </c>
      <c r="E70" s="1">
        <v>24</v>
      </c>
      <c r="F70" s="1">
        <v>29</v>
      </c>
      <c r="G70" s="1">
        <v>20</v>
      </c>
      <c r="H70" s="1">
        <f t="shared" si="2"/>
        <v>24.333333333333332</v>
      </c>
      <c r="K70" s="1">
        <v>531</v>
      </c>
      <c r="L70" s="1">
        <v>1155</v>
      </c>
    </row>
    <row r="71" spans="1:12">
      <c r="A71" s="3">
        <v>36376</v>
      </c>
      <c r="B71" s="1" t="s">
        <v>2465</v>
      </c>
      <c r="C71" s="1">
        <v>1</v>
      </c>
      <c r="D71" s="1" t="s">
        <v>2466</v>
      </c>
      <c r="E71" s="1">
        <v>45</v>
      </c>
      <c r="F71" s="1">
        <v>71</v>
      </c>
      <c r="G71" s="1">
        <v>75</v>
      </c>
      <c r="H71" s="1">
        <f t="shared" si="2"/>
        <v>63.666666666666664</v>
      </c>
      <c r="I71" s="1">
        <f>STDEV(H71:H73)</f>
        <v>9.3353172494644614</v>
      </c>
      <c r="J71" s="1">
        <f>I71/SQRT(3)</f>
        <v>5.3897479269488642</v>
      </c>
      <c r="K71" s="1">
        <v>531</v>
      </c>
      <c r="L71" s="1">
        <v>1442</v>
      </c>
    </row>
    <row r="72" spans="1:12">
      <c r="A72" s="3">
        <v>36376</v>
      </c>
      <c r="B72" s="1" t="s">
        <v>2467</v>
      </c>
      <c r="C72" s="1">
        <v>2</v>
      </c>
      <c r="D72" s="1" t="s">
        <v>2468</v>
      </c>
      <c r="E72" s="1">
        <v>50</v>
      </c>
      <c r="F72" s="1">
        <v>36</v>
      </c>
      <c r="G72" s="1">
        <v>49</v>
      </c>
      <c r="H72" s="1">
        <f t="shared" si="2"/>
        <v>45</v>
      </c>
      <c r="K72" s="1">
        <v>531</v>
      </c>
      <c r="L72" s="1">
        <v>1442</v>
      </c>
    </row>
    <row r="73" spans="1:12">
      <c r="A73" s="3">
        <v>36376</v>
      </c>
      <c r="B73" s="1" t="s">
        <v>2469</v>
      </c>
      <c r="C73" s="1">
        <v>3</v>
      </c>
      <c r="D73" s="1" t="s">
        <v>2470</v>
      </c>
      <c r="E73" s="1">
        <v>40</v>
      </c>
      <c r="F73" s="1">
        <v>90</v>
      </c>
      <c r="G73" s="1">
        <v>32</v>
      </c>
      <c r="H73" s="1">
        <f t="shared" si="2"/>
        <v>54</v>
      </c>
      <c r="K73" s="1">
        <v>531</v>
      </c>
      <c r="L73" s="1">
        <v>1442</v>
      </c>
    </row>
    <row r="74" spans="1:12">
      <c r="A74" s="3">
        <v>36383</v>
      </c>
      <c r="B74" s="1" t="s">
        <v>2471</v>
      </c>
      <c r="C74" s="1">
        <v>1</v>
      </c>
      <c r="D74" s="1" t="s">
        <v>2472</v>
      </c>
      <c r="E74" s="1">
        <v>21</v>
      </c>
      <c r="F74" s="1">
        <v>26</v>
      </c>
      <c r="G74" s="1">
        <v>35</v>
      </c>
      <c r="H74" s="1">
        <f t="shared" si="2"/>
        <v>27.333333333333332</v>
      </c>
      <c r="I74" s="1">
        <f>STDEV(H74:H76)</f>
        <v>2.1688023662159281</v>
      </c>
      <c r="J74" s="1">
        <f>I74/SQRT(3)</f>
        <v>1.2521586299538634</v>
      </c>
      <c r="K74" s="1">
        <v>531</v>
      </c>
      <c r="L74" s="1">
        <v>1442</v>
      </c>
    </row>
    <row r="75" spans="1:12">
      <c r="A75" s="3">
        <v>36383</v>
      </c>
      <c r="B75" s="1" t="s">
        <v>2473</v>
      </c>
      <c r="C75" s="1">
        <v>2</v>
      </c>
      <c r="D75" s="1" t="s">
        <v>2474</v>
      </c>
      <c r="E75" s="1">
        <v>8</v>
      </c>
      <c r="F75" s="1">
        <v>27</v>
      </c>
      <c r="G75" s="1">
        <v>34</v>
      </c>
      <c r="H75" s="1">
        <f t="shared" si="2"/>
        <v>23</v>
      </c>
      <c r="K75" s="1">
        <v>531</v>
      </c>
      <c r="L75" s="1">
        <v>1442</v>
      </c>
    </row>
    <row r="76" spans="1:12">
      <c r="A76" s="3">
        <v>36383</v>
      </c>
      <c r="B76" s="1" t="s">
        <v>2475</v>
      </c>
      <c r="C76" s="1">
        <v>3</v>
      </c>
      <c r="D76" s="1" t="s">
        <v>2476</v>
      </c>
      <c r="E76" s="1">
        <v>22</v>
      </c>
      <c r="F76" s="1">
        <v>31</v>
      </c>
      <c r="G76" s="1">
        <v>22</v>
      </c>
      <c r="H76" s="1">
        <f t="shared" si="2"/>
        <v>25</v>
      </c>
      <c r="K76" s="1">
        <v>531</v>
      </c>
      <c r="L76" s="1">
        <v>1442</v>
      </c>
    </row>
    <row r="77" spans="1:12">
      <c r="A77" s="3">
        <v>36390</v>
      </c>
      <c r="B77" s="1" t="s">
        <v>2477</v>
      </c>
      <c r="C77" s="1">
        <v>1</v>
      </c>
      <c r="D77" s="1" t="s">
        <v>2478</v>
      </c>
      <c r="E77" s="1">
        <v>55</v>
      </c>
      <c r="F77" s="1">
        <v>51</v>
      </c>
      <c r="G77" s="1">
        <v>19</v>
      </c>
      <c r="H77" s="1">
        <f t="shared" si="2"/>
        <v>41.666666666666664</v>
      </c>
      <c r="I77" s="1">
        <f>STDEV(H77:H79)</f>
        <v>9.0020573780128998</v>
      </c>
      <c r="J77" s="1">
        <f>I77/SQRT(3)</f>
        <v>5.1973402504562047</v>
      </c>
      <c r="K77" s="1">
        <v>661</v>
      </c>
      <c r="L77" s="1">
        <v>1442</v>
      </c>
    </row>
    <row r="78" spans="1:12">
      <c r="A78" s="3">
        <v>36390</v>
      </c>
      <c r="B78" s="1" t="s">
        <v>2479</v>
      </c>
      <c r="C78" s="1">
        <v>2</v>
      </c>
      <c r="D78" s="1" t="s">
        <v>2480</v>
      </c>
      <c r="E78" s="1">
        <v>34</v>
      </c>
      <c r="F78" s="1">
        <v>64</v>
      </c>
      <c r="G78" s="1">
        <v>53</v>
      </c>
      <c r="H78" s="1">
        <f t="shared" si="2"/>
        <v>50.333333333333336</v>
      </c>
      <c r="K78" s="1">
        <v>661</v>
      </c>
      <c r="L78" s="1">
        <v>1442</v>
      </c>
    </row>
    <row r="79" spans="1:12">
      <c r="A79" s="3">
        <v>36390</v>
      </c>
      <c r="B79" s="1" t="s">
        <v>2481</v>
      </c>
      <c r="C79" s="1">
        <v>3</v>
      </c>
      <c r="D79" s="1" t="s">
        <v>2482</v>
      </c>
      <c r="E79" s="1">
        <v>48</v>
      </c>
      <c r="F79" s="1">
        <v>33</v>
      </c>
      <c r="G79" s="1">
        <v>16</v>
      </c>
      <c r="H79" s="1">
        <f t="shared" si="2"/>
        <v>32.333333333333336</v>
      </c>
      <c r="K79" s="1">
        <v>661</v>
      </c>
      <c r="L79" s="1">
        <v>1442</v>
      </c>
    </row>
    <row r="80" spans="1:12">
      <c r="A80" s="3">
        <v>36308</v>
      </c>
      <c r="B80" s="1" t="s">
        <v>2483</v>
      </c>
      <c r="C80" s="1">
        <v>1</v>
      </c>
      <c r="D80" s="1" t="s">
        <v>2484</v>
      </c>
      <c r="E80" s="1">
        <v>0</v>
      </c>
      <c r="F80" s="1">
        <v>0</v>
      </c>
      <c r="G80" s="1">
        <v>0</v>
      </c>
      <c r="H80" s="1">
        <f t="shared" si="2"/>
        <v>0</v>
      </c>
      <c r="I80" s="1">
        <f>STDEV(H80:H82)</f>
        <v>0</v>
      </c>
      <c r="J80" s="1">
        <f>I80/SQRT(3)</f>
        <v>0</v>
      </c>
      <c r="K80" s="1">
        <v>661</v>
      </c>
    </row>
    <row r="81" spans="1:11">
      <c r="A81" s="3">
        <v>36308</v>
      </c>
      <c r="B81" s="1" t="s">
        <v>2485</v>
      </c>
      <c r="C81" s="1">
        <v>2</v>
      </c>
      <c r="D81" s="1" t="s">
        <v>2486</v>
      </c>
      <c r="E81" s="1">
        <v>0</v>
      </c>
      <c r="F81" s="1">
        <v>0</v>
      </c>
      <c r="G81" s="1">
        <v>0</v>
      </c>
      <c r="H81" s="1">
        <f t="shared" si="2"/>
        <v>0</v>
      </c>
      <c r="K81" s="1">
        <v>661</v>
      </c>
    </row>
    <row r="82" spans="1:11">
      <c r="A82" s="3">
        <v>36308</v>
      </c>
      <c r="B82" s="1" t="s">
        <v>2487</v>
      </c>
      <c r="C82" s="1">
        <v>3</v>
      </c>
      <c r="D82" s="1" t="s">
        <v>2488</v>
      </c>
      <c r="E82" s="1">
        <v>0</v>
      </c>
      <c r="F82" s="1">
        <v>0</v>
      </c>
      <c r="G82" s="1">
        <v>0</v>
      </c>
      <c r="H82" s="1">
        <f t="shared" si="2"/>
        <v>0</v>
      </c>
      <c r="K82" s="1">
        <v>661</v>
      </c>
    </row>
    <row r="83" spans="1:11">
      <c r="A83" s="3">
        <v>36313</v>
      </c>
      <c r="B83" s="1" t="s">
        <v>2489</v>
      </c>
      <c r="C83" s="1">
        <v>1</v>
      </c>
      <c r="D83" s="1" t="s">
        <v>2499</v>
      </c>
      <c r="E83" s="1">
        <v>0</v>
      </c>
      <c r="F83" s="1">
        <v>0</v>
      </c>
      <c r="G83" s="1">
        <v>0</v>
      </c>
      <c r="H83" s="1">
        <f t="shared" si="2"/>
        <v>0</v>
      </c>
      <c r="I83" s="1">
        <f>STDEV(H83:H85)</f>
        <v>1.5396007178390021</v>
      </c>
      <c r="J83" s="1">
        <f>I83/SQRT(3)</f>
        <v>0.88888888888888895</v>
      </c>
      <c r="K83" s="1">
        <v>531</v>
      </c>
    </row>
    <row r="84" spans="1:11">
      <c r="A84" s="3">
        <v>36313</v>
      </c>
      <c r="B84" s="1" t="s">
        <v>2500</v>
      </c>
      <c r="C84" s="1">
        <v>2</v>
      </c>
      <c r="D84" s="1" t="s">
        <v>2501</v>
      </c>
      <c r="E84" s="1">
        <v>0</v>
      </c>
      <c r="F84" s="1">
        <v>0</v>
      </c>
      <c r="G84" s="1">
        <v>0</v>
      </c>
      <c r="H84" s="1">
        <f t="shared" si="2"/>
        <v>0</v>
      </c>
      <c r="K84" s="1">
        <v>531</v>
      </c>
    </row>
    <row r="85" spans="1:11">
      <c r="A85" s="3">
        <v>36313</v>
      </c>
      <c r="B85" s="1" t="s">
        <v>2502</v>
      </c>
      <c r="C85" s="1">
        <v>3</v>
      </c>
      <c r="D85" s="1" t="s">
        <v>2503</v>
      </c>
      <c r="E85" s="1">
        <v>0</v>
      </c>
      <c r="F85" s="1">
        <v>1</v>
      </c>
      <c r="G85" s="1">
        <v>7</v>
      </c>
      <c r="H85" s="1">
        <f t="shared" si="2"/>
        <v>2.6666666666666665</v>
      </c>
      <c r="K85" s="1">
        <v>531</v>
      </c>
    </row>
    <row r="86" spans="1:11">
      <c r="A86" s="3">
        <v>36320</v>
      </c>
      <c r="B86" s="1" t="s">
        <v>2504</v>
      </c>
      <c r="C86" s="1">
        <v>1</v>
      </c>
      <c r="D86" s="1" t="s">
        <v>2505</v>
      </c>
      <c r="E86" s="1">
        <v>14</v>
      </c>
      <c r="F86" s="1">
        <v>8</v>
      </c>
      <c r="G86" s="1">
        <v>7</v>
      </c>
      <c r="H86" s="1">
        <f t="shared" si="2"/>
        <v>9.6666666666666661</v>
      </c>
      <c r="I86" s="1">
        <f>STDEV(H86:H88)</f>
        <v>2.6666666666666647</v>
      </c>
      <c r="J86" s="1">
        <f>I86/SQRT(3)</f>
        <v>1.539600717839001</v>
      </c>
      <c r="K86" s="1">
        <v>531</v>
      </c>
    </row>
    <row r="87" spans="1:11">
      <c r="A87" s="3">
        <v>36320</v>
      </c>
      <c r="B87" s="1" t="s">
        <v>2506</v>
      </c>
      <c r="C87" s="1">
        <v>2</v>
      </c>
      <c r="D87" s="1" t="s">
        <v>2507</v>
      </c>
      <c r="E87" s="1">
        <v>7</v>
      </c>
      <c r="F87" s="1">
        <v>1</v>
      </c>
      <c r="G87" s="1">
        <v>5</v>
      </c>
      <c r="H87" s="1">
        <f t="shared" si="2"/>
        <v>4.333333333333333</v>
      </c>
      <c r="K87" s="1">
        <v>531</v>
      </c>
    </row>
    <row r="88" spans="1:11">
      <c r="A88" s="3">
        <v>36320</v>
      </c>
      <c r="B88" s="1" t="s">
        <v>2508</v>
      </c>
      <c r="C88" s="1">
        <v>3</v>
      </c>
      <c r="D88" s="1" t="s">
        <v>2804</v>
      </c>
      <c r="E88" s="1">
        <v>10</v>
      </c>
      <c r="F88" s="1">
        <v>10</v>
      </c>
      <c r="G88" s="1">
        <v>1</v>
      </c>
      <c r="H88" s="1">
        <f t="shared" si="2"/>
        <v>7</v>
      </c>
      <c r="K88" s="1">
        <v>531</v>
      </c>
    </row>
    <row r="89" spans="1:11">
      <c r="A89" s="3">
        <v>36327</v>
      </c>
      <c r="B89" s="1" t="s">
        <v>2805</v>
      </c>
      <c r="C89" s="1">
        <v>1</v>
      </c>
      <c r="D89" s="1" t="s">
        <v>2806</v>
      </c>
      <c r="E89" s="1">
        <v>29</v>
      </c>
      <c r="F89" s="1">
        <v>18</v>
      </c>
      <c r="G89" s="1">
        <v>60</v>
      </c>
      <c r="H89" s="1">
        <f t="shared" si="2"/>
        <v>35.666666666666664</v>
      </c>
      <c r="I89" s="1">
        <f>STDEV(H89:H91)</f>
        <v>4.6228097917144142</v>
      </c>
      <c r="J89" s="1">
        <f>I89/SQRT(3)</f>
        <v>2.6689804776587551</v>
      </c>
      <c r="K89" s="1">
        <v>661</v>
      </c>
    </row>
    <row r="90" spans="1:11">
      <c r="A90" s="3">
        <v>36327</v>
      </c>
      <c r="B90" s="1" t="s">
        <v>2807</v>
      </c>
      <c r="C90" s="1">
        <v>2</v>
      </c>
      <c r="D90" s="1" t="s">
        <v>2513</v>
      </c>
      <c r="E90" s="1">
        <v>19</v>
      </c>
      <c r="F90" s="1">
        <v>92</v>
      </c>
      <c r="G90" s="1">
        <v>15</v>
      </c>
      <c r="H90" s="1">
        <f t="shared" si="2"/>
        <v>42</v>
      </c>
      <c r="K90" s="1">
        <v>661</v>
      </c>
    </row>
    <row r="91" spans="1:11">
      <c r="A91" s="3">
        <v>36327</v>
      </c>
      <c r="B91" s="1" t="s">
        <v>2514</v>
      </c>
      <c r="C91" s="1">
        <v>3</v>
      </c>
      <c r="D91" s="1" t="s">
        <v>2515</v>
      </c>
      <c r="E91" s="1">
        <v>36</v>
      </c>
      <c r="F91" s="1">
        <v>16</v>
      </c>
      <c r="G91" s="1">
        <v>47</v>
      </c>
      <c r="H91" s="1">
        <f t="shared" si="2"/>
        <v>33</v>
      </c>
      <c r="K91" s="1">
        <v>661</v>
      </c>
    </row>
    <row r="92" spans="1:11">
      <c r="A92" s="3">
        <v>36334</v>
      </c>
      <c r="B92" s="1" t="s">
        <v>2516</v>
      </c>
      <c r="C92" s="1">
        <v>1</v>
      </c>
      <c r="D92" s="1" t="s">
        <v>2517</v>
      </c>
      <c r="E92" s="1">
        <v>141</v>
      </c>
      <c r="F92" s="1">
        <v>265</v>
      </c>
      <c r="G92" s="1">
        <v>23</v>
      </c>
      <c r="H92" s="1">
        <f t="shared" si="2"/>
        <v>143</v>
      </c>
      <c r="I92" s="1">
        <f>STDEV(H92:H94)</f>
        <v>115.04395295325656</v>
      </c>
      <c r="J92" s="1">
        <f>I92/SQRT(3)</f>
        <v>66.420657206201327</v>
      </c>
      <c r="K92" s="1">
        <v>531</v>
      </c>
    </row>
    <row r="93" spans="1:11">
      <c r="A93" s="3">
        <v>36334</v>
      </c>
      <c r="B93" s="1" t="s">
        <v>2518</v>
      </c>
      <c r="C93" s="1">
        <v>2</v>
      </c>
      <c r="D93" s="1" t="s">
        <v>2519</v>
      </c>
      <c r="E93" s="1">
        <v>245</v>
      </c>
      <c r="F93" s="1">
        <v>283</v>
      </c>
      <c r="G93" s="1">
        <v>109</v>
      </c>
      <c r="H93" s="1">
        <f t="shared" si="2"/>
        <v>212.33333333333334</v>
      </c>
      <c r="K93" s="1">
        <v>531</v>
      </c>
    </row>
    <row r="94" spans="1:11">
      <c r="A94" s="3">
        <v>36334</v>
      </c>
      <c r="B94" s="1" t="s">
        <v>2520</v>
      </c>
      <c r="C94" s="1">
        <v>3</v>
      </c>
      <c r="D94" s="1" t="s">
        <v>2521</v>
      </c>
      <c r="E94" s="1">
        <v>446</v>
      </c>
      <c r="F94" s="1">
        <v>613</v>
      </c>
      <c r="G94" s="1">
        <v>44</v>
      </c>
      <c r="H94" s="1">
        <f t="shared" si="2"/>
        <v>367.66666666666669</v>
      </c>
      <c r="K94" s="1">
        <v>531</v>
      </c>
    </row>
    <row r="95" spans="1:11">
      <c r="A95" s="3">
        <v>36341</v>
      </c>
      <c r="B95" s="1" t="s">
        <v>2522</v>
      </c>
      <c r="C95" s="1">
        <v>1</v>
      </c>
      <c r="D95" s="1" t="s">
        <v>2523</v>
      </c>
      <c r="E95" s="1">
        <v>270</v>
      </c>
      <c r="F95" s="1">
        <v>284</v>
      </c>
      <c r="G95" s="1">
        <v>582</v>
      </c>
      <c r="H95" s="1">
        <f t="shared" si="2"/>
        <v>378.66666666666669</v>
      </c>
      <c r="I95" s="1">
        <f>STDEV(H95:H97)</f>
        <v>50.776562105554291</v>
      </c>
      <c r="J95" s="1">
        <f>I95/SQRT(3)</f>
        <v>29.315861800165521</v>
      </c>
      <c r="K95" s="1">
        <v>531</v>
      </c>
    </row>
    <row r="96" spans="1:11">
      <c r="A96" s="3">
        <v>36341</v>
      </c>
      <c r="B96" s="1" t="s">
        <v>2524</v>
      </c>
      <c r="C96" s="1">
        <v>2</v>
      </c>
      <c r="D96" s="1" t="s">
        <v>2525</v>
      </c>
      <c r="E96" s="1">
        <v>327</v>
      </c>
      <c r="F96" s="1">
        <v>579</v>
      </c>
      <c r="G96" s="1">
        <v>354</v>
      </c>
      <c r="H96" s="1">
        <f t="shared" si="2"/>
        <v>420</v>
      </c>
      <c r="K96" s="1">
        <v>531</v>
      </c>
    </row>
    <row r="97" spans="1:11">
      <c r="A97" s="3">
        <v>36341</v>
      </c>
      <c r="B97" s="1" t="s">
        <v>2526</v>
      </c>
      <c r="C97" s="1">
        <v>3</v>
      </c>
      <c r="D97" s="1" t="s">
        <v>2527</v>
      </c>
      <c r="E97" s="1">
        <v>640</v>
      </c>
      <c r="F97" s="1">
        <v>331</v>
      </c>
      <c r="G97" s="1">
        <v>468</v>
      </c>
      <c r="H97" s="1">
        <f t="shared" si="2"/>
        <v>479.66666666666669</v>
      </c>
      <c r="K97" s="1">
        <v>531</v>
      </c>
    </row>
    <row r="98" spans="1:11">
      <c r="A98" s="3">
        <v>36348</v>
      </c>
      <c r="B98" s="1" t="s">
        <v>2528</v>
      </c>
      <c r="C98" s="1">
        <v>1</v>
      </c>
      <c r="D98" s="1" t="s">
        <v>2529</v>
      </c>
      <c r="E98" s="1">
        <v>989</v>
      </c>
      <c r="F98" s="1">
        <v>546</v>
      </c>
      <c r="G98" s="1">
        <v>101</v>
      </c>
      <c r="H98" s="1">
        <f t="shared" si="2"/>
        <v>545.33333333333337</v>
      </c>
      <c r="I98" s="1">
        <f>STDEV(H98:H100)</f>
        <v>168.63603147343989</v>
      </c>
      <c r="J98" s="1">
        <f>I98/SQRT(3)</f>
        <v>97.362058166260724</v>
      </c>
      <c r="K98" s="1">
        <v>531</v>
      </c>
    </row>
    <row r="99" spans="1:11">
      <c r="A99" s="3">
        <v>36348</v>
      </c>
      <c r="B99" s="1" t="s">
        <v>2530</v>
      </c>
      <c r="C99" s="1">
        <v>2</v>
      </c>
      <c r="D99" s="1" t="s">
        <v>2531</v>
      </c>
      <c r="E99" s="1">
        <v>1191</v>
      </c>
      <c r="F99" s="1">
        <v>510</v>
      </c>
      <c r="G99" s="1">
        <v>123</v>
      </c>
      <c r="H99" s="1">
        <f t="shared" si="2"/>
        <v>608</v>
      </c>
      <c r="K99" s="1">
        <v>531</v>
      </c>
    </row>
    <row r="100" spans="1:11">
      <c r="A100" s="3">
        <v>36348</v>
      </c>
      <c r="B100" s="1" t="s">
        <v>2255</v>
      </c>
      <c r="C100" s="1">
        <v>3</v>
      </c>
      <c r="D100" s="1" t="s">
        <v>2256</v>
      </c>
      <c r="E100" s="1">
        <v>341</v>
      </c>
      <c r="F100" s="1">
        <v>269</v>
      </c>
      <c r="G100" s="1">
        <v>259</v>
      </c>
      <c r="H100" s="1">
        <f t="shared" si="2"/>
        <v>289.66666666666669</v>
      </c>
      <c r="K100" s="1">
        <v>531</v>
      </c>
    </row>
    <row r="101" spans="1:11">
      <c r="A101" s="3">
        <v>36355</v>
      </c>
      <c r="B101" s="1" t="s">
        <v>2257</v>
      </c>
      <c r="C101" s="1">
        <v>1</v>
      </c>
      <c r="D101" s="1" t="s">
        <v>2258</v>
      </c>
      <c r="E101" s="1">
        <v>432</v>
      </c>
      <c r="F101" s="1">
        <v>49</v>
      </c>
      <c r="G101" s="1">
        <v>52</v>
      </c>
      <c r="H101" s="1">
        <f t="shared" si="2"/>
        <v>177.66666666666666</v>
      </c>
      <c r="I101" s="1">
        <f>STDEV(H101:H103)</f>
        <v>5.8720934496556696</v>
      </c>
      <c r="J101" s="1">
        <f>I101/SQRT(3)</f>
        <v>3.3902547338653393</v>
      </c>
      <c r="K101" s="1">
        <v>531</v>
      </c>
    </row>
    <row r="102" spans="1:11">
      <c r="A102" s="3">
        <v>36355</v>
      </c>
      <c r="B102" s="1" t="s">
        <v>2259</v>
      </c>
      <c r="C102" s="1">
        <v>2</v>
      </c>
      <c r="D102" s="1" t="s">
        <v>2260</v>
      </c>
      <c r="E102" s="1">
        <v>345</v>
      </c>
      <c r="F102" s="1">
        <v>121</v>
      </c>
      <c r="G102" s="1">
        <v>37</v>
      </c>
      <c r="H102" s="1">
        <f t="shared" si="2"/>
        <v>167.66666666666666</v>
      </c>
      <c r="K102" s="1">
        <v>531</v>
      </c>
    </row>
    <row r="103" spans="1:11">
      <c r="A103" s="3">
        <v>36355</v>
      </c>
      <c r="B103" s="1" t="s">
        <v>2261</v>
      </c>
      <c r="C103" s="1">
        <v>3</v>
      </c>
      <c r="D103" s="1" t="s">
        <v>2262</v>
      </c>
      <c r="E103" s="1">
        <v>338</v>
      </c>
      <c r="F103" s="1">
        <v>82</v>
      </c>
      <c r="G103" s="1">
        <v>82</v>
      </c>
      <c r="H103" s="1">
        <f t="shared" si="2"/>
        <v>167.33333333333334</v>
      </c>
      <c r="K103" s="1">
        <v>531</v>
      </c>
    </row>
    <row r="104" spans="1:11">
      <c r="A104" s="3">
        <v>36362</v>
      </c>
      <c r="B104" s="1" t="s">
        <v>2263</v>
      </c>
      <c r="C104" s="1">
        <v>1</v>
      </c>
      <c r="D104" s="1" t="s">
        <v>2264</v>
      </c>
      <c r="E104" s="1">
        <v>17</v>
      </c>
      <c r="F104" s="1">
        <v>27</v>
      </c>
      <c r="G104" s="1">
        <v>27</v>
      </c>
      <c r="H104" s="1">
        <f t="shared" si="2"/>
        <v>23.666666666666668</v>
      </c>
      <c r="I104" s="1">
        <f>STDEV(H104:H106)</f>
        <v>3.2375116187407413</v>
      </c>
      <c r="J104" s="1">
        <f>I104/SQRT(3)</f>
        <v>1.8691782045845082</v>
      </c>
      <c r="K104" s="1">
        <v>531</v>
      </c>
    </row>
    <row r="105" spans="1:11">
      <c r="A105" s="3">
        <v>36362</v>
      </c>
      <c r="B105" s="1" t="s">
        <v>2265</v>
      </c>
      <c r="C105" s="1">
        <v>2</v>
      </c>
      <c r="D105" s="1" t="s">
        <v>2266</v>
      </c>
      <c r="E105" s="1">
        <v>29</v>
      </c>
      <c r="F105" s="1">
        <v>16</v>
      </c>
      <c r="G105" s="1">
        <v>32</v>
      </c>
      <c r="H105" s="1">
        <f t="shared" si="2"/>
        <v>25.666666666666668</v>
      </c>
      <c r="K105" s="1">
        <v>531</v>
      </c>
    </row>
    <row r="106" spans="1:11">
      <c r="A106" s="3">
        <v>36362</v>
      </c>
      <c r="B106" s="1" t="s">
        <v>2267</v>
      </c>
      <c r="C106" s="1">
        <v>3</v>
      </c>
      <c r="D106" s="1" t="s">
        <v>2268</v>
      </c>
      <c r="E106" s="1">
        <v>28</v>
      </c>
      <c r="F106" s="1">
        <v>35</v>
      </c>
      <c r="G106" s="1">
        <v>27</v>
      </c>
      <c r="H106" s="1">
        <f t="shared" si="2"/>
        <v>30</v>
      </c>
      <c r="K106" s="1">
        <v>531</v>
      </c>
    </row>
    <row r="107" spans="1:11">
      <c r="A107" s="3">
        <v>36369</v>
      </c>
      <c r="B107" s="1" t="s">
        <v>2269</v>
      </c>
      <c r="C107" s="1">
        <v>1</v>
      </c>
      <c r="D107" s="1" t="s">
        <v>2270</v>
      </c>
      <c r="E107" s="1">
        <v>20</v>
      </c>
      <c r="F107" s="1">
        <v>5</v>
      </c>
      <c r="G107" s="1">
        <v>8</v>
      </c>
      <c r="H107" s="1">
        <f t="shared" si="2"/>
        <v>11</v>
      </c>
      <c r="I107" s="1">
        <f>STDEV(H107:H109)</f>
        <v>0.96225044864938991</v>
      </c>
      <c r="J107" s="1">
        <f>I107/SQRT(3)</f>
        <v>0.55555555555556346</v>
      </c>
      <c r="K107" s="1">
        <v>531</v>
      </c>
    </row>
    <row r="108" spans="1:11">
      <c r="A108" s="3">
        <v>36369</v>
      </c>
      <c r="B108" s="1" t="s">
        <v>2271</v>
      </c>
      <c r="C108" s="1">
        <v>2</v>
      </c>
      <c r="D108" s="1" t="s">
        <v>2002</v>
      </c>
      <c r="E108" s="1">
        <v>23</v>
      </c>
      <c r="F108" s="1">
        <v>10</v>
      </c>
      <c r="G108" s="1">
        <v>5</v>
      </c>
      <c r="H108" s="1">
        <f t="shared" si="2"/>
        <v>12.666666666666666</v>
      </c>
      <c r="K108" s="1">
        <v>531</v>
      </c>
    </row>
    <row r="109" spans="1:11">
      <c r="A109" s="3">
        <v>36369</v>
      </c>
      <c r="B109" s="1" t="s">
        <v>2003</v>
      </c>
      <c r="C109" s="1">
        <v>3</v>
      </c>
      <c r="D109" s="1" t="s">
        <v>2004</v>
      </c>
      <c r="E109" s="1">
        <v>11</v>
      </c>
      <c r="F109" s="1">
        <v>16</v>
      </c>
      <c r="G109" s="1">
        <v>6</v>
      </c>
      <c r="H109" s="1">
        <f t="shared" si="2"/>
        <v>11</v>
      </c>
      <c r="K109" s="1">
        <v>531</v>
      </c>
    </row>
    <row r="110" spans="1:11">
      <c r="A110" s="3">
        <v>36376</v>
      </c>
      <c r="B110" s="1" t="s">
        <v>2005</v>
      </c>
      <c r="C110" s="1">
        <v>1</v>
      </c>
      <c r="D110" s="1" t="s">
        <v>2006</v>
      </c>
      <c r="E110" s="1">
        <v>8</v>
      </c>
      <c r="F110" s="1">
        <v>28</v>
      </c>
      <c r="G110" s="1">
        <v>19</v>
      </c>
      <c r="H110" s="1">
        <f t="shared" si="2"/>
        <v>18.333333333333332</v>
      </c>
      <c r="I110" s="1">
        <f>STDEV(H110:H112)</f>
        <v>7.4261799162253066</v>
      </c>
      <c r="J110" s="1">
        <f>I110/SQRT(3)</f>
        <v>4.2875069736832732</v>
      </c>
      <c r="K110" s="1">
        <v>531</v>
      </c>
    </row>
    <row r="111" spans="1:11">
      <c r="A111" s="3">
        <v>36376</v>
      </c>
      <c r="B111" s="1" t="s">
        <v>2007</v>
      </c>
      <c r="C111" s="1">
        <v>2</v>
      </c>
      <c r="D111" s="1" t="s">
        <v>2008</v>
      </c>
      <c r="E111" s="1">
        <v>3</v>
      </c>
      <c r="F111" s="1">
        <v>6</v>
      </c>
      <c r="G111" s="1">
        <v>6</v>
      </c>
      <c r="H111" s="1">
        <f t="shared" si="2"/>
        <v>5</v>
      </c>
      <c r="K111" s="1">
        <v>531</v>
      </c>
    </row>
    <row r="112" spans="1:11">
      <c r="A112" s="3">
        <v>36376</v>
      </c>
      <c r="B112" s="1" t="s">
        <v>1748</v>
      </c>
      <c r="C112" s="1">
        <v>3</v>
      </c>
      <c r="D112" s="1" t="s">
        <v>1749</v>
      </c>
      <c r="E112" s="1">
        <v>16</v>
      </c>
      <c r="F112" s="1">
        <v>25</v>
      </c>
      <c r="G112" s="1">
        <v>11</v>
      </c>
      <c r="H112" s="1">
        <f t="shared" si="2"/>
        <v>17.333333333333332</v>
      </c>
      <c r="K112" s="1">
        <v>531</v>
      </c>
    </row>
    <row r="113" spans="1:13">
      <c r="A113" s="3">
        <v>36383</v>
      </c>
      <c r="B113" s="1" t="s">
        <v>1750</v>
      </c>
      <c r="C113" s="1">
        <v>1</v>
      </c>
      <c r="D113" s="1" t="s">
        <v>1751</v>
      </c>
      <c r="E113" s="1">
        <v>0</v>
      </c>
      <c r="F113" s="1">
        <v>5</v>
      </c>
      <c r="G113" s="1">
        <v>10</v>
      </c>
      <c r="H113" s="1">
        <f t="shared" si="2"/>
        <v>5</v>
      </c>
      <c r="I113" s="1">
        <f>STDEV(H113:H115)</f>
        <v>1.5030832509409648</v>
      </c>
      <c r="J113" s="1">
        <f>I113/SQRT(3)</f>
        <v>0.86780551954518392</v>
      </c>
      <c r="K113" s="1">
        <v>531</v>
      </c>
    </row>
    <row r="114" spans="1:13">
      <c r="A114" s="3">
        <v>36383</v>
      </c>
      <c r="B114" s="1" t="s">
        <v>1752</v>
      </c>
      <c r="C114" s="1">
        <v>2</v>
      </c>
      <c r="D114" s="1" t="s">
        <v>1753</v>
      </c>
      <c r="E114" s="1">
        <v>3</v>
      </c>
      <c r="F114" s="1">
        <v>11</v>
      </c>
      <c r="G114" s="1">
        <v>6</v>
      </c>
      <c r="H114" s="1">
        <f t="shared" si="2"/>
        <v>6.666666666666667</v>
      </c>
      <c r="K114" s="1">
        <v>531</v>
      </c>
    </row>
    <row r="115" spans="1:13">
      <c r="A115" s="3">
        <v>36383</v>
      </c>
      <c r="B115" s="1" t="s">
        <v>1754</v>
      </c>
      <c r="C115" s="1">
        <v>3</v>
      </c>
      <c r="D115" s="1" t="s">
        <v>1755</v>
      </c>
      <c r="E115" s="1">
        <v>2</v>
      </c>
      <c r="F115" s="1">
        <v>7</v>
      </c>
      <c r="G115" s="1">
        <v>2</v>
      </c>
      <c r="H115" s="1">
        <f t="shared" si="2"/>
        <v>3.6666666666666665</v>
      </c>
      <c r="K115" s="1">
        <v>531</v>
      </c>
    </row>
    <row r="116" spans="1:13">
      <c r="A116" s="3">
        <v>36390</v>
      </c>
      <c r="B116" s="1" t="s">
        <v>1756</v>
      </c>
      <c r="C116" s="1">
        <v>1</v>
      </c>
      <c r="D116" s="1" t="s">
        <v>1757</v>
      </c>
      <c r="E116" s="1">
        <v>11</v>
      </c>
      <c r="F116" s="1">
        <v>16</v>
      </c>
      <c r="G116" s="1">
        <v>2</v>
      </c>
      <c r="H116" s="1">
        <f t="shared" si="2"/>
        <v>9.6666666666666661</v>
      </c>
      <c r="I116" s="1">
        <f>STDEV(H116:H118)</f>
        <v>0</v>
      </c>
      <c r="J116" s="1">
        <f>I116/SQRT(3)</f>
        <v>0</v>
      </c>
      <c r="K116" s="1">
        <v>661</v>
      </c>
    </row>
    <row r="117" spans="1:13">
      <c r="A117" s="3">
        <v>36390</v>
      </c>
      <c r="B117" s="1" t="s">
        <v>1758</v>
      </c>
      <c r="C117" s="1">
        <v>2</v>
      </c>
      <c r="D117" s="1" t="s">
        <v>1759</v>
      </c>
      <c r="E117" s="1">
        <v>5</v>
      </c>
      <c r="F117" s="1">
        <v>15</v>
      </c>
      <c r="G117" s="1">
        <v>9</v>
      </c>
      <c r="H117" s="1">
        <f t="shared" si="2"/>
        <v>9.6666666666666661</v>
      </c>
      <c r="K117" s="1">
        <v>661</v>
      </c>
    </row>
    <row r="118" spans="1:13">
      <c r="A118" s="3">
        <v>36390</v>
      </c>
      <c r="B118" s="1" t="s">
        <v>1760</v>
      </c>
      <c r="C118" s="1">
        <v>3</v>
      </c>
      <c r="D118" s="1" t="s">
        <v>1761</v>
      </c>
      <c r="E118" s="1">
        <v>14</v>
      </c>
      <c r="F118" s="1">
        <v>10</v>
      </c>
      <c r="G118" s="1">
        <v>5</v>
      </c>
      <c r="H118" s="1">
        <f t="shared" si="2"/>
        <v>9.6666666666666661</v>
      </c>
      <c r="K118" s="1">
        <v>661</v>
      </c>
    </row>
    <row r="119" spans="1:13">
      <c r="A119" s="3">
        <v>36308</v>
      </c>
      <c r="B119" s="1" t="s">
        <v>1762</v>
      </c>
      <c r="C119" s="1">
        <v>1</v>
      </c>
      <c r="D119" s="1" t="s">
        <v>2031</v>
      </c>
      <c r="E119" s="1">
        <v>24</v>
      </c>
      <c r="F119" s="1">
        <v>39</v>
      </c>
      <c r="G119" s="1">
        <v>36</v>
      </c>
      <c r="H119" s="1">
        <f t="shared" si="2"/>
        <v>33</v>
      </c>
      <c r="I119" s="1">
        <f>STDEV(H119:H121)</f>
        <v>20.221916969613051</v>
      </c>
      <c r="J119" s="1">
        <f>I119/SQRT(3)</f>
        <v>11.675129205936358</v>
      </c>
      <c r="K119" s="1">
        <v>661</v>
      </c>
      <c r="L119" s="1">
        <f>(6.6*84)</f>
        <v>554.4</v>
      </c>
      <c r="M119" s="1" t="s">
        <v>109</v>
      </c>
    </row>
    <row r="120" spans="1:13">
      <c r="A120" s="3">
        <v>36308</v>
      </c>
      <c r="B120" s="1" t="s">
        <v>2032</v>
      </c>
      <c r="C120" s="1">
        <v>2</v>
      </c>
      <c r="D120" s="1" t="s">
        <v>2033</v>
      </c>
      <c r="E120" s="1">
        <v>72</v>
      </c>
      <c r="F120" s="1">
        <v>53</v>
      </c>
      <c r="G120" s="1">
        <v>65</v>
      </c>
      <c r="H120" s="1">
        <f t="shared" si="2"/>
        <v>63.333333333333336</v>
      </c>
      <c r="K120" s="1">
        <v>661</v>
      </c>
      <c r="L120" s="1">
        <f>(6.6*84)</f>
        <v>554.4</v>
      </c>
    </row>
    <row r="121" spans="1:13">
      <c r="A121" s="3">
        <v>36308</v>
      </c>
      <c r="B121" s="1" t="s">
        <v>2034</v>
      </c>
      <c r="C121" s="1">
        <v>3</v>
      </c>
      <c r="D121" s="1" t="s">
        <v>2035</v>
      </c>
      <c r="E121" s="1">
        <v>86</v>
      </c>
      <c r="F121" s="1">
        <v>66</v>
      </c>
      <c r="G121" s="1">
        <v>62</v>
      </c>
      <c r="H121" s="1">
        <f t="shared" si="2"/>
        <v>71.333333333333329</v>
      </c>
      <c r="K121" s="1">
        <v>661</v>
      </c>
      <c r="L121" s="1">
        <f>(6.6*84)</f>
        <v>554.4</v>
      </c>
    </row>
    <row r="122" spans="1:13">
      <c r="A122" s="3">
        <v>36313</v>
      </c>
      <c r="B122" s="1" t="s">
        <v>2036</v>
      </c>
      <c r="C122" s="1">
        <v>1</v>
      </c>
      <c r="D122" s="1" t="s">
        <v>2037</v>
      </c>
      <c r="E122" s="1">
        <v>204</v>
      </c>
      <c r="F122" s="1">
        <v>57</v>
      </c>
      <c r="G122" s="1">
        <v>90</v>
      </c>
      <c r="H122" s="1">
        <f t="shared" si="2"/>
        <v>117</v>
      </c>
      <c r="I122" s="1">
        <f>STDEV(H122:H124)</f>
        <v>21.278575558006164</v>
      </c>
      <c r="J122" s="1">
        <f>I122/SQRT(3)</f>
        <v>12.28519132638665</v>
      </c>
      <c r="K122" s="1">
        <v>531</v>
      </c>
      <c r="L122" s="1">
        <f>(4.3*84)</f>
        <v>361.2</v>
      </c>
    </row>
    <row r="123" spans="1:13">
      <c r="A123" s="3">
        <v>36313</v>
      </c>
      <c r="B123" s="1" t="s">
        <v>2038</v>
      </c>
      <c r="C123" s="1">
        <v>2</v>
      </c>
      <c r="D123" s="1" t="s">
        <v>2039</v>
      </c>
      <c r="E123" s="1">
        <v>265</v>
      </c>
      <c r="F123" s="1">
        <v>103</v>
      </c>
      <c r="G123" s="1">
        <v>108</v>
      </c>
      <c r="H123" s="1">
        <f t="shared" si="2"/>
        <v>158.66666666666666</v>
      </c>
      <c r="K123" s="1">
        <v>531</v>
      </c>
      <c r="L123" s="1">
        <f>(4.3*84)</f>
        <v>361.2</v>
      </c>
    </row>
    <row r="124" spans="1:13">
      <c r="A124" s="3">
        <v>36313</v>
      </c>
      <c r="B124" s="1" t="s">
        <v>2040</v>
      </c>
      <c r="C124" s="1">
        <v>3</v>
      </c>
      <c r="D124" s="1" t="s">
        <v>2308</v>
      </c>
      <c r="E124" s="1">
        <v>56</v>
      </c>
      <c r="F124" s="1">
        <v>140</v>
      </c>
      <c r="G124" s="1">
        <v>195</v>
      </c>
      <c r="H124" s="1">
        <f t="shared" si="2"/>
        <v>130.33333333333334</v>
      </c>
      <c r="K124" s="1">
        <v>531</v>
      </c>
      <c r="L124" s="1">
        <f>(4.3*84)</f>
        <v>361.2</v>
      </c>
    </row>
    <row r="125" spans="1:13">
      <c r="A125" s="3">
        <v>36320</v>
      </c>
      <c r="B125" s="1" t="s">
        <v>2309</v>
      </c>
      <c r="C125" s="1">
        <v>1</v>
      </c>
      <c r="D125" s="1" t="s">
        <v>2310</v>
      </c>
      <c r="E125" s="1">
        <v>23</v>
      </c>
      <c r="F125" s="1">
        <v>23</v>
      </c>
      <c r="G125" s="1">
        <v>40</v>
      </c>
      <c r="H125" s="1">
        <f t="shared" si="2"/>
        <v>28.666666666666668</v>
      </c>
      <c r="I125" s="1">
        <f>STDEV(H125:H127)</f>
        <v>7.1258527754773207</v>
      </c>
      <c r="J125" s="1">
        <f>I125/SQRT(3)</f>
        <v>4.1141130181274734</v>
      </c>
      <c r="K125" s="1">
        <v>531</v>
      </c>
      <c r="L125" s="1">
        <f>(3.1*84)</f>
        <v>260.40000000000003</v>
      </c>
    </row>
    <row r="126" spans="1:13">
      <c r="A126" s="3">
        <v>36320</v>
      </c>
      <c r="B126" s="1" t="s">
        <v>2311</v>
      </c>
      <c r="C126" s="1">
        <v>2</v>
      </c>
      <c r="D126" s="1" t="s">
        <v>2312</v>
      </c>
      <c r="E126" s="1">
        <v>17</v>
      </c>
      <c r="F126" s="1">
        <v>20</v>
      </c>
      <c r="G126" s="1">
        <v>8</v>
      </c>
      <c r="H126" s="1">
        <f t="shared" si="2"/>
        <v>15</v>
      </c>
      <c r="K126" s="1">
        <v>531</v>
      </c>
      <c r="L126" s="1">
        <f>(3.1*84)</f>
        <v>260.40000000000003</v>
      </c>
    </row>
    <row r="127" spans="1:13">
      <c r="A127" s="3">
        <v>36320</v>
      </c>
      <c r="B127" s="1" t="s">
        <v>2313</v>
      </c>
      <c r="C127" s="1">
        <v>3</v>
      </c>
      <c r="D127" s="1" t="s">
        <v>2314</v>
      </c>
      <c r="E127" s="1">
        <v>16</v>
      </c>
      <c r="F127" s="1">
        <v>8</v>
      </c>
      <c r="G127" s="1">
        <v>31</v>
      </c>
      <c r="H127" s="1">
        <f t="shared" si="2"/>
        <v>18.333333333333332</v>
      </c>
      <c r="K127" s="1">
        <v>531</v>
      </c>
      <c r="L127" s="1">
        <f>(3.1*84)</f>
        <v>260.40000000000003</v>
      </c>
    </row>
    <row r="128" spans="1:13">
      <c r="A128" s="3">
        <v>36327</v>
      </c>
      <c r="B128" s="1" t="s">
        <v>2315</v>
      </c>
      <c r="C128" s="1">
        <v>1</v>
      </c>
      <c r="D128" s="1" t="s">
        <v>2316</v>
      </c>
      <c r="E128" s="1">
        <v>1</v>
      </c>
      <c r="F128" s="1">
        <v>4</v>
      </c>
      <c r="G128" s="1">
        <v>0</v>
      </c>
      <c r="H128" s="1">
        <f t="shared" si="2"/>
        <v>1.6666666666666667</v>
      </c>
      <c r="I128" s="1">
        <f>STDEV(H128:H130)</f>
        <v>0.88191710368819831</v>
      </c>
      <c r="J128" s="1">
        <f>I128/SQRT(3)</f>
        <v>0.50917507721731647</v>
      </c>
      <c r="K128" s="1">
        <v>661</v>
      </c>
      <c r="L128" s="1">
        <f>(4.9*84)</f>
        <v>411.6</v>
      </c>
    </row>
    <row r="129" spans="1:12">
      <c r="A129" s="3">
        <v>36327</v>
      </c>
      <c r="B129" s="1" t="s">
        <v>2317</v>
      </c>
      <c r="C129" s="1">
        <v>2</v>
      </c>
      <c r="D129" s="1" t="s">
        <v>2579</v>
      </c>
      <c r="E129" s="1">
        <v>7</v>
      </c>
      <c r="F129" s="1">
        <v>3</v>
      </c>
      <c r="G129" s="1">
        <v>0</v>
      </c>
      <c r="H129" s="1">
        <f t="shared" si="2"/>
        <v>3.3333333333333335</v>
      </c>
      <c r="K129" s="1">
        <v>661</v>
      </c>
      <c r="L129" s="1">
        <f>(4.9*84)</f>
        <v>411.6</v>
      </c>
    </row>
    <row r="130" spans="1:12">
      <c r="A130" s="3">
        <v>36327</v>
      </c>
      <c r="B130" s="1" t="s">
        <v>2580</v>
      </c>
      <c r="C130" s="1">
        <v>3</v>
      </c>
      <c r="D130" s="1" t="s">
        <v>2581</v>
      </c>
      <c r="E130" s="1">
        <v>3</v>
      </c>
      <c r="F130" s="1">
        <v>0</v>
      </c>
      <c r="G130" s="1">
        <v>3</v>
      </c>
      <c r="H130" s="1">
        <f t="shared" ref="H130:H193" si="3">AVERAGE(E130:G130)</f>
        <v>2</v>
      </c>
      <c r="K130" s="1">
        <v>661</v>
      </c>
      <c r="L130" s="1">
        <f>(4.9*84)</f>
        <v>411.6</v>
      </c>
    </row>
    <row r="131" spans="1:12">
      <c r="A131" s="3">
        <v>36334</v>
      </c>
      <c r="B131" s="1" t="s">
        <v>2582</v>
      </c>
      <c r="C131" s="1">
        <v>1</v>
      </c>
      <c r="D131" s="1" t="s">
        <v>2583</v>
      </c>
      <c r="E131" s="1">
        <v>4</v>
      </c>
      <c r="F131" s="1">
        <v>7</v>
      </c>
      <c r="G131" s="1">
        <v>2</v>
      </c>
      <c r="H131" s="1">
        <f t="shared" si="3"/>
        <v>4.333333333333333</v>
      </c>
      <c r="I131" s="1">
        <f>STDEV(H131:H133)</f>
        <v>1.5752718754175359</v>
      </c>
      <c r="J131" s="1">
        <f>I131/SQRT(3)</f>
        <v>0.90948364131916104</v>
      </c>
      <c r="K131" s="1">
        <v>531</v>
      </c>
      <c r="L131" s="1">
        <f>(4*84)</f>
        <v>336</v>
      </c>
    </row>
    <row r="132" spans="1:12">
      <c r="A132" s="3">
        <v>36334</v>
      </c>
      <c r="B132" s="1" t="s">
        <v>2881</v>
      </c>
      <c r="C132" s="1">
        <v>2</v>
      </c>
      <c r="D132" s="1" t="s">
        <v>2882</v>
      </c>
      <c r="E132" s="1">
        <v>2</v>
      </c>
      <c r="F132" s="1">
        <v>0</v>
      </c>
      <c r="G132" s="1">
        <v>2</v>
      </c>
      <c r="H132" s="1">
        <f t="shared" si="3"/>
        <v>1.3333333333333333</v>
      </c>
      <c r="K132" s="1">
        <v>531</v>
      </c>
      <c r="L132" s="1">
        <f>(4*84)</f>
        <v>336</v>
      </c>
    </row>
    <row r="133" spans="1:12">
      <c r="A133" s="3">
        <v>36334</v>
      </c>
      <c r="B133" s="1" t="s">
        <v>2883</v>
      </c>
      <c r="C133" s="1">
        <v>3</v>
      </c>
      <c r="D133" s="1" t="s">
        <v>2884</v>
      </c>
      <c r="E133" s="1">
        <v>3</v>
      </c>
      <c r="F133" s="1">
        <v>1</v>
      </c>
      <c r="G133" s="1">
        <v>2</v>
      </c>
      <c r="H133" s="1">
        <f t="shared" si="3"/>
        <v>2</v>
      </c>
      <c r="K133" s="1">
        <v>531</v>
      </c>
      <c r="L133" s="1">
        <f>(4*84)</f>
        <v>336</v>
      </c>
    </row>
    <row r="134" spans="1:12">
      <c r="A134" s="3">
        <v>36341</v>
      </c>
      <c r="B134" s="1" t="s">
        <v>2885</v>
      </c>
      <c r="C134" s="1">
        <v>1</v>
      </c>
      <c r="D134" s="1" t="s">
        <v>2886</v>
      </c>
      <c r="E134" s="1">
        <v>1</v>
      </c>
      <c r="F134" s="1">
        <v>0</v>
      </c>
      <c r="G134" s="1">
        <v>3</v>
      </c>
      <c r="H134" s="1">
        <f t="shared" si="3"/>
        <v>1.3333333333333333</v>
      </c>
      <c r="I134" s="1">
        <f>STDEV(H134:H136)</f>
        <v>0.88191710368819731</v>
      </c>
      <c r="J134" s="1">
        <f>I134/SQRT(3)</f>
        <v>0.50917507721731581</v>
      </c>
      <c r="K134" s="1">
        <v>531</v>
      </c>
      <c r="L134" s="1">
        <f>(3.6*84)</f>
        <v>302.40000000000003</v>
      </c>
    </row>
    <row r="135" spans="1:12">
      <c r="A135" s="3">
        <v>36341</v>
      </c>
      <c r="B135" s="1" t="s">
        <v>2887</v>
      </c>
      <c r="C135" s="1">
        <v>2</v>
      </c>
      <c r="D135" s="1" t="s">
        <v>2888</v>
      </c>
      <c r="E135" s="1">
        <v>5</v>
      </c>
      <c r="F135" s="1">
        <v>2</v>
      </c>
      <c r="G135" s="1">
        <v>2</v>
      </c>
      <c r="H135" s="1">
        <f t="shared" si="3"/>
        <v>3</v>
      </c>
      <c r="K135" s="1">
        <v>531</v>
      </c>
      <c r="L135" s="1">
        <f>(3.6*84)</f>
        <v>302.40000000000003</v>
      </c>
    </row>
    <row r="136" spans="1:12">
      <c r="A136" s="3">
        <v>36341</v>
      </c>
      <c r="B136" s="1" t="s">
        <v>2889</v>
      </c>
      <c r="C136" s="1">
        <v>3</v>
      </c>
      <c r="D136" s="1" t="s">
        <v>2890</v>
      </c>
      <c r="E136" s="1">
        <v>5</v>
      </c>
      <c r="F136" s="1">
        <v>2</v>
      </c>
      <c r="G136" s="1">
        <v>1</v>
      </c>
      <c r="H136" s="1">
        <f t="shared" si="3"/>
        <v>2.6666666666666665</v>
      </c>
      <c r="K136" s="1">
        <v>531</v>
      </c>
      <c r="L136" s="1">
        <f>(3.6*84)</f>
        <v>302.40000000000003</v>
      </c>
    </row>
    <row r="137" spans="1:12">
      <c r="A137" s="3">
        <v>36348</v>
      </c>
      <c r="B137" s="1" t="s">
        <v>2891</v>
      </c>
      <c r="C137" s="1">
        <v>1</v>
      </c>
      <c r="D137" s="1" t="s">
        <v>2892</v>
      </c>
      <c r="E137" s="1">
        <v>4</v>
      </c>
      <c r="F137" s="1">
        <v>2</v>
      </c>
      <c r="G137" s="1">
        <v>0</v>
      </c>
      <c r="H137" s="1">
        <f t="shared" si="3"/>
        <v>2</v>
      </c>
      <c r="I137" s="1">
        <f>STDEV(H137:H139)</f>
        <v>0.83887049280786186</v>
      </c>
      <c r="J137" s="1">
        <f>I137/SQRT(3)</f>
        <v>0.4843221048378531</v>
      </c>
      <c r="K137" s="1">
        <v>531</v>
      </c>
      <c r="L137" s="1">
        <f>(7*84)</f>
        <v>588</v>
      </c>
    </row>
    <row r="138" spans="1:12">
      <c r="A138" s="3">
        <v>36348</v>
      </c>
      <c r="B138" s="1" t="s">
        <v>2893</v>
      </c>
      <c r="C138" s="1">
        <v>2</v>
      </c>
      <c r="D138" s="1" t="s">
        <v>2894</v>
      </c>
      <c r="E138" s="1">
        <v>3</v>
      </c>
      <c r="F138" s="1">
        <v>3</v>
      </c>
      <c r="G138" s="1">
        <v>3</v>
      </c>
      <c r="H138" s="1">
        <f t="shared" si="3"/>
        <v>3</v>
      </c>
      <c r="K138" s="1">
        <v>531</v>
      </c>
      <c r="L138" s="1">
        <f>(7*84)</f>
        <v>588</v>
      </c>
    </row>
    <row r="139" spans="1:12">
      <c r="A139" s="3">
        <v>36348</v>
      </c>
      <c r="B139" s="1" t="s">
        <v>3168</v>
      </c>
      <c r="C139" s="1">
        <v>3</v>
      </c>
      <c r="D139" s="1" t="s">
        <v>3169</v>
      </c>
      <c r="E139" s="1">
        <v>3</v>
      </c>
      <c r="F139" s="1">
        <v>1</v>
      </c>
      <c r="G139" s="1">
        <v>0</v>
      </c>
      <c r="H139" s="1">
        <f t="shared" si="3"/>
        <v>1.3333333333333333</v>
      </c>
      <c r="K139" s="1">
        <v>531</v>
      </c>
      <c r="L139" s="1">
        <f>(7*84)</f>
        <v>588</v>
      </c>
    </row>
    <row r="140" spans="1:12">
      <c r="A140" s="3">
        <v>36355</v>
      </c>
      <c r="B140" s="1" t="s">
        <v>3170</v>
      </c>
      <c r="C140" s="1">
        <v>1</v>
      </c>
      <c r="D140" s="1" t="s">
        <v>3465</v>
      </c>
      <c r="E140" s="1">
        <v>0</v>
      </c>
      <c r="F140" s="1">
        <v>0</v>
      </c>
      <c r="G140" s="1">
        <v>0</v>
      </c>
      <c r="H140" s="1">
        <f t="shared" si="3"/>
        <v>0</v>
      </c>
      <c r="I140" s="1">
        <f>STDEV(H140:H142)</f>
        <v>0.69388866648871095</v>
      </c>
      <c r="J140" s="1">
        <f>I140/SQRT(3)</f>
        <v>0.40061680838488772</v>
      </c>
      <c r="K140" s="1">
        <v>531</v>
      </c>
      <c r="L140" s="1">
        <f>(15.5*84)</f>
        <v>1302</v>
      </c>
    </row>
    <row r="141" spans="1:12">
      <c r="A141" s="3">
        <v>36355</v>
      </c>
      <c r="B141" s="1" t="s">
        <v>3466</v>
      </c>
      <c r="C141" s="1">
        <v>2</v>
      </c>
      <c r="D141" s="1" t="s">
        <v>3467</v>
      </c>
      <c r="E141" s="1">
        <v>3</v>
      </c>
      <c r="F141" s="1">
        <v>1</v>
      </c>
      <c r="G141" s="1">
        <v>0</v>
      </c>
      <c r="H141" s="1">
        <f t="shared" si="3"/>
        <v>1.3333333333333333</v>
      </c>
      <c r="K141" s="1">
        <v>531</v>
      </c>
      <c r="L141" s="1">
        <f>(15.5*84)</f>
        <v>1302</v>
      </c>
    </row>
    <row r="142" spans="1:12">
      <c r="A142" s="3">
        <v>36355</v>
      </c>
      <c r="B142" s="1" t="s">
        <v>3468</v>
      </c>
      <c r="C142" s="1">
        <v>3</v>
      </c>
      <c r="D142" s="1" t="s">
        <v>3469</v>
      </c>
      <c r="E142" s="1">
        <v>0</v>
      </c>
      <c r="F142" s="1">
        <v>0</v>
      </c>
      <c r="G142" s="1">
        <v>1</v>
      </c>
      <c r="H142" s="1">
        <f t="shared" si="3"/>
        <v>0.33333333333333331</v>
      </c>
      <c r="K142" s="1">
        <v>531</v>
      </c>
      <c r="L142" s="1">
        <f>(15.5*84)</f>
        <v>1302</v>
      </c>
    </row>
    <row r="143" spans="1:12">
      <c r="A143" s="3">
        <v>36362</v>
      </c>
      <c r="B143" s="1" t="s">
        <v>3470</v>
      </c>
      <c r="C143" s="1">
        <v>1</v>
      </c>
      <c r="D143" s="1" t="s">
        <v>3471</v>
      </c>
      <c r="E143" s="1">
        <v>0</v>
      </c>
      <c r="F143" s="1">
        <v>0</v>
      </c>
      <c r="G143" s="1">
        <v>0</v>
      </c>
      <c r="H143" s="1">
        <f t="shared" si="3"/>
        <v>0</v>
      </c>
      <c r="I143" s="1">
        <f>STDEV(H143:H145)</f>
        <v>0.19245008972987526</v>
      </c>
      <c r="J143" s="1">
        <f>I143/SQRT(3)</f>
        <v>0.11111111111111112</v>
      </c>
      <c r="K143" s="1">
        <v>531</v>
      </c>
      <c r="L143" s="1">
        <f t="shared" ref="L143:L148" si="4">(9.2*84)</f>
        <v>772.8</v>
      </c>
    </row>
    <row r="144" spans="1:12">
      <c r="A144" s="3">
        <v>36362</v>
      </c>
      <c r="B144" s="1" t="s">
        <v>3472</v>
      </c>
      <c r="C144" s="1">
        <v>2</v>
      </c>
      <c r="D144" s="1" t="s">
        <v>3473</v>
      </c>
      <c r="E144" s="1">
        <v>0</v>
      </c>
      <c r="F144" s="1">
        <v>0</v>
      </c>
      <c r="G144" s="1">
        <v>0</v>
      </c>
      <c r="H144" s="1">
        <f t="shared" si="3"/>
        <v>0</v>
      </c>
      <c r="K144" s="1">
        <v>531</v>
      </c>
      <c r="L144" s="1">
        <f t="shared" si="4"/>
        <v>772.8</v>
      </c>
    </row>
    <row r="145" spans="1:13">
      <c r="A145" s="3">
        <v>36362</v>
      </c>
      <c r="B145" s="1" t="s">
        <v>3474</v>
      </c>
      <c r="C145" s="1">
        <v>3</v>
      </c>
      <c r="D145" s="1" t="s">
        <v>3180</v>
      </c>
      <c r="E145" s="1">
        <v>1</v>
      </c>
      <c r="F145" s="1">
        <v>0</v>
      </c>
      <c r="G145" s="1">
        <v>0</v>
      </c>
      <c r="H145" s="1">
        <f t="shared" si="3"/>
        <v>0.33333333333333331</v>
      </c>
      <c r="K145" s="1">
        <v>531</v>
      </c>
      <c r="L145" s="1">
        <f t="shared" si="4"/>
        <v>772.8</v>
      </c>
    </row>
    <row r="146" spans="1:13">
      <c r="A146" s="3">
        <v>36369</v>
      </c>
      <c r="B146" s="1" t="s">
        <v>3181</v>
      </c>
      <c r="C146" s="1">
        <v>1</v>
      </c>
      <c r="D146" s="1" t="s">
        <v>3182</v>
      </c>
      <c r="E146" s="1">
        <v>0</v>
      </c>
      <c r="F146" s="1">
        <v>0</v>
      </c>
      <c r="G146" s="1">
        <v>0</v>
      </c>
      <c r="H146" s="1">
        <f t="shared" si="3"/>
        <v>0</v>
      </c>
      <c r="I146" s="1">
        <f>STDEV(H146:H148)</f>
        <v>0</v>
      </c>
      <c r="J146" s="1">
        <f>I146/SQRT(3)</f>
        <v>0</v>
      </c>
      <c r="K146" s="1">
        <v>531</v>
      </c>
      <c r="L146" s="1">
        <f t="shared" si="4"/>
        <v>772.8</v>
      </c>
      <c r="M146" s="1" t="s">
        <v>278</v>
      </c>
    </row>
    <row r="147" spans="1:13">
      <c r="A147" s="3">
        <v>36369</v>
      </c>
      <c r="B147" s="1" t="s">
        <v>3183</v>
      </c>
      <c r="C147" s="1">
        <v>2</v>
      </c>
      <c r="D147" s="1" t="s">
        <v>3184</v>
      </c>
      <c r="E147" s="1">
        <v>0</v>
      </c>
      <c r="F147" s="1">
        <v>0</v>
      </c>
      <c r="G147" s="1">
        <v>0</v>
      </c>
      <c r="H147" s="1">
        <f t="shared" si="3"/>
        <v>0</v>
      </c>
      <c r="K147" s="1">
        <v>531</v>
      </c>
      <c r="L147" s="1">
        <f t="shared" si="4"/>
        <v>772.8</v>
      </c>
      <c r="M147" s="1" t="s">
        <v>278</v>
      </c>
    </row>
    <row r="148" spans="1:13">
      <c r="A148" s="3">
        <v>36369</v>
      </c>
      <c r="B148" s="1" t="s">
        <v>3179</v>
      </c>
      <c r="C148" s="1">
        <v>3</v>
      </c>
      <c r="D148" s="1" t="s">
        <v>2909</v>
      </c>
      <c r="E148" s="1">
        <v>0</v>
      </c>
      <c r="F148" s="1">
        <v>0</v>
      </c>
      <c r="G148" s="1">
        <v>0</v>
      </c>
      <c r="H148" s="1">
        <f t="shared" si="3"/>
        <v>0</v>
      </c>
      <c r="K148" s="1">
        <v>531</v>
      </c>
      <c r="L148" s="1">
        <f t="shared" si="4"/>
        <v>772.8</v>
      </c>
      <c r="M148" s="1" t="s">
        <v>278</v>
      </c>
    </row>
    <row r="149" spans="1:13">
      <c r="A149" s="3">
        <v>36376</v>
      </c>
      <c r="B149" s="1" t="s">
        <v>2910</v>
      </c>
      <c r="C149" s="1">
        <v>1</v>
      </c>
      <c r="D149" s="1" t="s">
        <v>2911</v>
      </c>
      <c r="E149" s="1">
        <v>0</v>
      </c>
      <c r="F149" s="1">
        <v>0</v>
      </c>
      <c r="G149" s="1">
        <v>0</v>
      </c>
      <c r="H149" s="1">
        <f t="shared" si="3"/>
        <v>0</v>
      </c>
      <c r="I149" s="1">
        <f>STDEV(H149:H151)</f>
        <v>0.19245008972987526</v>
      </c>
      <c r="J149" s="1">
        <f>I149/SQRT(3)</f>
        <v>0.11111111111111112</v>
      </c>
      <c r="K149" s="1">
        <v>531</v>
      </c>
      <c r="L149" s="1">
        <f>(9*84)</f>
        <v>756</v>
      </c>
    </row>
    <row r="150" spans="1:13">
      <c r="A150" s="3">
        <v>36376</v>
      </c>
      <c r="B150" s="1" t="s">
        <v>2912</v>
      </c>
      <c r="C150" s="1">
        <v>2</v>
      </c>
      <c r="D150" s="1" t="s">
        <v>2913</v>
      </c>
      <c r="E150" s="1">
        <v>0</v>
      </c>
      <c r="F150" s="1">
        <v>1</v>
      </c>
      <c r="G150" s="1">
        <v>0</v>
      </c>
      <c r="H150" s="1">
        <f t="shared" si="3"/>
        <v>0.33333333333333331</v>
      </c>
      <c r="K150" s="1">
        <v>531</v>
      </c>
      <c r="L150" s="1">
        <f>(9*84)</f>
        <v>756</v>
      </c>
    </row>
    <row r="151" spans="1:13">
      <c r="A151" s="3">
        <v>36376</v>
      </c>
      <c r="B151" s="1" t="s">
        <v>2914</v>
      </c>
      <c r="C151" s="1">
        <v>3</v>
      </c>
      <c r="D151" s="1" t="s">
        <v>2915</v>
      </c>
      <c r="E151" s="1">
        <v>0</v>
      </c>
      <c r="F151" s="1">
        <v>0</v>
      </c>
      <c r="G151" s="1">
        <v>0</v>
      </c>
      <c r="H151" s="1">
        <f t="shared" si="3"/>
        <v>0</v>
      </c>
      <c r="K151" s="1">
        <v>531</v>
      </c>
      <c r="L151" s="1">
        <f>(9*84)</f>
        <v>756</v>
      </c>
    </row>
    <row r="152" spans="1:13">
      <c r="A152" s="3">
        <v>36383</v>
      </c>
      <c r="B152" s="1" t="s">
        <v>2916</v>
      </c>
      <c r="C152" s="1">
        <v>1</v>
      </c>
      <c r="D152" s="1" t="s">
        <v>2917</v>
      </c>
      <c r="E152" s="1">
        <v>0</v>
      </c>
      <c r="F152" s="1">
        <v>1</v>
      </c>
      <c r="G152" s="1">
        <v>0</v>
      </c>
      <c r="H152" s="1">
        <f t="shared" si="3"/>
        <v>0.33333333333333331</v>
      </c>
      <c r="I152" s="1">
        <f>STDEV(H152:H154)</f>
        <v>0.57735026918962584</v>
      </c>
      <c r="J152" s="1">
        <f>I152/SQRT(3)</f>
        <v>0.33333333333333337</v>
      </c>
      <c r="K152" s="1">
        <v>531</v>
      </c>
      <c r="L152" s="1">
        <f>(6*84)</f>
        <v>504</v>
      </c>
    </row>
    <row r="153" spans="1:13">
      <c r="A153" s="3">
        <v>36383</v>
      </c>
      <c r="B153" s="1" t="s">
        <v>2918</v>
      </c>
      <c r="C153" s="1">
        <v>2</v>
      </c>
      <c r="D153" s="1" t="s">
        <v>2616</v>
      </c>
      <c r="E153" s="1">
        <v>0</v>
      </c>
      <c r="F153" s="1">
        <v>0</v>
      </c>
      <c r="G153" s="1">
        <v>1</v>
      </c>
      <c r="H153" s="1">
        <f t="shared" si="3"/>
        <v>0.33333333333333331</v>
      </c>
      <c r="K153" s="1">
        <v>531</v>
      </c>
      <c r="L153" s="1">
        <f>(6*84)</f>
        <v>504</v>
      </c>
    </row>
    <row r="154" spans="1:13">
      <c r="A154" s="3">
        <v>36383</v>
      </c>
      <c r="B154" s="1" t="s">
        <v>2617</v>
      </c>
      <c r="C154" s="1">
        <v>3</v>
      </c>
      <c r="D154" s="1" t="s">
        <v>2618</v>
      </c>
      <c r="E154" s="1">
        <v>1</v>
      </c>
      <c r="F154" s="1">
        <v>0</v>
      </c>
      <c r="G154" s="1">
        <v>3</v>
      </c>
      <c r="H154" s="1">
        <f t="shared" si="3"/>
        <v>1.3333333333333333</v>
      </c>
      <c r="K154" s="1">
        <v>531</v>
      </c>
      <c r="L154" s="1">
        <f>(6*84)</f>
        <v>504</v>
      </c>
    </row>
    <row r="155" spans="1:13">
      <c r="A155" s="3">
        <v>36390</v>
      </c>
      <c r="B155" s="1" t="s">
        <v>2619</v>
      </c>
      <c r="C155" s="1">
        <v>1</v>
      </c>
      <c r="D155" s="1" t="s">
        <v>2620</v>
      </c>
      <c r="E155" s="1">
        <v>9</v>
      </c>
      <c r="F155" s="1">
        <v>10</v>
      </c>
      <c r="G155" s="1">
        <v>4</v>
      </c>
      <c r="H155" s="1">
        <f t="shared" si="3"/>
        <v>7.666666666666667</v>
      </c>
      <c r="I155" s="1">
        <f>STDEV(H155:H157)</f>
        <v>1.6777409856157206</v>
      </c>
      <c r="J155" s="1">
        <f>I155/SQRT(3)</f>
        <v>0.96864420967570442</v>
      </c>
      <c r="K155" s="1">
        <v>661</v>
      </c>
      <c r="L155" s="1">
        <f>(4.4*84)</f>
        <v>369.6</v>
      </c>
    </row>
    <row r="156" spans="1:13">
      <c r="A156" s="3">
        <v>36390</v>
      </c>
      <c r="B156" s="1" t="s">
        <v>2621</v>
      </c>
      <c r="C156" s="1">
        <v>2</v>
      </c>
      <c r="D156" s="1" t="s">
        <v>2622</v>
      </c>
      <c r="E156" s="1">
        <v>1</v>
      </c>
      <c r="F156" s="1">
        <v>10</v>
      </c>
      <c r="G156" s="1">
        <v>6</v>
      </c>
      <c r="H156" s="1">
        <f t="shared" si="3"/>
        <v>5.666666666666667</v>
      </c>
      <c r="K156" s="1">
        <v>661</v>
      </c>
      <c r="L156" s="1">
        <f>(4.4*84)</f>
        <v>369.6</v>
      </c>
    </row>
    <row r="157" spans="1:13">
      <c r="A157" s="3">
        <v>36390</v>
      </c>
      <c r="B157" s="1" t="s">
        <v>2623</v>
      </c>
      <c r="C157" s="1">
        <v>3</v>
      </c>
      <c r="D157" s="1" t="s">
        <v>2624</v>
      </c>
      <c r="E157" s="1">
        <v>6</v>
      </c>
      <c r="F157" s="1">
        <v>5</v>
      </c>
      <c r="G157" s="1">
        <v>2</v>
      </c>
      <c r="H157" s="1">
        <f t="shared" si="3"/>
        <v>4.333333333333333</v>
      </c>
      <c r="K157" s="1">
        <v>661</v>
      </c>
      <c r="L157" s="1">
        <f>(4.4*84)</f>
        <v>369.6</v>
      </c>
    </row>
    <row r="158" spans="1:13">
      <c r="A158" s="3">
        <v>36308</v>
      </c>
      <c r="B158" s="1" t="s">
        <v>2625</v>
      </c>
      <c r="C158" s="1">
        <v>1</v>
      </c>
      <c r="D158" s="1" t="s">
        <v>2626</v>
      </c>
      <c r="E158" s="1">
        <v>4</v>
      </c>
      <c r="F158" s="1">
        <v>4</v>
      </c>
      <c r="G158" s="1">
        <v>3</v>
      </c>
      <c r="H158" s="1">
        <f t="shared" si="3"/>
        <v>3.6666666666666665</v>
      </c>
      <c r="I158" s="1">
        <f>STDEV(H158:H160)</f>
        <v>0.50917507721731925</v>
      </c>
      <c r="J158" s="1">
        <f>I158/SQRT(3)</f>
        <v>0.29397236789606779</v>
      </c>
      <c r="K158" s="1">
        <v>661</v>
      </c>
      <c r="L158" s="1">
        <v>24578</v>
      </c>
    </row>
    <row r="159" spans="1:13">
      <c r="A159" s="3">
        <v>36308</v>
      </c>
      <c r="B159" s="1" t="s">
        <v>2627</v>
      </c>
      <c r="C159" s="1">
        <v>2</v>
      </c>
      <c r="D159" s="1" t="s">
        <v>2628</v>
      </c>
      <c r="E159" s="1">
        <v>7</v>
      </c>
      <c r="F159" s="1">
        <v>1</v>
      </c>
      <c r="G159" s="1">
        <v>6</v>
      </c>
      <c r="H159" s="1">
        <f t="shared" si="3"/>
        <v>4.666666666666667</v>
      </c>
      <c r="K159" s="1">
        <v>661</v>
      </c>
      <c r="L159" s="1">
        <v>24578</v>
      </c>
    </row>
    <row r="160" spans="1:13">
      <c r="A160" s="3">
        <v>36308</v>
      </c>
      <c r="B160" s="1" t="s">
        <v>2629</v>
      </c>
      <c r="C160" s="1">
        <v>3</v>
      </c>
      <c r="D160" s="1" t="s">
        <v>2630</v>
      </c>
      <c r="E160" s="1">
        <v>5</v>
      </c>
      <c r="F160" s="1">
        <v>2</v>
      </c>
      <c r="G160" s="1">
        <v>5</v>
      </c>
      <c r="H160" s="1">
        <f t="shared" si="3"/>
        <v>4</v>
      </c>
      <c r="K160" s="1">
        <v>661</v>
      </c>
      <c r="L160" s="1">
        <v>24578</v>
      </c>
    </row>
    <row r="161" spans="1:12">
      <c r="A161" s="3">
        <v>36313</v>
      </c>
      <c r="B161" s="1" t="s">
        <v>2631</v>
      </c>
      <c r="C161" s="1">
        <v>1</v>
      </c>
      <c r="D161" s="1" t="s">
        <v>2632</v>
      </c>
      <c r="E161" s="1">
        <v>14</v>
      </c>
      <c r="F161" s="1">
        <v>7</v>
      </c>
      <c r="G161" s="1">
        <v>7</v>
      </c>
      <c r="H161" s="1">
        <f t="shared" si="3"/>
        <v>9.3333333333333339</v>
      </c>
      <c r="I161" s="1">
        <f>STDEV(H161:H163)</f>
        <v>2.2194427061598003</v>
      </c>
      <c r="J161" s="1">
        <f>I161/SQRT(3)</f>
        <v>1.2813958438523123</v>
      </c>
      <c r="K161" s="1">
        <v>531</v>
      </c>
      <c r="L161" s="1">
        <v>24578</v>
      </c>
    </row>
    <row r="162" spans="1:12">
      <c r="A162" s="3">
        <v>36313</v>
      </c>
      <c r="B162" s="1" t="s">
        <v>2633</v>
      </c>
      <c r="C162" s="1">
        <v>2</v>
      </c>
      <c r="D162" s="1" t="s">
        <v>2634</v>
      </c>
      <c r="E162" s="1">
        <v>10</v>
      </c>
      <c r="F162" s="1">
        <v>4</v>
      </c>
      <c r="G162" s="1">
        <v>3</v>
      </c>
      <c r="H162" s="1">
        <f t="shared" si="3"/>
        <v>5.666666666666667</v>
      </c>
      <c r="K162" s="1">
        <v>531</v>
      </c>
      <c r="L162" s="1">
        <v>24578</v>
      </c>
    </row>
    <row r="163" spans="1:12">
      <c r="A163" s="3">
        <v>36313</v>
      </c>
      <c r="B163" s="1" t="s">
        <v>2635</v>
      </c>
      <c r="C163" s="1">
        <v>3</v>
      </c>
      <c r="D163" s="1" t="s">
        <v>2636</v>
      </c>
      <c r="E163" s="1">
        <v>6</v>
      </c>
      <c r="F163" s="1">
        <v>1</v>
      </c>
      <c r="G163" s="1">
        <v>9</v>
      </c>
      <c r="H163" s="1">
        <f t="shared" si="3"/>
        <v>5.333333333333333</v>
      </c>
      <c r="K163" s="1">
        <v>531</v>
      </c>
      <c r="L163" s="1">
        <v>24578</v>
      </c>
    </row>
    <row r="164" spans="1:12">
      <c r="A164" s="3">
        <v>36320</v>
      </c>
      <c r="B164" s="1" t="s">
        <v>2637</v>
      </c>
      <c r="C164" s="1">
        <v>1</v>
      </c>
      <c r="D164" s="1" t="s">
        <v>2638</v>
      </c>
      <c r="E164" s="1">
        <v>0</v>
      </c>
      <c r="F164" s="1">
        <v>3</v>
      </c>
      <c r="G164" s="1">
        <v>5</v>
      </c>
      <c r="H164" s="1">
        <f t="shared" si="3"/>
        <v>2.6666666666666665</v>
      </c>
      <c r="I164" s="1">
        <f>STDEV(H164:H166)</f>
        <v>0.8388704928078603</v>
      </c>
      <c r="J164" s="1">
        <f>I164/SQRT(3)</f>
        <v>0.48432210483785221</v>
      </c>
      <c r="K164" s="1">
        <v>531</v>
      </c>
      <c r="L164" s="1">
        <v>24578</v>
      </c>
    </row>
    <row r="165" spans="1:12">
      <c r="A165" s="3">
        <v>36320</v>
      </c>
      <c r="B165" s="1" t="s">
        <v>2639</v>
      </c>
      <c r="C165" s="1">
        <v>2</v>
      </c>
      <c r="D165" s="1" t="s">
        <v>2640</v>
      </c>
      <c r="E165" s="1">
        <v>5</v>
      </c>
      <c r="F165" s="1">
        <v>2</v>
      </c>
      <c r="G165" s="1">
        <v>4</v>
      </c>
      <c r="H165" s="1">
        <f t="shared" si="3"/>
        <v>3.6666666666666665</v>
      </c>
      <c r="K165" s="1">
        <v>531</v>
      </c>
      <c r="L165" s="1">
        <v>24578</v>
      </c>
    </row>
    <row r="166" spans="1:12">
      <c r="A166" s="3">
        <v>36320</v>
      </c>
      <c r="B166" s="1" t="s">
        <v>2641</v>
      </c>
      <c r="C166" s="1">
        <v>3</v>
      </c>
      <c r="D166" s="1" t="s">
        <v>2642</v>
      </c>
      <c r="E166" s="1">
        <v>1</v>
      </c>
      <c r="F166" s="1">
        <v>5</v>
      </c>
      <c r="G166" s="1">
        <v>7</v>
      </c>
      <c r="H166" s="1">
        <f t="shared" si="3"/>
        <v>4.333333333333333</v>
      </c>
      <c r="K166" s="1">
        <v>531</v>
      </c>
      <c r="L166" s="1">
        <v>24578</v>
      </c>
    </row>
    <row r="167" spans="1:12">
      <c r="A167" s="3">
        <v>36327</v>
      </c>
      <c r="B167" s="1" t="s">
        <v>2643</v>
      </c>
      <c r="C167" s="1">
        <v>1</v>
      </c>
      <c r="D167" s="1" t="s">
        <v>2644</v>
      </c>
      <c r="E167" s="1">
        <v>4</v>
      </c>
      <c r="F167" s="1">
        <v>2</v>
      </c>
      <c r="G167" s="1">
        <v>9</v>
      </c>
      <c r="H167" s="1">
        <f t="shared" si="3"/>
        <v>5</v>
      </c>
      <c r="I167" s="1">
        <f>STDEV(H167:H169)</f>
        <v>2.8867513459481282</v>
      </c>
      <c r="J167" s="1">
        <f>I167/SQRT(3)</f>
        <v>1.6666666666666665</v>
      </c>
      <c r="K167" s="1">
        <v>661</v>
      </c>
      <c r="L167" s="1">
        <v>24578</v>
      </c>
    </row>
    <row r="168" spans="1:12">
      <c r="A168" s="3">
        <v>36327</v>
      </c>
      <c r="B168" s="1" t="s">
        <v>2645</v>
      </c>
      <c r="C168" s="1">
        <v>2</v>
      </c>
      <c r="D168" s="1" t="s">
        <v>2646</v>
      </c>
      <c r="E168" s="1">
        <v>1</v>
      </c>
      <c r="F168" s="1">
        <v>7</v>
      </c>
      <c r="G168" s="1">
        <v>7</v>
      </c>
      <c r="H168" s="1">
        <f t="shared" si="3"/>
        <v>5</v>
      </c>
      <c r="K168" s="1">
        <v>661</v>
      </c>
      <c r="L168" s="1">
        <v>24578</v>
      </c>
    </row>
    <row r="169" spans="1:12">
      <c r="A169" s="3">
        <v>36327</v>
      </c>
      <c r="B169" s="1" t="s">
        <v>2647</v>
      </c>
      <c r="C169" s="1">
        <v>3</v>
      </c>
      <c r="D169" s="1" t="s">
        <v>2369</v>
      </c>
      <c r="E169" s="1">
        <v>8</v>
      </c>
      <c r="F169" s="1">
        <v>6</v>
      </c>
      <c r="G169" s="1">
        <v>16</v>
      </c>
      <c r="H169" s="1">
        <f t="shared" si="3"/>
        <v>10</v>
      </c>
      <c r="K169" s="1">
        <v>661</v>
      </c>
      <c r="L169" s="1">
        <v>24578</v>
      </c>
    </row>
    <row r="170" spans="1:12">
      <c r="A170" s="3">
        <v>36334</v>
      </c>
      <c r="B170" s="1" t="s">
        <v>2370</v>
      </c>
      <c r="C170" s="1">
        <v>1</v>
      </c>
      <c r="D170" s="1" t="s">
        <v>2371</v>
      </c>
      <c r="E170" s="1">
        <v>14</v>
      </c>
      <c r="F170" s="1">
        <v>11</v>
      </c>
      <c r="G170" s="1">
        <v>9</v>
      </c>
      <c r="H170" s="1">
        <f t="shared" si="3"/>
        <v>11.333333333333334</v>
      </c>
      <c r="I170" s="1">
        <f>STDEV(H170:H172)</f>
        <v>1.0183501544346316</v>
      </c>
      <c r="J170" s="1">
        <f>I170/SQRT(3)</f>
        <v>0.58794473579213158</v>
      </c>
      <c r="K170" s="1">
        <v>531</v>
      </c>
      <c r="L170" s="1">
        <v>24578</v>
      </c>
    </row>
    <row r="171" spans="1:12">
      <c r="A171" s="3">
        <v>36334</v>
      </c>
      <c r="B171" s="1" t="s">
        <v>2372</v>
      </c>
      <c r="C171" s="1">
        <v>2</v>
      </c>
      <c r="D171" s="1" t="s">
        <v>2653</v>
      </c>
      <c r="E171" s="1">
        <v>12</v>
      </c>
      <c r="F171" s="1">
        <v>8</v>
      </c>
      <c r="G171" s="1">
        <v>12</v>
      </c>
      <c r="H171" s="1">
        <f t="shared" si="3"/>
        <v>10.666666666666666</v>
      </c>
      <c r="K171" s="1">
        <v>531</v>
      </c>
      <c r="L171" s="1">
        <v>24578</v>
      </c>
    </row>
    <row r="172" spans="1:12">
      <c r="A172" s="3">
        <v>36334</v>
      </c>
      <c r="B172" s="1" t="s">
        <v>2654</v>
      </c>
      <c r="C172" s="1">
        <v>3</v>
      </c>
      <c r="D172" s="1" t="s">
        <v>2655</v>
      </c>
      <c r="E172" s="1">
        <v>5</v>
      </c>
      <c r="F172" s="1">
        <v>17</v>
      </c>
      <c r="G172" s="1">
        <v>16</v>
      </c>
      <c r="H172" s="1">
        <f t="shared" si="3"/>
        <v>12.666666666666666</v>
      </c>
      <c r="K172" s="1">
        <v>531</v>
      </c>
      <c r="L172" s="1">
        <v>24578</v>
      </c>
    </row>
    <row r="173" spans="1:12">
      <c r="A173" s="3">
        <v>36341</v>
      </c>
      <c r="B173" s="1" t="s">
        <v>2656</v>
      </c>
      <c r="C173" s="1">
        <v>1</v>
      </c>
      <c r="D173" s="1" t="s">
        <v>2657</v>
      </c>
      <c r="E173" s="1">
        <v>16</v>
      </c>
      <c r="F173" s="1">
        <v>13</v>
      </c>
      <c r="G173" s="1">
        <v>12</v>
      </c>
      <c r="H173" s="1">
        <f t="shared" si="3"/>
        <v>13.666666666666666</v>
      </c>
      <c r="I173" s="1">
        <f>STDEV(H173:H175)</f>
        <v>2.3094010767585114</v>
      </c>
      <c r="J173" s="1">
        <f>I173/SQRT(3)</f>
        <v>1.3333333333333381</v>
      </c>
      <c r="K173" s="1">
        <v>531</v>
      </c>
      <c r="L173" s="1">
        <v>24578</v>
      </c>
    </row>
    <row r="174" spans="1:12">
      <c r="A174" s="3">
        <v>36341</v>
      </c>
      <c r="B174" s="1" t="s">
        <v>2658</v>
      </c>
      <c r="C174" s="1">
        <v>2</v>
      </c>
      <c r="D174" s="1" t="s">
        <v>2659</v>
      </c>
      <c r="E174" s="1">
        <v>25</v>
      </c>
      <c r="F174" s="1">
        <v>16</v>
      </c>
      <c r="G174" s="1">
        <v>12</v>
      </c>
      <c r="H174" s="1">
        <f t="shared" si="3"/>
        <v>17.666666666666668</v>
      </c>
      <c r="K174" s="1">
        <v>531</v>
      </c>
      <c r="L174" s="1">
        <v>24578</v>
      </c>
    </row>
    <row r="175" spans="1:12">
      <c r="A175" s="3">
        <v>36341</v>
      </c>
      <c r="B175" s="1" t="s">
        <v>2660</v>
      </c>
      <c r="C175" s="1">
        <v>3</v>
      </c>
      <c r="D175" s="1" t="s">
        <v>2661</v>
      </c>
      <c r="E175" s="1">
        <v>8</v>
      </c>
      <c r="F175" s="1">
        <v>18</v>
      </c>
      <c r="G175" s="1">
        <v>15</v>
      </c>
      <c r="H175" s="1">
        <f t="shared" si="3"/>
        <v>13.666666666666666</v>
      </c>
      <c r="K175" s="1">
        <v>531</v>
      </c>
      <c r="L175" s="1">
        <v>24578</v>
      </c>
    </row>
    <row r="176" spans="1:12">
      <c r="A176" s="3">
        <v>36348</v>
      </c>
      <c r="B176" s="1" t="s">
        <v>2662</v>
      </c>
      <c r="C176" s="1">
        <v>1</v>
      </c>
      <c r="D176" s="1" t="s">
        <v>2666</v>
      </c>
      <c r="E176" s="1">
        <v>80</v>
      </c>
      <c r="F176" s="1">
        <v>60</v>
      </c>
      <c r="G176" s="1">
        <v>43</v>
      </c>
      <c r="H176" s="1">
        <f t="shared" si="3"/>
        <v>61</v>
      </c>
      <c r="I176" s="1">
        <f>STDEV(H176:H178)</f>
        <v>13.745032772821165</v>
      </c>
      <c r="J176" s="1">
        <f>I176/SQRT(3)</f>
        <v>7.9356983714085283</v>
      </c>
      <c r="K176" s="1">
        <v>531</v>
      </c>
      <c r="L176" s="1">
        <v>24578</v>
      </c>
    </row>
    <row r="177" spans="1:12">
      <c r="A177" s="3">
        <v>36348</v>
      </c>
      <c r="B177" s="1" t="s">
        <v>2667</v>
      </c>
      <c r="C177" s="1">
        <v>2</v>
      </c>
      <c r="D177" s="1" t="s">
        <v>2668</v>
      </c>
      <c r="E177" s="1">
        <v>132</v>
      </c>
      <c r="F177" s="1">
        <v>94</v>
      </c>
      <c r="G177" s="1">
        <v>36</v>
      </c>
      <c r="H177" s="1">
        <f t="shared" si="3"/>
        <v>87.333333333333329</v>
      </c>
      <c r="K177" s="1">
        <v>531</v>
      </c>
      <c r="L177" s="1">
        <v>24578</v>
      </c>
    </row>
    <row r="178" spans="1:12">
      <c r="A178" s="3">
        <v>36348</v>
      </c>
      <c r="B178" s="1" t="s">
        <v>2669</v>
      </c>
      <c r="C178" s="1">
        <v>3</v>
      </c>
      <c r="D178" s="1" t="s">
        <v>2670</v>
      </c>
      <c r="E178" s="1">
        <v>69</v>
      </c>
      <c r="F178" s="1">
        <v>34</v>
      </c>
      <c r="G178" s="1">
        <v>99</v>
      </c>
      <c r="H178" s="1">
        <f t="shared" si="3"/>
        <v>67.333333333333329</v>
      </c>
      <c r="K178" s="1">
        <v>531</v>
      </c>
      <c r="L178" s="1">
        <v>24578</v>
      </c>
    </row>
    <row r="179" spans="1:12">
      <c r="A179" s="3">
        <v>36355</v>
      </c>
      <c r="B179" s="1" t="s">
        <v>2671</v>
      </c>
      <c r="C179" s="1">
        <v>1</v>
      </c>
      <c r="D179" s="1" t="s">
        <v>2672</v>
      </c>
      <c r="E179" s="1">
        <v>44</v>
      </c>
      <c r="F179" s="1">
        <v>66</v>
      </c>
      <c r="G179" s="1">
        <v>122</v>
      </c>
      <c r="H179" s="1">
        <f t="shared" si="3"/>
        <v>77.333333333333329</v>
      </c>
      <c r="I179" s="1">
        <f>STDEV(H179:H181)</f>
        <v>5.8531409738069105</v>
      </c>
      <c r="J179" s="1">
        <f>I179/SQRT(3)</f>
        <v>3.3793125168322482</v>
      </c>
      <c r="K179" s="1">
        <v>531</v>
      </c>
      <c r="L179" s="1">
        <v>24578</v>
      </c>
    </row>
    <row r="180" spans="1:12">
      <c r="A180" s="3">
        <v>36355</v>
      </c>
      <c r="B180" s="1" t="s">
        <v>2673</v>
      </c>
      <c r="C180" s="1">
        <v>2</v>
      </c>
      <c r="D180" s="1" t="s">
        <v>2674</v>
      </c>
      <c r="E180" s="1">
        <v>63</v>
      </c>
      <c r="F180" s="1">
        <v>74</v>
      </c>
      <c r="G180" s="1">
        <v>60</v>
      </c>
      <c r="H180" s="1">
        <f t="shared" si="3"/>
        <v>65.666666666666671</v>
      </c>
      <c r="K180" s="1">
        <v>531</v>
      </c>
      <c r="L180" s="1">
        <v>24578</v>
      </c>
    </row>
    <row r="181" spans="1:12">
      <c r="A181" s="3">
        <v>36355</v>
      </c>
      <c r="B181" s="1" t="s">
        <v>2675</v>
      </c>
      <c r="C181" s="1">
        <v>3</v>
      </c>
      <c r="D181" s="1" t="s">
        <v>2676</v>
      </c>
      <c r="E181" s="1">
        <v>87</v>
      </c>
      <c r="F181" s="1">
        <v>54</v>
      </c>
      <c r="G181" s="1">
        <v>71</v>
      </c>
      <c r="H181" s="1">
        <f t="shared" si="3"/>
        <v>70.666666666666671</v>
      </c>
      <c r="K181" s="1">
        <v>531</v>
      </c>
      <c r="L181" s="1">
        <v>24578</v>
      </c>
    </row>
    <row r="182" spans="1:12">
      <c r="A182" s="3">
        <v>36362</v>
      </c>
      <c r="B182" s="1" t="s">
        <v>2677</v>
      </c>
      <c r="C182" s="1">
        <v>1</v>
      </c>
      <c r="D182" s="1" t="s">
        <v>2678</v>
      </c>
      <c r="E182" s="1">
        <v>63</v>
      </c>
      <c r="F182" s="1">
        <v>76</v>
      </c>
      <c r="G182" s="1">
        <v>53</v>
      </c>
      <c r="H182" s="1">
        <f t="shared" si="3"/>
        <v>64</v>
      </c>
      <c r="I182" s="1">
        <f>STDEV(H182:H184)</f>
        <v>37.986839826445156</v>
      </c>
      <c r="J182" s="1">
        <f>I182/SQRT(3)</f>
        <v>21.931712199461309</v>
      </c>
      <c r="K182" s="1">
        <v>531</v>
      </c>
      <c r="L182" s="1">
        <v>33020</v>
      </c>
    </row>
    <row r="183" spans="1:12">
      <c r="A183" s="3">
        <v>36362</v>
      </c>
      <c r="B183" s="1" t="s">
        <v>2679</v>
      </c>
      <c r="C183" s="1">
        <v>2</v>
      </c>
      <c r="D183" s="1" t="s">
        <v>2680</v>
      </c>
      <c r="E183" s="1">
        <v>117</v>
      </c>
      <c r="F183" s="1">
        <v>68</v>
      </c>
      <c r="G183" s="1">
        <v>88</v>
      </c>
      <c r="H183" s="1">
        <f t="shared" si="3"/>
        <v>91</v>
      </c>
      <c r="K183" s="1">
        <v>531</v>
      </c>
      <c r="L183" s="1">
        <v>33020</v>
      </c>
    </row>
    <row r="184" spans="1:12">
      <c r="A184" s="3">
        <v>36362</v>
      </c>
      <c r="B184" s="1" t="s">
        <v>2681</v>
      </c>
      <c r="C184" s="1">
        <v>3</v>
      </c>
      <c r="D184" s="1" t="s">
        <v>2682</v>
      </c>
      <c r="E184" s="1">
        <v>75</v>
      </c>
      <c r="F184" s="1">
        <v>222</v>
      </c>
      <c r="G184" s="1">
        <v>120</v>
      </c>
      <c r="H184" s="1">
        <f t="shared" si="3"/>
        <v>139</v>
      </c>
      <c r="K184" s="1">
        <v>531</v>
      </c>
      <c r="L184" s="1">
        <v>33020</v>
      </c>
    </row>
    <row r="185" spans="1:12">
      <c r="A185" s="3">
        <v>36369</v>
      </c>
      <c r="B185" s="1" t="s">
        <v>2683</v>
      </c>
      <c r="C185" s="1">
        <v>1</v>
      </c>
      <c r="D185" s="1" t="s">
        <v>2684</v>
      </c>
      <c r="E185" s="1">
        <v>5</v>
      </c>
      <c r="F185" s="1">
        <v>7</v>
      </c>
      <c r="G185" s="1">
        <v>6</v>
      </c>
      <c r="H185" s="1">
        <f t="shared" si="3"/>
        <v>6</v>
      </c>
      <c r="I185" s="1">
        <f>STDEV(H185:H187)</f>
        <v>0.88191710368819731</v>
      </c>
      <c r="J185" s="1">
        <f>I185/SQRT(3)</f>
        <v>0.50917507721731581</v>
      </c>
      <c r="K185" s="1">
        <v>531</v>
      </c>
      <c r="L185" s="1">
        <v>33020</v>
      </c>
    </row>
    <row r="186" spans="1:12">
      <c r="A186" s="3">
        <v>36369</v>
      </c>
      <c r="B186" s="1" t="s">
        <v>2685</v>
      </c>
      <c r="C186" s="1">
        <v>2</v>
      </c>
      <c r="D186" s="1" t="s">
        <v>2393</v>
      </c>
      <c r="E186" s="1">
        <v>3</v>
      </c>
      <c r="F186" s="1">
        <v>4</v>
      </c>
      <c r="G186" s="1">
        <v>7</v>
      </c>
      <c r="H186" s="1">
        <f t="shared" si="3"/>
        <v>4.666666666666667</v>
      </c>
      <c r="K186" s="1">
        <v>531</v>
      </c>
      <c r="L186" s="1">
        <v>33020</v>
      </c>
    </row>
    <row r="187" spans="1:12">
      <c r="A187" s="3">
        <v>36369</v>
      </c>
      <c r="B187" s="1" t="s">
        <v>2394</v>
      </c>
      <c r="C187" s="1">
        <v>3</v>
      </c>
      <c r="D187" s="1" t="s">
        <v>2395</v>
      </c>
      <c r="E187" s="1">
        <v>2</v>
      </c>
      <c r="F187" s="1">
        <v>6</v>
      </c>
      <c r="G187" s="1">
        <v>5</v>
      </c>
      <c r="H187" s="1">
        <f t="shared" si="3"/>
        <v>4.333333333333333</v>
      </c>
      <c r="K187" s="1">
        <v>531</v>
      </c>
      <c r="L187" s="1">
        <v>33020</v>
      </c>
    </row>
    <row r="188" spans="1:12">
      <c r="A188" s="3">
        <v>36376</v>
      </c>
      <c r="B188" s="1" t="s">
        <v>2396</v>
      </c>
      <c r="C188" s="1">
        <v>1</v>
      </c>
      <c r="D188" s="1" t="s">
        <v>2397</v>
      </c>
      <c r="E188" s="1">
        <v>22</v>
      </c>
      <c r="F188" s="1">
        <v>57</v>
      </c>
      <c r="G188" s="1">
        <v>40</v>
      </c>
      <c r="H188" s="1">
        <f t="shared" si="3"/>
        <v>39.666666666666664</v>
      </c>
      <c r="I188" s="1">
        <f>STDEV(H188:H190)</f>
        <v>1.8358568490955096</v>
      </c>
      <c r="J188" s="1">
        <f>I188/SQRT(3)</f>
        <v>1.0599324460189108</v>
      </c>
      <c r="K188" s="1">
        <v>531</v>
      </c>
      <c r="L188" s="1">
        <v>36794</v>
      </c>
    </row>
    <row r="189" spans="1:12">
      <c r="A189" s="3">
        <v>36376</v>
      </c>
      <c r="B189" s="1" t="s">
        <v>2398</v>
      </c>
      <c r="C189" s="1">
        <v>2</v>
      </c>
      <c r="D189" s="1" t="s">
        <v>2399</v>
      </c>
      <c r="E189" s="1">
        <v>35</v>
      </c>
      <c r="F189" s="1">
        <v>40</v>
      </c>
      <c r="G189" s="1">
        <v>33</v>
      </c>
      <c r="H189" s="1">
        <f t="shared" si="3"/>
        <v>36</v>
      </c>
      <c r="K189" s="1">
        <v>531</v>
      </c>
      <c r="L189" s="1">
        <v>36794</v>
      </c>
    </row>
    <row r="190" spans="1:12">
      <c r="A190" s="3">
        <v>36376</v>
      </c>
      <c r="B190" s="1" t="s">
        <v>2400</v>
      </c>
      <c r="C190" s="1">
        <v>3</v>
      </c>
      <c r="D190" s="1" t="s">
        <v>2401</v>
      </c>
      <c r="E190" s="1">
        <v>30</v>
      </c>
      <c r="F190" s="1">
        <v>56</v>
      </c>
      <c r="G190" s="1">
        <v>27</v>
      </c>
      <c r="H190" s="1">
        <f t="shared" si="3"/>
        <v>37.666666666666664</v>
      </c>
      <c r="K190" s="1">
        <v>531</v>
      </c>
      <c r="L190" s="1">
        <v>36794</v>
      </c>
    </row>
    <row r="191" spans="1:12">
      <c r="A191" s="3">
        <v>36383</v>
      </c>
      <c r="B191" s="1" t="s">
        <v>2402</v>
      </c>
      <c r="C191" s="1">
        <v>1</v>
      </c>
      <c r="D191" s="1" t="s">
        <v>2403</v>
      </c>
      <c r="E191" s="1">
        <v>9</v>
      </c>
      <c r="F191" s="1">
        <v>18</v>
      </c>
      <c r="G191" s="1">
        <v>23</v>
      </c>
      <c r="H191" s="1">
        <f t="shared" si="3"/>
        <v>16.666666666666668</v>
      </c>
      <c r="I191" s="1">
        <f>STDEV(H191:H193)</f>
        <v>1.6442942874387638</v>
      </c>
      <c r="J191" s="1">
        <f>I191/SQRT(3)</f>
        <v>0.94933374947973426</v>
      </c>
      <c r="K191" s="1">
        <v>531</v>
      </c>
      <c r="L191" s="1">
        <v>36794</v>
      </c>
    </row>
    <row r="192" spans="1:12">
      <c r="A192" s="3">
        <v>36383</v>
      </c>
      <c r="B192" s="1" t="s">
        <v>2404</v>
      </c>
      <c r="C192" s="1">
        <v>2</v>
      </c>
      <c r="D192" s="1" t="s">
        <v>2133</v>
      </c>
      <c r="E192" s="1">
        <v>6</v>
      </c>
      <c r="F192" s="1">
        <v>23</v>
      </c>
      <c r="G192" s="1">
        <v>13</v>
      </c>
      <c r="H192" s="1">
        <f t="shared" si="3"/>
        <v>14</v>
      </c>
      <c r="K192" s="1">
        <v>531</v>
      </c>
      <c r="L192" s="1">
        <v>36794</v>
      </c>
    </row>
    <row r="193" spans="1:12">
      <c r="A193" s="3">
        <v>36383</v>
      </c>
      <c r="B193" s="1" t="s">
        <v>2134</v>
      </c>
      <c r="C193" s="1">
        <v>3</v>
      </c>
      <c r="D193" s="1" t="s">
        <v>2135</v>
      </c>
      <c r="E193" s="1">
        <v>10</v>
      </c>
      <c r="F193" s="1">
        <v>19</v>
      </c>
      <c r="G193" s="1">
        <v>12</v>
      </c>
      <c r="H193" s="1">
        <f t="shared" si="3"/>
        <v>13.666666666666666</v>
      </c>
      <c r="K193" s="1">
        <v>531</v>
      </c>
      <c r="L193" s="1">
        <v>36794</v>
      </c>
    </row>
    <row r="194" spans="1:12">
      <c r="A194" s="3">
        <v>36390</v>
      </c>
      <c r="B194" s="1" t="s">
        <v>2136</v>
      </c>
      <c r="C194" s="1">
        <v>1</v>
      </c>
      <c r="D194" s="1" t="s">
        <v>2137</v>
      </c>
      <c r="E194" s="1">
        <v>159</v>
      </c>
      <c r="F194" s="1">
        <v>118</v>
      </c>
      <c r="G194" s="1">
        <v>59</v>
      </c>
      <c r="H194" s="1">
        <f t="shared" ref="H194:H257" si="5">AVERAGE(E194:G194)</f>
        <v>112</v>
      </c>
      <c r="I194" s="1">
        <f>STDEV(H194:H196)</f>
        <v>27.412487016767539</v>
      </c>
      <c r="J194" s="1">
        <f>I194/SQRT(3)</f>
        <v>15.826606758287861</v>
      </c>
      <c r="K194" s="1">
        <v>661</v>
      </c>
      <c r="L194" s="1">
        <v>36794</v>
      </c>
    </row>
    <row r="195" spans="1:12">
      <c r="A195" s="3">
        <v>36390</v>
      </c>
      <c r="B195" s="1" t="s">
        <v>2138</v>
      </c>
      <c r="C195" s="1">
        <v>2</v>
      </c>
      <c r="D195" s="1" t="s">
        <v>2139</v>
      </c>
      <c r="E195" s="1">
        <v>51</v>
      </c>
      <c r="F195" s="1">
        <v>251</v>
      </c>
      <c r="G195" s="1">
        <v>147</v>
      </c>
      <c r="H195" s="1">
        <f t="shared" si="5"/>
        <v>149.66666666666666</v>
      </c>
      <c r="K195" s="1">
        <v>661</v>
      </c>
      <c r="L195" s="1">
        <v>36794</v>
      </c>
    </row>
    <row r="196" spans="1:12">
      <c r="A196" s="3">
        <v>36390</v>
      </c>
      <c r="B196" s="1" t="s">
        <v>2140</v>
      </c>
      <c r="C196" s="1">
        <v>3</v>
      </c>
      <c r="D196" s="1" t="s">
        <v>2141</v>
      </c>
      <c r="E196" s="1">
        <v>99</v>
      </c>
      <c r="F196" s="1">
        <v>104</v>
      </c>
      <c r="G196" s="1">
        <v>86</v>
      </c>
      <c r="H196" s="1">
        <f t="shared" si="5"/>
        <v>96.333333333333329</v>
      </c>
      <c r="K196" s="1">
        <v>661</v>
      </c>
      <c r="L196" s="1">
        <v>36794</v>
      </c>
    </row>
    <row r="197" spans="1:12">
      <c r="A197" s="3">
        <v>36308</v>
      </c>
      <c r="B197" s="1" t="s">
        <v>2142</v>
      </c>
      <c r="C197" s="1">
        <v>1</v>
      </c>
      <c r="D197" s="1" t="s">
        <v>1871</v>
      </c>
      <c r="E197" s="1">
        <v>0</v>
      </c>
      <c r="F197" s="1">
        <v>0</v>
      </c>
      <c r="G197" s="1">
        <v>0</v>
      </c>
      <c r="H197" s="1">
        <f t="shared" si="5"/>
        <v>0</v>
      </c>
      <c r="I197" s="1">
        <f>STDEV(H197:H199)</f>
        <v>0.76980035891950105</v>
      </c>
      <c r="J197" s="1">
        <f>I197/SQRT(3)</f>
        <v>0.44444444444444448</v>
      </c>
      <c r="K197" s="1">
        <v>661</v>
      </c>
      <c r="L197" s="1">
        <v>4800</v>
      </c>
    </row>
    <row r="198" spans="1:12">
      <c r="A198" s="3">
        <v>36308</v>
      </c>
      <c r="B198" s="1" t="s">
        <v>1872</v>
      </c>
      <c r="C198" s="1">
        <v>2</v>
      </c>
      <c r="D198" s="1" t="s">
        <v>1873</v>
      </c>
      <c r="E198" s="1">
        <v>2</v>
      </c>
      <c r="F198" s="1">
        <v>2</v>
      </c>
      <c r="G198" s="1">
        <v>0</v>
      </c>
      <c r="H198" s="1">
        <f t="shared" si="5"/>
        <v>1.3333333333333333</v>
      </c>
      <c r="K198" s="1">
        <v>661</v>
      </c>
      <c r="L198" s="1">
        <v>4800</v>
      </c>
    </row>
    <row r="199" spans="1:12">
      <c r="A199" s="3">
        <v>36308</v>
      </c>
      <c r="B199" s="1" t="s">
        <v>1874</v>
      </c>
      <c r="C199" s="1">
        <v>3</v>
      </c>
      <c r="D199" s="1" t="s">
        <v>1875</v>
      </c>
      <c r="E199" s="1">
        <v>0</v>
      </c>
      <c r="F199" s="1">
        <v>0</v>
      </c>
      <c r="G199" s="1">
        <v>0</v>
      </c>
      <c r="H199" s="1">
        <f t="shared" si="5"/>
        <v>0</v>
      </c>
      <c r="K199" s="1">
        <v>661</v>
      </c>
      <c r="L199" s="1">
        <v>4800</v>
      </c>
    </row>
    <row r="200" spans="1:12">
      <c r="A200" s="3">
        <v>36313</v>
      </c>
      <c r="B200" s="1" t="s">
        <v>1876</v>
      </c>
      <c r="C200" s="1">
        <v>1</v>
      </c>
      <c r="D200" s="1" t="s">
        <v>1877</v>
      </c>
      <c r="E200" s="1">
        <v>0</v>
      </c>
      <c r="F200" s="1">
        <v>0</v>
      </c>
      <c r="G200" s="1">
        <v>0</v>
      </c>
      <c r="H200" s="1">
        <f t="shared" si="5"/>
        <v>0</v>
      </c>
      <c r="I200" s="1">
        <f>STDEV(H200:H202)</f>
        <v>0.33333333333333337</v>
      </c>
      <c r="J200" s="1">
        <f>I200/SQRT(3)</f>
        <v>0.19245008972987529</v>
      </c>
      <c r="K200" s="1">
        <v>531</v>
      </c>
      <c r="L200" s="1">
        <v>4800</v>
      </c>
    </row>
    <row r="201" spans="1:12">
      <c r="A201" s="3">
        <v>36313</v>
      </c>
      <c r="B201" s="1" t="s">
        <v>1878</v>
      </c>
      <c r="C201" s="1">
        <v>2</v>
      </c>
      <c r="D201" s="1" t="s">
        <v>1879</v>
      </c>
      <c r="E201" s="1">
        <v>0</v>
      </c>
      <c r="F201" s="1">
        <v>0</v>
      </c>
      <c r="G201" s="1">
        <v>1</v>
      </c>
      <c r="H201" s="1">
        <f t="shared" si="5"/>
        <v>0.33333333333333331</v>
      </c>
      <c r="K201" s="1">
        <v>531</v>
      </c>
      <c r="L201" s="1">
        <v>4800</v>
      </c>
    </row>
    <row r="202" spans="1:12">
      <c r="A202" s="3">
        <v>36313</v>
      </c>
      <c r="B202" s="1" t="s">
        <v>1880</v>
      </c>
      <c r="C202" s="1">
        <v>3</v>
      </c>
      <c r="D202" s="1" t="s">
        <v>1881</v>
      </c>
      <c r="E202" s="1">
        <v>0</v>
      </c>
      <c r="F202" s="1">
        <v>2</v>
      </c>
      <c r="G202" s="1">
        <v>0</v>
      </c>
      <c r="H202" s="1">
        <f t="shared" si="5"/>
        <v>0.66666666666666663</v>
      </c>
      <c r="K202" s="1">
        <v>531</v>
      </c>
      <c r="L202" s="1">
        <v>4800</v>
      </c>
    </row>
    <row r="203" spans="1:12">
      <c r="A203" s="3">
        <v>36320</v>
      </c>
      <c r="B203" s="1" t="s">
        <v>1882</v>
      </c>
      <c r="C203" s="1">
        <v>1</v>
      </c>
      <c r="D203" s="1" t="s">
        <v>1883</v>
      </c>
      <c r="E203" s="1">
        <v>6</v>
      </c>
      <c r="F203" s="1">
        <v>5</v>
      </c>
      <c r="G203" s="1">
        <v>9</v>
      </c>
      <c r="H203" s="1">
        <f t="shared" si="5"/>
        <v>6.666666666666667</v>
      </c>
      <c r="I203" s="1">
        <f>STDEV(H203:H205)</f>
        <v>1.2018504251546624</v>
      </c>
      <c r="J203" s="1">
        <f>I203/SQRT(3)</f>
        <v>0.69388866648871061</v>
      </c>
      <c r="K203" s="1">
        <v>531</v>
      </c>
      <c r="L203" s="1">
        <v>4800</v>
      </c>
    </row>
    <row r="204" spans="1:12">
      <c r="A204" s="3">
        <v>36320</v>
      </c>
      <c r="B204" s="1" t="s">
        <v>1884</v>
      </c>
      <c r="C204" s="1">
        <v>2</v>
      </c>
      <c r="D204" s="1" t="s">
        <v>1885</v>
      </c>
      <c r="E204" s="1">
        <v>11</v>
      </c>
      <c r="F204" s="1">
        <v>4</v>
      </c>
      <c r="G204" s="1">
        <v>7</v>
      </c>
      <c r="H204" s="1">
        <f t="shared" si="5"/>
        <v>7.333333333333333</v>
      </c>
      <c r="K204" s="1">
        <v>531</v>
      </c>
      <c r="L204" s="1">
        <v>4800</v>
      </c>
    </row>
    <row r="205" spans="1:12">
      <c r="A205" s="3">
        <v>36320</v>
      </c>
      <c r="B205" s="1" t="s">
        <v>1886</v>
      </c>
      <c r="C205" s="1">
        <v>3</v>
      </c>
      <c r="D205" s="1" t="s">
        <v>2153</v>
      </c>
      <c r="E205" s="1">
        <v>6</v>
      </c>
      <c r="F205" s="1">
        <v>14</v>
      </c>
      <c r="G205" s="1">
        <v>7</v>
      </c>
      <c r="H205" s="1">
        <f t="shared" si="5"/>
        <v>9</v>
      </c>
      <c r="K205" s="1">
        <v>531</v>
      </c>
      <c r="L205" s="1">
        <v>4800</v>
      </c>
    </row>
    <row r="206" spans="1:12">
      <c r="A206" s="3">
        <v>36327</v>
      </c>
      <c r="B206" s="1" t="s">
        <v>2154</v>
      </c>
      <c r="C206" s="1">
        <v>1</v>
      </c>
      <c r="D206" s="1" t="s">
        <v>2155</v>
      </c>
      <c r="E206" s="1">
        <v>19</v>
      </c>
      <c r="F206" s="1">
        <v>8</v>
      </c>
      <c r="G206" s="1">
        <v>22</v>
      </c>
      <c r="H206" s="1">
        <f t="shared" si="5"/>
        <v>16.333333333333332</v>
      </c>
      <c r="I206" s="1">
        <f>STDEV(H206:H208)</f>
        <v>5.8404718226450747</v>
      </c>
      <c r="J206" s="1">
        <f>I206/SQRT(3)</f>
        <v>3.3719979789985581</v>
      </c>
      <c r="K206" s="1">
        <v>661</v>
      </c>
      <c r="L206" s="1">
        <v>4800</v>
      </c>
    </row>
    <row r="207" spans="1:12">
      <c r="A207" s="3">
        <v>36327</v>
      </c>
      <c r="B207" s="1" t="s">
        <v>2156</v>
      </c>
      <c r="C207" s="1">
        <v>2</v>
      </c>
      <c r="D207" s="1" t="s">
        <v>2157</v>
      </c>
      <c r="E207" s="1">
        <v>1</v>
      </c>
      <c r="F207" s="1">
        <v>22</v>
      </c>
      <c r="G207" s="1">
        <v>10</v>
      </c>
      <c r="H207" s="1">
        <f t="shared" si="5"/>
        <v>11</v>
      </c>
      <c r="K207" s="1">
        <v>661</v>
      </c>
      <c r="L207" s="1">
        <v>4800</v>
      </c>
    </row>
    <row r="208" spans="1:12">
      <c r="A208" s="3">
        <v>36327</v>
      </c>
      <c r="B208" s="1" t="s">
        <v>2158</v>
      </c>
      <c r="C208" s="1">
        <v>3</v>
      </c>
      <c r="D208" s="1" t="s">
        <v>2159</v>
      </c>
      <c r="E208" s="1">
        <v>40</v>
      </c>
      <c r="F208" s="1">
        <v>6</v>
      </c>
      <c r="G208" s="1">
        <v>22</v>
      </c>
      <c r="H208" s="1">
        <f t="shared" si="5"/>
        <v>22.666666666666668</v>
      </c>
      <c r="K208" s="1">
        <v>661</v>
      </c>
      <c r="L208" s="1">
        <v>4800</v>
      </c>
    </row>
    <row r="209" spans="1:12">
      <c r="A209" s="3">
        <v>36334</v>
      </c>
      <c r="B209" s="1" t="s">
        <v>2160</v>
      </c>
      <c r="C209" s="1">
        <v>1</v>
      </c>
      <c r="D209" s="1" t="s">
        <v>2161</v>
      </c>
      <c r="E209" s="1">
        <v>49</v>
      </c>
      <c r="F209" s="1">
        <v>37</v>
      </c>
      <c r="G209" s="1">
        <v>8</v>
      </c>
      <c r="H209" s="1">
        <f t="shared" si="5"/>
        <v>31.333333333333332</v>
      </c>
      <c r="I209" s="1">
        <f>STDEV(H209:H211)</f>
        <v>0.76980035891951193</v>
      </c>
      <c r="J209" s="1">
        <f>I209/SQRT(3)</f>
        <v>0.44444444444445075</v>
      </c>
      <c r="K209" s="1">
        <v>531</v>
      </c>
      <c r="L209" s="1">
        <v>4800</v>
      </c>
    </row>
    <row r="210" spans="1:12">
      <c r="A210" s="3">
        <v>36334</v>
      </c>
      <c r="B210" s="1" t="s">
        <v>2162</v>
      </c>
      <c r="C210" s="1">
        <v>2</v>
      </c>
      <c r="D210" s="1" t="s">
        <v>2163</v>
      </c>
      <c r="E210" s="1">
        <v>41</v>
      </c>
      <c r="F210" s="1">
        <v>51</v>
      </c>
      <c r="G210" s="1">
        <v>6</v>
      </c>
      <c r="H210" s="1">
        <f t="shared" si="5"/>
        <v>32.666666666666664</v>
      </c>
      <c r="K210" s="1">
        <v>531</v>
      </c>
      <c r="L210" s="1">
        <v>4800</v>
      </c>
    </row>
    <row r="211" spans="1:12">
      <c r="A211" s="3">
        <v>36334</v>
      </c>
      <c r="B211" s="1" t="s">
        <v>2164</v>
      </c>
      <c r="C211" s="1">
        <v>3</v>
      </c>
      <c r="D211" s="1" t="s">
        <v>2425</v>
      </c>
      <c r="E211" s="1">
        <v>48</v>
      </c>
      <c r="F211" s="1">
        <v>35</v>
      </c>
      <c r="G211" s="1">
        <v>11</v>
      </c>
      <c r="H211" s="1">
        <f t="shared" si="5"/>
        <v>31.333333333333332</v>
      </c>
      <c r="K211" s="1">
        <v>531</v>
      </c>
      <c r="L211" s="1">
        <v>4800</v>
      </c>
    </row>
    <row r="212" spans="1:12">
      <c r="A212" s="3">
        <v>36341</v>
      </c>
      <c r="B212" s="1" t="s">
        <v>2426</v>
      </c>
      <c r="C212" s="1">
        <v>1</v>
      </c>
      <c r="D212" s="1" t="s">
        <v>2427</v>
      </c>
      <c r="E212" s="1">
        <v>43</v>
      </c>
      <c r="F212" s="1">
        <v>36</v>
      </c>
      <c r="G212" s="1">
        <v>75</v>
      </c>
      <c r="H212" s="1">
        <f t="shared" si="5"/>
        <v>51.333333333333336</v>
      </c>
      <c r="I212" s="1">
        <f>STDEV(H212:H214)</f>
        <v>17.93816539609827</v>
      </c>
      <c r="J212" s="1">
        <f>I212/SQRT(3)</f>
        <v>10.356604620205367</v>
      </c>
      <c r="K212" s="1">
        <v>531</v>
      </c>
      <c r="L212" s="1">
        <v>4800</v>
      </c>
    </row>
    <row r="213" spans="1:12">
      <c r="A213" s="3">
        <v>36341</v>
      </c>
      <c r="B213" s="1" t="s">
        <v>2428</v>
      </c>
      <c r="C213" s="1">
        <v>2</v>
      </c>
      <c r="D213" s="1" t="s">
        <v>2429</v>
      </c>
      <c r="E213" s="1">
        <v>54</v>
      </c>
      <c r="F213" s="1">
        <v>64</v>
      </c>
      <c r="G213" s="1">
        <v>64</v>
      </c>
      <c r="H213" s="1">
        <f t="shared" si="5"/>
        <v>60.666666666666664</v>
      </c>
      <c r="K213" s="1">
        <v>531</v>
      </c>
      <c r="L213" s="1">
        <v>4800</v>
      </c>
    </row>
    <row r="214" spans="1:12">
      <c r="A214" s="3">
        <v>36341</v>
      </c>
      <c r="B214" s="1" t="s">
        <v>2430</v>
      </c>
      <c r="C214" s="1">
        <v>3</v>
      </c>
      <c r="D214" s="1" t="s">
        <v>2431</v>
      </c>
      <c r="E214" s="1">
        <v>98</v>
      </c>
      <c r="F214" s="1">
        <v>71</v>
      </c>
      <c r="G214" s="1">
        <v>89</v>
      </c>
      <c r="H214" s="1">
        <f t="shared" si="5"/>
        <v>86</v>
      </c>
      <c r="K214" s="1">
        <v>531</v>
      </c>
      <c r="L214" s="1">
        <v>4800</v>
      </c>
    </row>
    <row r="215" spans="1:12">
      <c r="A215" s="3">
        <v>36348</v>
      </c>
      <c r="B215" s="1" t="s">
        <v>2432</v>
      </c>
      <c r="C215" s="1">
        <v>1</v>
      </c>
      <c r="D215" s="1" t="s">
        <v>2719</v>
      </c>
      <c r="E215" s="1">
        <v>3</v>
      </c>
      <c r="F215" s="1">
        <v>2</v>
      </c>
      <c r="G215" s="1">
        <v>2</v>
      </c>
      <c r="H215" s="1">
        <f t="shared" si="5"/>
        <v>2.3333333333333335</v>
      </c>
      <c r="I215" s="1">
        <f>STDEV(H215:H217)</f>
        <v>1.6777409856157222</v>
      </c>
      <c r="J215" s="1">
        <f>I215/SQRT(3)</f>
        <v>0.9686442096757053</v>
      </c>
      <c r="K215" s="1">
        <v>531</v>
      </c>
      <c r="L215" s="1">
        <v>3470</v>
      </c>
    </row>
    <row r="216" spans="1:12">
      <c r="A216" s="3">
        <v>36348</v>
      </c>
      <c r="B216" s="1" t="s">
        <v>2720</v>
      </c>
      <c r="C216" s="1">
        <v>2</v>
      </c>
      <c r="D216" s="1" t="s">
        <v>2721</v>
      </c>
      <c r="E216" s="1">
        <v>7</v>
      </c>
      <c r="F216" s="1">
        <v>5</v>
      </c>
      <c r="G216" s="1">
        <v>1</v>
      </c>
      <c r="H216" s="1">
        <f t="shared" si="5"/>
        <v>4.333333333333333</v>
      </c>
      <c r="K216" s="1">
        <v>531</v>
      </c>
      <c r="L216" s="1">
        <v>3470</v>
      </c>
    </row>
    <row r="217" spans="1:12">
      <c r="A217" s="3">
        <v>36348</v>
      </c>
      <c r="B217" s="1" t="s">
        <v>2722</v>
      </c>
      <c r="C217" s="1">
        <v>3</v>
      </c>
      <c r="D217" s="1" t="s">
        <v>2723</v>
      </c>
      <c r="E217" s="1">
        <v>1</v>
      </c>
      <c r="F217" s="1">
        <v>1</v>
      </c>
      <c r="G217" s="1">
        <v>1</v>
      </c>
      <c r="H217" s="1">
        <f t="shared" si="5"/>
        <v>1</v>
      </c>
      <c r="K217" s="1">
        <v>531</v>
      </c>
      <c r="L217" s="1">
        <v>3470</v>
      </c>
    </row>
    <row r="218" spans="1:12">
      <c r="A218" s="3">
        <v>36355</v>
      </c>
      <c r="B218" s="1" t="s">
        <v>2724</v>
      </c>
      <c r="C218" s="1">
        <v>1</v>
      </c>
      <c r="D218" s="1" t="s">
        <v>3000</v>
      </c>
      <c r="E218" s="1">
        <v>25</v>
      </c>
      <c r="F218" s="1">
        <v>15</v>
      </c>
      <c r="G218" s="1">
        <v>10</v>
      </c>
      <c r="H218" s="1">
        <f t="shared" si="5"/>
        <v>16.666666666666668</v>
      </c>
      <c r="I218" s="1">
        <f>STDEV(H218:H220)</f>
        <v>2.9876288132775097</v>
      </c>
      <c r="J218" s="1">
        <f>I218/SQRT(3)</f>
        <v>1.7249082995844525</v>
      </c>
      <c r="K218" s="1">
        <v>531</v>
      </c>
      <c r="L218" s="1">
        <v>3470</v>
      </c>
    </row>
    <row r="219" spans="1:12">
      <c r="A219" s="3">
        <v>36355</v>
      </c>
      <c r="B219" s="1" t="s">
        <v>3001</v>
      </c>
      <c r="C219" s="1">
        <v>2</v>
      </c>
      <c r="D219" s="1" t="s">
        <v>3002</v>
      </c>
      <c r="E219" s="1">
        <v>18</v>
      </c>
      <c r="F219" s="1">
        <v>10</v>
      </c>
      <c r="G219" s="1">
        <v>6</v>
      </c>
      <c r="H219" s="1">
        <f t="shared" si="5"/>
        <v>11.333333333333334</v>
      </c>
      <c r="K219" s="1">
        <v>531</v>
      </c>
      <c r="L219" s="1">
        <v>3470</v>
      </c>
    </row>
    <row r="220" spans="1:12">
      <c r="A220" s="3">
        <v>36355</v>
      </c>
      <c r="B220" s="1" t="s">
        <v>3003</v>
      </c>
      <c r="C220" s="1">
        <v>3</v>
      </c>
      <c r="D220" s="1" t="s">
        <v>3004</v>
      </c>
      <c r="E220" s="1">
        <v>16</v>
      </c>
      <c r="F220" s="1">
        <v>9</v>
      </c>
      <c r="G220" s="1">
        <v>10</v>
      </c>
      <c r="H220" s="1">
        <f t="shared" si="5"/>
        <v>11.666666666666666</v>
      </c>
      <c r="K220" s="1">
        <v>531</v>
      </c>
      <c r="L220" s="1">
        <v>3470</v>
      </c>
    </row>
    <row r="221" spans="1:12">
      <c r="A221" s="3">
        <v>36362</v>
      </c>
      <c r="B221" s="1" t="s">
        <v>3005</v>
      </c>
      <c r="C221" s="1">
        <v>1</v>
      </c>
      <c r="D221" s="1" t="s">
        <v>3006</v>
      </c>
      <c r="E221" s="1">
        <v>8</v>
      </c>
      <c r="F221" s="1">
        <v>13</v>
      </c>
      <c r="G221" s="1">
        <v>6</v>
      </c>
      <c r="H221" s="1">
        <f t="shared" si="5"/>
        <v>9</v>
      </c>
      <c r="I221" s="1">
        <f>STDEV(H221:H223)</f>
        <v>3.5276684147527853</v>
      </c>
      <c r="J221" s="1">
        <f>I221/SQRT(3)</f>
        <v>2.036700308869261</v>
      </c>
      <c r="K221" s="1">
        <v>531</v>
      </c>
      <c r="L221" s="1">
        <v>1391</v>
      </c>
    </row>
    <row r="222" spans="1:12">
      <c r="A222" s="3">
        <v>36362</v>
      </c>
      <c r="B222" s="1" t="s">
        <v>3007</v>
      </c>
      <c r="C222" s="1">
        <v>2</v>
      </c>
      <c r="D222" s="1" t="s">
        <v>3008</v>
      </c>
      <c r="E222" s="1">
        <v>14</v>
      </c>
      <c r="F222" s="1">
        <v>6</v>
      </c>
      <c r="G222" s="1">
        <v>11</v>
      </c>
      <c r="H222" s="1">
        <f t="shared" si="5"/>
        <v>10.333333333333334</v>
      </c>
      <c r="K222" s="1">
        <v>531</v>
      </c>
      <c r="L222" s="1">
        <v>1391</v>
      </c>
    </row>
    <row r="223" spans="1:12">
      <c r="A223" s="3">
        <v>36362</v>
      </c>
      <c r="B223" s="1" t="s">
        <v>3009</v>
      </c>
      <c r="C223" s="1">
        <v>3</v>
      </c>
      <c r="D223" s="1" t="s">
        <v>3010</v>
      </c>
      <c r="E223" s="1">
        <v>10</v>
      </c>
      <c r="F223" s="1">
        <v>19</v>
      </c>
      <c r="G223" s="1">
        <v>18</v>
      </c>
      <c r="H223" s="1">
        <f t="shared" si="5"/>
        <v>15.666666666666666</v>
      </c>
      <c r="K223" s="1">
        <v>531</v>
      </c>
      <c r="L223" s="1">
        <v>1391</v>
      </c>
    </row>
    <row r="224" spans="1:12">
      <c r="A224" s="3">
        <v>36369</v>
      </c>
      <c r="B224" s="1" t="s">
        <v>3011</v>
      </c>
      <c r="C224" s="1">
        <v>1</v>
      </c>
      <c r="D224" s="1" t="s">
        <v>3294</v>
      </c>
      <c r="E224" s="1">
        <v>10</v>
      </c>
      <c r="F224" s="1">
        <v>9</v>
      </c>
      <c r="G224" s="1">
        <v>4</v>
      </c>
      <c r="H224" s="1">
        <f t="shared" si="5"/>
        <v>7.666666666666667</v>
      </c>
      <c r="I224" s="1">
        <f>STDEV(H224:H226)</f>
        <v>0.38490017945973753</v>
      </c>
      <c r="J224" s="1">
        <f>I224/SQRT(3)</f>
        <v>0.22222222222221474</v>
      </c>
      <c r="K224" s="1">
        <v>531</v>
      </c>
      <c r="L224" s="1">
        <v>1391</v>
      </c>
    </row>
    <row r="225" spans="1:12">
      <c r="A225" s="3">
        <v>36369</v>
      </c>
      <c r="B225" s="1" t="s">
        <v>3295</v>
      </c>
      <c r="C225" s="1">
        <v>2</v>
      </c>
      <c r="D225" s="1" t="s">
        <v>3296</v>
      </c>
      <c r="E225" s="1">
        <v>11</v>
      </c>
      <c r="F225" s="1">
        <v>7</v>
      </c>
      <c r="G225" s="1">
        <v>7</v>
      </c>
      <c r="H225" s="1">
        <f t="shared" si="5"/>
        <v>8.3333333333333339</v>
      </c>
      <c r="K225" s="1">
        <v>531</v>
      </c>
      <c r="L225" s="1">
        <v>1391</v>
      </c>
    </row>
    <row r="226" spans="1:12">
      <c r="A226" s="3">
        <v>36369</v>
      </c>
      <c r="B226" s="1" t="s">
        <v>3297</v>
      </c>
      <c r="C226" s="1">
        <v>3</v>
      </c>
      <c r="D226" s="1" t="s">
        <v>3620</v>
      </c>
      <c r="E226" s="1">
        <v>5</v>
      </c>
      <c r="F226" s="1">
        <v>12</v>
      </c>
      <c r="G226" s="1">
        <v>8</v>
      </c>
      <c r="H226" s="1">
        <f t="shared" si="5"/>
        <v>8.3333333333333339</v>
      </c>
      <c r="K226" s="1">
        <v>531</v>
      </c>
      <c r="L226" s="1">
        <v>1391</v>
      </c>
    </row>
    <row r="227" spans="1:12">
      <c r="A227" s="3">
        <v>36376</v>
      </c>
      <c r="B227" s="1" t="s">
        <v>3621</v>
      </c>
      <c r="C227" s="1">
        <v>1</v>
      </c>
      <c r="D227" s="1" t="s">
        <v>3622</v>
      </c>
      <c r="E227" s="1">
        <v>11</v>
      </c>
      <c r="F227" s="1">
        <v>27</v>
      </c>
      <c r="G227" s="1">
        <v>36</v>
      </c>
      <c r="H227" s="1">
        <f t="shared" si="5"/>
        <v>24.666666666666668</v>
      </c>
      <c r="I227" s="1">
        <f>STDEV(H227:H229)</f>
        <v>5.0589121945920841</v>
      </c>
      <c r="J227" s="1">
        <f>I227/SQRT(3)</f>
        <v>2.9207643173544202</v>
      </c>
      <c r="K227" s="1">
        <v>531</v>
      </c>
      <c r="L227" s="1">
        <v>4045</v>
      </c>
    </row>
    <row r="228" spans="1:12">
      <c r="A228" s="3">
        <v>36376</v>
      </c>
      <c r="B228" s="1" t="s">
        <v>3623</v>
      </c>
      <c r="C228" s="1">
        <v>2</v>
      </c>
      <c r="D228" s="1" t="s">
        <v>3624</v>
      </c>
      <c r="E228" s="1">
        <v>17</v>
      </c>
      <c r="F228" s="1">
        <v>17</v>
      </c>
      <c r="G228" s="1">
        <v>10</v>
      </c>
      <c r="H228" s="1">
        <f t="shared" si="5"/>
        <v>14.666666666666666</v>
      </c>
      <c r="K228" s="1">
        <v>531</v>
      </c>
      <c r="L228" s="1">
        <v>4045</v>
      </c>
    </row>
    <row r="229" spans="1:12">
      <c r="A229" s="3">
        <v>36376</v>
      </c>
      <c r="B229" s="1" t="s">
        <v>3625</v>
      </c>
      <c r="C229" s="1">
        <v>3</v>
      </c>
      <c r="D229" s="1" t="s">
        <v>3626</v>
      </c>
      <c r="E229" s="1">
        <v>16</v>
      </c>
      <c r="F229" s="1">
        <v>20</v>
      </c>
      <c r="G229" s="1">
        <v>19</v>
      </c>
      <c r="H229" s="1">
        <f t="shared" si="5"/>
        <v>18.333333333333332</v>
      </c>
      <c r="K229" s="1">
        <v>531</v>
      </c>
      <c r="L229" s="1">
        <v>4045</v>
      </c>
    </row>
    <row r="230" spans="1:12">
      <c r="A230" s="3">
        <v>36383</v>
      </c>
      <c r="B230" s="1" t="s">
        <v>3306</v>
      </c>
      <c r="C230" s="1">
        <v>1</v>
      </c>
      <c r="D230" s="1" t="s">
        <v>3307</v>
      </c>
      <c r="E230" s="1">
        <v>7</v>
      </c>
      <c r="F230" s="1">
        <v>13</v>
      </c>
      <c r="G230" s="1">
        <v>15</v>
      </c>
      <c r="H230" s="1">
        <f t="shared" si="5"/>
        <v>11.666666666666666</v>
      </c>
      <c r="I230" s="1">
        <f>STDEV(H230:H232)</f>
        <v>2.1169509870286243</v>
      </c>
      <c r="J230" s="1">
        <f>I230/SQRT(3)</f>
        <v>1.2222222222222203</v>
      </c>
      <c r="K230" s="1">
        <v>531</v>
      </c>
      <c r="L230" s="1">
        <v>4045</v>
      </c>
    </row>
    <row r="231" spans="1:12">
      <c r="A231" s="3">
        <v>36383</v>
      </c>
      <c r="B231" s="1" t="s">
        <v>3308</v>
      </c>
      <c r="C231" s="1">
        <v>2</v>
      </c>
      <c r="D231" s="1" t="s">
        <v>3309</v>
      </c>
      <c r="E231" s="1">
        <v>8</v>
      </c>
      <c r="F231" s="1">
        <v>14</v>
      </c>
      <c r="G231" s="1">
        <v>13</v>
      </c>
      <c r="H231" s="1">
        <f t="shared" si="5"/>
        <v>11.666666666666666</v>
      </c>
      <c r="K231" s="1">
        <v>531</v>
      </c>
      <c r="L231" s="1">
        <v>4045</v>
      </c>
    </row>
    <row r="232" spans="1:12">
      <c r="A232" s="3">
        <v>36383</v>
      </c>
      <c r="B232" s="1" t="s">
        <v>3310</v>
      </c>
      <c r="C232" s="1">
        <v>3</v>
      </c>
      <c r="D232" s="1" t="s">
        <v>3311</v>
      </c>
      <c r="E232" s="1">
        <v>6</v>
      </c>
      <c r="F232" s="1">
        <v>13</v>
      </c>
      <c r="G232" s="1">
        <v>5</v>
      </c>
      <c r="H232" s="1">
        <f t="shared" si="5"/>
        <v>8</v>
      </c>
      <c r="K232" s="1">
        <v>531</v>
      </c>
      <c r="L232" s="1">
        <v>4045</v>
      </c>
    </row>
    <row r="233" spans="1:12">
      <c r="A233" s="3">
        <v>36390</v>
      </c>
      <c r="B233" s="1" t="s">
        <v>3312</v>
      </c>
      <c r="C233" s="1">
        <v>1</v>
      </c>
      <c r="D233" s="1" t="s">
        <v>3313</v>
      </c>
      <c r="E233" s="1">
        <v>28</v>
      </c>
      <c r="F233" s="1">
        <v>23</v>
      </c>
      <c r="G233" s="1">
        <v>19</v>
      </c>
      <c r="H233" s="1">
        <f t="shared" si="5"/>
        <v>23.333333333333332</v>
      </c>
      <c r="I233" s="1">
        <f>STDEV(H233:H235)</f>
        <v>4.6188021535169979</v>
      </c>
      <c r="J233" s="1">
        <f>I233/SQRT(3)</f>
        <v>2.6666666666666621</v>
      </c>
      <c r="K233" s="1">
        <v>661</v>
      </c>
      <c r="L233" s="1">
        <v>4045</v>
      </c>
    </row>
    <row r="234" spans="1:12">
      <c r="A234" s="3">
        <v>36390</v>
      </c>
      <c r="B234" s="1" t="s">
        <v>3032</v>
      </c>
      <c r="C234" s="1">
        <v>2</v>
      </c>
      <c r="D234" s="1" t="s">
        <v>3033</v>
      </c>
      <c r="E234" s="1">
        <v>28</v>
      </c>
      <c r="F234" s="1">
        <v>37</v>
      </c>
      <c r="G234" s="1">
        <v>29</v>
      </c>
      <c r="H234" s="1">
        <f t="shared" si="5"/>
        <v>31.333333333333332</v>
      </c>
      <c r="K234" s="1">
        <v>661</v>
      </c>
      <c r="L234" s="1">
        <v>4045</v>
      </c>
    </row>
    <row r="235" spans="1:12">
      <c r="A235" s="3">
        <v>36390</v>
      </c>
      <c r="B235" s="1" t="s">
        <v>3034</v>
      </c>
      <c r="C235" s="1">
        <v>3</v>
      </c>
      <c r="D235" s="1" t="s">
        <v>3035</v>
      </c>
      <c r="E235" s="1">
        <v>41</v>
      </c>
      <c r="F235" s="1">
        <v>37</v>
      </c>
      <c r="G235" s="1">
        <v>16</v>
      </c>
      <c r="H235" s="1">
        <f t="shared" si="5"/>
        <v>31.333333333333332</v>
      </c>
      <c r="K235" s="1">
        <v>661</v>
      </c>
      <c r="L235" s="1">
        <v>4045</v>
      </c>
    </row>
    <row r="236" spans="1:12">
      <c r="A236" s="3">
        <v>36308</v>
      </c>
      <c r="B236" s="1" t="s">
        <v>3036</v>
      </c>
      <c r="C236" s="1">
        <v>1</v>
      </c>
      <c r="D236" s="1" t="s">
        <v>3037</v>
      </c>
      <c r="E236" s="1">
        <v>0</v>
      </c>
      <c r="F236" s="1">
        <v>0</v>
      </c>
      <c r="G236" s="1">
        <v>0</v>
      </c>
      <c r="H236" s="1">
        <f t="shared" si="5"/>
        <v>0</v>
      </c>
      <c r="I236" s="1">
        <f>STDEV(H236:H238)</f>
        <v>0</v>
      </c>
      <c r="J236" s="1">
        <f>I236/SQRT(3)</f>
        <v>0</v>
      </c>
      <c r="K236" s="1">
        <v>661</v>
      </c>
      <c r="L236" s="1">
        <v>1341</v>
      </c>
    </row>
    <row r="237" spans="1:12">
      <c r="A237" s="3">
        <v>36308</v>
      </c>
      <c r="B237" s="1" t="s">
        <v>3038</v>
      </c>
      <c r="C237" s="1">
        <v>2</v>
      </c>
      <c r="D237" s="1" t="s">
        <v>2763</v>
      </c>
      <c r="E237" s="1">
        <v>0</v>
      </c>
      <c r="F237" s="1">
        <v>0</v>
      </c>
      <c r="G237" s="1">
        <v>0</v>
      </c>
      <c r="H237" s="1">
        <f t="shared" si="5"/>
        <v>0</v>
      </c>
      <c r="K237" s="1">
        <v>661</v>
      </c>
      <c r="L237" s="1">
        <v>1341</v>
      </c>
    </row>
    <row r="238" spans="1:12">
      <c r="A238" s="3">
        <v>36308</v>
      </c>
      <c r="B238" s="1" t="s">
        <v>2764</v>
      </c>
      <c r="C238" s="1">
        <v>3</v>
      </c>
      <c r="D238" s="1" t="s">
        <v>2765</v>
      </c>
      <c r="E238" s="1">
        <v>0</v>
      </c>
      <c r="F238" s="1">
        <v>0</v>
      </c>
      <c r="G238" s="1">
        <v>0</v>
      </c>
      <c r="H238" s="1">
        <f t="shared" si="5"/>
        <v>0</v>
      </c>
      <c r="K238" s="1">
        <v>661</v>
      </c>
      <c r="L238" s="1">
        <v>1341</v>
      </c>
    </row>
    <row r="239" spans="1:12">
      <c r="A239" s="3">
        <v>36313</v>
      </c>
      <c r="B239" s="1" t="s">
        <v>2766</v>
      </c>
      <c r="C239" s="1">
        <v>1</v>
      </c>
      <c r="D239" s="1" t="s">
        <v>2767</v>
      </c>
      <c r="E239" s="1">
        <v>0</v>
      </c>
      <c r="F239" s="1">
        <v>0</v>
      </c>
      <c r="G239" s="1">
        <v>0</v>
      </c>
      <c r="H239" s="1">
        <f t="shared" si="5"/>
        <v>0</v>
      </c>
      <c r="I239" s="1">
        <f>STDEV(H239:H241)</f>
        <v>1.1706281947614157</v>
      </c>
      <c r="J239" s="1">
        <f>I239/SQRT(3)</f>
        <v>0.67586250336646903</v>
      </c>
      <c r="K239" s="1">
        <v>531</v>
      </c>
      <c r="L239" s="1">
        <v>1341</v>
      </c>
    </row>
    <row r="240" spans="1:12">
      <c r="A240" s="3">
        <v>36313</v>
      </c>
      <c r="B240" s="1" t="s">
        <v>2768</v>
      </c>
      <c r="C240" s="1">
        <v>2</v>
      </c>
      <c r="D240" s="1" t="s">
        <v>2769</v>
      </c>
      <c r="E240" s="1">
        <v>0</v>
      </c>
      <c r="F240" s="1">
        <v>3</v>
      </c>
      <c r="G240" s="1">
        <v>0</v>
      </c>
      <c r="H240" s="1">
        <f t="shared" si="5"/>
        <v>1</v>
      </c>
      <c r="K240" s="1">
        <v>531</v>
      </c>
      <c r="L240" s="1">
        <v>1341</v>
      </c>
    </row>
    <row r="241" spans="1:12">
      <c r="A241" s="3">
        <v>36313</v>
      </c>
      <c r="B241" s="1" t="s">
        <v>2770</v>
      </c>
      <c r="C241" s="1">
        <v>3</v>
      </c>
      <c r="D241" s="1" t="s">
        <v>2771</v>
      </c>
      <c r="E241" s="1">
        <v>1</v>
      </c>
      <c r="F241" s="1">
        <v>2</v>
      </c>
      <c r="G241" s="1">
        <v>4</v>
      </c>
      <c r="H241" s="1">
        <f t="shared" si="5"/>
        <v>2.3333333333333335</v>
      </c>
      <c r="K241" s="1">
        <v>531</v>
      </c>
      <c r="L241" s="1">
        <v>1341</v>
      </c>
    </row>
    <row r="242" spans="1:12">
      <c r="A242" s="3">
        <v>36320</v>
      </c>
      <c r="B242" s="1" t="s">
        <v>2772</v>
      </c>
      <c r="C242" s="1">
        <v>1</v>
      </c>
      <c r="D242" s="1" t="s">
        <v>2773</v>
      </c>
      <c r="E242" s="1">
        <v>15</v>
      </c>
      <c r="F242" s="1">
        <v>3</v>
      </c>
      <c r="G242" s="1">
        <v>11</v>
      </c>
      <c r="H242" s="1">
        <f t="shared" si="5"/>
        <v>9.6666666666666661</v>
      </c>
      <c r="I242" s="1">
        <f>STDEV(H242:H244)</f>
        <v>5.3989024947805966</v>
      </c>
      <c r="J242" s="1">
        <f>I242/SQRT(3)</f>
        <v>3.1170578086901197</v>
      </c>
      <c r="K242" s="1">
        <v>531</v>
      </c>
      <c r="L242" s="1">
        <v>1341</v>
      </c>
    </row>
    <row r="243" spans="1:12">
      <c r="A243" s="3">
        <v>36320</v>
      </c>
      <c r="B243" s="1" t="s">
        <v>2774</v>
      </c>
      <c r="C243" s="1">
        <v>2</v>
      </c>
      <c r="D243" s="1" t="s">
        <v>2775</v>
      </c>
      <c r="E243" s="1">
        <v>2</v>
      </c>
      <c r="F243" s="1">
        <v>0</v>
      </c>
      <c r="G243" s="1">
        <v>0</v>
      </c>
      <c r="H243" s="1">
        <f t="shared" si="5"/>
        <v>0.66666666666666663</v>
      </c>
      <c r="K243" s="1">
        <v>531</v>
      </c>
      <c r="L243" s="1">
        <v>1341</v>
      </c>
    </row>
    <row r="244" spans="1:12">
      <c r="A244" s="3">
        <v>36320</v>
      </c>
      <c r="B244" s="1" t="s">
        <v>2776</v>
      </c>
      <c r="C244" s="1">
        <v>3</v>
      </c>
      <c r="D244" s="1" t="s">
        <v>2777</v>
      </c>
      <c r="E244" s="1">
        <v>17</v>
      </c>
      <c r="F244" s="1">
        <v>9</v>
      </c>
      <c r="G244" s="1">
        <v>5</v>
      </c>
      <c r="H244" s="1">
        <f t="shared" si="5"/>
        <v>10.333333333333334</v>
      </c>
      <c r="K244" s="1">
        <v>531</v>
      </c>
      <c r="L244" s="1">
        <v>1341</v>
      </c>
    </row>
    <row r="245" spans="1:12">
      <c r="A245" s="3">
        <v>36327</v>
      </c>
      <c r="B245" s="1" t="s">
        <v>2778</v>
      </c>
      <c r="C245" s="1">
        <v>1</v>
      </c>
      <c r="D245" s="1" t="s">
        <v>2779</v>
      </c>
      <c r="E245" s="1">
        <v>24</v>
      </c>
      <c r="F245" s="1">
        <v>7</v>
      </c>
      <c r="G245" s="1">
        <v>42</v>
      </c>
      <c r="H245" s="1">
        <f t="shared" si="5"/>
        <v>24.333333333333332</v>
      </c>
      <c r="I245" s="1">
        <f>STDEV(H245:H247)</f>
        <v>0.76980035891965959</v>
      </c>
      <c r="J245" s="1">
        <f>I245/SQRT(3)</f>
        <v>0.44444444444453601</v>
      </c>
      <c r="K245" s="1">
        <v>661</v>
      </c>
      <c r="L245" s="1">
        <v>1341</v>
      </c>
    </row>
    <row r="246" spans="1:12">
      <c r="A246" s="3">
        <v>36327</v>
      </c>
      <c r="B246" s="1" t="s">
        <v>2780</v>
      </c>
      <c r="C246" s="1">
        <v>2</v>
      </c>
      <c r="D246" s="1" t="s">
        <v>2781</v>
      </c>
      <c r="E246" s="1">
        <v>27</v>
      </c>
      <c r="F246" s="1">
        <v>24</v>
      </c>
      <c r="G246" s="1">
        <v>22</v>
      </c>
      <c r="H246" s="1">
        <f t="shared" si="5"/>
        <v>24.333333333333332</v>
      </c>
      <c r="K246" s="1">
        <v>661</v>
      </c>
      <c r="L246" s="1">
        <v>1341</v>
      </c>
    </row>
    <row r="247" spans="1:12">
      <c r="A247" s="3">
        <v>36327</v>
      </c>
      <c r="B247" s="1" t="s">
        <v>2782</v>
      </c>
      <c r="C247" s="1">
        <v>3</v>
      </c>
      <c r="D247" s="1" t="s">
        <v>2783</v>
      </c>
      <c r="E247" s="1">
        <v>34</v>
      </c>
      <c r="F247" s="1">
        <v>7</v>
      </c>
      <c r="G247" s="1">
        <v>28</v>
      </c>
      <c r="H247" s="1">
        <f t="shared" si="5"/>
        <v>23</v>
      </c>
      <c r="K247" s="1">
        <v>661</v>
      </c>
      <c r="L247" s="1">
        <v>1341</v>
      </c>
    </row>
    <row r="248" spans="1:12">
      <c r="A248" s="3">
        <v>36334</v>
      </c>
      <c r="B248" s="1" t="s">
        <v>2784</v>
      </c>
      <c r="C248" s="1">
        <v>1</v>
      </c>
      <c r="D248" s="1" t="s">
        <v>2785</v>
      </c>
      <c r="E248" s="1">
        <v>80</v>
      </c>
      <c r="F248" s="1">
        <v>90</v>
      </c>
      <c r="G248" s="1">
        <v>34</v>
      </c>
      <c r="H248" s="1">
        <f t="shared" si="5"/>
        <v>68</v>
      </c>
      <c r="I248" s="1">
        <f>STDEV(H248:H250)</f>
        <v>8.4415199614323573</v>
      </c>
      <c r="J248" s="1">
        <f>I248/SQRT(3)</f>
        <v>4.8737138221025713</v>
      </c>
      <c r="K248" s="1">
        <v>531</v>
      </c>
      <c r="L248" s="1">
        <v>1341</v>
      </c>
    </row>
    <row r="249" spans="1:12">
      <c r="A249" s="3">
        <v>36334</v>
      </c>
      <c r="B249" s="1" t="s">
        <v>2786</v>
      </c>
      <c r="C249" s="1">
        <v>2</v>
      </c>
      <c r="D249" s="1" t="s">
        <v>2787</v>
      </c>
      <c r="E249" s="1">
        <v>75</v>
      </c>
      <c r="F249" s="1">
        <v>93</v>
      </c>
      <c r="G249" s="1">
        <v>46</v>
      </c>
      <c r="H249" s="1">
        <f t="shared" si="5"/>
        <v>71.333333333333329</v>
      </c>
      <c r="K249" s="1">
        <v>531</v>
      </c>
      <c r="L249" s="1">
        <v>1341</v>
      </c>
    </row>
    <row r="250" spans="1:12">
      <c r="A250" s="3">
        <v>36334</v>
      </c>
      <c r="B250" s="1" t="s">
        <v>2788</v>
      </c>
      <c r="C250" s="1">
        <v>3</v>
      </c>
      <c r="D250" s="1" t="s">
        <v>2789</v>
      </c>
      <c r="E250" s="1">
        <v>108</v>
      </c>
      <c r="F250" s="1">
        <v>105</v>
      </c>
      <c r="G250" s="1">
        <v>39</v>
      </c>
      <c r="H250" s="1">
        <f t="shared" si="5"/>
        <v>84</v>
      </c>
      <c r="K250" s="1">
        <v>531</v>
      </c>
      <c r="L250" s="1">
        <v>1341</v>
      </c>
    </row>
    <row r="251" spans="1:12">
      <c r="A251" s="3">
        <v>36341</v>
      </c>
      <c r="B251" s="1" t="s">
        <v>2790</v>
      </c>
      <c r="C251" s="1">
        <v>1</v>
      </c>
      <c r="D251" s="1" t="s">
        <v>2791</v>
      </c>
      <c r="E251" s="1">
        <v>59</v>
      </c>
      <c r="F251" s="1">
        <v>80</v>
      </c>
      <c r="G251" s="1">
        <v>131</v>
      </c>
      <c r="H251" s="1">
        <f t="shared" si="5"/>
        <v>90</v>
      </c>
      <c r="I251" s="1">
        <f>STDEV(H251:H253)</f>
        <v>3.1797973380568032</v>
      </c>
      <c r="J251" s="1">
        <f>I251/SQRT(3)</f>
        <v>1.8358568490955509</v>
      </c>
      <c r="K251" s="1">
        <v>531</v>
      </c>
      <c r="L251" s="1">
        <v>1341</v>
      </c>
    </row>
    <row r="252" spans="1:12">
      <c r="A252" s="3">
        <v>36341</v>
      </c>
      <c r="B252" s="1" t="s">
        <v>2792</v>
      </c>
      <c r="C252" s="1">
        <v>2</v>
      </c>
      <c r="D252" s="1" t="s">
        <v>2793</v>
      </c>
      <c r="E252" s="1">
        <v>93</v>
      </c>
      <c r="F252" s="1">
        <v>114</v>
      </c>
      <c r="G252" s="1">
        <v>79</v>
      </c>
      <c r="H252" s="1">
        <f t="shared" si="5"/>
        <v>95.333333333333329</v>
      </c>
      <c r="K252" s="1">
        <v>531</v>
      </c>
      <c r="L252" s="1">
        <v>1341</v>
      </c>
    </row>
    <row r="253" spans="1:12">
      <c r="A253" s="3">
        <v>36341</v>
      </c>
      <c r="B253" s="1" t="s">
        <v>2794</v>
      </c>
      <c r="C253" s="1">
        <v>3</v>
      </c>
      <c r="D253" s="1" t="s">
        <v>2795</v>
      </c>
      <c r="E253" s="1">
        <v>112</v>
      </c>
      <c r="F253" s="1">
        <v>58</v>
      </c>
      <c r="G253" s="1">
        <v>99</v>
      </c>
      <c r="H253" s="1">
        <f t="shared" si="5"/>
        <v>89.666666666666671</v>
      </c>
      <c r="K253" s="1">
        <v>531</v>
      </c>
      <c r="L253" s="1">
        <v>1341</v>
      </c>
    </row>
    <row r="254" spans="1:12">
      <c r="A254" s="3">
        <v>36348</v>
      </c>
      <c r="B254" s="1" t="s">
        <v>2796</v>
      </c>
      <c r="C254" s="1">
        <v>1</v>
      </c>
      <c r="D254" s="1" t="s">
        <v>2490</v>
      </c>
      <c r="E254" s="1">
        <v>57</v>
      </c>
      <c r="F254" s="1">
        <v>40</v>
      </c>
      <c r="G254" s="1">
        <v>12</v>
      </c>
      <c r="H254" s="1">
        <f t="shared" si="5"/>
        <v>36.333333333333336</v>
      </c>
      <c r="I254" s="1">
        <f>STDEV(H254:H256)</f>
        <v>7.2341781380702299</v>
      </c>
      <c r="J254" s="1">
        <f>I254/SQRT(3)</f>
        <v>4.1766546953805532</v>
      </c>
      <c r="K254" s="1">
        <v>531</v>
      </c>
      <c r="L254" s="1">
        <v>1192</v>
      </c>
    </row>
    <row r="255" spans="1:12">
      <c r="A255" s="3">
        <v>36348</v>
      </c>
      <c r="B255" s="1" t="s">
        <v>2491</v>
      </c>
      <c r="C255" s="1">
        <v>2</v>
      </c>
      <c r="D255" s="1" t="s">
        <v>2492</v>
      </c>
      <c r="E255" s="1">
        <v>58</v>
      </c>
      <c r="F255" s="1">
        <v>42</v>
      </c>
      <c r="G255" s="1">
        <v>6</v>
      </c>
      <c r="H255" s="1">
        <f t="shared" si="5"/>
        <v>35.333333333333336</v>
      </c>
      <c r="K255" s="1">
        <v>531</v>
      </c>
      <c r="L255" s="1">
        <v>1192</v>
      </c>
    </row>
    <row r="256" spans="1:12">
      <c r="A256" s="3">
        <v>36348</v>
      </c>
      <c r="B256" s="1" t="s">
        <v>2493</v>
      </c>
      <c r="C256" s="1">
        <v>3</v>
      </c>
      <c r="D256" s="1" t="s">
        <v>2494</v>
      </c>
      <c r="E256" s="1">
        <v>32</v>
      </c>
      <c r="F256" s="1">
        <v>20</v>
      </c>
      <c r="G256" s="1">
        <v>18</v>
      </c>
      <c r="H256" s="1">
        <f t="shared" si="5"/>
        <v>23.333333333333332</v>
      </c>
      <c r="K256" s="1">
        <v>531</v>
      </c>
      <c r="L256" s="1">
        <v>1192</v>
      </c>
    </row>
    <row r="257" spans="1:12">
      <c r="A257" s="3">
        <v>36355</v>
      </c>
      <c r="B257" s="1" t="s">
        <v>2495</v>
      </c>
      <c r="C257" s="1">
        <v>1</v>
      </c>
      <c r="D257" s="1" t="s">
        <v>2496</v>
      </c>
      <c r="E257" s="1">
        <v>28</v>
      </c>
      <c r="F257" s="1">
        <v>6</v>
      </c>
      <c r="G257" s="1">
        <v>5</v>
      </c>
      <c r="H257" s="1">
        <f t="shared" si="5"/>
        <v>13</v>
      </c>
      <c r="I257" s="1">
        <f>STDEV(H257:H259)</f>
        <v>3.8490017945974935</v>
      </c>
      <c r="J257" s="1">
        <f>I257/SQRT(3)</f>
        <v>2.2222222222222157</v>
      </c>
      <c r="K257" s="1">
        <v>531</v>
      </c>
      <c r="L257" s="1">
        <v>1192</v>
      </c>
    </row>
    <row r="258" spans="1:12">
      <c r="A258" s="3">
        <v>36355</v>
      </c>
      <c r="B258" s="1" t="s">
        <v>2497</v>
      </c>
      <c r="C258" s="1">
        <v>2</v>
      </c>
      <c r="D258" s="1" t="s">
        <v>2799</v>
      </c>
      <c r="E258" s="1">
        <v>36</v>
      </c>
      <c r="F258" s="1">
        <v>19</v>
      </c>
      <c r="G258" s="1">
        <v>4</v>
      </c>
      <c r="H258" s="1">
        <f t="shared" ref="H258:H321" si="6">AVERAGE(E258:G258)</f>
        <v>19.666666666666668</v>
      </c>
      <c r="K258" s="1">
        <v>531</v>
      </c>
      <c r="L258" s="1">
        <v>1192</v>
      </c>
    </row>
    <row r="259" spans="1:12">
      <c r="A259" s="3">
        <v>36355</v>
      </c>
      <c r="B259" s="1" t="s">
        <v>2800</v>
      </c>
      <c r="C259" s="1">
        <v>3</v>
      </c>
      <c r="D259" s="1" t="s">
        <v>2801</v>
      </c>
      <c r="E259" s="1">
        <v>31</v>
      </c>
      <c r="F259" s="1">
        <v>15</v>
      </c>
      <c r="G259" s="1">
        <v>13</v>
      </c>
      <c r="H259" s="1">
        <f t="shared" si="6"/>
        <v>19.666666666666668</v>
      </c>
      <c r="K259" s="1">
        <v>531</v>
      </c>
      <c r="L259" s="1">
        <v>1192</v>
      </c>
    </row>
    <row r="260" spans="1:12">
      <c r="A260" s="3">
        <v>36362</v>
      </c>
      <c r="B260" s="1" t="s">
        <v>2808</v>
      </c>
      <c r="C260" s="1">
        <v>1</v>
      </c>
      <c r="D260" s="1" t="s">
        <v>2809</v>
      </c>
      <c r="E260" s="1">
        <v>6</v>
      </c>
      <c r="F260" s="1">
        <v>4</v>
      </c>
      <c r="G260" s="1">
        <v>4</v>
      </c>
      <c r="H260" s="1">
        <f t="shared" si="6"/>
        <v>4.666666666666667</v>
      </c>
      <c r="I260" s="1">
        <f>STDEV(H260:H262)</f>
        <v>4.0414518843273797</v>
      </c>
      <c r="J260" s="1">
        <f>I260/SQRT(3)</f>
        <v>2.333333333333333</v>
      </c>
      <c r="K260" s="1">
        <v>531</v>
      </c>
      <c r="L260" s="1">
        <v>1039</v>
      </c>
    </row>
    <row r="261" spans="1:12">
      <c r="A261" s="3">
        <v>36362</v>
      </c>
      <c r="B261" s="1" t="s">
        <v>2810</v>
      </c>
      <c r="C261" s="1">
        <v>2</v>
      </c>
      <c r="D261" s="1" t="s">
        <v>2811</v>
      </c>
      <c r="E261" s="1">
        <v>3</v>
      </c>
      <c r="F261" s="1">
        <v>1</v>
      </c>
      <c r="G261" s="1">
        <v>1</v>
      </c>
      <c r="H261" s="1">
        <f t="shared" si="6"/>
        <v>1.6666666666666667</v>
      </c>
      <c r="K261" s="1">
        <v>531</v>
      </c>
      <c r="L261" s="1">
        <v>1039</v>
      </c>
    </row>
    <row r="262" spans="1:12">
      <c r="A262" s="3">
        <v>36362</v>
      </c>
      <c r="B262" s="1" t="s">
        <v>2812</v>
      </c>
      <c r="C262" s="1">
        <v>3</v>
      </c>
      <c r="D262" s="1" t="s">
        <v>2813</v>
      </c>
      <c r="E262" s="1">
        <v>9</v>
      </c>
      <c r="F262" s="1">
        <v>5</v>
      </c>
      <c r="G262" s="1">
        <v>15</v>
      </c>
      <c r="H262" s="1">
        <f t="shared" si="6"/>
        <v>9.6666666666666661</v>
      </c>
      <c r="K262" s="1">
        <v>531</v>
      </c>
      <c r="L262" s="1">
        <v>1039</v>
      </c>
    </row>
    <row r="263" spans="1:12">
      <c r="A263" s="3">
        <v>36369</v>
      </c>
      <c r="B263" s="1" t="s">
        <v>2814</v>
      </c>
      <c r="C263" s="1">
        <v>1</v>
      </c>
      <c r="D263" s="1" t="s">
        <v>2815</v>
      </c>
      <c r="E263" s="1">
        <v>14</v>
      </c>
      <c r="F263" s="1">
        <v>5</v>
      </c>
      <c r="G263" s="1">
        <v>1</v>
      </c>
      <c r="H263" s="1">
        <f t="shared" si="6"/>
        <v>6.666666666666667</v>
      </c>
      <c r="I263" s="1">
        <f>STDEV(H263:H265)</f>
        <v>2.4037008503093262</v>
      </c>
      <c r="J263" s="1">
        <f>I263/SQRT(3)</f>
        <v>1.3877773329774219</v>
      </c>
      <c r="K263" s="1">
        <v>531</v>
      </c>
      <c r="L263" s="1">
        <v>1039</v>
      </c>
    </row>
    <row r="264" spans="1:12">
      <c r="A264" s="3">
        <v>36369</v>
      </c>
      <c r="B264" s="1" t="s">
        <v>2816</v>
      </c>
      <c r="C264" s="1">
        <v>2</v>
      </c>
      <c r="D264" s="1" t="s">
        <v>2817</v>
      </c>
      <c r="E264" s="1">
        <v>8</v>
      </c>
      <c r="F264" s="1">
        <v>5</v>
      </c>
      <c r="G264" s="1">
        <v>3</v>
      </c>
      <c r="H264" s="1">
        <f t="shared" si="6"/>
        <v>5.333333333333333</v>
      </c>
      <c r="K264" s="1">
        <v>531</v>
      </c>
      <c r="L264" s="1">
        <v>1039</v>
      </c>
    </row>
    <row r="265" spans="1:12">
      <c r="A265" s="3">
        <v>36369</v>
      </c>
      <c r="B265" s="1" t="s">
        <v>2818</v>
      </c>
      <c r="C265" s="1">
        <v>3</v>
      </c>
      <c r="D265" s="1" t="s">
        <v>2819</v>
      </c>
      <c r="E265" s="1">
        <v>3</v>
      </c>
      <c r="F265" s="1">
        <v>3</v>
      </c>
      <c r="G265" s="1">
        <v>0</v>
      </c>
      <c r="H265" s="1">
        <f t="shared" si="6"/>
        <v>2</v>
      </c>
      <c r="K265" s="1">
        <v>531</v>
      </c>
      <c r="L265" s="1">
        <v>1039</v>
      </c>
    </row>
    <row r="266" spans="1:12">
      <c r="A266" s="3">
        <v>36376</v>
      </c>
      <c r="B266" s="1" t="s">
        <v>2820</v>
      </c>
      <c r="C266" s="1">
        <v>1</v>
      </c>
      <c r="D266" s="1" t="s">
        <v>2821</v>
      </c>
      <c r="E266" s="1">
        <v>2</v>
      </c>
      <c r="F266" s="1">
        <v>1</v>
      </c>
      <c r="G266" s="1">
        <v>5</v>
      </c>
      <c r="H266" s="1">
        <f t="shared" si="6"/>
        <v>2.6666666666666665</v>
      </c>
      <c r="I266" s="1">
        <f>STDEV(H266:H268)</f>
        <v>1</v>
      </c>
      <c r="J266" s="1">
        <f>I266/SQRT(3)</f>
        <v>0.57735026918962584</v>
      </c>
      <c r="K266" s="1">
        <v>531</v>
      </c>
      <c r="L266" s="1">
        <v>1192</v>
      </c>
    </row>
    <row r="267" spans="1:12">
      <c r="A267" s="3">
        <v>36376</v>
      </c>
      <c r="B267" s="1" t="s">
        <v>2822</v>
      </c>
      <c r="C267" s="1">
        <v>2</v>
      </c>
      <c r="D267" s="1" t="s">
        <v>2823</v>
      </c>
      <c r="E267" s="1">
        <v>0</v>
      </c>
      <c r="F267" s="1">
        <v>1</v>
      </c>
      <c r="G267" s="1">
        <v>4</v>
      </c>
      <c r="H267" s="1">
        <f t="shared" si="6"/>
        <v>1.6666666666666667</v>
      </c>
      <c r="K267" s="1">
        <v>531</v>
      </c>
      <c r="L267" s="1">
        <v>1192</v>
      </c>
    </row>
    <row r="268" spans="1:12">
      <c r="A268" s="3">
        <v>36376</v>
      </c>
      <c r="B268" s="1" t="s">
        <v>2824</v>
      </c>
      <c r="C268" s="1">
        <v>3</v>
      </c>
      <c r="D268" s="1" t="s">
        <v>2532</v>
      </c>
      <c r="E268" s="1">
        <v>0</v>
      </c>
      <c r="F268" s="1">
        <v>1</v>
      </c>
      <c r="G268" s="1">
        <v>1</v>
      </c>
      <c r="H268" s="1">
        <f t="shared" si="6"/>
        <v>0.66666666666666663</v>
      </c>
      <c r="K268" s="1">
        <v>531</v>
      </c>
      <c r="L268" s="1">
        <v>1192</v>
      </c>
    </row>
    <row r="269" spans="1:12">
      <c r="A269" s="3">
        <v>36383</v>
      </c>
      <c r="B269" s="1" t="s">
        <v>2533</v>
      </c>
      <c r="C269" s="1">
        <v>1</v>
      </c>
      <c r="D269" s="1" t="s">
        <v>2534</v>
      </c>
      <c r="E269" s="1">
        <v>2</v>
      </c>
      <c r="F269" s="1">
        <v>0</v>
      </c>
      <c r="G269" s="1">
        <v>4</v>
      </c>
      <c r="H269" s="1">
        <f t="shared" si="6"/>
        <v>2</v>
      </c>
      <c r="I269" s="1">
        <f>STDEV(H269:H271)</f>
        <v>1.1547005383792517</v>
      </c>
      <c r="J269" s="1">
        <f>I269/SQRT(3)</f>
        <v>0.66666666666666674</v>
      </c>
      <c r="K269" s="1">
        <v>531</v>
      </c>
      <c r="L269" s="1">
        <v>1192</v>
      </c>
    </row>
    <row r="270" spans="1:12">
      <c r="A270" s="3">
        <v>36383</v>
      </c>
      <c r="B270" s="1" t="s">
        <v>2535</v>
      </c>
      <c r="C270" s="1">
        <v>2</v>
      </c>
      <c r="D270" s="1" t="s">
        <v>2536</v>
      </c>
      <c r="E270" s="1">
        <v>1</v>
      </c>
      <c r="F270" s="1">
        <v>4</v>
      </c>
      <c r="G270" s="1">
        <v>1</v>
      </c>
      <c r="H270" s="1">
        <f t="shared" si="6"/>
        <v>2</v>
      </c>
      <c r="K270" s="1">
        <v>531</v>
      </c>
      <c r="L270" s="1">
        <v>1192</v>
      </c>
    </row>
    <row r="271" spans="1:12">
      <c r="A271" s="3">
        <v>36383</v>
      </c>
      <c r="B271" s="1" t="s">
        <v>2537</v>
      </c>
      <c r="C271" s="1">
        <v>3</v>
      </c>
      <c r="D271" s="1" t="s">
        <v>2538</v>
      </c>
      <c r="E271" s="1">
        <v>7</v>
      </c>
      <c r="F271" s="1">
        <v>4</v>
      </c>
      <c r="G271" s="1">
        <v>1</v>
      </c>
      <c r="H271" s="1">
        <f t="shared" si="6"/>
        <v>4</v>
      </c>
      <c r="K271" s="1">
        <v>531</v>
      </c>
      <c r="L271" s="1">
        <v>1192</v>
      </c>
    </row>
    <row r="272" spans="1:12">
      <c r="A272" s="3">
        <v>36390</v>
      </c>
      <c r="B272" s="1" t="s">
        <v>2539</v>
      </c>
      <c r="C272" s="1">
        <v>1</v>
      </c>
      <c r="D272" s="1" t="s">
        <v>2540</v>
      </c>
      <c r="E272" s="1">
        <v>9</v>
      </c>
      <c r="F272" s="1">
        <v>2</v>
      </c>
      <c r="G272" s="1">
        <v>0</v>
      </c>
      <c r="H272" s="1">
        <f t="shared" si="6"/>
        <v>3.6666666666666665</v>
      </c>
      <c r="I272" s="1">
        <f>STDEV(H272:H274)</f>
        <v>0.83887049280786241</v>
      </c>
      <c r="J272" s="1">
        <f>I272/SQRT(3)</f>
        <v>0.48432210483785343</v>
      </c>
      <c r="K272" s="1">
        <v>661</v>
      </c>
      <c r="L272" s="1">
        <v>1192</v>
      </c>
    </row>
    <row r="273" spans="1:12">
      <c r="A273" s="3">
        <v>36390</v>
      </c>
      <c r="B273" s="1" t="s">
        <v>2541</v>
      </c>
      <c r="C273" s="1">
        <v>2</v>
      </c>
      <c r="D273" s="1" t="s">
        <v>2272</v>
      </c>
      <c r="E273" s="1">
        <v>5</v>
      </c>
      <c r="F273" s="1">
        <v>3</v>
      </c>
      <c r="G273" s="1">
        <v>6</v>
      </c>
      <c r="H273" s="1">
        <f t="shared" si="6"/>
        <v>4.666666666666667</v>
      </c>
      <c r="K273" s="1">
        <v>661</v>
      </c>
      <c r="L273" s="1">
        <v>1192</v>
      </c>
    </row>
    <row r="274" spans="1:12">
      <c r="A274" s="3">
        <v>36390</v>
      </c>
      <c r="B274" s="1" t="s">
        <v>2273</v>
      </c>
      <c r="C274" s="1">
        <v>3</v>
      </c>
      <c r="D274" s="1" t="s">
        <v>2274</v>
      </c>
      <c r="E274" s="1">
        <v>5</v>
      </c>
      <c r="F274" s="1">
        <v>4</v>
      </c>
      <c r="G274" s="1">
        <v>0</v>
      </c>
      <c r="H274" s="1">
        <f t="shared" si="6"/>
        <v>3</v>
      </c>
      <c r="K274" s="1">
        <v>661</v>
      </c>
      <c r="L274" s="1">
        <v>1192</v>
      </c>
    </row>
    <row r="275" spans="1:12">
      <c r="A275" s="3">
        <v>36308</v>
      </c>
      <c r="B275" s="1" t="s">
        <v>2275</v>
      </c>
      <c r="C275" s="1">
        <v>1</v>
      </c>
      <c r="D275" s="1" t="s">
        <v>2276</v>
      </c>
      <c r="E275" s="1">
        <v>2</v>
      </c>
      <c r="F275" s="1">
        <v>1</v>
      </c>
      <c r="G275" s="1">
        <v>0</v>
      </c>
      <c r="H275" s="1">
        <f t="shared" si="6"/>
        <v>1</v>
      </c>
      <c r="I275" s="1">
        <f>STDEV(H275:H277)</f>
        <v>0.33333333333333343</v>
      </c>
      <c r="J275" s="1">
        <f>I275/SQRT(3)</f>
        <v>0.19245008972987532</v>
      </c>
      <c r="K275" s="1">
        <v>661</v>
      </c>
    </row>
    <row r="276" spans="1:12">
      <c r="A276" s="3">
        <v>36308</v>
      </c>
      <c r="B276" s="1" t="s">
        <v>2277</v>
      </c>
      <c r="C276" s="1">
        <v>2</v>
      </c>
      <c r="D276" s="1" t="s">
        <v>2278</v>
      </c>
      <c r="E276" s="1">
        <v>0</v>
      </c>
      <c r="F276" s="1">
        <v>1</v>
      </c>
      <c r="G276" s="1">
        <v>1</v>
      </c>
      <c r="H276" s="1">
        <f t="shared" si="6"/>
        <v>0.66666666666666663</v>
      </c>
      <c r="K276" s="1">
        <v>661</v>
      </c>
    </row>
    <row r="277" spans="1:12">
      <c r="A277" s="3">
        <v>36308</v>
      </c>
      <c r="B277" s="1" t="s">
        <v>2279</v>
      </c>
      <c r="C277" s="1">
        <v>3</v>
      </c>
      <c r="D277" s="1" t="s">
        <v>2280</v>
      </c>
      <c r="E277" s="1">
        <v>0</v>
      </c>
      <c r="F277" s="1">
        <v>2</v>
      </c>
      <c r="G277" s="1">
        <v>2</v>
      </c>
      <c r="H277" s="1">
        <f t="shared" si="6"/>
        <v>1.3333333333333333</v>
      </c>
      <c r="K277" s="1">
        <v>661</v>
      </c>
    </row>
    <row r="278" spans="1:12">
      <c r="A278" s="3">
        <v>36313</v>
      </c>
      <c r="B278" s="1" t="s">
        <v>2281</v>
      </c>
      <c r="C278" s="1">
        <v>1</v>
      </c>
      <c r="D278" s="1" t="s">
        <v>2009</v>
      </c>
      <c r="E278" s="1">
        <v>1</v>
      </c>
      <c r="F278" s="1">
        <v>1</v>
      </c>
      <c r="G278" s="1">
        <v>0</v>
      </c>
      <c r="H278" s="1">
        <f t="shared" si="6"/>
        <v>0.66666666666666663</v>
      </c>
      <c r="I278" s="1">
        <f>STDEV(H278:H280)</f>
        <v>0.50917507721731536</v>
      </c>
      <c r="J278" s="1">
        <f>I278/SQRT(3)</f>
        <v>0.29397236789606551</v>
      </c>
      <c r="K278" s="1">
        <v>531</v>
      </c>
    </row>
    <row r="279" spans="1:12">
      <c r="A279" s="3">
        <v>36313</v>
      </c>
      <c r="B279" s="1" t="s">
        <v>2010</v>
      </c>
      <c r="C279" s="1">
        <v>2</v>
      </c>
      <c r="D279" s="1" t="s">
        <v>2011</v>
      </c>
      <c r="E279" s="1">
        <v>2</v>
      </c>
      <c r="F279" s="1">
        <v>1</v>
      </c>
      <c r="G279" s="1">
        <v>2</v>
      </c>
      <c r="H279" s="1">
        <f t="shared" si="6"/>
        <v>1.6666666666666667</v>
      </c>
      <c r="K279" s="1">
        <v>531</v>
      </c>
    </row>
    <row r="280" spans="1:12">
      <c r="A280" s="3">
        <v>36313</v>
      </c>
      <c r="B280" s="1" t="s">
        <v>2012</v>
      </c>
      <c r="C280" s="1">
        <v>3</v>
      </c>
      <c r="D280" s="1" t="s">
        <v>2013</v>
      </c>
      <c r="E280" s="1">
        <v>1</v>
      </c>
      <c r="F280" s="1">
        <v>0</v>
      </c>
      <c r="G280" s="1">
        <v>2</v>
      </c>
      <c r="H280" s="1">
        <f t="shared" si="6"/>
        <v>1</v>
      </c>
      <c r="K280" s="1">
        <v>531</v>
      </c>
    </row>
    <row r="281" spans="1:12">
      <c r="A281" s="3">
        <v>36320</v>
      </c>
      <c r="B281" s="1" t="s">
        <v>2014</v>
      </c>
      <c r="C281" s="1">
        <v>1</v>
      </c>
      <c r="D281" s="1" t="s">
        <v>2015</v>
      </c>
      <c r="E281" s="1">
        <v>0</v>
      </c>
      <c r="F281" s="1">
        <v>1</v>
      </c>
      <c r="G281" s="1">
        <v>2</v>
      </c>
      <c r="H281" s="1">
        <f t="shared" si="6"/>
        <v>1</v>
      </c>
      <c r="I281" s="1">
        <f>STDEV(H281:H283)</f>
        <v>0.50917507721731536</v>
      </c>
      <c r="J281" s="1">
        <f>I281/SQRT(3)</f>
        <v>0.29397236789606551</v>
      </c>
      <c r="K281" s="1">
        <v>531</v>
      </c>
    </row>
    <row r="282" spans="1:12">
      <c r="A282" s="3">
        <v>36320</v>
      </c>
      <c r="B282" s="1" t="s">
        <v>2016</v>
      </c>
      <c r="C282" s="1">
        <v>2</v>
      </c>
      <c r="D282" s="1" t="s">
        <v>2017</v>
      </c>
      <c r="E282" s="1">
        <v>2</v>
      </c>
      <c r="F282" s="1">
        <v>2</v>
      </c>
      <c r="G282" s="1">
        <v>1</v>
      </c>
      <c r="H282" s="1">
        <f t="shared" si="6"/>
        <v>1.6666666666666667</v>
      </c>
      <c r="K282" s="1">
        <v>531</v>
      </c>
    </row>
    <row r="283" spans="1:12">
      <c r="A283" s="3">
        <v>36320</v>
      </c>
      <c r="B283" s="1" t="s">
        <v>2018</v>
      </c>
      <c r="C283" s="1">
        <v>3</v>
      </c>
      <c r="D283" s="1" t="s">
        <v>2019</v>
      </c>
      <c r="E283" s="1">
        <v>1</v>
      </c>
      <c r="F283" s="1">
        <v>1</v>
      </c>
      <c r="G283" s="1">
        <v>0</v>
      </c>
      <c r="H283" s="1">
        <f t="shared" si="6"/>
        <v>0.66666666666666663</v>
      </c>
      <c r="K283" s="1">
        <v>531</v>
      </c>
    </row>
    <row r="284" spans="1:12">
      <c r="A284" s="3">
        <v>36327</v>
      </c>
      <c r="B284" s="1" t="s">
        <v>2020</v>
      </c>
      <c r="C284" s="1">
        <v>1</v>
      </c>
      <c r="D284" s="1" t="s">
        <v>2021</v>
      </c>
      <c r="E284" s="1">
        <v>2</v>
      </c>
      <c r="F284" s="1">
        <v>0</v>
      </c>
      <c r="G284" s="1">
        <v>1</v>
      </c>
      <c r="H284" s="1">
        <f t="shared" si="6"/>
        <v>1</v>
      </c>
      <c r="I284" s="1">
        <f>STDEV(H284:H286)</f>
        <v>0.19245008972987568</v>
      </c>
      <c r="J284" s="1">
        <f>I284/SQRT(3)</f>
        <v>0.11111111111111137</v>
      </c>
      <c r="K284" s="1">
        <v>661</v>
      </c>
    </row>
    <row r="285" spans="1:12">
      <c r="A285" s="3">
        <v>36327</v>
      </c>
      <c r="B285" s="1" t="s">
        <v>2022</v>
      </c>
      <c r="C285" s="1">
        <v>2</v>
      </c>
      <c r="D285" s="1" t="s">
        <v>2023</v>
      </c>
      <c r="E285" s="1">
        <v>0</v>
      </c>
      <c r="F285" s="1">
        <v>1</v>
      </c>
      <c r="G285" s="1">
        <v>2</v>
      </c>
      <c r="H285" s="1">
        <f t="shared" si="6"/>
        <v>1</v>
      </c>
      <c r="K285" s="1">
        <v>661</v>
      </c>
    </row>
    <row r="286" spans="1:12">
      <c r="A286" s="3">
        <v>36327</v>
      </c>
      <c r="B286" s="1" t="s">
        <v>2024</v>
      </c>
      <c r="C286" s="1">
        <v>3</v>
      </c>
      <c r="D286" s="1" t="s">
        <v>2025</v>
      </c>
      <c r="E286" s="1">
        <v>1</v>
      </c>
      <c r="F286" s="1">
        <v>0</v>
      </c>
      <c r="G286" s="1">
        <v>1</v>
      </c>
      <c r="H286" s="1">
        <f t="shared" si="6"/>
        <v>0.66666666666666663</v>
      </c>
      <c r="K286" s="1">
        <v>661</v>
      </c>
    </row>
    <row r="287" spans="1:12">
      <c r="A287" s="3">
        <v>36334</v>
      </c>
      <c r="B287" s="1" t="s">
        <v>2026</v>
      </c>
      <c r="C287" s="1">
        <v>1</v>
      </c>
      <c r="D287" s="1" t="s">
        <v>2027</v>
      </c>
      <c r="E287" s="1">
        <v>0</v>
      </c>
      <c r="F287" s="1">
        <v>0</v>
      </c>
      <c r="G287" s="1">
        <v>1</v>
      </c>
      <c r="H287" s="1">
        <f t="shared" si="6"/>
        <v>0.33333333333333331</v>
      </c>
      <c r="I287" s="1">
        <f>STDEV(H287:H289)</f>
        <v>0.50917507721731559</v>
      </c>
      <c r="J287" s="1">
        <f>I287/SQRT(3)</f>
        <v>0.29397236789606568</v>
      </c>
      <c r="K287" s="1">
        <v>531</v>
      </c>
    </row>
    <row r="288" spans="1:12">
      <c r="A288" s="3">
        <v>36334</v>
      </c>
      <c r="B288" s="1" t="s">
        <v>2028</v>
      </c>
      <c r="C288" s="1">
        <v>2</v>
      </c>
      <c r="D288" s="1" t="s">
        <v>2029</v>
      </c>
      <c r="E288" s="1">
        <v>2</v>
      </c>
      <c r="F288" s="1">
        <v>2</v>
      </c>
      <c r="G288" s="1">
        <v>0</v>
      </c>
      <c r="H288" s="1">
        <f t="shared" si="6"/>
        <v>1.3333333333333333</v>
      </c>
      <c r="K288" s="1">
        <v>531</v>
      </c>
    </row>
    <row r="289" spans="1:11">
      <c r="A289" s="3">
        <v>36334</v>
      </c>
      <c r="B289" s="1" t="s">
        <v>2030</v>
      </c>
      <c r="C289" s="1">
        <v>3</v>
      </c>
      <c r="D289" s="1" t="s">
        <v>2292</v>
      </c>
      <c r="E289" s="1">
        <v>1</v>
      </c>
      <c r="F289" s="1">
        <v>1</v>
      </c>
      <c r="G289" s="1">
        <v>1</v>
      </c>
      <c r="H289" s="1">
        <f t="shared" si="6"/>
        <v>1</v>
      </c>
      <c r="K289" s="1">
        <v>531</v>
      </c>
    </row>
    <row r="290" spans="1:11">
      <c r="A290" s="3">
        <v>36341</v>
      </c>
      <c r="B290" s="1" t="s">
        <v>2293</v>
      </c>
      <c r="C290" s="1">
        <v>1</v>
      </c>
      <c r="D290" s="1" t="s">
        <v>2294</v>
      </c>
      <c r="E290" s="1">
        <v>2</v>
      </c>
      <c r="F290" s="1">
        <v>2</v>
      </c>
      <c r="G290" s="1">
        <v>0</v>
      </c>
      <c r="H290" s="1">
        <f t="shared" si="6"/>
        <v>1.3333333333333333</v>
      </c>
      <c r="I290" s="1">
        <f>STDEV(H290:H292)</f>
        <v>0.38490017945975108</v>
      </c>
      <c r="J290" s="1">
        <f>I290/SQRT(3)</f>
        <v>0.22222222222222257</v>
      </c>
      <c r="K290" s="1">
        <v>531</v>
      </c>
    </row>
    <row r="291" spans="1:11">
      <c r="A291" s="3">
        <v>36341</v>
      </c>
      <c r="B291" s="1" t="s">
        <v>2295</v>
      </c>
      <c r="C291" s="1">
        <v>2</v>
      </c>
      <c r="D291" s="1" t="s">
        <v>2296</v>
      </c>
      <c r="E291" s="1">
        <v>0</v>
      </c>
      <c r="F291" s="1">
        <v>2</v>
      </c>
      <c r="G291" s="1">
        <v>0</v>
      </c>
      <c r="H291" s="1">
        <f t="shared" si="6"/>
        <v>0.66666666666666663</v>
      </c>
      <c r="K291" s="1">
        <v>531</v>
      </c>
    </row>
    <row r="292" spans="1:11">
      <c r="A292" s="3">
        <v>36341</v>
      </c>
      <c r="B292" s="1" t="s">
        <v>2297</v>
      </c>
      <c r="C292" s="1">
        <v>3</v>
      </c>
      <c r="D292" s="1" t="s">
        <v>2298</v>
      </c>
      <c r="E292" s="1">
        <v>1</v>
      </c>
      <c r="F292" s="1">
        <v>3</v>
      </c>
      <c r="G292" s="1">
        <v>0</v>
      </c>
      <c r="H292" s="1">
        <f t="shared" si="6"/>
        <v>1.3333333333333333</v>
      </c>
      <c r="K292" s="1">
        <v>531</v>
      </c>
    </row>
    <row r="293" spans="1:11">
      <c r="A293" s="3">
        <v>36348</v>
      </c>
      <c r="B293" s="1" t="s">
        <v>2299</v>
      </c>
      <c r="C293" s="1">
        <v>1</v>
      </c>
      <c r="D293" s="1" t="s">
        <v>2300</v>
      </c>
      <c r="E293" s="1">
        <v>0</v>
      </c>
      <c r="F293" s="1">
        <v>0</v>
      </c>
      <c r="G293" s="1">
        <v>0</v>
      </c>
      <c r="H293" s="1">
        <f t="shared" si="6"/>
        <v>0</v>
      </c>
      <c r="I293" s="1">
        <f>STDEV(H293:H295)</f>
        <v>0.5091750772173157</v>
      </c>
      <c r="J293" s="1">
        <f>I293/SQRT(3)</f>
        <v>0.29397236789606573</v>
      </c>
      <c r="K293" s="1">
        <v>531</v>
      </c>
    </row>
    <row r="294" spans="1:11">
      <c r="A294" s="3">
        <v>36348</v>
      </c>
      <c r="B294" s="1" t="s">
        <v>2301</v>
      </c>
      <c r="C294" s="1">
        <v>2</v>
      </c>
      <c r="D294" s="1" t="s">
        <v>2302</v>
      </c>
      <c r="E294" s="1">
        <v>2</v>
      </c>
      <c r="F294" s="1">
        <v>0</v>
      </c>
      <c r="G294" s="1">
        <v>0</v>
      </c>
      <c r="H294" s="1">
        <f t="shared" si="6"/>
        <v>0.66666666666666663</v>
      </c>
      <c r="K294" s="1">
        <v>531</v>
      </c>
    </row>
    <row r="295" spans="1:11">
      <c r="A295" s="3">
        <v>36348</v>
      </c>
      <c r="B295" s="1" t="s">
        <v>2303</v>
      </c>
      <c r="C295" s="1">
        <v>3</v>
      </c>
      <c r="D295" s="1" t="s">
        <v>2304</v>
      </c>
      <c r="E295" s="1">
        <v>1</v>
      </c>
      <c r="F295" s="1">
        <v>0</v>
      </c>
      <c r="G295" s="1">
        <v>2</v>
      </c>
      <c r="H295" s="1">
        <f t="shared" si="6"/>
        <v>1</v>
      </c>
      <c r="K295" s="1">
        <v>531</v>
      </c>
    </row>
    <row r="296" spans="1:11">
      <c r="A296" s="3">
        <v>36355</v>
      </c>
      <c r="B296" s="1" t="s">
        <v>2305</v>
      </c>
      <c r="C296" s="1">
        <v>1</v>
      </c>
      <c r="D296" s="1" t="s">
        <v>2306</v>
      </c>
      <c r="E296" s="1">
        <v>2</v>
      </c>
      <c r="F296" s="1">
        <v>3</v>
      </c>
      <c r="G296" s="1">
        <v>3</v>
      </c>
      <c r="H296" s="1">
        <f t="shared" si="6"/>
        <v>2.6666666666666665</v>
      </c>
      <c r="I296" s="1">
        <f>STDEV(H296:H298)</f>
        <v>1.0715167512214399</v>
      </c>
      <c r="J296" s="1">
        <f>I296/SQRT(3)</f>
        <v>0.61864048475889155</v>
      </c>
      <c r="K296" s="1">
        <v>531</v>
      </c>
    </row>
    <row r="297" spans="1:11">
      <c r="A297" s="3">
        <v>36355</v>
      </c>
      <c r="B297" s="1" t="s">
        <v>2307</v>
      </c>
      <c r="C297" s="1">
        <v>2</v>
      </c>
      <c r="D297" s="1" t="s">
        <v>2568</v>
      </c>
      <c r="E297" s="1">
        <v>0</v>
      </c>
      <c r="F297" s="1">
        <v>1</v>
      </c>
      <c r="G297" s="1">
        <v>1</v>
      </c>
      <c r="H297" s="1">
        <f t="shared" si="6"/>
        <v>0.66666666666666663</v>
      </c>
      <c r="K297" s="1">
        <v>531</v>
      </c>
    </row>
    <row r="298" spans="1:11">
      <c r="A298" s="3">
        <v>36355</v>
      </c>
      <c r="B298" s="1" t="s">
        <v>2569</v>
      </c>
      <c r="C298" s="1">
        <v>3</v>
      </c>
      <c r="D298" s="1" t="s">
        <v>2570</v>
      </c>
      <c r="E298" s="1">
        <v>2</v>
      </c>
      <c r="F298" s="1">
        <v>2</v>
      </c>
      <c r="G298" s="1">
        <v>3</v>
      </c>
      <c r="H298" s="1">
        <f t="shared" si="6"/>
        <v>2.3333333333333335</v>
      </c>
      <c r="K298" s="1">
        <v>531</v>
      </c>
    </row>
    <row r="299" spans="1:11">
      <c r="A299" s="3">
        <v>36362</v>
      </c>
      <c r="B299" s="1" t="s">
        <v>2571</v>
      </c>
      <c r="C299" s="1">
        <v>1</v>
      </c>
      <c r="D299" s="1" t="s">
        <v>2572</v>
      </c>
      <c r="E299" s="1">
        <v>0</v>
      </c>
      <c r="F299" s="1">
        <v>0</v>
      </c>
      <c r="G299" s="1">
        <v>0</v>
      </c>
      <c r="H299" s="1">
        <f t="shared" si="6"/>
        <v>0</v>
      </c>
      <c r="I299" s="1">
        <f>STDEV(H299:H301)</f>
        <v>0.33333333333333337</v>
      </c>
      <c r="J299" s="1">
        <f>I299/SQRT(3)</f>
        <v>0.19245008972987529</v>
      </c>
      <c r="K299" s="1">
        <v>531</v>
      </c>
    </row>
    <row r="300" spans="1:11">
      <c r="A300" s="3">
        <v>36362</v>
      </c>
      <c r="B300" s="1" t="s">
        <v>2573</v>
      </c>
      <c r="C300" s="1">
        <v>2</v>
      </c>
      <c r="D300" s="1" t="s">
        <v>2574</v>
      </c>
      <c r="E300" s="1">
        <v>0</v>
      </c>
      <c r="F300" s="1">
        <v>1</v>
      </c>
      <c r="G300" s="1">
        <v>1</v>
      </c>
      <c r="H300" s="1">
        <f t="shared" si="6"/>
        <v>0.66666666666666663</v>
      </c>
      <c r="K300" s="1">
        <v>531</v>
      </c>
    </row>
    <row r="301" spans="1:11">
      <c r="A301" s="3">
        <v>36362</v>
      </c>
      <c r="B301" s="1" t="s">
        <v>2575</v>
      </c>
      <c r="C301" s="1">
        <v>3</v>
      </c>
      <c r="D301" s="1" t="s">
        <v>2576</v>
      </c>
      <c r="E301" s="1">
        <v>0</v>
      </c>
      <c r="F301" s="1">
        <v>1</v>
      </c>
      <c r="G301" s="1">
        <v>0</v>
      </c>
      <c r="H301" s="1">
        <f t="shared" si="6"/>
        <v>0.33333333333333331</v>
      </c>
      <c r="K301" s="1">
        <v>531</v>
      </c>
    </row>
    <row r="302" spans="1:11">
      <c r="A302" s="3">
        <v>36369</v>
      </c>
      <c r="B302" s="1" t="s">
        <v>2577</v>
      </c>
      <c r="C302" s="1">
        <v>1</v>
      </c>
      <c r="D302" s="1" t="s">
        <v>2578</v>
      </c>
      <c r="E302" s="1">
        <v>1</v>
      </c>
      <c r="F302" s="1">
        <v>1</v>
      </c>
      <c r="G302" s="1">
        <v>0</v>
      </c>
      <c r="H302" s="1">
        <f t="shared" si="6"/>
        <v>0.66666666666666663</v>
      </c>
      <c r="I302" s="1">
        <f>STDEV(H302:H304)</f>
        <v>0.38490017945975052</v>
      </c>
      <c r="J302" s="1">
        <f>I302/SQRT(3)</f>
        <v>0.22222222222222224</v>
      </c>
      <c r="K302" s="1">
        <v>531</v>
      </c>
    </row>
    <row r="303" spans="1:11">
      <c r="A303" s="3">
        <v>36369</v>
      </c>
      <c r="B303" s="1" t="s">
        <v>2878</v>
      </c>
      <c r="C303" s="1">
        <v>2</v>
      </c>
      <c r="D303" s="1" t="s">
        <v>2879</v>
      </c>
      <c r="E303" s="1">
        <v>0</v>
      </c>
      <c r="F303" s="1">
        <v>0</v>
      </c>
      <c r="G303" s="1">
        <v>0</v>
      </c>
      <c r="H303" s="1">
        <f t="shared" si="6"/>
        <v>0</v>
      </c>
      <c r="K303" s="1">
        <v>531</v>
      </c>
    </row>
    <row r="304" spans="1:11">
      <c r="A304" s="3">
        <v>36369</v>
      </c>
      <c r="B304" s="1" t="s">
        <v>2880</v>
      </c>
      <c r="C304" s="1">
        <v>3</v>
      </c>
      <c r="D304" s="1" t="s">
        <v>3148</v>
      </c>
      <c r="E304" s="1">
        <v>0</v>
      </c>
      <c r="F304" s="1">
        <v>0</v>
      </c>
      <c r="G304" s="1">
        <v>0</v>
      </c>
      <c r="H304" s="1">
        <f t="shared" si="6"/>
        <v>0</v>
      </c>
      <c r="K304" s="1">
        <v>531</v>
      </c>
    </row>
    <row r="305" spans="1:11">
      <c r="A305" s="3">
        <v>36376</v>
      </c>
      <c r="B305" s="1" t="s">
        <v>3149</v>
      </c>
      <c r="C305" s="1">
        <v>1</v>
      </c>
      <c r="D305" s="1" t="s">
        <v>3150</v>
      </c>
      <c r="E305" s="1">
        <v>0</v>
      </c>
      <c r="F305" s="1">
        <v>0</v>
      </c>
      <c r="G305" s="1">
        <v>0</v>
      </c>
      <c r="H305" s="1">
        <f t="shared" si="6"/>
        <v>0</v>
      </c>
      <c r="I305" s="1">
        <f>STDEV(H305:H307)</f>
        <v>0.19245008972987526</v>
      </c>
      <c r="J305" s="1">
        <f>I305/SQRT(3)</f>
        <v>0.11111111111111112</v>
      </c>
      <c r="K305" s="1">
        <v>531</v>
      </c>
    </row>
    <row r="306" spans="1:11">
      <c r="A306" s="3">
        <v>36376</v>
      </c>
      <c r="B306" s="1" t="s">
        <v>3151</v>
      </c>
      <c r="C306" s="1">
        <v>2</v>
      </c>
      <c r="D306" s="1" t="s">
        <v>3152</v>
      </c>
      <c r="E306" s="1">
        <v>1</v>
      </c>
      <c r="F306" s="1">
        <v>0</v>
      </c>
      <c r="G306" s="1">
        <v>0</v>
      </c>
      <c r="H306" s="1">
        <f t="shared" si="6"/>
        <v>0.33333333333333331</v>
      </c>
      <c r="K306" s="1">
        <v>531</v>
      </c>
    </row>
    <row r="307" spans="1:11">
      <c r="A307" s="3">
        <v>36376</v>
      </c>
      <c r="B307" s="1" t="s">
        <v>3153</v>
      </c>
      <c r="C307" s="1">
        <v>3</v>
      </c>
      <c r="D307" s="1" t="s">
        <v>3154</v>
      </c>
      <c r="E307" s="1">
        <v>0</v>
      </c>
      <c r="F307" s="1">
        <v>0</v>
      </c>
      <c r="G307" s="1">
        <v>0</v>
      </c>
      <c r="H307" s="1">
        <f t="shared" si="6"/>
        <v>0</v>
      </c>
      <c r="K307" s="1">
        <v>531</v>
      </c>
    </row>
    <row r="308" spans="1:11">
      <c r="A308" s="3">
        <v>36383</v>
      </c>
      <c r="B308" s="1" t="s">
        <v>3155</v>
      </c>
      <c r="C308" s="1">
        <v>1</v>
      </c>
      <c r="D308" s="1" t="s">
        <v>3156</v>
      </c>
      <c r="E308" s="1">
        <v>0</v>
      </c>
      <c r="F308" s="1">
        <v>1</v>
      </c>
      <c r="G308" s="1">
        <v>0</v>
      </c>
      <c r="H308" s="1">
        <f t="shared" si="6"/>
        <v>0.33333333333333331</v>
      </c>
      <c r="I308" s="1">
        <f>STDEV(H308:H310)</f>
        <v>0</v>
      </c>
      <c r="J308" s="1">
        <f>I308/SQRT(3)</f>
        <v>0</v>
      </c>
      <c r="K308" s="1">
        <v>531</v>
      </c>
    </row>
    <row r="309" spans="1:11">
      <c r="A309" s="3">
        <v>36383</v>
      </c>
      <c r="B309" s="1" t="s">
        <v>3157</v>
      </c>
      <c r="C309" s="1">
        <v>2</v>
      </c>
      <c r="D309" s="1" t="s">
        <v>3158</v>
      </c>
      <c r="E309" s="1">
        <v>1</v>
      </c>
      <c r="F309" s="1">
        <v>0</v>
      </c>
      <c r="G309" s="1">
        <v>0</v>
      </c>
      <c r="H309" s="1">
        <f t="shared" si="6"/>
        <v>0.33333333333333331</v>
      </c>
      <c r="K309" s="1">
        <v>531</v>
      </c>
    </row>
    <row r="310" spans="1:11">
      <c r="A310" s="3">
        <v>36383</v>
      </c>
      <c r="B310" s="1" t="s">
        <v>3159</v>
      </c>
      <c r="C310" s="1">
        <v>3</v>
      </c>
      <c r="D310" s="1" t="s">
        <v>3160</v>
      </c>
      <c r="E310" s="1">
        <v>1</v>
      </c>
      <c r="F310" s="1">
        <v>0</v>
      </c>
      <c r="G310" s="1">
        <v>0</v>
      </c>
      <c r="H310" s="1">
        <f t="shared" si="6"/>
        <v>0.33333333333333331</v>
      </c>
      <c r="K310" s="1">
        <v>531</v>
      </c>
    </row>
    <row r="311" spans="1:11">
      <c r="A311" s="3">
        <v>36390</v>
      </c>
      <c r="B311" s="1" t="s">
        <v>3161</v>
      </c>
      <c r="C311" s="1">
        <v>1</v>
      </c>
      <c r="D311" s="1" t="s">
        <v>3162</v>
      </c>
      <c r="E311" s="1">
        <v>0</v>
      </c>
      <c r="F311" s="1">
        <v>0</v>
      </c>
      <c r="G311" s="1">
        <v>0</v>
      </c>
      <c r="H311" s="1">
        <f t="shared" si="6"/>
        <v>0</v>
      </c>
      <c r="I311" s="1">
        <f>STDEV(H311:H313)</f>
        <v>0</v>
      </c>
      <c r="J311" s="1">
        <f>I311/SQRT(3)</f>
        <v>0</v>
      </c>
      <c r="K311" s="1">
        <v>661</v>
      </c>
    </row>
    <row r="312" spans="1:11">
      <c r="A312" s="3">
        <v>36390</v>
      </c>
      <c r="B312" s="1" t="s">
        <v>3163</v>
      </c>
      <c r="C312" s="1">
        <v>2</v>
      </c>
      <c r="D312" s="1" t="s">
        <v>3164</v>
      </c>
      <c r="E312" s="1">
        <v>0</v>
      </c>
      <c r="F312" s="1">
        <v>0</v>
      </c>
      <c r="G312" s="1">
        <v>0</v>
      </c>
      <c r="H312" s="1">
        <f t="shared" si="6"/>
        <v>0</v>
      </c>
      <c r="K312" s="1">
        <v>661</v>
      </c>
    </row>
    <row r="313" spans="1:11">
      <c r="A313" s="3">
        <v>36390</v>
      </c>
      <c r="B313" s="1" t="s">
        <v>3165</v>
      </c>
      <c r="C313" s="1">
        <v>3</v>
      </c>
      <c r="D313" s="1" t="s">
        <v>3166</v>
      </c>
      <c r="E313" s="1">
        <v>0</v>
      </c>
      <c r="F313" s="1">
        <v>0</v>
      </c>
      <c r="G313" s="1">
        <v>0</v>
      </c>
      <c r="H313" s="1">
        <f t="shared" si="6"/>
        <v>0</v>
      </c>
      <c r="K313" s="1">
        <v>661</v>
      </c>
    </row>
    <row r="314" spans="1:11">
      <c r="A314" s="3">
        <v>36308</v>
      </c>
      <c r="B314" s="1" t="s">
        <v>3167</v>
      </c>
      <c r="C314" s="1">
        <v>1</v>
      </c>
      <c r="D314" s="1" t="s">
        <v>3463</v>
      </c>
      <c r="E314" s="1">
        <v>0</v>
      </c>
      <c r="F314" s="1">
        <v>1</v>
      </c>
      <c r="G314" s="1">
        <v>0</v>
      </c>
      <c r="H314" s="1">
        <f t="shared" si="6"/>
        <v>0.33333333333333331</v>
      </c>
      <c r="I314" s="1">
        <f>STDEV(H314:H316)</f>
        <v>0.19245008972987526</v>
      </c>
      <c r="J314" s="1">
        <f>I314/SQRT(3)</f>
        <v>0.11111111111111112</v>
      </c>
      <c r="K314" s="1">
        <v>661</v>
      </c>
    </row>
    <row r="315" spans="1:11">
      <c r="A315" s="3">
        <v>36308</v>
      </c>
      <c r="B315" s="1" t="s">
        <v>3464</v>
      </c>
      <c r="C315" s="1">
        <v>2</v>
      </c>
      <c r="D315" s="1" t="s">
        <v>3772</v>
      </c>
      <c r="E315" s="1">
        <v>0</v>
      </c>
      <c r="F315" s="1">
        <v>0</v>
      </c>
      <c r="G315" s="1">
        <v>1</v>
      </c>
      <c r="H315" s="1">
        <f t="shared" si="6"/>
        <v>0.33333333333333331</v>
      </c>
      <c r="K315" s="1">
        <v>661</v>
      </c>
    </row>
    <row r="316" spans="1:11">
      <c r="A316" s="3">
        <v>36308</v>
      </c>
      <c r="B316" s="1" t="s">
        <v>3773</v>
      </c>
      <c r="C316" s="1">
        <v>3</v>
      </c>
      <c r="D316" s="1" t="s">
        <v>3774</v>
      </c>
      <c r="E316" s="1">
        <v>0</v>
      </c>
      <c r="F316" s="1">
        <v>0</v>
      </c>
      <c r="G316" s="1">
        <v>0</v>
      </c>
      <c r="H316" s="1">
        <f t="shared" si="6"/>
        <v>0</v>
      </c>
      <c r="K316" s="1">
        <v>661</v>
      </c>
    </row>
    <row r="317" spans="1:11">
      <c r="A317" s="3">
        <v>36313</v>
      </c>
      <c r="B317" s="1" t="s">
        <v>3775</v>
      </c>
      <c r="C317" s="1">
        <v>1</v>
      </c>
      <c r="D317" s="1" t="s">
        <v>3776</v>
      </c>
      <c r="E317" s="1">
        <v>2</v>
      </c>
      <c r="F317" s="1">
        <v>0</v>
      </c>
      <c r="G317" s="1">
        <v>0</v>
      </c>
      <c r="H317" s="1">
        <f t="shared" si="6"/>
        <v>0.66666666666666663</v>
      </c>
      <c r="I317" s="1">
        <f>STDEV(H317:H319)</f>
        <v>0.19245008972987554</v>
      </c>
      <c r="J317" s="1">
        <f>I317/SQRT(3)</f>
        <v>0.11111111111111129</v>
      </c>
      <c r="K317" s="1">
        <v>531</v>
      </c>
    </row>
    <row r="318" spans="1:11">
      <c r="A318" s="3">
        <v>36313</v>
      </c>
      <c r="B318" s="1" t="s">
        <v>3777</v>
      </c>
      <c r="C318" s="1">
        <v>2</v>
      </c>
      <c r="D318" s="1" t="s">
        <v>3475</v>
      </c>
      <c r="E318" s="1">
        <v>1</v>
      </c>
      <c r="F318" s="1">
        <v>0</v>
      </c>
      <c r="G318" s="1">
        <v>1</v>
      </c>
      <c r="H318" s="1">
        <f t="shared" si="6"/>
        <v>0.66666666666666663</v>
      </c>
      <c r="K318" s="1">
        <v>531</v>
      </c>
    </row>
    <row r="319" spans="1:11">
      <c r="A319" s="3">
        <v>36313</v>
      </c>
      <c r="B319" s="1" t="s">
        <v>3476</v>
      </c>
      <c r="C319" s="1">
        <v>3</v>
      </c>
      <c r="D319" s="1" t="s">
        <v>3477</v>
      </c>
      <c r="E319" s="1">
        <v>0</v>
      </c>
      <c r="F319" s="1">
        <v>1</v>
      </c>
      <c r="G319" s="1">
        <v>0</v>
      </c>
      <c r="H319" s="1">
        <f t="shared" si="6"/>
        <v>0.33333333333333331</v>
      </c>
      <c r="K319" s="1">
        <v>531</v>
      </c>
    </row>
    <row r="320" spans="1:11">
      <c r="A320" s="3">
        <v>36320</v>
      </c>
      <c r="B320" s="1" t="s">
        <v>3478</v>
      </c>
      <c r="C320" s="1">
        <v>1</v>
      </c>
      <c r="D320" s="1" t="s">
        <v>3185</v>
      </c>
      <c r="E320" s="1">
        <v>0</v>
      </c>
      <c r="F320" s="1">
        <v>1</v>
      </c>
      <c r="G320" s="1">
        <v>4</v>
      </c>
      <c r="H320" s="1">
        <f t="shared" si="6"/>
        <v>1.6666666666666667</v>
      </c>
      <c r="I320" s="1">
        <f>STDEV(H320:H322)</f>
        <v>0.3849001794597508</v>
      </c>
      <c r="J320" s="1">
        <f>I320/SQRT(3)</f>
        <v>0.2222222222222224</v>
      </c>
      <c r="K320" s="1">
        <v>531</v>
      </c>
    </row>
    <row r="321" spans="1:11">
      <c r="A321" s="3">
        <v>36320</v>
      </c>
      <c r="B321" s="1" t="s">
        <v>3186</v>
      </c>
      <c r="C321" s="1">
        <v>2</v>
      </c>
      <c r="D321" s="1" t="s">
        <v>3187</v>
      </c>
      <c r="E321" s="1">
        <v>3</v>
      </c>
      <c r="F321" s="1">
        <v>0</v>
      </c>
      <c r="G321" s="1">
        <v>0</v>
      </c>
      <c r="H321" s="1">
        <f t="shared" si="6"/>
        <v>1</v>
      </c>
      <c r="K321" s="1">
        <v>531</v>
      </c>
    </row>
    <row r="322" spans="1:11">
      <c r="A322" s="3">
        <v>36320</v>
      </c>
      <c r="B322" s="1" t="s">
        <v>2919</v>
      </c>
      <c r="C322" s="1">
        <v>3</v>
      </c>
      <c r="D322" s="1" t="s">
        <v>2920</v>
      </c>
      <c r="E322" s="1">
        <v>1</v>
      </c>
      <c r="F322" s="1">
        <v>1</v>
      </c>
      <c r="G322" s="1">
        <v>1</v>
      </c>
      <c r="H322" s="1">
        <f t="shared" ref="H322:H385" si="7">AVERAGE(E322:G322)</f>
        <v>1</v>
      </c>
      <c r="K322" s="1">
        <v>531</v>
      </c>
    </row>
    <row r="323" spans="1:11">
      <c r="A323" s="3">
        <v>36327</v>
      </c>
      <c r="B323" s="1" t="s">
        <v>2921</v>
      </c>
      <c r="C323" s="1">
        <v>1</v>
      </c>
      <c r="D323" s="1" t="s">
        <v>2922</v>
      </c>
      <c r="E323" s="1">
        <v>3</v>
      </c>
      <c r="F323" s="1">
        <v>0</v>
      </c>
      <c r="G323" s="1">
        <v>0</v>
      </c>
      <c r="H323" s="1">
        <f t="shared" si="7"/>
        <v>1</v>
      </c>
      <c r="I323" s="1">
        <f>STDEV(H323:H325)</f>
        <v>0.88191710368819676</v>
      </c>
      <c r="J323" s="1">
        <f>I323/SQRT(3)</f>
        <v>0.50917507721731547</v>
      </c>
      <c r="K323" s="1">
        <v>661</v>
      </c>
    </row>
    <row r="324" spans="1:11">
      <c r="A324" s="3">
        <v>36327</v>
      </c>
      <c r="B324" s="1" t="s">
        <v>2923</v>
      </c>
      <c r="C324" s="1">
        <v>2</v>
      </c>
      <c r="D324" s="1" t="s">
        <v>2924</v>
      </c>
      <c r="E324" s="1">
        <v>0</v>
      </c>
      <c r="F324" s="1">
        <v>2</v>
      </c>
      <c r="G324" s="1">
        <v>2</v>
      </c>
      <c r="H324" s="1">
        <f t="shared" si="7"/>
        <v>1.3333333333333333</v>
      </c>
      <c r="K324" s="1">
        <v>661</v>
      </c>
    </row>
    <row r="325" spans="1:11">
      <c r="A325" s="3">
        <v>36327</v>
      </c>
      <c r="B325" s="1" t="s">
        <v>2925</v>
      </c>
      <c r="C325" s="1">
        <v>3</v>
      </c>
      <c r="D325" s="1" t="s">
        <v>2926</v>
      </c>
      <c r="E325" s="1">
        <v>5</v>
      </c>
      <c r="F325" s="1">
        <v>1</v>
      </c>
      <c r="G325" s="1">
        <v>2</v>
      </c>
      <c r="H325" s="1">
        <f t="shared" si="7"/>
        <v>2.6666666666666665</v>
      </c>
      <c r="K325" s="1">
        <v>661</v>
      </c>
    </row>
    <row r="326" spans="1:11">
      <c r="A326" s="3">
        <v>36334</v>
      </c>
      <c r="B326" s="1" t="s">
        <v>2927</v>
      </c>
      <c r="C326" s="1">
        <v>1</v>
      </c>
      <c r="D326" s="1" t="s">
        <v>2928</v>
      </c>
      <c r="E326" s="1">
        <v>0</v>
      </c>
      <c r="F326" s="1">
        <v>0</v>
      </c>
      <c r="G326" s="1">
        <v>0</v>
      </c>
      <c r="H326" s="1">
        <f t="shared" si="7"/>
        <v>0</v>
      </c>
      <c r="I326" s="1">
        <f>STDEV(H326:H328)</f>
        <v>0.83887049280786108</v>
      </c>
      <c r="J326" s="1">
        <f>I326/SQRT(3)</f>
        <v>0.48432210483785265</v>
      </c>
      <c r="K326" s="1">
        <v>531</v>
      </c>
    </row>
    <row r="327" spans="1:11">
      <c r="A327" s="3">
        <v>36334</v>
      </c>
      <c r="B327" s="1" t="s">
        <v>2929</v>
      </c>
      <c r="C327" s="1">
        <v>2</v>
      </c>
      <c r="D327" s="1" t="s">
        <v>2930</v>
      </c>
      <c r="E327" s="1">
        <v>2</v>
      </c>
      <c r="F327" s="1">
        <v>3</v>
      </c>
      <c r="G327" s="1">
        <v>0</v>
      </c>
      <c r="H327" s="1">
        <f t="shared" si="7"/>
        <v>1.6666666666666667</v>
      </c>
      <c r="K327" s="1">
        <v>531</v>
      </c>
    </row>
    <row r="328" spans="1:11">
      <c r="A328" s="3">
        <v>36334</v>
      </c>
      <c r="B328" s="1" t="s">
        <v>2931</v>
      </c>
      <c r="C328" s="1">
        <v>3</v>
      </c>
      <c r="D328" s="1" t="s">
        <v>2932</v>
      </c>
      <c r="E328" s="1">
        <v>1</v>
      </c>
      <c r="F328" s="1">
        <v>1</v>
      </c>
      <c r="G328" s="1">
        <v>1</v>
      </c>
      <c r="H328" s="1">
        <f t="shared" si="7"/>
        <v>1</v>
      </c>
      <c r="K328" s="1">
        <v>531</v>
      </c>
    </row>
    <row r="329" spans="1:11">
      <c r="A329" s="3">
        <v>36341</v>
      </c>
      <c r="B329" s="1" t="s">
        <v>2933</v>
      </c>
      <c r="C329" s="1">
        <v>1</v>
      </c>
      <c r="D329" s="1" t="s">
        <v>2934</v>
      </c>
      <c r="E329" s="1">
        <v>0</v>
      </c>
      <c r="F329" s="1">
        <v>0</v>
      </c>
      <c r="G329" s="1">
        <v>0</v>
      </c>
      <c r="H329" s="1">
        <f t="shared" si="7"/>
        <v>0</v>
      </c>
      <c r="I329" s="1">
        <f>STDEV(H329:H331)</f>
        <v>0.33333333333333337</v>
      </c>
      <c r="J329" s="1">
        <f>I329/SQRT(3)</f>
        <v>0.19245008972987529</v>
      </c>
      <c r="K329" s="1">
        <v>531</v>
      </c>
    </row>
    <row r="330" spans="1:11">
      <c r="A330" s="3">
        <v>36341</v>
      </c>
      <c r="B330" s="1" t="s">
        <v>2935</v>
      </c>
      <c r="C330" s="1">
        <v>2</v>
      </c>
      <c r="D330" s="1" t="s">
        <v>2936</v>
      </c>
      <c r="E330" s="1">
        <v>1</v>
      </c>
      <c r="F330" s="1">
        <v>0</v>
      </c>
      <c r="G330" s="1">
        <v>0</v>
      </c>
      <c r="H330" s="1">
        <f t="shared" si="7"/>
        <v>0.33333333333333331</v>
      </c>
      <c r="K330" s="1">
        <v>531</v>
      </c>
    </row>
    <row r="331" spans="1:11">
      <c r="A331" s="3">
        <v>36341</v>
      </c>
      <c r="B331" s="1" t="s">
        <v>2937</v>
      </c>
      <c r="C331" s="1">
        <v>3</v>
      </c>
      <c r="D331" s="1" t="s">
        <v>2938</v>
      </c>
      <c r="E331" s="1">
        <v>1</v>
      </c>
      <c r="F331" s="1">
        <v>1</v>
      </c>
      <c r="G331" s="1">
        <v>0</v>
      </c>
      <c r="H331" s="1">
        <f t="shared" si="7"/>
        <v>0.66666666666666663</v>
      </c>
      <c r="K331" s="1">
        <v>531</v>
      </c>
    </row>
    <row r="332" spans="1:11">
      <c r="A332" s="3">
        <v>36348</v>
      </c>
      <c r="B332" s="1" t="s">
        <v>2939</v>
      </c>
      <c r="C332" s="1">
        <v>1</v>
      </c>
      <c r="D332" s="1" t="s">
        <v>2940</v>
      </c>
      <c r="E332" s="1">
        <v>0</v>
      </c>
      <c r="F332" s="1">
        <v>0</v>
      </c>
      <c r="G332" s="1">
        <v>0</v>
      </c>
      <c r="H332" s="1">
        <f t="shared" si="7"/>
        <v>0</v>
      </c>
      <c r="I332" s="1">
        <f>STDEV(H332:H334)</f>
        <v>0.66666666666666674</v>
      </c>
      <c r="J332" s="1">
        <f>I332/SQRT(3)</f>
        <v>0.38490017945975058</v>
      </c>
      <c r="K332" s="1">
        <v>531</v>
      </c>
    </row>
    <row r="333" spans="1:11">
      <c r="A333" s="3">
        <v>36348</v>
      </c>
      <c r="B333" s="1" t="s">
        <v>2648</v>
      </c>
      <c r="C333" s="1">
        <v>2</v>
      </c>
      <c r="D333" s="1" t="s">
        <v>2649</v>
      </c>
      <c r="E333" s="1">
        <v>2</v>
      </c>
      <c r="F333" s="1">
        <v>0</v>
      </c>
      <c r="G333" s="1">
        <v>0</v>
      </c>
      <c r="H333" s="1">
        <f t="shared" si="7"/>
        <v>0.66666666666666663</v>
      </c>
      <c r="K333" s="1">
        <v>531</v>
      </c>
    </row>
    <row r="334" spans="1:11">
      <c r="A334" s="3">
        <v>36348</v>
      </c>
      <c r="B334" s="1" t="s">
        <v>2650</v>
      </c>
      <c r="C334" s="1">
        <v>3</v>
      </c>
      <c r="D334" s="1" t="s">
        <v>2651</v>
      </c>
      <c r="E334" s="1">
        <v>3</v>
      </c>
      <c r="F334" s="1">
        <v>1</v>
      </c>
      <c r="G334" s="1">
        <v>0</v>
      </c>
      <c r="H334" s="1">
        <f t="shared" si="7"/>
        <v>1.3333333333333333</v>
      </c>
      <c r="K334" s="1">
        <v>531</v>
      </c>
    </row>
    <row r="335" spans="1:11">
      <c r="A335" s="3">
        <v>36355</v>
      </c>
      <c r="B335" s="1" t="s">
        <v>2652</v>
      </c>
      <c r="C335" s="1">
        <v>1</v>
      </c>
      <c r="D335" s="1" t="s">
        <v>2941</v>
      </c>
      <c r="E335" s="1">
        <v>1</v>
      </c>
      <c r="F335" s="1">
        <v>1</v>
      </c>
      <c r="G335" s="1">
        <v>0</v>
      </c>
      <c r="H335" s="1">
        <f t="shared" si="7"/>
        <v>0.66666666666666663</v>
      </c>
      <c r="I335" s="1">
        <f>STDEV(H335:H337)</f>
        <v>0.69388866648871106</v>
      </c>
      <c r="J335" s="1">
        <f>I335/SQRT(3)</f>
        <v>0.40061680838488783</v>
      </c>
      <c r="K335" s="1">
        <v>531</v>
      </c>
    </row>
    <row r="336" spans="1:11">
      <c r="A336" s="3">
        <v>36355</v>
      </c>
      <c r="B336" s="1" t="s">
        <v>2942</v>
      </c>
      <c r="C336" s="1">
        <v>2</v>
      </c>
      <c r="D336" s="1" t="s">
        <v>2945</v>
      </c>
      <c r="E336" s="1">
        <v>1</v>
      </c>
      <c r="F336" s="1">
        <v>0</v>
      </c>
      <c r="G336" s="1">
        <v>0</v>
      </c>
      <c r="H336" s="1">
        <f t="shared" si="7"/>
        <v>0.33333333333333331</v>
      </c>
      <c r="K336" s="1">
        <v>531</v>
      </c>
    </row>
    <row r="337" spans="1:11">
      <c r="A337" s="3">
        <v>36355</v>
      </c>
      <c r="B337" s="1" t="s">
        <v>2946</v>
      </c>
      <c r="C337" s="1">
        <v>3</v>
      </c>
      <c r="D337" s="1" t="s">
        <v>2947</v>
      </c>
      <c r="E337" s="1">
        <v>3</v>
      </c>
      <c r="F337" s="1">
        <v>0</v>
      </c>
      <c r="G337" s="1">
        <v>2</v>
      </c>
      <c r="H337" s="1">
        <f t="shared" si="7"/>
        <v>1.6666666666666667</v>
      </c>
      <c r="K337" s="1">
        <v>531</v>
      </c>
    </row>
    <row r="338" spans="1:11">
      <c r="A338" s="3">
        <v>36362</v>
      </c>
      <c r="B338" s="1" t="s">
        <v>2948</v>
      </c>
      <c r="C338" s="1">
        <v>1</v>
      </c>
      <c r="D338" s="1" t="s">
        <v>2949</v>
      </c>
      <c r="E338" s="1">
        <v>1</v>
      </c>
      <c r="F338" s="1">
        <v>3</v>
      </c>
      <c r="G338" s="1">
        <v>1</v>
      </c>
      <c r="H338" s="1">
        <f t="shared" si="7"/>
        <v>1.6666666666666667</v>
      </c>
      <c r="I338" s="1">
        <f>STDEV(H338:H340)</f>
        <v>0.88191710368819709</v>
      </c>
      <c r="J338" s="1">
        <f>I338/SQRT(3)</f>
        <v>0.5091750772173157</v>
      </c>
      <c r="K338" s="1">
        <v>531</v>
      </c>
    </row>
    <row r="339" spans="1:11">
      <c r="A339" s="3">
        <v>36362</v>
      </c>
      <c r="B339" s="1" t="s">
        <v>2950</v>
      </c>
      <c r="C339" s="1">
        <v>2</v>
      </c>
      <c r="D339" s="1" t="s">
        <v>2951</v>
      </c>
      <c r="E339" s="1">
        <v>1</v>
      </c>
      <c r="F339" s="1">
        <v>0</v>
      </c>
      <c r="G339" s="1">
        <v>0</v>
      </c>
      <c r="H339" s="1">
        <f t="shared" si="7"/>
        <v>0.33333333333333331</v>
      </c>
      <c r="K339" s="1">
        <v>531</v>
      </c>
    </row>
    <row r="340" spans="1:11">
      <c r="A340" s="3">
        <v>36362</v>
      </c>
      <c r="B340" s="1" t="s">
        <v>2952</v>
      </c>
      <c r="C340" s="1">
        <v>3</v>
      </c>
      <c r="D340" s="1" t="s">
        <v>2953</v>
      </c>
      <c r="E340" s="1">
        <v>3</v>
      </c>
      <c r="F340" s="1">
        <v>2</v>
      </c>
      <c r="G340" s="1">
        <v>1</v>
      </c>
      <c r="H340" s="1">
        <f t="shared" si="7"/>
        <v>2</v>
      </c>
      <c r="K340" s="1">
        <v>531</v>
      </c>
    </row>
    <row r="341" spans="1:11">
      <c r="A341" s="3">
        <v>36369</v>
      </c>
      <c r="B341" s="1" t="s">
        <v>2954</v>
      </c>
      <c r="C341" s="1">
        <v>1</v>
      </c>
      <c r="D341" s="1" t="s">
        <v>2686</v>
      </c>
      <c r="E341" s="1">
        <v>0</v>
      </c>
      <c r="F341" s="1">
        <v>0</v>
      </c>
      <c r="G341" s="1">
        <v>1</v>
      </c>
      <c r="H341" s="1">
        <f t="shared" si="7"/>
        <v>0.33333333333333331</v>
      </c>
      <c r="I341" s="1">
        <f>STDEV(H341:H343)</f>
        <v>0.19245008972987526</v>
      </c>
      <c r="J341" s="1">
        <f>I341/SQRT(3)</f>
        <v>0.11111111111111112</v>
      </c>
      <c r="K341" s="1">
        <v>531</v>
      </c>
    </row>
    <row r="342" spans="1:11">
      <c r="A342" s="3">
        <v>36369</v>
      </c>
      <c r="B342" s="1" t="s">
        <v>2687</v>
      </c>
      <c r="C342" s="1">
        <v>2</v>
      </c>
      <c r="D342" s="1" t="s">
        <v>2688</v>
      </c>
      <c r="E342" s="1">
        <v>0</v>
      </c>
      <c r="F342" s="1">
        <v>0</v>
      </c>
      <c r="G342" s="1">
        <v>0</v>
      </c>
      <c r="H342" s="1">
        <f t="shared" si="7"/>
        <v>0</v>
      </c>
      <c r="K342" s="1">
        <v>531</v>
      </c>
    </row>
    <row r="343" spans="1:11">
      <c r="A343" s="3">
        <v>36369</v>
      </c>
      <c r="B343" s="1" t="s">
        <v>2689</v>
      </c>
      <c r="C343" s="1">
        <v>3</v>
      </c>
      <c r="D343" s="1" t="s">
        <v>2690</v>
      </c>
      <c r="E343" s="1">
        <v>0</v>
      </c>
      <c r="F343" s="1">
        <v>0</v>
      </c>
      <c r="G343" s="1">
        <v>0</v>
      </c>
      <c r="H343" s="1">
        <f t="shared" si="7"/>
        <v>0</v>
      </c>
      <c r="K343" s="1">
        <v>531</v>
      </c>
    </row>
    <row r="344" spans="1:11">
      <c r="A344" s="3">
        <v>36376</v>
      </c>
      <c r="B344" s="1" t="s">
        <v>2691</v>
      </c>
      <c r="C344" s="1">
        <v>1</v>
      </c>
      <c r="D344" s="1" t="s">
        <v>2692</v>
      </c>
      <c r="E344" s="1">
        <v>0</v>
      </c>
      <c r="F344" s="1">
        <v>1</v>
      </c>
      <c r="G344" s="1">
        <v>0</v>
      </c>
      <c r="H344" s="1">
        <f t="shared" si="7"/>
        <v>0.33333333333333331</v>
      </c>
      <c r="I344" s="1">
        <f>STDEV(H344:H346)</f>
        <v>0.19245008972987526</v>
      </c>
      <c r="J344" s="1">
        <f>I344/SQRT(3)</f>
        <v>0.11111111111111112</v>
      </c>
      <c r="K344" s="1">
        <v>531</v>
      </c>
    </row>
    <row r="345" spans="1:11">
      <c r="A345" s="3">
        <v>36376</v>
      </c>
      <c r="B345" s="1" t="s">
        <v>2693</v>
      </c>
      <c r="C345" s="1">
        <v>2</v>
      </c>
      <c r="D345" s="1" t="s">
        <v>2405</v>
      </c>
      <c r="E345" s="1">
        <v>0</v>
      </c>
      <c r="F345" s="1">
        <v>0</v>
      </c>
      <c r="G345" s="1">
        <v>0</v>
      </c>
      <c r="H345" s="1">
        <f t="shared" si="7"/>
        <v>0</v>
      </c>
      <c r="K345" s="1">
        <v>531</v>
      </c>
    </row>
    <row r="346" spans="1:11">
      <c r="A346" s="3">
        <v>36376</v>
      </c>
      <c r="B346" s="1" t="s">
        <v>2406</v>
      </c>
      <c r="C346" s="1">
        <v>3</v>
      </c>
      <c r="D346" s="1" t="s">
        <v>2407</v>
      </c>
      <c r="E346" s="1">
        <v>0</v>
      </c>
      <c r="F346" s="1">
        <v>0</v>
      </c>
      <c r="G346" s="1">
        <v>0</v>
      </c>
      <c r="H346" s="1">
        <f t="shared" si="7"/>
        <v>0</v>
      </c>
      <c r="K346" s="1">
        <v>531</v>
      </c>
    </row>
    <row r="347" spans="1:11">
      <c r="A347" s="3">
        <v>36383</v>
      </c>
      <c r="B347" s="1" t="s">
        <v>2408</v>
      </c>
      <c r="C347" s="1">
        <v>1</v>
      </c>
      <c r="D347" s="1" t="s">
        <v>2143</v>
      </c>
      <c r="E347" s="1">
        <v>0</v>
      </c>
      <c r="F347" s="1">
        <v>0</v>
      </c>
      <c r="G347" s="1">
        <v>0</v>
      </c>
      <c r="H347" s="1">
        <f t="shared" si="7"/>
        <v>0</v>
      </c>
      <c r="I347" s="1">
        <f>STDEV(H347:H349)</f>
        <v>0</v>
      </c>
      <c r="J347" s="1">
        <f>I347/SQRT(3)</f>
        <v>0</v>
      </c>
      <c r="K347" s="1">
        <v>531</v>
      </c>
    </row>
    <row r="348" spans="1:11">
      <c r="A348" s="3">
        <v>36383</v>
      </c>
      <c r="B348" s="1" t="s">
        <v>2144</v>
      </c>
      <c r="C348" s="1">
        <v>2</v>
      </c>
      <c r="D348" s="1" t="s">
        <v>2145</v>
      </c>
      <c r="E348" s="1">
        <v>0</v>
      </c>
      <c r="F348" s="1">
        <v>0</v>
      </c>
      <c r="G348" s="1">
        <v>0</v>
      </c>
      <c r="H348" s="1">
        <f t="shared" si="7"/>
        <v>0</v>
      </c>
      <c r="K348" s="1">
        <v>531</v>
      </c>
    </row>
    <row r="349" spans="1:11">
      <c r="A349" s="3">
        <v>36383</v>
      </c>
      <c r="B349" s="1" t="s">
        <v>2146</v>
      </c>
      <c r="C349" s="1">
        <v>3</v>
      </c>
      <c r="D349" s="1" t="s">
        <v>2147</v>
      </c>
      <c r="E349" s="1">
        <v>0</v>
      </c>
      <c r="F349" s="1">
        <v>0</v>
      </c>
      <c r="G349" s="1">
        <v>0</v>
      </c>
      <c r="H349" s="1">
        <f t="shared" si="7"/>
        <v>0</v>
      </c>
      <c r="K349" s="1">
        <v>531</v>
      </c>
    </row>
    <row r="350" spans="1:11">
      <c r="A350" s="3">
        <v>36390</v>
      </c>
      <c r="B350" s="1" t="s">
        <v>2148</v>
      </c>
      <c r="C350" s="1">
        <v>1</v>
      </c>
      <c r="D350" s="1" t="s">
        <v>2149</v>
      </c>
      <c r="E350" s="1">
        <v>0</v>
      </c>
      <c r="F350" s="1">
        <v>0</v>
      </c>
      <c r="G350" s="1">
        <v>0</v>
      </c>
      <c r="H350" s="1">
        <f t="shared" si="7"/>
        <v>0</v>
      </c>
      <c r="I350" s="1">
        <f>STDEV(H350:H352)</f>
        <v>0</v>
      </c>
      <c r="J350" s="1">
        <f>I350/SQRT(3)</f>
        <v>0</v>
      </c>
      <c r="K350" s="1">
        <v>661</v>
      </c>
    </row>
    <row r="351" spans="1:11">
      <c r="A351" s="3">
        <v>36390</v>
      </c>
      <c r="B351" s="1" t="s">
        <v>2150</v>
      </c>
      <c r="C351" s="1">
        <v>2</v>
      </c>
      <c r="D351" s="1" t="s">
        <v>2151</v>
      </c>
      <c r="E351" s="1">
        <v>0</v>
      </c>
      <c r="F351" s="1">
        <v>0</v>
      </c>
      <c r="G351" s="1">
        <v>0</v>
      </c>
      <c r="H351" s="1">
        <f t="shared" si="7"/>
        <v>0</v>
      </c>
      <c r="K351" s="1">
        <v>661</v>
      </c>
    </row>
    <row r="352" spans="1:11">
      <c r="A352" s="3">
        <v>36390</v>
      </c>
      <c r="B352" s="1" t="s">
        <v>2152</v>
      </c>
      <c r="C352" s="1">
        <v>3</v>
      </c>
      <c r="D352" s="1" t="s">
        <v>2415</v>
      </c>
      <c r="E352" s="1">
        <v>0</v>
      </c>
      <c r="F352" s="1">
        <v>0</v>
      </c>
      <c r="G352" s="1">
        <v>0</v>
      </c>
      <c r="H352" s="1">
        <f t="shared" si="7"/>
        <v>0</v>
      </c>
      <c r="K352" s="1">
        <v>661</v>
      </c>
    </row>
    <row r="353" spans="1:11">
      <c r="A353" s="3">
        <v>36308</v>
      </c>
      <c r="B353" s="1" t="s">
        <v>2416</v>
      </c>
      <c r="C353" s="1">
        <v>1</v>
      </c>
      <c r="D353" s="1" t="s">
        <v>2417</v>
      </c>
      <c r="E353" s="1">
        <v>0</v>
      </c>
      <c r="F353" s="1">
        <v>0</v>
      </c>
      <c r="G353" s="1">
        <v>1</v>
      </c>
      <c r="H353" s="1">
        <f t="shared" si="7"/>
        <v>0.33333333333333331</v>
      </c>
      <c r="I353" s="1">
        <f>STDEV(H353:H355)</f>
        <v>0.19245008972987526</v>
      </c>
      <c r="J353" s="1">
        <f>I353/SQRT(3)</f>
        <v>0.11111111111111112</v>
      </c>
      <c r="K353" s="1">
        <v>661</v>
      </c>
    </row>
    <row r="354" spans="1:11">
      <c r="A354" s="3">
        <v>36308</v>
      </c>
      <c r="B354" s="1" t="s">
        <v>2418</v>
      </c>
      <c r="C354" s="1">
        <v>2</v>
      </c>
      <c r="D354" s="1" t="s">
        <v>2419</v>
      </c>
      <c r="E354" s="1">
        <v>0</v>
      </c>
      <c r="F354" s="1">
        <v>0</v>
      </c>
      <c r="G354" s="1">
        <v>0</v>
      </c>
      <c r="H354" s="1">
        <f t="shared" si="7"/>
        <v>0</v>
      </c>
      <c r="K354" s="1">
        <v>661</v>
      </c>
    </row>
    <row r="355" spans="1:11">
      <c r="A355" s="3">
        <v>36308</v>
      </c>
      <c r="B355" s="1" t="s">
        <v>2420</v>
      </c>
      <c r="C355" s="1">
        <v>3</v>
      </c>
      <c r="D355" s="1" t="s">
        <v>2421</v>
      </c>
      <c r="E355" s="1">
        <v>0</v>
      </c>
      <c r="F355" s="1">
        <v>0</v>
      </c>
      <c r="G355" s="1">
        <v>0</v>
      </c>
      <c r="H355" s="1">
        <f t="shared" si="7"/>
        <v>0</v>
      </c>
      <c r="K355" s="1">
        <v>661</v>
      </c>
    </row>
    <row r="356" spans="1:11">
      <c r="A356" s="3">
        <v>36313</v>
      </c>
      <c r="B356" s="1" t="s">
        <v>2422</v>
      </c>
      <c r="C356" s="1">
        <v>1</v>
      </c>
      <c r="D356" s="1" t="s">
        <v>2423</v>
      </c>
      <c r="E356" s="1">
        <v>0</v>
      </c>
      <c r="F356" s="1">
        <v>0</v>
      </c>
      <c r="G356" s="1">
        <v>0</v>
      </c>
      <c r="H356" s="1">
        <f t="shared" si="7"/>
        <v>0</v>
      </c>
      <c r="I356" s="1">
        <f>STDEV(H356:H358)</f>
        <v>0</v>
      </c>
      <c r="J356" s="1">
        <f>I356/SQRT(3)</f>
        <v>0</v>
      </c>
      <c r="K356" s="1">
        <v>531</v>
      </c>
    </row>
    <row r="357" spans="1:11">
      <c r="A357" s="3">
        <v>36313</v>
      </c>
      <c r="B357" s="1" t="s">
        <v>2424</v>
      </c>
      <c r="C357" s="1">
        <v>2</v>
      </c>
      <c r="D357" s="1" t="s">
        <v>2709</v>
      </c>
      <c r="E357" s="1">
        <v>0</v>
      </c>
      <c r="F357" s="1">
        <v>0</v>
      </c>
      <c r="G357" s="1">
        <v>0</v>
      </c>
      <c r="H357" s="1">
        <f t="shared" si="7"/>
        <v>0</v>
      </c>
      <c r="K357" s="1">
        <v>531</v>
      </c>
    </row>
    <row r="358" spans="1:11">
      <c r="A358" s="3">
        <v>36313</v>
      </c>
      <c r="B358" s="1" t="s">
        <v>2710</v>
      </c>
      <c r="C358" s="1">
        <v>3</v>
      </c>
      <c r="D358" s="1" t="s">
        <v>2711</v>
      </c>
      <c r="E358" s="1">
        <v>0</v>
      </c>
      <c r="F358" s="1">
        <v>0</v>
      </c>
      <c r="G358" s="1">
        <v>0</v>
      </c>
      <c r="H358" s="1">
        <f t="shared" si="7"/>
        <v>0</v>
      </c>
      <c r="K358" s="1">
        <v>531</v>
      </c>
    </row>
    <row r="359" spans="1:11">
      <c r="A359" s="3">
        <v>36320</v>
      </c>
      <c r="B359" s="1" t="s">
        <v>2712</v>
      </c>
      <c r="C359" s="1">
        <v>1</v>
      </c>
      <c r="D359" s="1" t="s">
        <v>2713</v>
      </c>
      <c r="E359" s="1">
        <v>0</v>
      </c>
      <c r="F359" s="1">
        <v>0</v>
      </c>
      <c r="G359" s="1">
        <v>0</v>
      </c>
      <c r="H359" s="1">
        <f t="shared" si="7"/>
        <v>0</v>
      </c>
      <c r="I359" s="1">
        <f>STDEV(H359:H361)</f>
        <v>0</v>
      </c>
      <c r="J359" s="1">
        <f>I359/SQRT(3)</f>
        <v>0</v>
      </c>
      <c r="K359" s="1">
        <v>531</v>
      </c>
    </row>
    <row r="360" spans="1:11">
      <c r="A360" s="3">
        <v>36320</v>
      </c>
      <c r="B360" s="1" t="s">
        <v>2714</v>
      </c>
      <c r="C360" s="1">
        <v>2</v>
      </c>
      <c r="D360" s="1" t="s">
        <v>2715</v>
      </c>
      <c r="E360" s="1">
        <v>0</v>
      </c>
      <c r="F360" s="1">
        <v>0</v>
      </c>
      <c r="G360" s="1">
        <v>0</v>
      </c>
      <c r="H360" s="1">
        <f t="shared" si="7"/>
        <v>0</v>
      </c>
      <c r="K360" s="1">
        <v>531</v>
      </c>
    </row>
    <row r="361" spans="1:11">
      <c r="A361" s="3">
        <v>36320</v>
      </c>
      <c r="B361" s="1" t="s">
        <v>2716</v>
      </c>
      <c r="C361" s="1">
        <v>3</v>
      </c>
      <c r="D361" s="1" t="s">
        <v>2717</v>
      </c>
      <c r="E361" s="1">
        <v>0</v>
      </c>
      <c r="F361" s="1">
        <v>0</v>
      </c>
      <c r="G361" s="1">
        <v>0</v>
      </c>
      <c r="H361" s="1">
        <f t="shared" si="7"/>
        <v>0</v>
      </c>
      <c r="K361" s="1">
        <v>531</v>
      </c>
    </row>
    <row r="362" spans="1:11">
      <c r="A362" s="3">
        <v>36327</v>
      </c>
      <c r="B362" s="1" t="s">
        <v>2718</v>
      </c>
      <c r="C362" s="1">
        <v>1</v>
      </c>
      <c r="D362" s="1" t="s">
        <v>3283</v>
      </c>
      <c r="E362" s="1">
        <v>0</v>
      </c>
      <c r="F362" s="1">
        <v>0</v>
      </c>
      <c r="G362" s="1">
        <v>1</v>
      </c>
      <c r="H362" s="1">
        <f t="shared" si="7"/>
        <v>0.33333333333333331</v>
      </c>
      <c r="I362" s="1">
        <f>STDEV(H362:H364)</f>
        <v>0.38490017945975069</v>
      </c>
      <c r="J362" s="1">
        <f>I362/SQRT(3)</f>
        <v>0.22222222222222235</v>
      </c>
      <c r="K362" s="1">
        <v>661</v>
      </c>
    </row>
    <row r="363" spans="1:11">
      <c r="A363" s="3">
        <v>36327</v>
      </c>
      <c r="B363" s="1" t="s">
        <v>3284</v>
      </c>
      <c r="C363" s="1">
        <v>2</v>
      </c>
      <c r="D363" s="1" t="s">
        <v>3285</v>
      </c>
      <c r="E363" s="1">
        <v>0</v>
      </c>
      <c r="F363" s="1">
        <v>1</v>
      </c>
      <c r="G363" s="1">
        <v>0</v>
      </c>
      <c r="H363" s="1">
        <f t="shared" si="7"/>
        <v>0.33333333333333331</v>
      </c>
      <c r="K363" s="1">
        <v>661</v>
      </c>
    </row>
    <row r="364" spans="1:11">
      <c r="A364" s="3">
        <v>36327</v>
      </c>
      <c r="B364" s="1" t="s">
        <v>3286</v>
      </c>
      <c r="C364" s="1">
        <v>3</v>
      </c>
      <c r="D364" s="1" t="s">
        <v>3287</v>
      </c>
      <c r="E364" s="1">
        <v>1</v>
      </c>
      <c r="F364" s="1">
        <v>0</v>
      </c>
      <c r="G364" s="1">
        <v>2</v>
      </c>
      <c r="H364" s="1">
        <f t="shared" si="7"/>
        <v>1</v>
      </c>
      <c r="K364" s="1">
        <v>661</v>
      </c>
    </row>
    <row r="365" spans="1:11">
      <c r="A365" s="3">
        <v>36334</v>
      </c>
      <c r="B365" s="1" t="s">
        <v>3288</v>
      </c>
      <c r="C365" s="1">
        <v>1</v>
      </c>
      <c r="D365" s="1" t="s">
        <v>3289</v>
      </c>
      <c r="E365" s="1">
        <v>0</v>
      </c>
      <c r="F365" s="1">
        <v>0</v>
      </c>
      <c r="G365" s="1">
        <v>0</v>
      </c>
      <c r="H365" s="1">
        <f t="shared" si="7"/>
        <v>0</v>
      </c>
      <c r="I365" s="1">
        <f>STDEV(H365:H367)</f>
        <v>0</v>
      </c>
      <c r="J365" s="1">
        <f>I365/SQRT(3)</f>
        <v>0</v>
      </c>
      <c r="K365" s="1">
        <v>531</v>
      </c>
    </row>
    <row r="366" spans="1:11">
      <c r="A366" s="3">
        <v>36334</v>
      </c>
      <c r="B366" s="1" t="s">
        <v>3290</v>
      </c>
      <c r="C366" s="1">
        <v>2</v>
      </c>
      <c r="D366" s="1" t="s">
        <v>3291</v>
      </c>
      <c r="E366" s="1">
        <v>0</v>
      </c>
      <c r="F366" s="1">
        <v>0</v>
      </c>
      <c r="G366" s="1">
        <v>0</v>
      </c>
      <c r="H366" s="1">
        <f t="shared" si="7"/>
        <v>0</v>
      </c>
      <c r="K366" s="1">
        <v>531</v>
      </c>
    </row>
    <row r="367" spans="1:11">
      <c r="A367" s="3">
        <v>36334</v>
      </c>
      <c r="B367" s="1" t="s">
        <v>3292</v>
      </c>
      <c r="C367" s="1">
        <v>3</v>
      </c>
      <c r="D367" s="1" t="s">
        <v>3293</v>
      </c>
      <c r="E367" s="1">
        <v>0</v>
      </c>
      <c r="F367" s="1">
        <v>0</v>
      </c>
      <c r="G367" s="1">
        <v>0</v>
      </c>
      <c r="H367" s="1">
        <f t="shared" si="7"/>
        <v>0</v>
      </c>
      <c r="K367" s="1">
        <v>531</v>
      </c>
    </row>
    <row r="368" spans="1:11">
      <c r="A368" s="3">
        <v>36341</v>
      </c>
      <c r="B368" s="1" t="s">
        <v>3619</v>
      </c>
      <c r="C368" s="1">
        <v>1</v>
      </c>
      <c r="D368" s="1" t="s">
        <v>3907</v>
      </c>
      <c r="E368" s="1">
        <v>0</v>
      </c>
      <c r="F368" s="1">
        <v>0</v>
      </c>
      <c r="G368" s="1">
        <v>0</v>
      </c>
      <c r="H368" s="1">
        <f t="shared" si="7"/>
        <v>0</v>
      </c>
      <c r="I368" s="1">
        <f>STDEV(H368:H370)</f>
        <v>0.19245008972987526</v>
      </c>
      <c r="J368" s="1">
        <f>I368/SQRT(3)</f>
        <v>0.11111111111111112</v>
      </c>
      <c r="K368" s="1">
        <v>531</v>
      </c>
    </row>
    <row r="369" spans="1:11">
      <c r="A369" s="3">
        <v>36341</v>
      </c>
      <c r="B369" s="1" t="s">
        <v>3908</v>
      </c>
      <c r="C369" s="1">
        <v>2</v>
      </c>
      <c r="D369" s="1" t="s">
        <v>3909</v>
      </c>
      <c r="E369" s="1">
        <v>0</v>
      </c>
      <c r="F369" s="1">
        <v>1</v>
      </c>
      <c r="G369" s="1">
        <v>0</v>
      </c>
      <c r="H369" s="1">
        <f t="shared" si="7"/>
        <v>0.33333333333333331</v>
      </c>
      <c r="K369" s="1">
        <v>531</v>
      </c>
    </row>
    <row r="370" spans="1:11">
      <c r="A370" s="3">
        <v>36341</v>
      </c>
      <c r="B370" s="1" t="s">
        <v>3910</v>
      </c>
      <c r="C370" s="1">
        <v>3</v>
      </c>
      <c r="D370" s="1" t="s">
        <v>3911</v>
      </c>
      <c r="E370" s="1">
        <v>0</v>
      </c>
      <c r="F370" s="1">
        <v>0</v>
      </c>
      <c r="G370" s="1">
        <v>0</v>
      </c>
      <c r="H370" s="1">
        <f t="shared" si="7"/>
        <v>0</v>
      </c>
      <c r="K370" s="1">
        <v>531</v>
      </c>
    </row>
    <row r="371" spans="1:11">
      <c r="A371" s="3">
        <v>36348</v>
      </c>
      <c r="B371" s="1" t="s">
        <v>3912</v>
      </c>
      <c r="C371" s="1">
        <v>1</v>
      </c>
      <c r="D371" s="1" t="s">
        <v>3913</v>
      </c>
      <c r="E371" s="1">
        <v>0</v>
      </c>
      <c r="F371" s="1">
        <v>0</v>
      </c>
      <c r="G371" s="1">
        <v>0</v>
      </c>
      <c r="H371" s="1">
        <f t="shared" si="7"/>
        <v>0</v>
      </c>
      <c r="I371" s="1">
        <f>STDEV(H371:H373)</f>
        <v>0</v>
      </c>
      <c r="J371" s="1">
        <f>I371/SQRT(3)</f>
        <v>0</v>
      </c>
      <c r="K371" s="1">
        <v>531</v>
      </c>
    </row>
    <row r="372" spans="1:11">
      <c r="A372" s="3">
        <v>36348</v>
      </c>
      <c r="B372" s="1" t="s">
        <v>3914</v>
      </c>
      <c r="C372" s="1">
        <v>2</v>
      </c>
      <c r="D372" s="1" t="s">
        <v>3627</v>
      </c>
      <c r="E372" s="1">
        <v>0</v>
      </c>
      <c r="F372" s="1">
        <v>0</v>
      </c>
      <c r="G372" s="1">
        <v>0</v>
      </c>
      <c r="H372" s="1">
        <f t="shared" si="7"/>
        <v>0</v>
      </c>
      <c r="K372" s="1">
        <v>531</v>
      </c>
    </row>
    <row r="373" spans="1:11">
      <c r="A373" s="3">
        <v>36348</v>
      </c>
      <c r="B373" s="1" t="s">
        <v>3628</v>
      </c>
      <c r="C373" s="1">
        <v>3</v>
      </c>
      <c r="D373" s="1" t="s">
        <v>3314</v>
      </c>
      <c r="E373" s="1">
        <v>0</v>
      </c>
      <c r="F373" s="1">
        <v>0</v>
      </c>
      <c r="G373" s="1">
        <v>0</v>
      </c>
      <c r="H373" s="1">
        <f t="shared" si="7"/>
        <v>0</v>
      </c>
      <c r="K373" s="1">
        <v>531</v>
      </c>
    </row>
    <row r="374" spans="1:11">
      <c r="A374" s="3">
        <v>36355</v>
      </c>
      <c r="B374" s="1" t="s">
        <v>3315</v>
      </c>
      <c r="C374" s="1">
        <v>1</v>
      </c>
      <c r="D374" s="1" t="s">
        <v>3316</v>
      </c>
      <c r="E374" s="1">
        <v>0</v>
      </c>
      <c r="F374" s="1">
        <v>1</v>
      </c>
      <c r="G374" s="1">
        <v>1</v>
      </c>
      <c r="H374" s="1">
        <f t="shared" si="7"/>
        <v>0.66666666666666663</v>
      </c>
      <c r="I374" s="1">
        <f>STDEV(H374:H376)</f>
        <v>0.38490017945975052</v>
      </c>
      <c r="J374" s="1">
        <f>I374/SQRT(3)</f>
        <v>0.22222222222222224</v>
      </c>
      <c r="K374" s="1">
        <v>531</v>
      </c>
    </row>
    <row r="375" spans="1:11">
      <c r="A375" s="3">
        <v>36355</v>
      </c>
      <c r="B375" s="1" t="s">
        <v>3039</v>
      </c>
      <c r="C375" s="1">
        <v>2</v>
      </c>
      <c r="D375" s="1" t="s">
        <v>3040</v>
      </c>
      <c r="E375" s="1">
        <v>0</v>
      </c>
      <c r="F375" s="1">
        <v>0</v>
      </c>
      <c r="G375" s="1">
        <v>0</v>
      </c>
      <c r="H375" s="1">
        <f t="shared" si="7"/>
        <v>0</v>
      </c>
      <c r="K375" s="1">
        <v>531</v>
      </c>
    </row>
    <row r="376" spans="1:11">
      <c r="A376" s="3">
        <v>36355</v>
      </c>
      <c r="B376" s="1" t="s">
        <v>3041</v>
      </c>
      <c r="C376" s="1">
        <v>3</v>
      </c>
      <c r="D376" s="1" t="s">
        <v>3042</v>
      </c>
      <c r="E376" s="1">
        <v>0</v>
      </c>
      <c r="F376" s="1">
        <v>0</v>
      </c>
      <c r="G376" s="1">
        <v>0</v>
      </c>
      <c r="H376" s="1">
        <f t="shared" si="7"/>
        <v>0</v>
      </c>
      <c r="K376" s="1">
        <v>531</v>
      </c>
    </row>
    <row r="377" spans="1:11">
      <c r="A377" s="3">
        <v>36362</v>
      </c>
      <c r="B377" s="1" t="s">
        <v>3043</v>
      </c>
      <c r="C377" s="1">
        <v>1</v>
      </c>
      <c r="D377" s="1" t="s">
        <v>3044</v>
      </c>
      <c r="E377" s="1">
        <v>0</v>
      </c>
      <c r="F377" s="1">
        <v>1</v>
      </c>
      <c r="G377" s="1">
        <v>0</v>
      </c>
      <c r="H377" s="1">
        <f t="shared" si="7"/>
        <v>0.33333333333333331</v>
      </c>
      <c r="I377" s="1">
        <f>STDEV(H377:H379)</f>
        <v>0.19245008972987526</v>
      </c>
      <c r="J377" s="1">
        <f>I377/SQRT(3)</f>
        <v>0.11111111111111112</v>
      </c>
      <c r="K377" s="1">
        <v>531</v>
      </c>
    </row>
    <row r="378" spans="1:11">
      <c r="A378" s="3">
        <v>36362</v>
      </c>
      <c r="B378" s="1" t="s">
        <v>3045</v>
      </c>
      <c r="C378" s="1">
        <v>2</v>
      </c>
      <c r="D378" s="1" t="s">
        <v>3046</v>
      </c>
      <c r="E378" s="1">
        <v>0</v>
      </c>
      <c r="F378" s="1">
        <v>0</v>
      </c>
      <c r="G378" s="1">
        <v>0</v>
      </c>
      <c r="H378" s="1">
        <f t="shared" si="7"/>
        <v>0</v>
      </c>
      <c r="K378" s="1">
        <v>531</v>
      </c>
    </row>
    <row r="379" spans="1:11">
      <c r="A379" s="3">
        <v>36362</v>
      </c>
      <c r="B379" s="1" t="s">
        <v>3047</v>
      </c>
      <c r="C379" s="1">
        <v>3</v>
      </c>
      <c r="D379" s="1" t="s">
        <v>3048</v>
      </c>
      <c r="E379" s="1">
        <v>0</v>
      </c>
      <c r="F379" s="1">
        <v>1</v>
      </c>
      <c r="G379" s="1">
        <v>0</v>
      </c>
      <c r="H379" s="1">
        <f t="shared" si="7"/>
        <v>0.33333333333333331</v>
      </c>
      <c r="K379" s="1">
        <v>531</v>
      </c>
    </row>
    <row r="380" spans="1:11">
      <c r="A380" s="3">
        <v>36369</v>
      </c>
      <c r="B380" s="1" t="s">
        <v>3049</v>
      </c>
      <c r="C380" s="1">
        <v>1</v>
      </c>
      <c r="D380" s="1" t="s">
        <v>3050</v>
      </c>
      <c r="E380" s="1">
        <v>0</v>
      </c>
      <c r="F380" s="1">
        <v>0</v>
      </c>
      <c r="G380" s="1">
        <v>0</v>
      </c>
      <c r="H380" s="1">
        <f t="shared" si="7"/>
        <v>0</v>
      </c>
      <c r="I380" s="1">
        <f>STDEV(H380:H382)</f>
        <v>0</v>
      </c>
      <c r="J380" s="1">
        <f>I380/SQRT(3)</f>
        <v>0</v>
      </c>
      <c r="K380" s="1">
        <v>531</v>
      </c>
    </row>
    <row r="381" spans="1:11">
      <c r="A381" s="3">
        <v>36369</v>
      </c>
      <c r="B381" s="1" t="s">
        <v>3051</v>
      </c>
      <c r="C381" s="1">
        <v>2</v>
      </c>
      <c r="D381" s="1" t="s">
        <v>3052</v>
      </c>
      <c r="E381" s="1">
        <v>0</v>
      </c>
      <c r="F381" s="1">
        <v>0</v>
      </c>
      <c r="G381" s="1">
        <v>0</v>
      </c>
      <c r="H381" s="1">
        <f t="shared" si="7"/>
        <v>0</v>
      </c>
      <c r="K381" s="1">
        <v>531</v>
      </c>
    </row>
    <row r="382" spans="1:11">
      <c r="A382" s="3">
        <v>36369</v>
      </c>
      <c r="B382" s="1" t="s">
        <v>3053</v>
      </c>
      <c r="C382" s="1">
        <v>3</v>
      </c>
      <c r="D382" s="1" t="s">
        <v>3054</v>
      </c>
      <c r="E382" s="1">
        <v>0</v>
      </c>
      <c r="F382" s="1">
        <v>0</v>
      </c>
      <c r="G382" s="1">
        <v>0</v>
      </c>
      <c r="H382" s="1">
        <f t="shared" si="7"/>
        <v>0</v>
      </c>
      <c r="K382" s="1">
        <v>531</v>
      </c>
    </row>
    <row r="383" spans="1:11">
      <c r="A383" s="3">
        <v>36376</v>
      </c>
      <c r="B383" s="1" t="s">
        <v>3055</v>
      </c>
      <c r="C383" s="1">
        <v>1</v>
      </c>
      <c r="D383" s="1" t="s">
        <v>3056</v>
      </c>
      <c r="E383" s="1">
        <v>0</v>
      </c>
      <c r="F383" s="1">
        <v>1</v>
      </c>
      <c r="G383" s="1">
        <v>0</v>
      </c>
      <c r="H383" s="1">
        <f t="shared" si="7"/>
        <v>0.33333333333333331</v>
      </c>
      <c r="I383" s="1">
        <f>STDEV(H383:H385)</f>
        <v>0.19245008972987526</v>
      </c>
      <c r="J383" s="1">
        <f>I383/SQRT(3)</f>
        <v>0.11111111111111112</v>
      </c>
      <c r="K383" s="1">
        <v>531</v>
      </c>
    </row>
    <row r="384" spans="1:11">
      <c r="A384" s="3">
        <v>36376</v>
      </c>
      <c r="B384" s="1" t="s">
        <v>3057</v>
      </c>
      <c r="C384" s="1">
        <v>2</v>
      </c>
      <c r="D384" s="1" t="s">
        <v>3058</v>
      </c>
      <c r="E384" s="1">
        <v>0</v>
      </c>
      <c r="F384" s="1">
        <v>0</v>
      </c>
      <c r="G384" s="1">
        <v>0</v>
      </c>
      <c r="H384" s="1">
        <f t="shared" si="7"/>
        <v>0</v>
      </c>
      <c r="K384" s="1">
        <v>531</v>
      </c>
    </row>
    <row r="385" spans="1:12">
      <c r="A385" s="3">
        <v>36376</v>
      </c>
      <c r="B385" s="1" t="s">
        <v>3059</v>
      </c>
      <c r="C385" s="1">
        <v>3</v>
      </c>
      <c r="D385" s="1" t="s">
        <v>3060</v>
      </c>
      <c r="E385" s="1">
        <v>0</v>
      </c>
      <c r="F385" s="1">
        <v>1</v>
      </c>
      <c r="G385" s="1">
        <v>0</v>
      </c>
      <c r="H385" s="1">
        <f t="shared" si="7"/>
        <v>0.33333333333333331</v>
      </c>
      <c r="K385" s="1">
        <v>531</v>
      </c>
    </row>
    <row r="386" spans="1:12">
      <c r="A386" s="3">
        <v>36383</v>
      </c>
      <c r="B386" s="1" t="s">
        <v>3061</v>
      </c>
      <c r="C386" s="1">
        <v>1</v>
      </c>
      <c r="D386" s="1" t="s">
        <v>2797</v>
      </c>
      <c r="E386" s="1">
        <v>0</v>
      </c>
      <c r="F386" s="1">
        <v>1</v>
      </c>
      <c r="G386" s="1">
        <v>2</v>
      </c>
      <c r="H386" s="1">
        <f t="shared" ref="H386:H449" si="8">AVERAGE(E386:G386)</f>
        <v>1</v>
      </c>
      <c r="I386" s="1">
        <f>STDEV(H386:H388)</f>
        <v>0.5091750772173157</v>
      </c>
      <c r="J386" s="1">
        <f>I386/SQRT(3)</f>
        <v>0.29397236789606573</v>
      </c>
      <c r="K386" s="1">
        <v>531</v>
      </c>
    </row>
    <row r="387" spans="1:12">
      <c r="A387" s="3">
        <v>36383</v>
      </c>
      <c r="B387" s="1" t="s">
        <v>2798</v>
      </c>
      <c r="C387" s="1">
        <v>2</v>
      </c>
      <c r="D387" s="1" t="s">
        <v>3063</v>
      </c>
      <c r="E387" s="1">
        <v>0</v>
      </c>
      <c r="F387" s="1">
        <v>2</v>
      </c>
      <c r="G387" s="1">
        <v>0</v>
      </c>
      <c r="H387" s="1">
        <f t="shared" si="8"/>
        <v>0.66666666666666663</v>
      </c>
      <c r="K387" s="1">
        <v>531</v>
      </c>
    </row>
    <row r="388" spans="1:12">
      <c r="A388" s="3">
        <v>36383</v>
      </c>
      <c r="B388" s="1" t="s">
        <v>3064</v>
      </c>
      <c r="C388" s="1">
        <v>3</v>
      </c>
      <c r="D388" s="1" t="s">
        <v>3065</v>
      </c>
      <c r="E388" s="1">
        <v>0</v>
      </c>
      <c r="F388" s="1">
        <v>0</v>
      </c>
      <c r="G388" s="1">
        <v>0</v>
      </c>
      <c r="H388" s="1">
        <f t="shared" si="8"/>
        <v>0</v>
      </c>
      <c r="K388" s="1">
        <v>531</v>
      </c>
    </row>
    <row r="389" spans="1:12">
      <c r="A389" s="3">
        <v>36390</v>
      </c>
      <c r="B389" s="1" t="s">
        <v>3066</v>
      </c>
      <c r="C389" s="1">
        <v>1</v>
      </c>
      <c r="D389" s="1" t="s">
        <v>2802</v>
      </c>
      <c r="E389" s="1">
        <v>0</v>
      </c>
      <c r="F389" s="1">
        <v>0</v>
      </c>
      <c r="G389" s="1">
        <v>0</v>
      </c>
      <c r="H389" s="1">
        <f t="shared" si="8"/>
        <v>0</v>
      </c>
      <c r="I389" s="1">
        <f>STDEV(H389:H391)</f>
        <v>1.0183501544346314</v>
      </c>
      <c r="J389" s="1">
        <f>I389/SQRT(3)</f>
        <v>0.58794473579213147</v>
      </c>
      <c r="K389" s="1">
        <v>661</v>
      </c>
    </row>
    <row r="390" spans="1:12">
      <c r="A390" s="3">
        <v>36390</v>
      </c>
      <c r="B390" s="1" t="s">
        <v>2803</v>
      </c>
      <c r="C390" s="1">
        <v>2</v>
      </c>
      <c r="D390" s="1" t="s">
        <v>3069</v>
      </c>
      <c r="E390" s="1">
        <v>1</v>
      </c>
      <c r="F390" s="1">
        <v>2</v>
      </c>
      <c r="G390" s="1">
        <v>3</v>
      </c>
      <c r="H390" s="1">
        <f t="shared" si="8"/>
        <v>2</v>
      </c>
      <c r="K390" s="1">
        <v>661</v>
      </c>
    </row>
    <row r="391" spans="1:12">
      <c r="A391" s="3">
        <v>36390</v>
      </c>
      <c r="B391" s="1" t="s">
        <v>3070</v>
      </c>
      <c r="C391" s="1">
        <v>3</v>
      </c>
      <c r="D391" s="1" t="s">
        <v>3071</v>
      </c>
      <c r="E391" s="1">
        <v>1</v>
      </c>
      <c r="F391" s="1">
        <v>3</v>
      </c>
      <c r="G391" s="1">
        <v>0</v>
      </c>
      <c r="H391" s="1">
        <f t="shared" si="8"/>
        <v>1.3333333333333333</v>
      </c>
      <c r="K391" s="1">
        <v>661</v>
      </c>
    </row>
    <row r="392" spans="1:12">
      <c r="A392" s="3">
        <v>36308</v>
      </c>
      <c r="B392" s="1" t="s">
        <v>3072</v>
      </c>
      <c r="C392" s="1">
        <v>1</v>
      </c>
      <c r="D392" s="1" t="s">
        <v>3073</v>
      </c>
      <c r="E392" s="1">
        <v>0</v>
      </c>
      <c r="F392" s="1">
        <v>0</v>
      </c>
      <c r="G392" s="1">
        <v>0</v>
      </c>
      <c r="H392" s="1">
        <f t="shared" si="8"/>
        <v>0</v>
      </c>
      <c r="I392" s="1">
        <f>STDEV(H392:H394)</f>
        <v>0</v>
      </c>
      <c r="J392" s="1">
        <f>I392/SQRT(3)</f>
        <v>0</v>
      </c>
      <c r="K392" s="1">
        <v>661</v>
      </c>
      <c r="L392" s="1">
        <v>105605</v>
      </c>
    </row>
    <row r="393" spans="1:12">
      <c r="A393" s="3">
        <v>36308</v>
      </c>
      <c r="B393" s="1" t="s">
        <v>3074</v>
      </c>
      <c r="C393" s="1">
        <v>2</v>
      </c>
      <c r="D393" s="1" t="s">
        <v>3075</v>
      </c>
      <c r="E393" s="1">
        <v>0</v>
      </c>
      <c r="F393" s="1">
        <v>0</v>
      </c>
      <c r="G393" s="1">
        <v>0</v>
      </c>
      <c r="H393" s="1">
        <f t="shared" si="8"/>
        <v>0</v>
      </c>
      <c r="K393" s="1">
        <v>661</v>
      </c>
      <c r="L393" s="1">
        <v>105605</v>
      </c>
    </row>
    <row r="394" spans="1:12">
      <c r="A394" s="3">
        <v>36308</v>
      </c>
      <c r="B394" s="1" t="s">
        <v>3076</v>
      </c>
      <c r="C394" s="1">
        <v>3</v>
      </c>
      <c r="D394" s="1" t="s">
        <v>3077</v>
      </c>
      <c r="E394" s="1">
        <v>0</v>
      </c>
      <c r="F394" s="1">
        <v>0</v>
      </c>
      <c r="G394" s="1">
        <v>0</v>
      </c>
      <c r="H394" s="1">
        <f t="shared" si="8"/>
        <v>0</v>
      </c>
      <c r="K394" s="1">
        <v>661</v>
      </c>
      <c r="L394" s="1">
        <v>105605</v>
      </c>
    </row>
    <row r="395" spans="1:12">
      <c r="A395" s="3">
        <v>36313</v>
      </c>
      <c r="B395" s="1" t="s">
        <v>3078</v>
      </c>
      <c r="C395" s="1">
        <v>1</v>
      </c>
      <c r="D395" s="1" t="s">
        <v>2825</v>
      </c>
      <c r="E395" s="1">
        <v>0</v>
      </c>
      <c r="F395" s="1">
        <v>0</v>
      </c>
      <c r="G395" s="1">
        <v>0</v>
      </c>
      <c r="H395" s="1">
        <f t="shared" si="8"/>
        <v>0</v>
      </c>
      <c r="I395" s="1">
        <f>STDEV(H395:H397)</f>
        <v>0</v>
      </c>
      <c r="J395" s="1">
        <f>I395/SQRT(3)</f>
        <v>0</v>
      </c>
      <c r="K395" s="1">
        <v>531</v>
      </c>
      <c r="L395" s="1">
        <v>105605</v>
      </c>
    </row>
    <row r="396" spans="1:12">
      <c r="A396" s="3">
        <v>36313</v>
      </c>
      <c r="B396" s="1" t="s">
        <v>2826</v>
      </c>
      <c r="C396" s="1">
        <v>2</v>
      </c>
      <c r="D396" s="1" t="s">
        <v>2827</v>
      </c>
      <c r="E396" s="1">
        <v>0</v>
      </c>
      <c r="F396" s="1">
        <v>0</v>
      </c>
      <c r="G396" s="1">
        <v>0</v>
      </c>
      <c r="H396" s="1">
        <f t="shared" si="8"/>
        <v>0</v>
      </c>
      <c r="K396" s="1">
        <v>531</v>
      </c>
      <c r="L396" s="1">
        <v>105605</v>
      </c>
    </row>
    <row r="397" spans="1:12">
      <c r="A397" s="3">
        <v>36313</v>
      </c>
      <c r="B397" s="1" t="s">
        <v>2828</v>
      </c>
      <c r="C397" s="1">
        <v>3</v>
      </c>
      <c r="D397" s="1" t="s">
        <v>2829</v>
      </c>
      <c r="E397" s="1">
        <v>0</v>
      </c>
      <c r="F397" s="1">
        <v>0</v>
      </c>
      <c r="G397" s="1">
        <v>0</v>
      </c>
      <c r="H397" s="1">
        <f t="shared" si="8"/>
        <v>0</v>
      </c>
      <c r="K397" s="1">
        <v>531</v>
      </c>
      <c r="L397" s="1">
        <v>105605</v>
      </c>
    </row>
    <row r="398" spans="1:12">
      <c r="A398" s="3">
        <v>36320</v>
      </c>
      <c r="B398" s="1" t="s">
        <v>2830</v>
      </c>
      <c r="C398" s="1">
        <v>1</v>
      </c>
      <c r="D398" s="1" t="s">
        <v>2831</v>
      </c>
      <c r="E398" s="1">
        <v>0</v>
      </c>
      <c r="F398" s="1">
        <v>0</v>
      </c>
      <c r="G398" s="1">
        <v>0</v>
      </c>
      <c r="H398" s="1">
        <f t="shared" si="8"/>
        <v>0</v>
      </c>
      <c r="I398" s="1">
        <f>STDEV(H398:H400)</f>
        <v>0</v>
      </c>
      <c r="J398" s="1">
        <f>I398/SQRT(3)</f>
        <v>0</v>
      </c>
      <c r="K398" s="1">
        <v>531</v>
      </c>
      <c r="L398" s="1">
        <v>105605</v>
      </c>
    </row>
    <row r="399" spans="1:12">
      <c r="A399" s="3">
        <v>36320</v>
      </c>
      <c r="B399" s="1" t="s">
        <v>2832</v>
      </c>
      <c r="C399" s="1">
        <v>2</v>
      </c>
      <c r="D399" s="1" t="s">
        <v>2833</v>
      </c>
      <c r="E399" s="1">
        <v>0</v>
      </c>
      <c r="F399" s="1">
        <v>0</v>
      </c>
      <c r="G399" s="1">
        <v>0</v>
      </c>
      <c r="H399" s="1">
        <f t="shared" si="8"/>
        <v>0</v>
      </c>
      <c r="K399" s="1">
        <v>531</v>
      </c>
      <c r="L399" s="1">
        <v>105605</v>
      </c>
    </row>
    <row r="400" spans="1:12">
      <c r="A400" s="3">
        <v>36320</v>
      </c>
      <c r="B400" s="1" t="s">
        <v>2834</v>
      </c>
      <c r="C400" s="1">
        <v>3</v>
      </c>
      <c r="D400" s="1" t="s">
        <v>2835</v>
      </c>
      <c r="E400" s="1">
        <v>0</v>
      </c>
      <c r="F400" s="1">
        <v>0</v>
      </c>
      <c r="G400" s="1">
        <v>0</v>
      </c>
      <c r="H400" s="1">
        <f t="shared" si="8"/>
        <v>0</v>
      </c>
      <c r="K400" s="1">
        <v>531</v>
      </c>
      <c r="L400" s="1">
        <v>105605</v>
      </c>
    </row>
    <row r="401" spans="1:12">
      <c r="A401" s="3">
        <v>36327</v>
      </c>
      <c r="B401" s="1" t="s">
        <v>2836</v>
      </c>
      <c r="C401" s="1">
        <v>1</v>
      </c>
      <c r="D401" s="1" t="s">
        <v>2542</v>
      </c>
      <c r="E401" s="1">
        <v>0</v>
      </c>
      <c r="F401" s="1">
        <v>0</v>
      </c>
      <c r="G401" s="1">
        <v>0</v>
      </c>
      <c r="H401" s="1">
        <f t="shared" si="8"/>
        <v>0</v>
      </c>
      <c r="I401" s="1">
        <f>STDEV(H401:H403)</f>
        <v>0</v>
      </c>
      <c r="J401" s="1">
        <f>I401/SQRT(3)</f>
        <v>0</v>
      </c>
      <c r="K401" s="1">
        <v>661</v>
      </c>
      <c r="L401" s="1">
        <v>105605</v>
      </c>
    </row>
    <row r="402" spans="1:12">
      <c r="A402" s="3">
        <v>36327</v>
      </c>
      <c r="B402" s="1" t="s">
        <v>2543</v>
      </c>
      <c r="C402" s="1">
        <v>2</v>
      </c>
      <c r="D402" s="1" t="s">
        <v>2544</v>
      </c>
      <c r="E402" s="1">
        <v>0</v>
      </c>
      <c r="F402" s="1">
        <v>0</v>
      </c>
      <c r="G402" s="1">
        <v>0</v>
      </c>
      <c r="H402" s="1">
        <f t="shared" si="8"/>
        <v>0</v>
      </c>
      <c r="K402" s="1">
        <v>661</v>
      </c>
      <c r="L402" s="1">
        <v>105605</v>
      </c>
    </row>
    <row r="403" spans="1:12">
      <c r="A403" s="3">
        <v>36327</v>
      </c>
      <c r="B403" s="1" t="s">
        <v>2545</v>
      </c>
      <c r="C403" s="1">
        <v>3</v>
      </c>
      <c r="D403" s="1" t="s">
        <v>2282</v>
      </c>
      <c r="E403" s="1">
        <v>0</v>
      </c>
      <c r="F403" s="1">
        <v>0</v>
      </c>
      <c r="G403" s="1">
        <v>0</v>
      </c>
      <c r="H403" s="1">
        <f t="shared" si="8"/>
        <v>0</v>
      </c>
      <c r="K403" s="1">
        <v>661</v>
      </c>
      <c r="L403" s="1">
        <v>105605</v>
      </c>
    </row>
    <row r="404" spans="1:12">
      <c r="A404" s="3">
        <v>36334</v>
      </c>
      <c r="B404" s="1" t="s">
        <v>2283</v>
      </c>
      <c r="C404" s="1">
        <v>1</v>
      </c>
      <c r="D404" s="1" t="s">
        <v>2284</v>
      </c>
      <c r="E404" s="1">
        <v>0</v>
      </c>
      <c r="F404" s="1">
        <v>0</v>
      </c>
      <c r="G404" s="1">
        <v>0</v>
      </c>
      <c r="H404" s="1">
        <f t="shared" si="8"/>
        <v>0</v>
      </c>
      <c r="I404" s="1">
        <f>STDEV(H404:H406)</f>
        <v>0</v>
      </c>
      <c r="J404" s="1">
        <f>I404/SQRT(3)</f>
        <v>0</v>
      </c>
      <c r="K404" s="1">
        <v>531</v>
      </c>
      <c r="L404" s="1">
        <v>105605</v>
      </c>
    </row>
    <row r="405" spans="1:12">
      <c r="A405" s="3">
        <v>36334</v>
      </c>
      <c r="B405" s="1" t="s">
        <v>2285</v>
      </c>
      <c r="C405" s="1">
        <v>2</v>
      </c>
      <c r="D405" s="1" t="s">
        <v>2286</v>
      </c>
      <c r="E405" s="1">
        <v>0</v>
      </c>
      <c r="F405" s="1">
        <v>0</v>
      </c>
      <c r="G405" s="1">
        <v>0</v>
      </c>
      <c r="H405" s="1">
        <f t="shared" si="8"/>
        <v>0</v>
      </c>
      <c r="K405" s="1">
        <v>531</v>
      </c>
      <c r="L405" s="1">
        <v>105605</v>
      </c>
    </row>
    <row r="406" spans="1:12">
      <c r="A406" s="3">
        <v>36334</v>
      </c>
      <c r="B406" s="1" t="s">
        <v>2287</v>
      </c>
      <c r="C406" s="1">
        <v>3</v>
      </c>
      <c r="D406" s="1" t="s">
        <v>2288</v>
      </c>
      <c r="E406" s="1">
        <v>0</v>
      </c>
      <c r="F406" s="1">
        <v>0</v>
      </c>
      <c r="G406" s="1">
        <v>0</v>
      </c>
      <c r="H406" s="1">
        <f t="shared" si="8"/>
        <v>0</v>
      </c>
      <c r="K406" s="1">
        <v>531</v>
      </c>
      <c r="L406" s="1">
        <v>105605</v>
      </c>
    </row>
    <row r="407" spans="1:12">
      <c r="A407" s="3">
        <v>36341</v>
      </c>
      <c r="B407" s="1" t="s">
        <v>2289</v>
      </c>
      <c r="C407" s="1">
        <v>1</v>
      </c>
      <c r="D407" s="1" t="s">
        <v>2290</v>
      </c>
      <c r="E407" s="1">
        <v>0</v>
      </c>
      <c r="F407" s="1">
        <v>0</v>
      </c>
      <c r="G407" s="1">
        <v>0</v>
      </c>
      <c r="H407" s="1">
        <f t="shared" si="8"/>
        <v>0</v>
      </c>
      <c r="I407" s="1">
        <f>STDEV(H407:H409)</f>
        <v>0</v>
      </c>
      <c r="J407" s="1">
        <f>I407/SQRT(3)</f>
        <v>0</v>
      </c>
      <c r="K407" s="1">
        <v>531</v>
      </c>
      <c r="L407" s="1">
        <v>105605</v>
      </c>
    </row>
    <row r="408" spans="1:12">
      <c r="A408" s="3">
        <v>36341</v>
      </c>
      <c r="B408" s="1" t="s">
        <v>2291</v>
      </c>
      <c r="C408" s="1">
        <v>2</v>
      </c>
      <c r="D408" s="1" t="s">
        <v>2555</v>
      </c>
      <c r="E408" s="1">
        <v>0</v>
      </c>
      <c r="F408" s="1">
        <v>0</v>
      </c>
      <c r="G408" s="1">
        <v>0</v>
      </c>
      <c r="H408" s="1">
        <f t="shared" si="8"/>
        <v>0</v>
      </c>
      <c r="K408" s="1">
        <v>531</v>
      </c>
      <c r="L408" s="1">
        <v>105605</v>
      </c>
    </row>
    <row r="409" spans="1:12">
      <c r="A409" s="3">
        <v>36341</v>
      </c>
      <c r="B409" s="1" t="s">
        <v>2556</v>
      </c>
      <c r="C409" s="1">
        <v>3</v>
      </c>
      <c r="D409" s="1" t="s">
        <v>2557</v>
      </c>
      <c r="E409" s="1">
        <v>0</v>
      </c>
      <c r="F409" s="1">
        <v>0</v>
      </c>
      <c r="G409" s="1">
        <v>0</v>
      </c>
      <c r="H409" s="1">
        <f t="shared" si="8"/>
        <v>0</v>
      </c>
      <c r="K409" s="1">
        <v>531</v>
      </c>
      <c r="L409" s="1">
        <v>105605</v>
      </c>
    </row>
    <row r="410" spans="1:12">
      <c r="A410" s="3">
        <v>36348</v>
      </c>
      <c r="B410" s="1" t="s">
        <v>2558</v>
      </c>
      <c r="C410" s="1">
        <v>1</v>
      </c>
      <c r="D410" s="1" t="s">
        <v>2559</v>
      </c>
      <c r="E410" s="1">
        <v>0</v>
      </c>
      <c r="F410" s="1">
        <v>0</v>
      </c>
      <c r="G410" s="1">
        <v>0</v>
      </c>
      <c r="H410" s="1">
        <f t="shared" si="8"/>
        <v>0</v>
      </c>
      <c r="I410" s="1">
        <f>STDEV(H410:H412)</f>
        <v>0</v>
      </c>
      <c r="J410" s="1">
        <f>I410/SQRT(3)</f>
        <v>0</v>
      </c>
      <c r="K410" s="1">
        <v>531</v>
      </c>
      <c r="L410" s="1">
        <v>105605</v>
      </c>
    </row>
    <row r="411" spans="1:12">
      <c r="A411" s="3">
        <v>36348</v>
      </c>
      <c r="B411" s="1" t="s">
        <v>2560</v>
      </c>
      <c r="C411" s="1">
        <v>2</v>
      </c>
      <c r="D411" s="1" t="s">
        <v>2561</v>
      </c>
      <c r="E411" s="1">
        <v>0</v>
      </c>
      <c r="F411" s="1">
        <v>0</v>
      </c>
      <c r="G411" s="1">
        <v>0</v>
      </c>
      <c r="H411" s="1">
        <f t="shared" si="8"/>
        <v>0</v>
      </c>
      <c r="K411" s="1">
        <v>531</v>
      </c>
      <c r="L411" s="1">
        <v>105605</v>
      </c>
    </row>
    <row r="412" spans="1:12">
      <c r="A412" s="3">
        <v>36348</v>
      </c>
      <c r="B412" s="1" t="s">
        <v>2562</v>
      </c>
      <c r="C412" s="1">
        <v>3</v>
      </c>
      <c r="D412" s="1" t="s">
        <v>2563</v>
      </c>
      <c r="E412" s="1">
        <v>0</v>
      </c>
      <c r="F412" s="1">
        <v>0</v>
      </c>
      <c r="G412" s="1">
        <v>0</v>
      </c>
      <c r="H412" s="1">
        <f t="shared" si="8"/>
        <v>0</v>
      </c>
      <c r="K412" s="1">
        <v>531</v>
      </c>
      <c r="L412" s="1">
        <v>105605</v>
      </c>
    </row>
    <row r="413" spans="1:12">
      <c r="A413" s="3">
        <v>36355</v>
      </c>
      <c r="B413" s="1" t="s">
        <v>2564</v>
      </c>
      <c r="C413" s="1">
        <v>1</v>
      </c>
      <c r="D413" s="1" t="s">
        <v>2565</v>
      </c>
      <c r="E413" s="1">
        <v>0</v>
      </c>
      <c r="F413" s="1">
        <v>0</v>
      </c>
      <c r="G413" s="1">
        <v>0</v>
      </c>
      <c r="H413" s="1">
        <f t="shared" si="8"/>
        <v>0</v>
      </c>
      <c r="I413" s="1">
        <f>STDEV(H413:H415)</f>
        <v>0</v>
      </c>
      <c r="J413" s="1">
        <f>I413/SQRT(3)</f>
        <v>0</v>
      </c>
      <c r="K413" s="1">
        <v>531</v>
      </c>
      <c r="L413" s="1">
        <v>105605</v>
      </c>
    </row>
    <row r="414" spans="1:12">
      <c r="A414" s="3">
        <v>36355</v>
      </c>
      <c r="B414" s="1" t="s">
        <v>2566</v>
      </c>
      <c r="C414" s="1">
        <v>2</v>
      </c>
      <c r="D414" s="1" t="s">
        <v>2567</v>
      </c>
      <c r="E414" s="1">
        <v>0</v>
      </c>
      <c r="F414" s="1">
        <v>0</v>
      </c>
      <c r="G414" s="1">
        <v>0</v>
      </c>
      <c r="H414" s="1">
        <f t="shared" si="8"/>
        <v>0</v>
      </c>
      <c r="K414" s="1">
        <v>531</v>
      </c>
      <c r="L414" s="1">
        <v>105605</v>
      </c>
    </row>
    <row r="415" spans="1:12">
      <c r="A415" s="3">
        <v>36355</v>
      </c>
      <c r="B415" s="1" t="s">
        <v>2863</v>
      </c>
      <c r="C415" s="1">
        <v>3</v>
      </c>
      <c r="D415" s="1" t="s">
        <v>2864</v>
      </c>
      <c r="E415" s="1">
        <v>0</v>
      </c>
      <c r="F415" s="1">
        <v>0</v>
      </c>
      <c r="G415" s="1">
        <v>0</v>
      </c>
      <c r="H415" s="1">
        <f t="shared" si="8"/>
        <v>0</v>
      </c>
      <c r="K415" s="1">
        <v>531</v>
      </c>
      <c r="L415" s="1">
        <v>105605</v>
      </c>
    </row>
    <row r="416" spans="1:12">
      <c r="A416" s="3">
        <v>36362</v>
      </c>
      <c r="B416" s="1" t="s">
        <v>2865</v>
      </c>
      <c r="C416" s="1">
        <v>1</v>
      </c>
      <c r="D416" s="1" t="s">
        <v>2866</v>
      </c>
      <c r="E416" s="1">
        <v>0</v>
      </c>
      <c r="F416" s="1">
        <v>0</v>
      </c>
      <c r="G416" s="1">
        <v>0</v>
      </c>
      <c r="H416" s="1">
        <f t="shared" si="8"/>
        <v>0</v>
      </c>
      <c r="I416" s="1">
        <f>STDEV(H416:H418)</f>
        <v>0</v>
      </c>
      <c r="J416" s="1">
        <f>I416/SQRT(3)</f>
        <v>0</v>
      </c>
      <c r="K416" s="1">
        <v>531</v>
      </c>
      <c r="L416" s="1">
        <v>105605</v>
      </c>
    </row>
    <row r="417" spans="1:12">
      <c r="A417" s="3">
        <v>36362</v>
      </c>
      <c r="B417" s="1" t="s">
        <v>2867</v>
      </c>
      <c r="C417" s="1">
        <v>2</v>
      </c>
      <c r="D417" s="1" t="s">
        <v>2868</v>
      </c>
      <c r="E417" s="1">
        <v>0</v>
      </c>
      <c r="F417" s="1">
        <v>0</v>
      </c>
      <c r="G417" s="1">
        <v>0</v>
      </c>
      <c r="H417" s="1">
        <f t="shared" si="8"/>
        <v>0</v>
      </c>
      <c r="K417" s="1">
        <v>531</v>
      </c>
      <c r="L417" s="1">
        <v>105605</v>
      </c>
    </row>
    <row r="418" spans="1:12">
      <c r="A418" s="3">
        <v>36362</v>
      </c>
      <c r="B418" s="1" t="s">
        <v>2869</v>
      </c>
      <c r="C418" s="1">
        <v>3</v>
      </c>
      <c r="D418" s="1" t="s">
        <v>2870</v>
      </c>
      <c r="E418" s="1">
        <v>0</v>
      </c>
      <c r="F418" s="1">
        <v>0</v>
      </c>
      <c r="G418" s="1">
        <v>0</v>
      </c>
      <c r="H418" s="1">
        <f t="shared" si="8"/>
        <v>0</v>
      </c>
      <c r="K418" s="1">
        <v>531</v>
      </c>
      <c r="L418" s="1">
        <v>105605</v>
      </c>
    </row>
    <row r="419" spans="1:12">
      <c r="A419" s="3">
        <v>36369</v>
      </c>
      <c r="B419" s="1" t="s">
        <v>2871</v>
      </c>
      <c r="C419" s="1">
        <v>1</v>
      </c>
      <c r="D419" s="1" t="s">
        <v>2872</v>
      </c>
      <c r="E419" s="1">
        <v>0</v>
      </c>
      <c r="F419" s="1">
        <v>0</v>
      </c>
      <c r="G419" s="1">
        <v>0</v>
      </c>
      <c r="H419" s="1">
        <f t="shared" si="8"/>
        <v>0</v>
      </c>
      <c r="I419" s="1">
        <f>STDEV(H419:H421)</f>
        <v>0</v>
      </c>
      <c r="J419" s="1">
        <f>I419/SQRT(3)</f>
        <v>0</v>
      </c>
      <c r="K419" s="1">
        <v>531</v>
      </c>
      <c r="L419" s="1">
        <v>105605</v>
      </c>
    </row>
    <row r="420" spans="1:12">
      <c r="A420" s="3">
        <v>36369</v>
      </c>
      <c r="B420" s="1" t="s">
        <v>2873</v>
      </c>
      <c r="C420" s="1">
        <v>2</v>
      </c>
      <c r="D420" s="1" t="s">
        <v>2874</v>
      </c>
      <c r="E420" s="1">
        <v>0</v>
      </c>
      <c r="F420" s="1">
        <v>0</v>
      </c>
      <c r="G420" s="1">
        <v>0</v>
      </c>
      <c r="H420" s="1">
        <f t="shared" si="8"/>
        <v>0</v>
      </c>
      <c r="K420" s="1">
        <v>531</v>
      </c>
      <c r="L420" s="1">
        <v>105605</v>
      </c>
    </row>
    <row r="421" spans="1:12">
      <c r="A421" s="3">
        <v>36369</v>
      </c>
      <c r="B421" s="1" t="s">
        <v>2875</v>
      </c>
      <c r="C421" s="1">
        <v>3</v>
      </c>
      <c r="D421" s="1" t="s">
        <v>2876</v>
      </c>
      <c r="E421" s="1">
        <v>0</v>
      </c>
      <c r="F421" s="1">
        <v>0</v>
      </c>
      <c r="G421" s="1">
        <v>0</v>
      </c>
      <c r="H421" s="1">
        <f t="shared" si="8"/>
        <v>0</v>
      </c>
      <c r="K421" s="1">
        <v>531</v>
      </c>
      <c r="L421" s="1">
        <v>105605</v>
      </c>
    </row>
    <row r="422" spans="1:12">
      <c r="A422" s="3">
        <v>36376</v>
      </c>
      <c r="B422" s="1" t="s">
        <v>2877</v>
      </c>
      <c r="C422" s="1">
        <v>1</v>
      </c>
      <c r="D422" s="1" t="s">
        <v>3449</v>
      </c>
      <c r="E422" s="1">
        <v>0</v>
      </c>
      <c r="F422" s="1">
        <v>0</v>
      </c>
      <c r="G422" s="1">
        <v>0</v>
      </c>
      <c r="H422" s="1">
        <f t="shared" si="8"/>
        <v>0</v>
      </c>
      <c r="I422" s="1">
        <f>STDEV(H422:H424)</f>
        <v>0</v>
      </c>
      <c r="J422" s="1">
        <f>I422/SQRT(3)</f>
        <v>0</v>
      </c>
      <c r="K422" s="1">
        <v>531</v>
      </c>
      <c r="L422" s="1">
        <v>105605</v>
      </c>
    </row>
    <row r="423" spans="1:12">
      <c r="A423" s="3">
        <v>36376</v>
      </c>
      <c r="B423" s="1" t="s">
        <v>3450</v>
      </c>
      <c r="C423" s="1">
        <v>2</v>
      </c>
      <c r="D423" s="1" t="s">
        <v>3451</v>
      </c>
      <c r="E423" s="1">
        <v>0</v>
      </c>
      <c r="F423" s="1">
        <v>0</v>
      </c>
      <c r="G423" s="1">
        <v>0</v>
      </c>
      <c r="H423" s="1">
        <f t="shared" si="8"/>
        <v>0</v>
      </c>
      <c r="K423" s="1">
        <v>531</v>
      </c>
      <c r="L423" s="1">
        <v>105605</v>
      </c>
    </row>
    <row r="424" spans="1:12">
      <c r="A424" s="3">
        <v>36376</v>
      </c>
      <c r="B424" s="1" t="s">
        <v>3452</v>
      </c>
      <c r="C424" s="1">
        <v>3</v>
      </c>
      <c r="D424" s="1" t="s">
        <v>3453</v>
      </c>
      <c r="E424" s="1">
        <v>0</v>
      </c>
      <c r="F424" s="1">
        <v>0</v>
      </c>
      <c r="G424" s="1">
        <v>0</v>
      </c>
      <c r="H424" s="1">
        <f t="shared" si="8"/>
        <v>0</v>
      </c>
      <c r="K424" s="1">
        <v>531</v>
      </c>
      <c r="L424" s="1">
        <v>105605</v>
      </c>
    </row>
    <row r="425" spans="1:12">
      <c r="A425" s="3">
        <v>36383</v>
      </c>
      <c r="B425" s="1" t="s">
        <v>3454</v>
      </c>
      <c r="C425" s="1">
        <v>1</v>
      </c>
      <c r="D425" s="1" t="s">
        <v>3455</v>
      </c>
      <c r="E425" s="1">
        <v>0</v>
      </c>
      <c r="F425" s="1">
        <v>0</v>
      </c>
      <c r="G425" s="1">
        <v>0</v>
      </c>
      <c r="H425" s="1">
        <f t="shared" si="8"/>
        <v>0</v>
      </c>
      <c r="I425" s="1">
        <f>STDEV(H425:H427)</f>
        <v>0</v>
      </c>
      <c r="J425" s="1">
        <f>I425/SQRT(3)</f>
        <v>0</v>
      </c>
      <c r="K425" s="1">
        <v>531</v>
      </c>
      <c r="L425" s="1">
        <v>119060</v>
      </c>
    </row>
    <row r="426" spans="1:12">
      <c r="A426" s="3">
        <v>36383</v>
      </c>
      <c r="B426" s="1" t="s">
        <v>3456</v>
      </c>
      <c r="C426" s="1">
        <v>2</v>
      </c>
      <c r="D426" s="1" t="s">
        <v>3457</v>
      </c>
      <c r="E426" s="1">
        <v>0</v>
      </c>
      <c r="F426" s="1">
        <v>0</v>
      </c>
      <c r="G426" s="1">
        <v>0</v>
      </c>
      <c r="H426" s="1">
        <f t="shared" si="8"/>
        <v>0</v>
      </c>
      <c r="K426" s="1">
        <v>531</v>
      </c>
      <c r="L426" s="1">
        <v>119060</v>
      </c>
    </row>
    <row r="427" spans="1:12">
      <c r="A427" s="3">
        <v>36383</v>
      </c>
      <c r="B427" s="1" t="s">
        <v>3458</v>
      </c>
      <c r="C427" s="1">
        <v>3</v>
      </c>
      <c r="D427" s="1" t="s">
        <v>3459</v>
      </c>
      <c r="E427" s="1">
        <v>0</v>
      </c>
      <c r="F427" s="1">
        <v>0</v>
      </c>
      <c r="G427" s="1">
        <v>0</v>
      </c>
      <c r="H427" s="1">
        <f t="shared" si="8"/>
        <v>0</v>
      </c>
      <c r="K427" s="1">
        <v>531</v>
      </c>
      <c r="L427" s="1">
        <v>119060</v>
      </c>
    </row>
    <row r="428" spans="1:12">
      <c r="A428" s="3">
        <v>36390</v>
      </c>
      <c r="B428" s="1" t="s">
        <v>3460</v>
      </c>
      <c r="C428" s="1">
        <v>1</v>
      </c>
      <c r="D428" s="1" t="s">
        <v>3461</v>
      </c>
      <c r="E428" s="1">
        <v>0</v>
      </c>
      <c r="F428" s="1">
        <v>0</v>
      </c>
      <c r="G428" s="1">
        <v>0</v>
      </c>
      <c r="H428" s="1">
        <f t="shared" si="8"/>
        <v>0</v>
      </c>
      <c r="I428" s="1">
        <f>STDEV(H428:H430)</f>
        <v>0</v>
      </c>
      <c r="J428" s="1">
        <f>I428/SQRT(3)</f>
        <v>0</v>
      </c>
      <c r="K428" s="1">
        <v>661</v>
      </c>
      <c r="L428" s="1">
        <v>119060</v>
      </c>
    </row>
    <row r="429" spans="1:12">
      <c r="A429" s="3">
        <v>36390</v>
      </c>
      <c r="B429" s="1" t="s">
        <v>3462</v>
      </c>
      <c r="C429" s="1">
        <v>2</v>
      </c>
      <c r="D429" s="1" t="s">
        <v>4037</v>
      </c>
      <c r="E429" s="1">
        <v>0</v>
      </c>
      <c r="F429" s="1">
        <v>0</v>
      </c>
      <c r="G429" s="1">
        <v>0</v>
      </c>
      <c r="H429" s="1">
        <f t="shared" si="8"/>
        <v>0</v>
      </c>
      <c r="K429" s="1">
        <v>661</v>
      </c>
      <c r="L429" s="1">
        <v>119060</v>
      </c>
    </row>
    <row r="430" spans="1:12">
      <c r="A430" s="3">
        <v>36390</v>
      </c>
      <c r="B430" s="1" t="s">
        <v>4038</v>
      </c>
      <c r="C430" s="1">
        <v>3</v>
      </c>
      <c r="D430" s="1" t="s">
        <v>4039</v>
      </c>
      <c r="E430" s="1">
        <v>0</v>
      </c>
      <c r="F430" s="1">
        <v>0</v>
      </c>
      <c r="G430" s="1">
        <v>0</v>
      </c>
      <c r="H430" s="1">
        <f t="shared" si="8"/>
        <v>0</v>
      </c>
      <c r="K430" s="1">
        <v>661</v>
      </c>
      <c r="L430" s="1">
        <v>119060</v>
      </c>
    </row>
    <row r="431" spans="1:12">
      <c r="A431" s="3">
        <v>36308</v>
      </c>
      <c r="B431" s="1" t="s">
        <v>4040</v>
      </c>
      <c r="C431" s="1">
        <v>1</v>
      </c>
      <c r="D431" s="1" t="s">
        <v>4041</v>
      </c>
      <c r="E431" s="1">
        <v>0</v>
      </c>
      <c r="F431" s="1">
        <v>0</v>
      </c>
      <c r="G431" s="1">
        <v>0</v>
      </c>
      <c r="H431" s="1">
        <f t="shared" si="8"/>
        <v>0</v>
      </c>
      <c r="I431" s="1">
        <f>STDEV(H431:H433)</f>
        <v>0</v>
      </c>
      <c r="J431" s="1">
        <f>I431/SQRT(3)</f>
        <v>0</v>
      </c>
      <c r="K431" s="1">
        <v>661</v>
      </c>
    </row>
    <row r="432" spans="1:12">
      <c r="A432" s="3">
        <v>36308</v>
      </c>
      <c r="B432" s="1" t="s">
        <v>4042</v>
      </c>
      <c r="C432" s="1">
        <v>2</v>
      </c>
      <c r="D432" s="1" t="s">
        <v>4043</v>
      </c>
      <c r="E432" s="1">
        <v>0</v>
      </c>
      <c r="F432" s="1">
        <v>0</v>
      </c>
      <c r="G432" s="1">
        <v>0</v>
      </c>
      <c r="H432" s="1">
        <f t="shared" si="8"/>
        <v>0</v>
      </c>
      <c r="K432" s="1">
        <v>661</v>
      </c>
    </row>
    <row r="433" spans="1:11">
      <c r="A433" s="3">
        <v>36308</v>
      </c>
      <c r="B433" s="1" t="s">
        <v>4044</v>
      </c>
      <c r="C433" s="1">
        <v>3</v>
      </c>
      <c r="D433" s="1" t="s">
        <v>4045</v>
      </c>
      <c r="E433" s="1">
        <v>0</v>
      </c>
      <c r="F433" s="1">
        <v>0</v>
      </c>
      <c r="G433" s="1">
        <v>0</v>
      </c>
      <c r="H433" s="1">
        <f t="shared" si="8"/>
        <v>0</v>
      </c>
      <c r="K433" s="1">
        <v>661</v>
      </c>
    </row>
    <row r="434" spans="1:11">
      <c r="A434" s="3">
        <v>36313</v>
      </c>
      <c r="B434" s="1" t="s">
        <v>4046</v>
      </c>
      <c r="C434" s="1">
        <v>1</v>
      </c>
      <c r="D434" s="1" t="s">
        <v>3479</v>
      </c>
      <c r="E434" s="1">
        <v>0</v>
      </c>
      <c r="F434" s="1">
        <v>0</v>
      </c>
      <c r="G434" s="1">
        <v>0</v>
      </c>
      <c r="H434" s="1">
        <f t="shared" si="8"/>
        <v>0</v>
      </c>
      <c r="I434" s="1">
        <f>STDEV(H434:H436)</f>
        <v>0</v>
      </c>
      <c r="J434" s="1">
        <f>I434/SQRT(3)</f>
        <v>0</v>
      </c>
      <c r="K434" s="1">
        <v>531</v>
      </c>
    </row>
    <row r="435" spans="1:11">
      <c r="A435" s="3">
        <v>36313</v>
      </c>
      <c r="B435" s="1" t="s">
        <v>3480</v>
      </c>
      <c r="C435" s="1">
        <v>2</v>
      </c>
      <c r="D435" s="1" t="s">
        <v>3481</v>
      </c>
      <c r="E435" s="1">
        <v>0</v>
      </c>
      <c r="F435" s="1">
        <v>0</v>
      </c>
      <c r="G435" s="1">
        <v>0</v>
      </c>
      <c r="H435" s="1">
        <f t="shared" si="8"/>
        <v>0</v>
      </c>
      <c r="K435" s="1">
        <v>531</v>
      </c>
    </row>
    <row r="436" spans="1:11">
      <c r="A436" s="3">
        <v>36313</v>
      </c>
      <c r="B436" s="1" t="s">
        <v>3482</v>
      </c>
      <c r="C436" s="1">
        <v>3</v>
      </c>
      <c r="D436" s="1" t="s">
        <v>3188</v>
      </c>
      <c r="E436" s="1">
        <v>0</v>
      </c>
      <c r="F436" s="1">
        <v>0</v>
      </c>
      <c r="G436" s="1">
        <v>0</v>
      </c>
      <c r="H436" s="1">
        <f t="shared" si="8"/>
        <v>0</v>
      </c>
      <c r="K436" s="1">
        <v>531</v>
      </c>
    </row>
    <row r="437" spans="1:11">
      <c r="A437" s="3">
        <v>36320</v>
      </c>
      <c r="B437" s="1" t="s">
        <v>3189</v>
      </c>
      <c r="C437" s="1">
        <v>1</v>
      </c>
      <c r="D437" s="1" t="s">
        <v>3190</v>
      </c>
      <c r="E437" s="1">
        <v>0</v>
      </c>
      <c r="F437" s="1">
        <v>0</v>
      </c>
      <c r="G437" s="1">
        <v>0</v>
      </c>
      <c r="H437" s="1">
        <f t="shared" si="8"/>
        <v>0</v>
      </c>
      <c r="I437" s="1">
        <f>STDEV(H437:H439)</f>
        <v>0.19245008972987526</v>
      </c>
      <c r="J437" s="1">
        <f>I437/SQRT(3)</f>
        <v>0.11111111111111112</v>
      </c>
      <c r="K437" s="1">
        <v>531</v>
      </c>
    </row>
    <row r="438" spans="1:11">
      <c r="A438" s="3">
        <v>36320</v>
      </c>
      <c r="B438" s="1" t="s">
        <v>3191</v>
      </c>
      <c r="C438" s="1">
        <v>2</v>
      </c>
      <c r="D438" s="1" t="s">
        <v>3192</v>
      </c>
      <c r="E438" s="1">
        <v>1</v>
      </c>
      <c r="F438" s="1">
        <v>0</v>
      </c>
      <c r="G438" s="1">
        <v>0</v>
      </c>
      <c r="H438" s="1">
        <f t="shared" si="8"/>
        <v>0.33333333333333331</v>
      </c>
      <c r="K438" s="1">
        <v>531</v>
      </c>
    </row>
    <row r="439" spans="1:11">
      <c r="A439" s="3">
        <v>36320</v>
      </c>
      <c r="B439" s="1" t="s">
        <v>3193</v>
      </c>
      <c r="C439" s="1">
        <v>3</v>
      </c>
      <c r="D439" s="1" t="s">
        <v>3194</v>
      </c>
      <c r="E439" s="1">
        <v>1</v>
      </c>
      <c r="F439" s="1">
        <v>0</v>
      </c>
      <c r="G439" s="1">
        <v>0</v>
      </c>
      <c r="H439" s="1">
        <f t="shared" si="8"/>
        <v>0.33333333333333331</v>
      </c>
      <c r="K439" s="1">
        <v>531</v>
      </c>
    </row>
    <row r="440" spans="1:11">
      <c r="A440" s="3">
        <v>36327</v>
      </c>
      <c r="B440" s="1" t="s">
        <v>3195</v>
      </c>
      <c r="C440" s="1">
        <v>1</v>
      </c>
      <c r="D440" s="1" t="s">
        <v>3196</v>
      </c>
      <c r="E440" s="1">
        <v>3</v>
      </c>
      <c r="F440" s="1">
        <v>3</v>
      </c>
      <c r="G440" s="1">
        <v>7</v>
      </c>
      <c r="H440" s="1">
        <f t="shared" si="8"/>
        <v>4.333333333333333</v>
      </c>
      <c r="I440" s="1">
        <f>STDEV(H440:H442)</f>
        <v>1.3471506281091274</v>
      </c>
      <c r="J440" s="1">
        <f>I440/SQRT(3)</f>
        <v>0.77777777777777823</v>
      </c>
      <c r="K440" s="1">
        <v>661</v>
      </c>
    </row>
    <row r="441" spans="1:11">
      <c r="A441" s="3">
        <v>36327</v>
      </c>
      <c r="B441" s="1" t="s">
        <v>3197</v>
      </c>
      <c r="C441" s="1">
        <v>2</v>
      </c>
      <c r="D441" s="1" t="s">
        <v>3198</v>
      </c>
      <c r="E441" s="1">
        <v>2</v>
      </c>
      <c r="F441" s="1">
        <v>2</v>
      </c>
      <c r="G441" s="1">
        <v>2</v>
      </c>
      <c r="H441" s="1">
        <f t="shared" si="8"/>
        <v>2</v>
      </c>
      <c r="K441" s="1">
        <v>661</v>
      </c>
    </row>
    <row r="442" spans="1:11">
      <c r="A442" s="3">
        <v>36327</v>
      </c>
      <c r="B442" s="1" t="s">
        <v>3199</v>
      </c>
      <c r="C442" s="1">
        <v>3</v>
      </c>
      <c r="D442" s="1" t="s">
        <v>3200</v>
      </c>
      <c r="E442" s="1">
        <v>1</v>
      </c>
      <c r="F442" s="1">
        <v>1</v>
      </c>
      <c r="G442" s="1">
        <v>4</v>
      </c>
      <c r="H442" s="1">
        <f t="shared" si="8"/>
        <v>2</v>
      </c>
      <c r="K442" s="1">
        <v>661</v>
      </c>
    </row>
    <row r="443" spans="1:11">
      <c r="A443" s="3">
        <v>36334</v>
      </c>
      <c r="B443" s="1" t="s">
        <v>3201</v>
      </c>
      <c r="C443" s="1">
        <v>1</v>
      </c>
      <c r="D443" s="1" t="s">
        <v>3202</v>
      </c>
      <c r="E443" s="1">
        <v>0</v>
      </c>
      <c r="F443" s="1">
        <v>0</v>
      </c>
      <c r="G443" s="1">
        <v>0</v>
      </c>
      <c r="H443" s="1">
        <f t="shared" si="8"/>
        <v>0</v>
      </c>
      <c r="I443" s="1">
        <f>STDEV(H443:H445)</f>
        <v>2</v>
      </c>
      <c r="J443" s="1">
        <f>I443/SQRT(3)</f>
        <v>1.1547005383792517</v>
      </c>
      <c r="K443" s="1">
        <v>531</v>
      </c>
    </row>
    <row r="444" spans="1:11">
      <c r="A444" s="3">
        <v>36334</v>
      </c>
      <c r="B444" s="1" t="s">
        <v>3203</v>
      </c>
      <c r="C444" s="1">
        <v>2</v>
      </c>
      <c r="D444" s="1" t="s">
        <v>3208</v>
      </c>
      <c r="E444" s="1">
        <v>1</v>
      </c>
      <c r="F444" s="1">
        <v>1</v>
      </c>
      <c r="G444" s="1">
        <v>4</v>
      </c>
      <c r="H444" s="1">
        <f t="shared" si="8"/>
        <v>2</v>
      </c>
      <c r="K444" s="1">
        <v>531</v>
      </c>
    </row>
    <row r="445" spans="1:11">
      <c r="A445" s="3">
        <v>36334</v>
      </c>
      <c r="B445" s="1" t="s">
        <v>3209</v>
      </c>
      <c r="C445" s="1">
        <v>3</v>
      </c>
      <c r="D445" s="1" t="s">
        <v>3210</v>
      </c>
      <c r="E445" s="1">
        <v>5</v>
      </c>
      <c r="F445" s="1">
        <v>7</v>
      </c>
      <c r="G445" s="1">
        <v>0</v>
      </c>
      <c r="H445" s="1">
        <f t="shared" si="8"/>
        <v>4</v>
      </c>
      <c r="K445" s="1">
        <v>531</v>
      </c>
    </row>
    <row r="446" spans="1:11">
      <c r="A446" s="3">
        <v>36341</v>
      </c>
      <c r="B446" s="1" t="s">
        <v>3211</v>
      </c>
      <c r="C446" s="1">
        <v>1</v>
      </c>
      <c r="D446" s="1" t="s">
        <v>2943</v>
      </c>
      <c r="E446" s="1">
        <v>29</v>
      </c>
      <c r="F446" s="1">
        <v>16</v>
      </c>
      <c r="G446" s="1">
        <v>63</v>
      </c>
      <c r="H446" s="1">
        <f t="shared" si="8"/>
        <v>36</v>
      </c>
      <c r="I446" s="1">
        <f>STDEV(H446:H448)</f>
        <v>9.1974231495888112</v>
      </c>
      <c r="J446" s="1">
        <f>I446/SQRT(3)</f>
        <v>5.3101347312659959</v>
      </c>
      <c r="K446" s="1">
        <v>531</v>
      </c>
    </row>
    <row r="447" spans="1:11">
      <c r="A447" s="3">
        <v>36341</v>
      </c>
      <c r="B447" s="1" t="s">
        <v>2944</v>
      </c>
      <c r="C447" s="1">
        <v>2</v>
      </c>
      <c r="D447" s="1" t="s">
        <v>3213</v>
      </c>
      <c r="E447" s="1">
        <v>29</v>
      </c>
      <c r="F447" s="1">
        <v>101</v>
      </c>
      <c r="G447" s="1">
        <v>30</v>
      </c>
      <c r="H447" s="1">
        <f t="shared" si="8"/>
        <v>53.333333333333336</v>
      </c>
      <c r="K447" s="1">
        <v>531</v>
      </c>
    </row>
    <row r="448" spans="1:11">
      <c r="A448" s="3">
        <v>36341</v>
      </c>
      <c r="B448" s="1" t="s">
        <v>3214</v>
      </c>
      <c r="C448" s="1">
        <v>3</v>
      </c>
      <c r="D448" s="1" t="s">
        <v>3215</v>
      </c>
      <c r="E448" s="1">
        <v>77</v>
      </c>
      <c r="F448" s="1">
        <v>17</v>
      </c>
      <c r="G448" s="1">
        <v>24</v>
      </c>
      <c r="H448" s="1">
        <f t="shared" si="8"/>
        <v>39.333333333333336</v>
      </c>
      <c r="K448" s="1">
        <v>531</v>
      </c>
    </row>
    <row r="449" spans="1:11">
      <c r="A449" s="3">
        <v>36348</v>
      </c>
      <c r="B449" s="1" t="s">
        <v>3216</v>
      </c>
      <c r="C449" s="1">
        <v>1</v>
      </c>
      <c r="D449" s="1" t="s">
        <v>3217</v>
      </c>
      <c r="E449" s="1">
        <v>41</v>
      </c>
      <c r="F449" s="1">
        <v>19</v>
      </c>
      <c r="G449" s="1">
        <v>10</v>
      </c>
      <c r="H449" s="1">
        <f t="shared" si="8"/>
        <v>23.333333333333332</v>
      </c>
      <c r="I449" s="1">
        <f>STDEV(H449:H451)</f>
        <v>8.6474145140485703</v>
      </c>
      <c r="J449" s="1">
        <f>I449/SQRT(3)</f>
        <v>4.9925870974802189</v>
      </c>
      <c r="K449" s="1">
        <v>531</v>
      </c>
    </row>
    <row r="450" spans="1:11">
      <c r="A450" s="3">
        <v>36348</v>
      </c>
      <c r="B450" s="1" t="s">
        <v>3218</v>
      </c>
      <c r="C450" s="1">
        <v>2</v>
      </c>
      <c r="D450" s="1" t="s">
        <v>3219</v>
      </c>
      <c r="E450" s="1">
        <v>33</v>
      </c>
      <c r="F450" s="1">
        <v>16</v>
      </c>
      <c r="G450" s="1">
        <v>8</v>
      </c>
      <c r="H450" s="1">
        <f t="shared" ref="H450:H469" si="9">AVERAGE(E450:G450)</f>
        <v>19</v>
      </c>
      <c r="K450" s="1">
        <v>531</v>
      </c>
    </row>
    <row r="451" spans="1:11">
      <c r="A451" s="3">
        <v>36348</v>
      </c>
      <c r="B451" s="1" t="s">
        <v>3220</v>
      </c>
      <c r="C451" s="1">
        <v>3</v>
      </c>
      <c r="D451" s="1" t="s">
        <v>2955</v>
      </c>
      <c r="E451" s="1">
        <v>9</v>
      </c>
      <c r="F451" s="1">
        <v>3</v>
      </c>
      <c r="G451" s="1">
        <v>8</v>
      </c>
      <c r="H451" s="1">
        <f t="shared" si="9"/>
        <v>6.666666666666667</v>
      </c>
      <c r="K451" s="1">
        <v>531</v>
      </c>
    </row>
    <row r="452" spans="1:11">
      <c r="A452" s="3">
        <v>36355</v>
      </c>
      <c r="B452" s="1" t="s">
        <v>2956</v>
      </c>
      <c r="C452" s="1">
        <v>1</v>
      </c>
      <c r="D452" s="1" t="s">
        <v>2957</v>
      </c>
      <c r="E452" s="1">
        <v>3</v>
      </c>
      <c r="F452" s="1">
        <v>0</v>
      </c>
      <c r="G452" s="1">
        <v>1</v>
      </c>
      <c r="H452" s="1">
        <f t="shared" si="9"/>
        <v>1.3333333333333333</v>
      </c>
      <c r="I452" s="1">
        <f>STDEV(H452:H454)</f>
        <v>1.3877773329774217</v>
      </c>
      <c r="J452" s="1">
        <f>I452/SQRT(3)</f>
        <v>0.80123361676977534</v>
      </c>
      <c r="K452" s="1">
        <v>531</v>
      </c>
    </row>
    <row r="453" spans="1:11">
      <c r="A453" s="3">
        <v>36355</v>
      </c>
      <c r="B453" s="1" t="s">
        <v>2958</v>
      </c>
      <c r="C453" s="1">
        <v>2</v>
      </c>
      <c r="D453" s="1" t="s">
        <v>2959</v>
      </c>
      <c r="E453" s="1">
        <v>7</v>
      </c>
      <c r="F453" s="1">
        <v>3</v>
      </c>
      <c r="G453" s="1">
        <v>0</v>
      </c>
      <c r="H453" s="1">
        <f t="shared" si="9"/>
        <v>3.3333333333333335</v>
      </c>
      <c r="K453" s="1">
        <v>531</v>
      </c>
    </row>
    <row r="454" spans="1:11">
      <c r="A454" s="3">
        <v>36355</v>
      </c>
      <c r="B454" s="1" t="s">
        <v>2960</v>
      </c>
      <c r="C454" s="1">
        <v>3</v>
      </c>
      <c r="D454" s="1" t="s">
        <v>2961</v>
      </c>
      <c r="E454" s="1">
        <v>1</v>
      </c>
      <c r="F454" s="1">
        <v>0</v>
      </c>
      <c r="G454" s="1">
        <v>1</v>
      </c>
      <c r="H454" s="1">
        <f t="shared" si="9"/>
        <v>0.66666666666666663</v>
      </c>
      <c r="K454" s="1">
        <v>531</v>
      </c>
    </row>
    <row r="455" spans="1:11">
      <c r="A455" s="3">
        <v>36362</v>
      </c>
      <c r="B455" s="1" t="s">
        <v>2962</v>
      </c>
      <c r="C455" s="1">
        <v>1</v>
      </c>
      <c r="D455" s="1" t="s">
        <v>2963</v>
      </c>
      <c r="E455" s="1">
        <v>0</v>
      </c>
      <c r="F455" s="1">
        <v>1</v>
      </c>
      <c r="G455" s="1">
        <v>1</v>
      </c>
      <c r="H455" s="1">
        <f t="shared" si="9"/>
        <v>0.66666666666666663</v>
      </c>
      <c r="I455" s="1">
        <f>STDEV(H455:H457)</f>
        <v>2.0367003088692628</v>
      </c>
      <c r="J455" s="1">
        <f>I455/SQRT(3)</f>
        <v>1.1758894715842629</v>
      </c>
      <c r="K455" s="1">
        <v>531</v>
      </c>
    </row>
    <row r="456" spans="1:11">
      <c r="A456" s="3">
        <v>36362</v>
      </c>
      <c r="B456" s="1" t="s">
        <v>2964</v>
      </c>
      <c r="C456" s="1">
        <v>2</v>
      </c>
      <c r="D456" s="1" t="s">
        <v>2694</v>
      </c>
      <c r="E456" s="1">
        <v>2</v>
      </c>
      <c r="F456" s="1">
        <v>0</v>
      </c>
      <c r="G456" s="1">
        <v>4</v>
      </c>
      <c r="H456" s="1">
        <f t="shared" si="9"/>
        <v>2</v>
      </c>
      <c r="K456" s="1">
        <v>531</v>
      </c>
    </row>
    <row r="457" spans="1:11">
      <c r="A457" s="3">
        <v>36362</v>
      </c>
      <c r="B457" s="1" t="s">
        <v>2695</v>
      </c>
      <c r="C457" s="1">
        <v>3</v>
      </c>
      <c r="D457" s="1" t="s">
        <v>2409</v>
      </c>
      <c r="E457" s="1">
        <v>4</v>
      </c>
      <c r="F457" s="1">
        <v>6</v>
      </c>
      <c r="G457" s="1">
        <v>4</v>
      </c>
      <c r="H457" s="1">
        <f t="shared" si="9"/>
        <v>4.666666666666667</v>
      </c>
      <c r="K457" s="1">
        <v>531</v>
      </c>
    </row>
    <row r="458" spans="1:11">
      <c r="A458" s="3">
        <v>36369</v>
      </c>
      <c r="B458" s="1" t="s">
        <v>2410</v>
      </c>
      <c r="C458" s="1">
        <v>1</v>
      </c>
      <c r="D458" s="1" t="s">
        <v>2411</v>
      </c>
      <c r="E458" s="1">
        <v>2</v>
      </c>
      <c r="F458" s="1">
        <v>0</v>
      </c>
      <c r="G458" s="1">
        <v>0</v>
      </c>
      <c r="H458" s="1">
        <f t="shared" si="9"/>
        <v>0.66666666666666663</v>
      </c>
      <c r="I458" s="1">
        <f>STDEV(H458:H460)</f>
        <v>0.33333333333333337</v>
      </c>
      <c r="J458" s="1">
        <f>I458/SQRT(3)</f>
        <v>0.19245008972987529</v>
      </c>
      <c r="K458" s="1">
        <v>531</v>
      </c>
    </row>
    <row r="459" spans="1:11">
      <c r="A459" s="3">
        <v>36369</v>
      </c>
      <c r="B459" s="1" t="s">
        <v>2412</v>
      </c>
      <c r="C459" s="1">
        <v>2</v>
      </c>
      <c r="D459" s="1" t="s">
        <v>2413</v>
      </c>
      <c r="E459" s="1">
        <v>0</v>
      </c>
      <c r="F459" s="1">
        <v>1</v>
      </c>
      <c r="G459" s="1">
        <v>0</v>
      </c>
      <c r="H459" s="1">
        <f t="shared" si="9"/>
        <v>0.33333333333333331</v>
      </c>
      <c r="K459" s="1">
        <v>531</v>
      </c>
    </row>
    <row r="460" spans="1:11">
      <c r="A460" s="3">
        <v>36369</v>
      </c>
      <c r="B460" s="1" t="s">
        <v>2414</v>
      </c>
      <c r="C460" s="1">
        <v>3</v>
      </c>
      <c r="D460" s="1" t="s">
        <v>2703</v>
      </c>
      <c r="E460" s="1">
        <v>0</v>
      </c>
      <c r="F460" s="1">
        <v>0</v>
      </c>
      <c r="G460" s="1">
        <v>0</v>
      </c>
      <c r="H460" s="1">
        <f t="shared" si="9"/>
        <v>0</v>
      </c>
      <c r="K460" s="1">
        <v>531</v>
      </c>
    </row>
    <row r="461" spans="1:11">
      <c r="A461" s="3">
        <v>36376</v>
      </c>
      <c r="B461" s="1" t="s">
        <v>2704</v>
      </c>
      <c r="C461" s="1">
        <v>1</v>
      </c>
      <c r="D461" s="1" t="s">
        <v>2705</v>
      </c>
      <c r="E461" s="1">
        <v>0</v>
      </c>
      <c r="F461" s="1">
        <v>0</v>
      </c>
      <c r="G461" s="1">
        <v>0</v>
      </c>
      <c r="H461" s="1">
        <f t="shared" si="9"/>
        <v>0</v>
      </c>
      <c r="I461" s="1">
        <f>STDEV(H461:H463)</f>
        <v>0</v>
      </c>
      <c r="J461" s="1">
        <f>I461/SQRT(3)</f>
        <v>0</v>
      </c>
      <c r="K461" s="1">
        <v>531</v>
      </c>
    </row>
    <row r="462" spans="1:11">
      <c r="A462" s="3">
        <v>36376</v>
      </c>
      <c r="B462" s="1" t="s">
        <v>2706</v>
      </c>
      <c r="C462" s="1">
        <v>2</v>
      </c>
      <c r="D462" s="1" t="s">
        <v>2707</v>
      </c>
      <c r="E462" s="1">
        <v>0</v>
      </c>
      <c r="F462" s="1">
        <v>0</v>
      </c>
      <c r="G462" s="1">
        <v>0</v>
      </c>
      <c r="H462" s="1">
        <f t="shared" si="9"/>
        <v>0</v>
      </c>
      <c r="K462" s="1">
        <v>531</v>
      </c>
    </row>
    <row r="463" spans="1:11">
      <c r="A463" s="3">
        <v>36376</v>
      </c>
      <c r="B463" s="1" t="s">
        <v>2708</v>
      </c>
      <c r="C463" s="1">
        <v>3</v>
      </c>
      <c r="D463" s="1" t="s">
        <v>2991</v>
      </c>
      <c r="E463" s="1">
        <v>0</v>
      </c>
      <c r="F463" s="1">
        <v>0</v>
      </c>
      <c r="G463" s="1">
        <v>0</v>
      </c>
      <c r="H463" s="1">
        <f t="shared" si="9"/>
        <v>0</v>
      </c>
      <c r="K463" s="1">
        <v>531</v>
      </c>
    </row>
    <row r="464" spans="1:11">
      <c r="A464" s="3">
        <v>36383</v>
      </c>
      <c r="B464" s="1" t="s">
        <v>2992</v>
      </c>
      <c r="C464" s="1">
        <v>1</v>
      </c>
      <c r="D464" s="1" t="s">
        <v>2993</v>
      </c>
      <c r="E464" s="1">
        <v>0</v>
      </c>
      <c r="F464" s="1">
        <v>0</v>
      </c>
      <c r="G464" s="1">
        <v>0</v>
      </c>
      <c r="H464" s="1">
        <f t="shared" si="9"/>
        <v>0</v>
      </c>
      <c r="I464" s="1">
        <f>STDEV(H464:H466)</f>
        <v>0</v>
      </c>
      <c r="J464" s="1">
        <f>I464/SQRT(3)</f>
        <v>0</v>
      </c>
      <c r="K464" s="1">
        <v>531</v>
      </c>
    </row>
    <row r="465" spans="1:11">
      <c r="A465" s="3">
        <v>36383</v>
      </c>
      <c r="B465" s="1" t="s">
        <v>2994</v>
      </c>
      <c r="C465" s="1">
        <v>2</v>
      </c>
      <c r="D465" s="1" t="s">
        <v>2995</v>
      </c>
      <c r="E465" s="1">
        <v>0</v>
      </c>
      <c r="F465" s="1">
        <v>0</v>
      </c>
      <c r="G465" s="1">
        <v>0</v>
      </c>
      <c r="H465" s="1">
        <f t="shared" si="9"/>
        <v>0</v>
      </c>
      <c r="K465" s="1">
        <v>531</v>
      </c>
    </row>
    <row r="466" spans="1:11">
      <c r="A466" s="3">
        <v>36383</v>
      </c>
      <c r="B466" s="1" t="s">
        <v>2996</v>
      </c>
      <c r="C466" s="1">
        <v>3</v>
      </c>
      <c r="D466" s="1" t="s">
        <v>2997</v>
      </c>
      <c r="E466" s="1">
        <v>0</v>
      </c>
      <c r="F466" s="1">
        <v>0</v>
      </c>
      <c r="G466" s="1">
        <v>0</v>
      </c>
      <c r="H466" s="1">
        <f t="shared" si="9"/>
        <v>0</v>
      </c>
      <c r="K466" s="1">
        <v>531</v>
      </c>
    </row>
    <row r="467" spans="1:11">
      <c r="A467" s="3">
        <v>36390</v>
      </c>
      <c r="B467" s="1" t="s">
        <v>2998</v>
      </c>
      <c r="C467" s="1">
        <v>1</v>
      </c>
      <c r="D467" s="1" t="s">
        <v>2999</v>
      </c>
      <c r="E467" s="1">
        <v>0</v>
      </c>
      <c r="F467" s="1">
        <v>0</v>
      </c>
      <c r="G467" s="1">
        <v>0</v>
      </c>
      <c r="H467" s="1">
        <f t="shared" si="9"/>
        <v>0</v>
      </c>
      <c r="I467" s="1">
        <f>STDEV(H467:H469)</f>
        <v>0</v>
      </c>
      <c r="J467" s="1">
        <f>I467/SQRT(3)</f>
        <v>0</v>
      </c>
      <c r="K467" s="1">
        <v>661</v>
      </c>
    </row>
    <row r="468" spans="1:11">
      <c r="A468" s="3">
        <v>36390</v>
      </c>
      <c r="B468" s="1" t="s">
        <v>3605</v>
      </c>
      <c r="C468" s="1">
        <v>2</v>
      </c>
      <c r="D468" s="1" t="s">
        <v>3606</v>
      </c>
      <c r="E468" s="1">
        <v>0</v>
      </c>
      <c r="F468" s="1">
        <v>0</v>
      </c>
      <c r="G468" s="1">
        <v>0</v>
      </c>
      <c r="H468" s="1">
        <f t="shared" si="9"/>
        <v>0</v>
      </c>
      <c r="K468" s="1">
        <v>661</v>
      </c>
    </row>
    <row r="469" spans="1:11">
      <c r="A469" s="3">
        <v>36390</v>
      </c>
      <c r="B469" s="1" t="s">
        <v>3607</v>
      </c>
      <c r="C469" s="1">
        <v>3</v>
      </c>
      <c r="D469" s="1" t="s">
        <v>3608</v>
      </c>
      <c r="E469" s="1">
        <v>0</v>
      </c>
      <c r="F469" s="1">
        <v>0</v>
      </c>
      <c r="G469" s="1">
        <v>0</v>
      </c>
      <c r="H469" s="1">
        <f t="shared" si="9"/>
        <v>0</v>
      </c>
      <c r="K469" s="1">
        <v>661</v>
      </c>
    </row>
  </sheetData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M742"/>
  <sheetViews>
    <sheetView workbookViewId="0">
      <pane ySplit="525" topLeftCell="A511" activePane="bottomLeft"/>
      <selection activeCell="A469" sqref="A469"/>
      <selection pane="bottomLeft" activeCell="L510" sqref="L510:L547"/>
    </sheetView>
  </sheetViews>
  <sheetFormatPr defaultColWidth="11.7109375" defaultRowHeight="12"/>
  <cols>
    <col min="1" max="8" width="11.7109375" style="1"/>
    <col min="9" max="10" width="11.42578125" style="1" customWidth="1"/>
    <col min="11" max="16384" width="11.7109375" style="1"/>
  </cols>
  <sheetData>
    <row r="1" spans="1:12">
      <c r="A1" s="1" t="s">
        <v>3609</v>
      </c>
      <c r="B1" s="1" t="s">
        <v>3610</v>
      </c>
      <c r="C1" s="1" t="s">
        <v>3611</v>
      </c>
      <c r="D1" s="1" t="s">
        <v>3612</v>
      </c>
      <c r="E1" s="1" t="s">
        <v>3613</v>
      </c>
      <c r="F1" s="1" t="s">
        <v>3614</v>
      </c>
      <c r="G1" s="1" t="s">
        <v>3615</v>
      </c>
      <c r="H1" s="1" t="s">
        <v>3616</v>
      </c>
      <c r="I1" s="1" t="s">
        <v>20</v>
      </c>
      <c r="J1" s="4" t="s">
        <v>7035</v>
      </c>
      <c r="K1" s="1" t="s">
        <v>3617</v>
      </c>
      <c r="L1" s="1" t="s">
        <v>3618</v>
      </c>
    </row>
    <row r="2" spans="1:12">
      <c r="A2" s="3">
        <v>36307</v>
      </c>
      <c r="B2" s="1" t="s">
        <v>4162</v>
      </c>
      <c r="C2" s="1">
        <v>1</v>
      </c>
      <c r="D2" s="1" t="s">
        <v>4163</v>
      </c>
      <c r="E2" s="1">
        <v>0</v>
      </c>
      <c r="F2" s="1">
        <v>0</v>
      </c>
      <c r="G2" s="1">
        <v>0</v>
      </c>
      <c r="H2" s="1">
        <f t="shared" ref="H2:H65" si="0">AVERAGE(E2:G2)</f>
        <v>0</v>
      </c>
      <c r="I2" s="1">
        <f>STDEV(H2:H4)</f>
        <v>0</v>
      </c>
      <c r="J2" s="1">
        <f>I2/SQRT(3)</f>
        <v>0</v>
      </c>
      <c r="K2" s="1">
        <v>531</v>
      </c>
      <c r="L2" s="1">
        <v>1160</v>
      </c>
    </row>
    <row r="3" spans="1:12">
      <c r="A3" s="3">
        <v>36307</v>
      </c>
      <c r="B3" s="1" t="s">
        <v>4164</v>
      </c>
      <c r="C3" s="1">
        <v>2</v>
      </c>
      <c r="D3" s="1" t="s">
        <v>4165</v>
      </c>
      <c r="E3" s="1">
        <v>0</v>
      </c>
      <c r="F3" s="1">
        <v>0</v>
      </c>
      <c r="G3" s="1">
        <v>0</v>
      </c>
      <c r="H3" s="1">
        <f t="shared" si="0"/>
        <v>0</v>
      </c>
      <c r="K3" s="1">
        <v>531</v>
      </c>
      <c r="L3" s="1">
        <v>1160</v>
      </c>
    </row>
    <row r="4" spans="1:12">
      <c r="A4" s="3">
        <v>36307</v>
      </c>
      <c r="B4" s="1" t="s">
        <v>4166</v>
      </c>
      <c r="C4" s="1">
        <v>3</v>
      </c>
      <c r="D4" s="1" t="s">
        <v>4167</v>
      </c>
      <c r="E4" s="1">
        <v>0</v>
      </c>
      <c r="F4" s="1">
        <v>0</v>
      </c>
      <c r="G4" s="1">
        <v>0</v>
      </c>
      <c r="H4" s="1">
        <f t="shared" si="0"/>
        <v>0</v>
      </c>
      <c r="K4" s="1">
        <v>531</v>
      </c>
      <c r="L4" s="1">
        <v>1160</v>
      </c>
    </row>
    <row r="5" spans="1:12">
      <c r="A5" s="3">
        <v>36312</v>
      </c>
      <c r="B5" s="1" t="s">
        <v>4168</v>
      </c>
      <c r="C5" s="1">
        <v>1</v>
      </c>
      <c r="D5" s="1" t="s">
        <v>4169</v>
      </c>
      <c r="E5" s="1">
        <v>0</v>
      </c>
      <c r="F5" s="1">
        <v>0</v>
      </c>
      <c r="G5" s="1">
        <v>0</v>
      </c>
      <c r="H5" s="1">
        <f t="shared" si="0"/>
        <v>0</v>
      </c>
      <c r="I5" s="1">
        <f>STDEV(H5:H7)</f>
        <v>0</v>
      </c>
      <c r="J5" s="1">
        <f>I5/SQRT(3)</f>
        <v>0</v>
      </c>
      <c r="K5" s="1">
        <v>531</v>
      </c>
      <c r="L5" s="1">
        <v>1160</v>
      </c>
    </row>
    <row r="6" spans="1:12">
      <c r="A6" s="3">
        <v>36312</v>
      </c>
      <c r="B6" s="1" t="s">
        <v>4170</v>
      </c>
      <c r="C6" s="1">
        <v>2</v>
      </c>
      <c r="D6" s="1" t="s">
        <v>4171</v>
      </c>
      <c r="E6" s="1">
        <v>0</v>
      </c>
      <c r="F6" s="1">
        <v>0</v>
      </c>
      <c r="G6" s="1">
        <v>0</v>
      </c>
      <c r="H6" s="1">
        <f t="shared" si="0"/>
        <v>0</v>
      </c>
      <c r="K6" s="1">
        <v>531</v>
      </c>
      <c r="L6" s="1">
        <v>1160</v>
      </c>
    </row>
    <row r="7" spans="1:12">
      <c r="A7" s="3">
        <v>36312</v>
      </c>
      <c r="B7" s="1" t="s">
        <v>4172</v>
      </c>
      <c r="C7" s="1">
        <v>3</v>
      </c>
      <c r="D7" s="1" t="s">
        <v>4173</v>
      </c>
      <c r="E7" s="1">
        <v>0</v>
      </c>
      <c r="F7" s="1">
        <v>0</v>
      </c>
      <c r="G7" s="1">
        <v>0</v>
      </c>
      <c r="H7" s="1">
        <f t="shared" si="0"/>
        <v>0</v>
      </c>
      <c r="K7" s="1">
        <v>531</v>
      </c>
      <c r="L7" s="1">
        <v>1160</v>
      </c>
    </row>
    <row r="8" spans="1:12">
      <c r="A8" s="3">
        <v>36319</v>
      </c>
      <c r="B8" s="1" t="s">
        <v>4174</v>
      </c>
      <c r="C8" s="1">
        <v>1</v>
      </c>
      <c r="D8" s="1" t="s">
        <v>4175</v>
      </c>
      <c r="E8" s="1">
        <v>0</v>
      </c>
      <c r="F8" s="1">
        <v>0</v>
      </c>
      <c r="G8" s="1">
        <v>0</v>
      </c>
      <c r="H8" s="1">
        <f t="shared" si="0"/>
        <v>0</v>
      </c>
      <c r="I8" s="1">
        <f>STDEV(H8:H10)</f>
        <v>0</v>
      </c>
      <c r="J8" s="1">
        <f>I8/SQRT(3)</f>
        <v>0</v>
      </c>
      <c r="K8" s="1">
        <v>531</v>
      </c>
      <c r="L8" s="1">
        <v>1160</v>
      </c>
    </row>
    <row r="9" spans="1:12">
      <c r="A9" s="3">
        <v>36319</v>
      </c>
      <c r="B9" s="1" t="s">
        <v>4176</v>
      </c>
      <c r="C9" s="1">
        <v>2</v>
      </c>
      <c r="D9" s="1" t="s">
        <v>4177</v>
      </c>
      <c r="E9" s="1">
        <v>0</v>
      </c>
      <c r="F9" s="1">
        <v>0</v>
      </c>
      <c r="G9" s="1">
        <v>0</v>
      </c>
      <c r="H9" s="1">
        <f t="shared" si="0"/>
        <v>0</v>
      </c>
      <c r="K9" s="1">
        <v>531</v>
      </c>
      <c r="L9" s="1">
        <v>1160</v>
      </c>
    </row>
    <row r="10" spans="1:12">
      <c r="A10" s="3">
        <v>36319</v>
      </c>
      <c r="B10" s="1" t="s">
        <v>4178</v>
      </c>
      <c r="C10" s="1">
        <v>3</v>
      </c>
      <c r="D10" s="1" t="s">
        <v>4179</v>
      </c>
      <c r="E10" s="1">
        <v>0</v>
      </c>
      <c r="F10" s="1">
        <v>0</v>
      </c>
      <c r="G10" s="1">
        <v>0</v>
      </c>
      <c r="H10" s="1">
        <f t="shared" si="0"/>
        <v>0</v>
      </c>
      <c r="K10" s="1">
        <v>531</v>
      </c>
      <c r="L10" s="1">
        <v>1160</v>
      </c>
    </row>
    <row r="11" spans="1:12">
      <c r="A11" s="3">
        <v>36326</v>
      </c>
      <c r="B11" s="1" t="s">
        <v>4180</v>
      </c>
      <c r="C11" s="1">
        <v>1</v>
      </c>
      <c r="D11" s="1" t="s">
        <v>4181</v>
      </c>
      <c r="E11" s="1">
        <v>0</v>
      </c>
      <c r="F11" s="1">
        <v>0</v>
      </c>
      <c r="G11" s="1">
        <v>0</v>
      </c>
      <c r="H11" s="1">
        <f t="shared" si="0"/>
        <v>0</v>
      </c>
      <c r="I11" s="1">
        <f>STDEV(H11:H13)</f>
        <v>0</v>
      </c>
      <c r="J11" s="1">
        <f>I11/SQRT(3)</f>
        <v>0</v>
      </c>
      <c r="K11" s="1">
        <v>661</v>
      </c>
      <c r="L11" s="1">
        <v>1160</v>
      </c>
    </row>
    <row r="12" spans="1:12">
      <c r="A12" s="3">
        <v>36326</v>
      </c>
      <c r="B12" s="1" t="s">
        <v>4182</v>
      </c>
      <c r="C12" s="1">
        <v>2</v>
      </c>
      <c r="D12" s="1" t="s">
        <v>3629</v>
      </c>
      <c r="E12" s="1">
        <v>0</v>
      </c>
      <c r="F12" s="1">
        <v>0</v>
      </c>
      <c r="G12" s="1">
        <v>0</v>
      </c>
      <c r="H12" s="1">
        <f t="shared" si="0"/>
        <v>0</v>
      </c>
      <c r="K12" s="1">
        <v>661</v>
      </c>
      <c r="L12" s="1">
        <v>1160</v>
      </c>
    </row>
    <row r="13" spans="1:12">
      <c r="A13" s="3">
        <v>36326</v>
      </c>
      <c r="B13" s="1" t="s">
        <v>3630</v>
      </c>
      <c r="C13" s="1">
        <v>3</v>
      </c>
      <c r="D13" s="1" t="s">
        <v>3631</v>
      </c>
      <c r="E13" s="1">
        <v>0</v>
      </c>
      <c r="F13" s="1">
        <v>0</v>
      </c>
      <c r="G13" s="1">
        <v>0</v>
      </c>
      <c r="H13" s="1">
        <f t="shared" si="0"/>
        <v>0</v>
      </c>
      <c r="K13" s="1">
        <v>661</v>
      </c>
      <c r="L13" s="1">
        <v>1160</v>
      </c>
    </row>
    <row r="14" spans="1:12">
      <c r="A14" s="3">
        <v>36333</v>
      </c>
      <c r="B14" s="1" t="s">
        <v>3632</v>
      </c>
      <c r="C14" s="1">
        <v>1</v>
      </c>
      <c r="D14" s="1" t="s">
        <v>3633</v>
      </c>
      <c r="E14" s="1">
        <v>0</v>
      </c>
      <c r="F14" s="1">
        <v>0</v>
      </c>
      <c r="G14" s="1">
        <v>0</v>
      </c>
      <c r="H14" s="1">
        <f t="shared" si="0"/>
        <v>0</v>
      </c>
      <c r="I14" s="1">
        <f>STDEV(H14:H16)</f>
        <v>0</v>
      </c>
      <c r="J14" s="1">
        <f>I14/SQRT(3)</f>
        <v>0</v>
      </c>
      <c r="K14" s="1">
        <v>531</v>
      </c>
      <c r="L14" s="1">
        <v>1160</v>
      </c>
    </row>
    <row r="15" spans="1:12">
      <c r="A15" s="3">
        <v>36333</v>
      </c>
      <c r="B15" s="1" t="s">
        <v>3634</v>
      </c>
      <c r="C15" s="1">
        <v>2</v>
      </c>
      <c r="D15" s="1" t="s">
        <v>3635</v>
      </c>
      <c r="E15" s="1">
        <v>0</v>
      </c>
      <c r="F15" s="1">
        <v>0</v>
      </c>
      <c r="G15" s="1">
        <v>0</v>
      </c>
      <c r="H15" s="1">
        <f t="shared" si="0"/>
        <v>0</v>
      </c>
      <c r="K15" s="1">
        <v>531</v>
      </c>
      <c r="L15" s="1">
        <v>1160</v>
      </c>
    </row>
    <row r="16" spans="1:12">
      <c r="A16" s="3">
        <v>36333</v>
      </c>
      <c r="B16" s="1" t="s">
        <v>3636</v>
      </c>
      <c r="C16" s="1">
        <v>3</v>
      </c>
      <c r="D16" s="1" t="s">
        <v>3637</v>
      </c>
      <c r="E16" s="1">
        <v>0</v>
      </c>
      <c r="F16" s="1">
        <v>0</v>
      </c>
      <c r="G16" s="1">
        <v>0</v>
      </c>
      <c r="H16" s="1">
        <f t="shared" si="0"/>
        <v>0</v>
      </c>
      <c r="K16" s="1">
        <v>531</v>
      </c>
      <c r="L16" s="1">
        <v>1160</v>
      </c>
    </row>
    <row r="17" spans="1:12">
      <c r="A17" s="3">
        <v>36340</v>
      </c>
      <c r="B17" s="1" t="s">
        <v>3638</v>
      </c>
      <c r="C17" s="1">
        <v>1</v>
      </c>
      <c r="D17" s="1" t="s">
        <v>3317</v>
      </c>
      <c r="E17" s="1">
        <v>9</v>
      </c>
      <c r="F17" s="1">
        <v>1</v>
      </c>
      <c r="G17" s="1">
        <v>4</v>
      </c>
      <c r="H17" s="1">
        <f t="shared" si="0"/>
        <v>4.666666666666667</v>
      </c>
      <c r="I17" s="1">
        <f>STDEV(H17:H19)</f>
        <v>1.7105338131489622</v>
      </c>
      <c r="J17" s="1">
        <f>I17/SQRT(3)</f>
        <v>0.98757715747951047</v>
      </c>
      <c r="K17" s="1">
        <v>531</v>
      </c>
      <c r="L17" s="1">
        <v>1160</v>
      </c>
    </row>
    <row r="18" spans="1:12">
      <c r="A18" s="3">
        <v>36340</v>
      </c>
      <c r="B18" s="1" t="s">
        <v>3318</v>
      </c>
      <c r="C18" s="1">
        <v>2</v>
      </c>
      <c r="D18" s="1" t="s">
        <v>3319</v>
      </c>
      <c r="E18" s="1">
        <v>1</v>
      </c>
      <c r="F18" s="1">
        <v>1</v>
      </c>
      <c r="G18" s="1">
        <v>2</v>
      </c>
      <c r="H18" s="1">
        <f t="shared" si="0"/>
        <v>1.3333333333333333</v>
      </c>
      <c r="K18" s="1">
        <v>531</v>
      </c>
      <c r="L18" s="1">
        <v>1160</v>
      </c>
    </row>
    <row r="19" spans="1:12">
      <c r="A19" s="3">
        <v>36340</v>
      </c>
      <c r="B19" s="1" t="s">
        <v>3320</v>
      </c>
      <c r="C19" s="1">
        <v>3</v>
      </c>
      <c r="D19" s="1" t="s">
        <v>3321</v>
      </c>
      <c r="E19" s="1">
        <v>3</v>
      </c>
      <c r="F19" s="1">
        <v>4</v>
      </c>
      <c r="G19" s="1">
        <v>4</v>
      </c>
      <c r="H19" s="1">
        <f t="shared" si="0"/>
        <v>3.6666666666666665</v>
      </c>
      <c r="K19" s="1">
        <v>531</v>
      </c>
      <c r="L19" s="1">
        <v>1160</v>
      </c>
    </row>
    <row r="20" spans="1:12">
      <c r="A20" s="3">
        <v>36347</v>
      </c>
      <c r="B20" s="1" t="s">
        <v>3322</v>
      </c>
      <c r="C20" s="1">
        <v>1</v>
      </c>
      <c r="D20" s="1" t="s">
        <v>3323</v>
      </c>
      <c r="E20" s="1">
        <v>11</v>
      </c>
      <c r="F20" s="1">
        <v>14</v>
      </c>
      <c r="G20" s="1">
        <v>8</v>
      </c>
      <c r="H20" s="1">
        <f t="shared" si="0"/>
        <v>11</v>
      </c>
      <c r="I20" s="1">
        <f>STDEV(H20:H22)</f>
        <v>3.5329140212410302</v>
      </c>
      <c r="J20" s="1">
        <f>I20/SQRT(3)</f>
        <v>2.0397288611873123</v>
      </c>
      <c r="K20" s="1">
        <v>661</v>
      </c>
      <c r="L20" s="1">
        <v>1160</v>
      </c>
    </row>
    <row r="21" spans="1:12">
      <c r="A21" s="3">
        <v>36347</v>
      </c>
      <c r="B21" s="1" t="s">
        <v>3324</v>
      </c>
      <c r="C21" s="1">
        <v>2</v>
      </c>
      <c r="D21" s="1" t="s">
        <v>3325</v>
      </c>
      <c r="E21" s="1">
        <v>30</v>
      </c>
      <c r="F21" s="1">
        <v>10</v>
      </c>
      <c r="G21" s="1">
        <v>6</v>
      </c>
      <c r="H21" s="1">
        <f t="shared" si="0"/>
        <v>15.333333333333334</v>
      </c>
      <c r="K21" s="1">
        <v>661</v>
      </c>
      <c r="L21" s="1">
        <v>1160</v>
      </c>
    </row>
    <row r="22" spans="1:12">
      <c r="A22" s="3">
        <v>36347</v>
      </c>
      <c r="B22" s="1" t="s">
        <v>3326</v>
      </c>
      <c r="C22" s="1">
        <v>3</v>
      </c>
      <c r="D22" s="1" t="s">
        <v>3327</v>
      </c>
      <c r="E22" s="1">
        <v>12</v>
      </c>
      <c r="F22" s="1">
        <v>5</v>
      </c>
      <c r="G22" s="1">
        <v>8</v>
      </c>
      <c r="H22" s="1">
        <f t="shared" si="0"/>
        <v>8.3333333333333339</v>
      </c>
      <c r="K22" s="1">
        <v>661</v>
      </c>
      <c r="L22" s="1">
        <v>1160</v>
      </c>
    </row>
    <row r="23" spans="1:12">
      <c r="A23" s="3">
        <v>36354</v>
      </c>
      <c r="B23" s="1" t="s">
        <v>3328</v>
      </c>
      <c r="C23" s="1">
        <v>1</v>
      </c>
      <c r="D23" s="1" t="s">
        <v>3329</v>
      </c>
      <c r="E23" s="1">
        <v>52</v>
      </c>
      <c r="F23" s="1">
        <v>28</v>
      </c>
      <c r="G23" s="1">
        <v>60</v>
      </c>
      <c r="H23" s="1">
        <f t="shared" si="0"/>
        <v>46.666666666666664</v>
      </c>
      <c r="I23" s="1">
        <f>STDEV(H23:H25)</f>
        <v>10.521582756586753</v>
      </c>
      <c r="J23" s="1">
        <f>I23/SQRT(3)</f>
        <v>6.074638636816287</v>
      </c>
      <c r="K23" s="1">
        <v>531</v>
      </c>
      <c r="L23" s="1">
        <v>1160</v>
      </c>
    </row>
    <row r="24" spans="1:12">
      <c r="A24" s="3">
        <v>36354</v>
      </c>
      <c r="B24" s="1" t="s">
        <v>3330</v>
      </c>
      <c r="C24" s="1">
        <v>2</v>
      </c>
      <c r="D24" s="1" t="s">
        <v>3331</v>
      </c>
      <c r="E24" s="1">
        <v>33</v>
      </c>
      <c r="F24" s="1">
        <v>37</v>
      </c>
      <c r="G24" s="1">
        <v>23</v>
      </c>
      <c r="H24" s="1">
        <f t="shared" si="0"/>
        <v>31</v>
      </c>
      <c r="K24" s="1">
        <v>531</v>
      </c>
      <c r="L24" s="1">
        <v>1160</v>
      </c>
    </row>
    <row r="25" spans="1:12">
      <c r="A25" s="3">
        <v>36354</v>
      </c>
      <c r="B25" s="1" t="s">
        <v>3332</v>
      </c>
      <c r="C25" s="1">
        <v>3</v>
      </c>
      <c r="D25" s="1" t="s">
        <v>3333</v>
      </c>
      <c r="E25" s="1">
        <v>28</v>
      </c>
      <c r="F25" s="1">
        <v>26</v>
      </c>
      <c r="G25" s="1">
        <v>26</v>
      </c>
      <c r="H25" s="1">
        <f t="shared" si="0"/>
        <v>26.666666666666668</v>
      </c>
      <c r="K25" s="1">
        <v>531</v>
      </c>
      <c r="L25" s="1">
        <v>1160</v>
      </c>
    </row>
    <row r="26" spans="1:12">
      <c r="A26" s="3">
        <v>36361</v>
      </c>
      <c r="B26" s="1" t="s">
        <v>3334</v>
      </c>
      <c r="C26" s="1">
        <v>1</v>
      </c>
      <c r="D26" s="1" t="s">
        <v>3335</v>
      </c>
      <c r="E26" s="1">
        <v>6</v>
      </c>
      <c r="F26" s="1">
        <v>1</v>
      </c>
      <c r="G26" s="1">
        <v>6</v>
      </c>
      <c r="H26" s="1">
        <f t="shared" si="0"/>
        <v>4.333333333333333</v>
      </c>
      <c r="I26" s="1">
        <f>STDEV(H26:H28)</f>
        <v>2.1430335024428788</v>
      </c>
      <c r="J26" s="1">
        <f>I26/SQRT(3)</f>
        <v>1.2372809695177827</v>
      </c>
      <c r="K26" s="1">
        <v>531</v>
      </c>
      <c r="L26" s="1">
        <v>1160</v>
      </c>
    </row>
    <row r="27" spans="1:12">
      <c r="A27" s="3">
        <v>36361</v>
      </c>
      <c r="B27" s="1" t="s">
        <v>3336</v>
      </c>
      <c r="C27" s="1">
        <v>2</v>
      </c>
      <c r="D27" s="1" t="s">
        <v>3337</v>
      </c>
      <c r="E27" s="1">
        <v>1</v>
      </c>
      <c r="F27" s="1">
        <v>2</v>
      </c>
      <c r="G27" s="1">
        <v>0</v>
      </c>
      <c r="H27" s="1">
        <f t="shared" si="0"/>
        <v>1</v>
      </c>
      <c r="K27" s="1">
        <v>531</v>
      </c>
      <c r="L27" s="1">
        <v>1160</v>
      </c>
    </row>
    <row r="28" spans="1:12">
      <c r="A28" s="3">
        <v>36361</v>
      </c>
      <c r="B28" s="1" t="s">
        <v>3338</v>
      </c>
      <c r="C28" s="1">
        <v>3</v>
      </c>
      <c r="D28" s="1" t="s">
        <v>3339</v>
      </c>
      <c r="E28" s="1">
        <v>3</v>
      </c>
      <c r="F28" s="1">
        <v>6</v>
      </c>
      <c r="G28" s="1">
        <v>6</v>
      </c>
      <c r="H28" s="1">
        <f t="shared" si="0"/>
        <v>5</v>
      </c>
      <c r="K28" s="1">
        <v>531</v>
      </c>
      <c r="L28" s="1">
        <v>1160</v>
      </c>
    </row>
    <row r="29" spans="1:12">
      <c r="A29" s="3">
        <v>36368</v>
      </c>
      <c r="B29" s="1" t="s">
        <v>3340</v>
      </c>
      <c r="C29" s="1">
        <v>1</v>
      </c>
      <c r="D29" s="1" t="s">
        <v>3341</v>
      </c>
      <c r="E29" s="1">
        <v>0</v>
      </c>
      <c r="F29" s="1">
        <v>0</v>
      </c>
      <c r="G29" s="1">
        <v>0</v>
      </c>
      <c r="H29" s="1">
        <f t="shared" si="0"/>
        <v>0</v>
      </c>
      <c r="I29" s="1">
        <f>STDEV(H29:H31)</f>
        <v>0.19245008972987526</v>
      </c>
      <c r="J29" s="1">
        <f>I29/SQRT(3)</f>
        <v>0.11111111111111112</v>
      </c>
      <c r="K29" s="1">
        <v>661</v>
      </c>
      <c r="L29" s="1">
        <v>1160</v>
      </c>
    </row>
    <row r="30" spans="1:12">
      <c r="A30" s="3">
        <v>36368</v>
      </c>
      <c r="B30" s="1" t="s">
        <v>3342</v>
      </c>
      <c r="C30" s="1">
        <v>2</v>
      </c>
      <c r="D30" s="1" t="s">
        <v>3343</v>
      </c>
      <c r="E30" s="1">
        <v>0</v>
      </c>
      <c r="F30" s="1">
        <v>0</v>
      </c>
      <c r="G30" s="1">
        <v>1</v>
      </c>
      <c r="H30" s="1">
        <f t="shared" si="0"/>
        <v>0.33333333333333331</v>
      </c>
      <c r="K30" s="1">
        <v>661</v>
      </c>
      <c r="L30" s="1">
        <v>1160</v>
      </c>
    </row>
    <row r="31" spans="1:12">
      <c r="A31" s="3">
        <v>36368</v>
      </c>
      <c r="B31" s="1" t="s">
        <v>3344</v>
      </c>
      <c r="C31" s="1">
        <v>3</v>
      </c>
      <c r="D31" s="1" t="s">
        <v>3062</v>
      </c>
      <c r="E31" s="1">
        <v>0</v>
      </c>
      <c r="F31" s="1">
        <v>1</v>
      </c>
      <c r="G31" s="1">
        <v>0</v>
      </c>
      <c r="H31" s="1">
        <f t="shared" si="0"/>
        <v>0.33333333333333331</v>
      </c>
      <c r="K31" s="1">
        <v>661</v>
      </c>
      <c r="L31" s="1">
        <v>1160</v>
      </c>
    </row>
    <row r="32" spans="1:12">
      <c r="A32" s="3">
        <v>36375</v>
      </c>
      <c r="B32" s="1" t="s">
        <v>3353</v>
      </c>
      <c r="C32" s="1">
        <v>1</v>
      </c>
      <c r="D32" s="1" t="s">
        <v>3354</v>
      </c>
      <c r="E32" s="1">
        <v>0</v>
      </c>
      <c r="F32" s="1">
        <v>0</v>
      </c>
      <c r="G32" s="1">
        <v>0</v>
      </c>
      <c r="H32" s="1">
        <f t="shared" si="0"/>
        <v>0</v>
      </c>
      <c r="I32" s="1">
        <f>STDEV(H32:H34)</f>
        <v>0.57735026918962584</v>
      </c>
      <c r="J32" s="1">
        <f>I32/SQRT(3)</f>
        <v>0.33333333333333337</v>
      </c>
      <c r="K32" s="1">
        <v>661</v>
      </c>
      <c r="L32" s="1">
        <v>1160</v>
      </c>
    </row>
    <row r="33" spans="1:12">
      <c r="A33" s="3">
        <v>36375</v>
      </c>
      <c r="B33" s="1" t="s">
        <v>3355</v>
      </c>
      <c r="C33" s="1">
        <v>2</v>
      </c>
      <c r="D33" s="1" t="s">
        <v>3356</v>
      </c>
      <c r="E33" s="1">
        <v>0</v>
      </c>
      <c r="F33" s="1">
        <v>0</v>
      </c>
      <c r="G33" s="1">
        <v>0</v>
      </c>
      <c r="H33" s="1">
        <f t="shared" si="0"/>
        <v>0</v>
      </c>
      <c r="K33" s="1">
        <v>661</v>
      </c>
      <c r="L33" s="1">
        <v>1160</v>
      </c>
    </row>
    <row r="34" spans="1:12">
      <c r="A34" s="3">
        <v>36375</v>
      </c>
      <c r="B34" s="1" t="s">
        <v>3357</v>
      </c>
      <c r="C34" s="1">
        <v>3</v>
      </c>
      <c r="D34" s="1" t="s">
        <v>3067</v>
      </c>
      <c r="E34" s="1">
        <v>1</v>
      </c>
      <c r="F34" s="1">
        <v>1</v>
      </c>
      <c r="G34" s="1">
        <v>1</v>
      </c>
      <c r="H34" s="1">
        <f t="shared" si="0"/>
        <v>1</v>
      </c>
      <c r="K34" s="1">
        <v>531</v>
      </c>
      <c r="L34" s="1">
        <v>1160</v>
      </c>
    </row>
    <row r="35" spans="1:12">
      <c r="A35" s="3">
        <v>36382</v>
      </c>
      <c r="B35" s="1" t="s">
        <v>3068</v>
      </c>
      <c r="C35" s="1">
        <v>1</v>
      </c>
      <c r="D35" s="1" t="s">
        <v>3363</v>
      </c>
      <c r="E35" s="1">
        <v>1</v>
      </c>
      <c r="F35" s="1">
        <v>0</v>
      </c>
      <c r="G35" s="1">
        <v>1</v>
      </c>
      <c r="H35" s="1">
        <f t="shared" si="0"/>
        <v>0.66666666666666663</v>
      </c>
      <c r="I35" s="1">
        <f>STDEV(H35:H37)</f>
        <v>0</v>
      </c>
      <c r="J35" s="1">
        <f>I35/SQRT(3)</f>
        <v>0</v>
      </c>
      <c r="K35" s="1">
        <v>531</v>
      </c>
      <c r="L35" s="1">
        <v>1160</v>
      </c>
    </row>
    <row r="36" spans="1:12">
      <c r="A36" s="3">
        <v>36382</v>
      </c>
      <c r="B36" s="1" t="s">
        <v>3364</v>
      </c>
      <c r="C36" s="1">
        <v>2</v>
      </c>
      <c r="D36" s="1" t="s">
        <v>3365</v>
      </c>
      <c r="E36" s="1">
        <v>0</v>
      </c>
      <c r="F36" s="1">
        <v>1</v>
      </c>
      <c r="G36" s="1">
        <v>1</v>
      </c>
      <c r="H36" s="1">
        <f t="shared" si="0"/>
        <v>0.66666666666666663</v>
      </c>
      <c r="K36" s="1">
        <v>531</v>
      </c>
      <c r="L36" s="1">
        <v>1160</v>
      </c>
    </row>
    <row r="37" spans="1:12">
      <c r="A37" s="3">
        <v>36382</v>
      </c>
      <c r="B37" s="1" t="s">
        <v>3366</v>
      </c>
      <c r="C37" s="1">
        <v>3</v>
      </c>
      <c r="D37" s="1" t="s">
        <v>3367</v>
      </c>
      <c r="E37" s="1">
        <v>1</v>
      </c>
      <c r="F37" s="1">
        <v>0</v>
      </c>
      <c r="G37" s="1">
        <v>1</v>
      </c>
      <c r="H37" s="1">
        <f t="shared" si="0"/>
        <v>0.66666666666666663</v>
      </c>
      <c r="K37" s="1">
        <v>531</v>
      </c>
      <c r="L37" s="1">
        <v>1160</v>
      </c>
    </row>
    <row r="38" spans="1:12">
      <c r="A38" s="3">
        <v>36389</v>
      </c>
      <c r="B38" s="1" t="s">
        <v>3368</v>
      </c>
      <c r="C38" s="1">
        <v>1</v>
      </c>
      <c r="D38" s="1" t="s">
        <v>3369</v>
      </c>
      <c r="E38" s="1">
        <v>3</v>
      </c>
      <c r="F38" s="1">
        <v>0</v>
      </c>
      <c r="G38" s="1">
        <v>1</v>
      </c>
      <c r="H38" s="1">
        <f t="shared" si="0"/>
        <v>1.3333333333333333</v>
      </c>
      <c r="I38" s="1">
        <f>STDEV(H38:H40)</f>
        <v>0.50917507721731547</v>
      </c>
      <c r="J38" s="1">
        <f>I38/SQRT(3)</f>
        <v>0.29397236789606557</v>
      </c>
      <c r="K38" s="1">
        <v>531</v>
      </c>
      <c r="L38" s="1">
        <v>1160</v>
      </c>
    </row>
    <row r="39" spans="1:12">
      <c r="A39" s="3">
        <v>36389</v>
      </c>
      <c r="B39" s="1" t="s">
        <v>3370</v>
      </c>
      <c r="C39" s="1">
        <v>2</v>
      </c>
      <c r="D39" s="1" t="s">
        <v>3371</v>
      </c>
      <c r="E39" s="1">
        <v>1</v>
      </c>
      <c r="F39" s="1">
        <v>0</v>
      </c>
      <c r="G39" s="1">
        <v>1</v>
      </c>
      <c r="H39" s="1">
        <f t="shared" si="0"/>
        <v>0.66666666666666663</v>
      </c>
      <c r="K39" s="1">
        <v>531</v>
      </c>
      <c r="L39" s="1">
        <v>1160</v>
      </c>
    </row>
    <row r="40" spans="1:12">
      <c r="A40" s="3">
        <v>36389</v>
      </c>
      <c r="B40" s="1" t="s">
        <v>3372</v>
      </c>
      <c r="C40" s="1">
        <v>3</v>
      </c>
      <c r="D40" s="1" t="s">
        <v>3373</v>
      </c>
      <c r="E40" s="1">
        <v>1</v>
      </c>
      <c r="F40" s="1">
        <v>0</v>
      </c>
      <c r="G40" s="1">
        <v>0</v>
      </c>
      <c r="H40" s="1">
        <f t="shared" si="0"/>
        <v>0.33333333333333331</v>
      </c>
      <c r="K40" s="1">
        <v>531</v>
      </c>
      <c r="L40" s="1">
        <v>1160</v>
      </c>
    </row>
    <row r="41" spans="1:12">
      <c r="A41" s="3">
        <v>36307</v>
      </c>
      <c r="B41" s="1" t="s">
        <v>3374</v>
      </c>
      <c r="C41" s="1">
        <v>1</v>
      </c>
      <c r="D41" s="1" t="s">
        <v>3375</v>
      </c>
      <c r="E41" s="1">
        <v>15</v>
      </c>
      <c r="F41" s="1">
        <v>103</v>
      </c>
      <c r="G41" s="1">
        <v>65</v>
      </c>
      <c r="H41" s="1">
        <f t="shared" si="0"/>
        <v>61</v>
      </c>
      <c r="I41" s="1">
        <f>STDEV(H41:H43)</f>
        <v>13.5905740755755</v>
      </c>
      <c r="J41" s="1">
        <f>I41/SQRT(3)</f>
        <v>7.8465216009750645</v>
      </c>
      <c r="K41" s="1">
        <v>531</v>
      </c>
    </row>
    <row r="42" spans="1:12">
      <c r="A42" s="3">
        <v>36307</v>
      </c>
      <c r="B42" s="1" t="s">
        <v>3376</v>
      </c>
      <c r="C42" s="1">
        <v>2</v>
      </c>
      <c r="D42" s="1" t="s">
        <v>3377</v>
      </c>
      <c r="E42" s="1">
        <v>51</v>
      </c>
      <c r="F42" s="1">
        <v>63</v>
      </c>
      <c r="G42" s="1">
        <v>47</v>
      </c>
      <c r="H42" s="1">
        <f t="shared" si="0"/>
        <v>53.666666666666664</v>
      </c>
      <c r="K42" s="1">
        <v>531</v>
      </c>
    </row>
    <row r="43" spans="1:12">
      <c r="A43" s="3">
        <v>36307</v>
      </c>
      <c r="B43" s="1" t="s">
        <v>3378</v>
      </c>
      <c r="C43" s="1">
        <v>3</v>
      </c>
      <c r="D43" s="1" t="s">
        <v>3379</v>
      </c>
      <c r="E43" s="1">
        <v>46</v>
      </c>
      <c r="F43" s="1">
        <v>18</v>
      </c>
      <c r="G43" s="1">
        <v>40</v>
      </c>
      <c r="H43" s="1">
        <f t="shared" si="0"/>
        <v>34.666666666666664</v>
      </c>
      <c r="K43" s="1">
        <v>531</v>
      </c>
    </row>
    <row r="44" spans="1:12">
      <c r="A44" s="3">
        <v>36312</v>
      </c>
      <c r="B44" s="1" t="s">
        <v>3380</v>
      </c>
      <c r="C44" s="1">
        <v>1</v>
      </c>
      <c r="D44" s="1" t="s">
        <v>3381</v>
      </c>
      <c r="E44" s="1">
        <v>39</v>
      </c>
      <c r="F44" s="1">
        <v>29</v>
      </c>
      <c r="G44" s="1">
        <v>22</v>
      </c>
      <c r="H44" s="1">
        <f t="shared" si="0"/>
        <v>30</v>
      </c>
      <c r="I44" s="1">
        <f>STDEV(H44:H46)</f>
        <v>4.6706332348852149</v>
      </c>
      <c r="J44" s="1">
        <f>I44/SQRT(3)</f>
        <v>2.6965913554469916</v>
      </c>
      <c r="K44" s="1">
        <v>531</v>
      </c>
    </row>
    <row r="45" spans="1:12">
      <c r="A45" s="3">
        <v>36312</v>
      </c>
      <c r="B45" s="1" t="s">
        <v>3382</v>
      </c>
      <c r="C45" s="1">
        <v>2</v>
      </c>
      <c r="D45" s="1" t="s">
        <v>3079</v>
      </c>
      <c r="E45" s="1">
        <v>40</v>
      </c>
      <c r="F45" s="1">
        <v>29</v>
      </c>
      <c r="G45" s="1">
        <v>34</v>
      </c>
      <c r="H45" s="1">
        <f t="shared" si="0"/>
        <v>34.333333333333336</v>
      </c>
      <c r="K45" s="1">
        <v>531</v>
      </c>
    </row>
    <row r="46" spans="1:12">
      <c r="A46" s="3">
        <v>36312</v>
      </c>
      <c r="B46" s="1" t="s">
        <v>3080</v>
      </c>
      <c r="C46" s="1">
        <v>3</v>
      </c>
      <c r="D46" s="1" t="s">
        <v>3081</v>
      </c>
      <c r="E46" s="1">
        <v>48</v>
      </c>
      <c r="F46" s="1">
        <v>21</v>
      </c>
      <c r="G46" s="1">
        <v>49</v>
      </c>
      <c r="H46" s="1">
        <f t="shared" si="0"/>
        <v>39.333333333333336</v>
      </c>
      <c r="K46" s="1">
        <v>531</v>
      </c>
    </row>
    <row r="47" spans="1:12">
      <c r="A47" s="3">
        <v>36319</v>
      </c>
      <c r="B47" s="1" t="s">
        <v>3082</v>
      </c>
      <c r="C47" s="1">
        <v>1</v>
      </c>
      <c r="D47" s="1" t="s">
        <v>3083</v>
      </c>
      <c r="E47" s="1">
        <v>10</v>
      </c>
      <c r="F47" s="1">
        <v>7</v>
      </c>
      <c r="G47" s="1">
        <v>4</v>
      </c>
      <c r="H47" s="1">
        <f t="shared" si="0"/>
        <v>7</v>
      </c>
      <c r="I47" s="1">
        <f>STDEV(H47:H49)</f>
        <v>2.7954990278686958</v>
      </c>
      <c r="J47" s="1">
        <f>I47/SQRT(3)</f>
        <v>1.6139821162593286</v>
      </c>
      <c r="K47" s="1">
        <v>531</v>
      </c>
    </row>
    <row r="48" spans="1:12">
      <c r="A48" s="3">
        <v>36319</v>
      </c>
      <c r="B48" s="1" t="s">
        <v>3084</v>
      </c>
      <c r="C48" s="1">
        <v>2</v>
      </c>
      <c r="D48" s="1" t="s">
        <v>3085</v>
      </c>
      <c r="E48" s="1">
        <v>10</v>
      </c>
      <c r="F48" s="1">
        <v>6</v>
      </c>
      <c r="G48" s="1">
        <v>6</v>
      </c>
      <c r="H48" s="1">
        <f t="shared" si="0"/>
        <v>7.333333333333333</v>
      </c>
      <c r="K48" s="1">
        <v>531</v>
      </c>
    </row>
    <row r="49" spans="1:11">
      <c r="A49" s="3">
        <v>36319</v>
      </c>
      <c r="B49" s="1" t="s">
        <v>3086</v>
      </c>
      <c r="C49" s="1">
        <v>3</v>
      </c>
      <c r="D49" s="1" t="s">
        <v>3087</v>
      </c>
      <c r="E49" s="1">
        <v>21</v>
      </c>
      <c r="F49" s="1">
        <v>8</v>
      </c>
      <c r="G49" s="1">
        <v>7</v>
      </c>
      <c r="H49" s="1">
        <f t="shared" si="0"/>
        <v>12</v>
      </c>
      <c r="K49" s="1">
        <v>531</v>
      </c>
    </row>
    <row r="50" spans="1:11">
      <c r="A50" s="3">
        <v>36326</v>
      </c>
      <c r="B50" s="1" t="s">
        <v>3088</v>
      </c>
      <c r="C50" s="1">
        <v>1</v>
      </c>
      <c r="D50" s="1" t="s">
        <v>3089</v>
      </c>
      <c r="E50" s="1">
        <v>2</v>
      </c>
      <c r="F50" s="1">
        <v>3</v>
      </c>
      <c r="G50" s="1">
        <v>16</v>
      </c>
      <c r="H50" s="1">
        <f t="shared" si="0"/>
        <v>7</v>
      </c>
      <c r="I50" s="1">
        <f>STDEV(H50:H52)</f>
        <v>4.1943524640393059</v>
      </c>
      <c r="J50" s="1">
        <f>I50/SQRT(3)</f>
        <v>2.4216105241892634</v>
      </c>
      <c r="K50" s="1">
        <v>661</v>
      </c>
    </row>
    <row r="51" spans="1:11">
      <c r="A51" s="3">
        <v>36326</v>
      </c>
      <c r="B51" s="1" t="s">
        <v>3090</v>
      </c>
      <c r="C51" s="1">
        <v>2</v>
      </c>
      <c r="D51" s="1" t="s">
        <v>3091</v>
      </c>
      <c r="E51" s="1">
        <v>3</v>
      </c>
      <c r="F51" s="1">
        <v>29</v>
      </c>
      <c r="G51" s="1">
        <v>4</v>
      </c>
      <c r="H51" s="1">
        <f t="shared" si="0"/>
        <v>12</v>
      </c>
      <c r="K51" s="1">
        <v>661</v>
      </c>
    </row>
    <row r="52" spans="1:11">
      <c r="A52" s="3">
        <v>36326</v>
      </c>
      <c r="B52" s="1" t="s">
        <v>3092</v>
      </c>
      <c r="C52" s="1">
        <v>3</v>
      </c>
      <c r="D52" s="1" t="s">
        <v>3093</v>
      </c>
      <c r="E52" s="1">
        <v>1</v>
      </c>
      <c r="F52" s="1">
        <v>2</v>
      </c>
      <c r="G52" s="1">
        <v>8</v>
      </c>
      <c r="H52" s="1">
        <f t="shared" si="0"/>
        <v>3.6666666666666665</v>
      </c>
      <c r="K52" s="1">
        <v>661</v>
      </c>
    </row>
    <row r="53" spans="1:11">
      <c r="A53" s="3">
        <v>36333</v>
      </c>
      <c r="B53" s="1" t="s">
        <v>3094</v>
      </c>
      <c r="C53" s="1">
        <v>1</v>
      </c>
      <c r="D53" s="1" t="s">
        <v>3095</v>
      </c>
      <c r="E53" s="1">
        <v>4</v>
      </c>
      <c r="F53" s="1">
        <v>1</v>
      </c>
      <c r="G53" s="1">
        <v>0</v>
      </c>
      <c r="H53" s="1">
        <f t="shared" si="0"/>
        <v>1.6666666666666667</v>
      </c>
      <c r="I53" s="1">
        <f>STDEV(H53:H55)</f>
        <v>0.76980035891950105</v>
      </c>
      <c r="J53" s="1">
        <f>I53/SQRT(3)</f>
        <v>0.44444444444444448</v>
      </c>
      <c r="K53" s="1">
        <v>531</v>
      </c>
    </row>
    <row r="54" spans="1:11">
      <c r="A54" s="3">
        <v>36333</v>
      </c>
      <c r="B54" s="1" t="s">
        <v>3096</v>
      </c>
      <c r="C54" s="1">
        <v>2</v>
      </c>
      <c r="D54" s="1" t="s">
        <v>3097</v>
      </c>
      <c r="E54" s="1">
        <v>0</v>
      </c>
      <c r="F54" s="1">
        <v>0</v>
      </c>
      <c r="G54" s="1">
        <v>1</v>
      </c>
      <c r="H54" s="1">
        <f t="shared" si="0"/>
        <v>0.33333333333333331</v>
      </c>
      <c r="K54" s="1">
        <v>531</v>
      </c>
    </row>
    <row r="55" spans="1:11">
      <c r="A55" s="3">
        <v>36333</v>
      </c>
      <c r="B55" s="1" t="s">
        <v>3098</v>
      </c>
      <c r="C55" s="1">
        <v>3</v>
      </c>
      <c r="D55" s="1" t="s">
        <v>3099</v>
      </c>
      <c r="E55" s="1">
        <v>0</v>
      </c>
      <c r="F55" s="1">
        <v>0</v>
      </c>
      <c r="G55" s="1">
        <v>1</v>
      </c>
      <c r="H55" s="1">
        <f t="shared" si="0"/>
        <v>0.33333333333333331</v>
      </c>
      <c r="K55" s="1">
        <v>531</v>
      </c>
    </row>
    <row r="56" spans="1:11">
      <c r="A56" s="3">
        <v>36340</v>
      </c>
      <c r="B56" s="1" t="s">
        <v>3100</v>
      </c>
      <c r="C56" s="1">
        <v>1</v>
      </c>
      <c r="D56" s="1" t="s">
        <v>3101</v>
      </c>
      <c r="E56" s="1">
        <v>0</v>
      </c>
      <c r="F56" s="1">
        <v>3</v>
      </c>
      <c r="G56" s="1">
        <v>2</v>
      </c>
      <c r="H56" s="1">
        <f t="shared" si="0"/>
        <v>1.6666666666666667</v>
      </c>
      <c r="I56" s="1">
        <f>STDEV(H56:H58)</f>
        <v>0.50917507721731581</v>
      </c>
      <c r="J56" s="1">
        <f>I56/SQRT(3)</f>
        <v>0.29397236789606579</v>
      </c>
      <c r="K56" s="1">
        <v>531</v>
      </c>
    </row>
    <row r="57" spans="1:11">
      <c r="A57" s="3">
        <v>36340</v>
      </c>
      <c r="B57" s="1" t="s">
        <v>3102</v>
      </c>
      <c r="C57" s="1">
        <v>2</v>
      </c>
      <c r="D57" s="1" t="s">
        <v>2837</v>
      </c>
      <c r="E57" s="1">
        <v>1</v>
      </c>
      <c r="F57" s="1">
        <v>2</v>
      </c>
      <c r="G57" s="1">
        <v>1</v>
      </c>
      <c r="H57" s="1">
        <f t="shared" si="0"/>
        <v>1.3333333333333333</v>
      </c>
      <c r="K57" s="1">
        <v>531</v>
      </c>
    </row>
    <row r="58" spans="1:11">
      <c r="A58" s="3">
        <v>36340</v>
      </c>
      <c r="B58" s="1" t="s">
        <v>2838</v>
      </c>
      <c r="C58" s="1">
        <v>3</v>
      </c>
      <c r="D58" s="1" t="s">
        <v>2839</v>
      </c>
      <c r="E58" s="1">
        <v>1</v>
      </c>
      <c r="F58" s="1">
        <v>0</v>
      </c>
      <c r="G58" s="1">
        <v>1</v>
      </c>
      <c r="H58" s="1">
        <f t="shared" si="0"/>
        <v>0.66666666666666663</v>
      </c>
      <c r="K58" s="1">
        <v>531</v>
      </c>
    </row>
    <row r="59" spans="1:11">
      <c r="A59" s="3">
        <v>36347</v>
      </c>
      <c r="B59" s="1" t="s">
        <v>2840</v>
      </c>
      <c r="C59" s="1">
        <v>1</v>
      </c>
      <c r="D59" s="1" t="s">
        <v>2841</v>
      </c>
      <c r="E59" s="1">
        <v>5</v>
      </c>
      <c r="F59" s="1">
        <v>7</v>
      </c>
      <c r="G59" s="1">
        <v>4</v>
      </c>
      <c r="H59" s="1">
        <f t="shared" si="0"/>
        <v>5.333333333333333</v>
      </c>
      <c r="I59" s="1">
        <f>STDEV(H59:H61)</f>
        <v>2.7755546659548438</v>
      </c>
      <c r="J59" s="1">
        <f>I59/SQRT(3)</f>
        <v>1.6024672335395509</v>
      </c>
      <c r="K59" s="1">
        <v>661</v>
      </c>
    </row>
    <row r="60" spans="1:11">
      <c r="A60" s="3">
        <v>36347</v>
      </c>
      <c r="B60" s="1" t="s">
        <v>2546</v>
      </c>
      <c r="C60" s="1">
        <v>2</v>
      </c>
      <c r="D60" s="1" t="s">
        <v>2547</v>
      </c>
      <c r="E60" s="1">
        <v>1</v>
      </c>
      <c r="F60" s="1">
        <v>3</v>
      </c>
      <c r="G60" s="1">
        <v>0</v>
      </c>
      <c r="H60" s="1">
        <f t="shared" si="0"/>
        <v>1.3333333333333333</v>
      </c>
      <c r="K60" s="1">
        <v>661</v>
      </c>
    </row>
    <row r="61" spans="1:11">
      <c r="A61" s="3">
        <v>36347</v>
      </c>
      <c r="B61" s="1" t="s">
        <v>2548</v>
      </c>
      <c r="C61" s="1">
        <v>3</v>
      </c>
      <c r="D61" s="1" t="s">
        <v>2549</v>
      </c>
      <c r="E61" s="1">
        <v>0</v>
      </c>
      <c r="F61" s="1">
        <v>0</v>
      </c>
      <c r="G61" s="1">
        <v>0</v>
      </c>
      <c r="H61" s="1">
        <f t="shared" si="0"/>
        <v>0</v>
      </c>
      <c r="K61" s="1">
        <v>661</v>
      </c>
    </row>
    <row r="62" spans="1:11">
      <c r="A62" s="3">
        <v>36354</v>
      </c>
      <c r="B62" s="1" t="s">
        <v>2550</v>
      </c>
      <c r="C62" s="1">
        <v>1</v>
      </c>
      <c r="D62" s="1" t="s">
        <v>2551</v>
      </c>
      <c r="E62" s="1">
        <v>3</v>
      </c>
      <c r="F62" s="1">
        <v>1</v>
      </c>
      <c r="G62" s="1">
        <v>1</v>
      </c>
      <c r="H62" s="1">
        <f t="shared" si="0"/>
        <v>1.6666666666666667</v>
      </c>
      <c r="I62" s="1">
        <f>STDEV(H62:H64)</f>
        <v>0.33333333333333343</v>
      </c>
      <c r="J62" s="1">
        <f>I62/SQRT(3)</f>
        <v>0.19245008972987532</v>
      </c>
      <c r="K62" s="1">
        <v>531</v>
      </c>
    </row>
    <row r="63" spans="1:11">
      <c r="A63" s="3">
        <v>36354</v>
      </c>
      <c r="B63" s="1" t="s">
        <v>2552</v>
      </c>
      <c r="C63" s="1">
        <v>2</v>
      </c>
      <c r="D63" s="1" t="s">
        <v>2553</v>
      </c>
      <c r="E63" s="1">
        <v>2</v>
      </c>
      <c r="F63" s="1">
        <v>0</v>
      </c>
      <c r="G63" s="1">
        <v>2</v>
      </c>
      <c r="H63" s="1">
        <f t="shared" si="0"/>
        <v>1.3333333333333333</v>
      </c>
      <c r="K63" s="1">
        <v>531</v>
      </c>
    </row>
    <row r="64" spans="1:11">
      <c r="A64" s="3">
        <v>36354</v>
      </c>
      <c r="B64" s="1" t="s">
        <v>2554</v>
      </c>
      <c r="C64" s="1">
        <v>3</v>
      </c>
      <c r="D64" s="1" t="s">
        <v>2853</v>
      </c>
      <c r="E64" s="1">
        <v>0</v>
      </c>
      <c r="F64" s="1">
        <v>1</v>
      </c>
      <c r="G64" s="1">
        <v>2</v>
      </c>
      <c r="H64" s="1">
        <f t="shared" si="0"/>
        <v>1</v>
      </c>
      <c r="K64" s="1">
        <v>531</v>
      </c>
    </row>
    <row r="65" spans="1:12">
      <c r="A65" s="3">
        <v>36361</v>
      </c>
      <c r="B65" s="1" t="s">
        <v>2854</v>
      </c>
      <c r="C65" s="1">
        <v>1</v>
      </c>
      <c r="D65" s="1" t="s">
        <v>2855</v>
      </c>
      <c r="E65" s="1">
        <v>2</v>
      </c>
      <c r="F65" s="1">
        <v>4</v>
      </c>
      <c r="G65" s="1">
        <v>2</v>
      </c>
      <c r="H65" s="1">
        <f t="shared" si="0"/>
        <v>2.6666666666666665</v>
      </c>
      <c r="I65" s="1">
        <f>STDEV(H65:H67)</f>
        <v>1.3471506281091268</v>
      </c>
      <c r="J65" s="1">
        <f>I65/SQRT(3)</f>
        <v>0.77777777777777779</v>
      </c>
      <c r="K65" s="1">
        <v>531</v>
      </c>
    </row>
    <row r="66" spans="1:12">
      <c r="A66" s="3">
        <v>36361</v>
      </c>
      <c r="B66" s="1" t="s">
        <v>2856</v>
      </c>
      <c r="C66" s="1">
        <v>2</v>
      </c>
      <c r="D66" s="1" t="s">
        <v>2857</v>
      </c>
      <c r="E66" s="1">
        <v>1</v>
      </c>
      <c r="F66" s="1">
        <v>2</v>
      </c>
      <c r="G66" s="1">
        <v>0</v>
      </c>
      <c r="H66" s="1">
        <f t="shared" ref="H66:H129" si="1">AVERAGE(E66:G66)</f>
        <v>1</v>
      </c>
      <c r="K66" s="1">
        <v>531</v>
      </c>
    </row>
    <row r="67" spans="1:12">
      <c r="A67" s="3">
        <v>36361</v>
      </c>
      <c r="B67" s="1" t="s">
        <v>2858</v>
      </c>
      <c r="C67" s="1">
        <v>3</v>
      </c>
      <c r="D67" s="1" t="s">
        <v>2859</v>
      </c>
      <c r="E67" s="1">
        <v>0</v>
      </c>
      <c r="F67" s="1">
        <v>0</v>
      </c>
      <c r="G67" s="1">
        <v>0</v>
      </c>
      <c r="H67" s="1">
        <f t="shared" si="1"/>
        <v>0</v>
      </c>
      <c r="K67" s="1">
        <v>531</v>
      </c>
    </row>
    <row r="68" spans="1:12">
      <c r="A68" s="3">
        <v>36368</v>
      </c>
      <c r="B68" s="1" t="s">
        <v>2860</v>
      </c>
      <c r="C68" s="1">
        <v>1</v>
      </c>
      <c r="D68" s="1" t="s">
        <v>2861</v>
      </c>
      <c r="E68" s="1">
        <v>1</v>
      </c>
      <c r="F68" s="1">
        <v>3</v>
      </c>
      <c r="G68" s="1">
        <v>1</v>
      </c>
      <c r="H68" s="1">
        <f t="shared" si="1"/>
        <v>1.6666666666666667</v>
      </c>
      <c r="I68" s="1">
        <f>STDEV(H68:H70)</f>
        <v>0.69388866648871184</v>
      </c>
      <c r="J68" s="1">
        <f>I68/SQRT(3)</f>
        <v>0.40061680838488828</v>
      </c>
      <c r="K68" s="1">
        <v>661</v>
      </c>
    </row>
    <row r="69" spans="1:12">
      <c r="A69" s="3">
        <v>36368</v>
      </c>
      <c r="B69" s="1" t="s">
        <v>2862</v>
      </c>
      <c r="C69" s="1">
        <v>2</v>
      </c>
      <c r="D69" s="1" t="s">
        <v>3129</v>
      </c>
      <c r="E69" s="1">
        <v>5</v>
      </c>
      <c r="F69" s="1">
        <v>1</v>
      </c>
      <c r="G69" s="1">
        <v>2</v>
      </c>
      <c r="H69" s="1">
        <f t="shared" si="1"/>
        <v>2.6666666666666665</v>
      </c>
      <c r="K69" s="1">
        <v>661</v>
      </c>
    </row>
    <row r="70" spans="1:12">
      <c r="A70" s="3">
        <v>36368</v>
      </c>
      <c r="B70" s="1" t="s">
        <v>3130</v>
      </c>
      <c r="C70" s="1">
        <v>3</v>
      </c>
      <c r="D70" s="1" t="s">
        <v>3131</v>
      </c>
      <c r="E70" s="1">
        <v>1</v>
      </c>
      <c r="F70" s="1">
        <v>8</v>
      </c>
      <c r="G70" s="1">
        <v>0</v>
      </c>
      <c r="H70" s="1">
        <f t="shared" si="1"/>
        <v>3</v>
      </c>
      <c r="K70" s="1">
        <v>661</v>
      </c>
    </row>
    <row r="71" spans="1:12">
      <c r="A71" s="3">
        <v>36375</v>
      </c>
      <c r="B71" s="1" t="s">
        <v>3132</v>
      </c>
      <c r="C71" s="1">
        <v>1</v>
      </c>
      <c r="D71" s="1" t="s">
        <v>3133</v>
      </c>
      <c r="E71" s="1">
        <v>0</v>
      </c>
      <c r="F71" s="1">
        <v>0</v>
      </c>
      <c r="G71" s="1">
        <v>0</v>
      </c>
      <c r="H71" s="1">
        <f t="shared" si="1"/>
        <v>0</v>
      </c>
      <c r="I71" s="1">
        <f>STDEV(H71:H73)</f>
        <v>1.0715167512214396</v>
      </c>
      <c r="J71" s="1">
        <f>I71/SQRT(3)</f>
        <v>0.61864048475889144</v>
      </c>
      <c r="K71" s="1">
        <v>661</v>
      </c>
    </row>
    <row r="72" spans="1:12">
      <c r="A72" s="3">
        <v>36375</v>
      </c>
      <c r="B72" s="1" t="s">
        <v>3134</v>
      </c>
      <c r="C72" s="1">
        <v>2</v>
      </c>
      <c r="D72" s="1" t="s">
        <v>3135</v>
      </c>
      <c r="E72" s="1">
        <v>3</v>
      </c>
      <c r="F72" s="1">
        <v>2</v>
      </c>
      <c r="G72" s="1">
        <v>0</v>
      </c>
      <c r="H72" s="1">
        <f t="shared" si="1"/>
        <v>1.6666666666666667</v>
      </c>
      <c r="K72" s="1">
        <v>661</v>
      </c>
    </row>
    <row r="73" spans="1:12">
      <c r="A73" s="3">
        <v>36375</v>
      </c>
      <c r="B73" s="1" t="s">
        <v>3136</v>
      </c>
      <c r="C73" s="1">
        <v>3</v>
      </c>
      <c r="D73" s="1" t="s">
        <v>3137</v>
      </c>
      <c r="E73" s="1">
        <v>5</v>
      </c>
      <c r="F73" s="1">
        <v>1</v>
      </c>
      <c r="G73" s="1">
        <v>0</v>
      </c>
      <c r="H73" s="1">
        <f t="shared" si="1"/>
        <v>2</v>
      </c>
      <c r="K73" s="1">
        <v>531</v>
      </c>
    </row>
    <row r="74" spans="1:12">
      <c r="A74" s="3">
        <v>36382</v>
      </c>
      <c r="B74" s="1" t="s">
        <v>3138</v>
      </c>
      <c r="C74" s="1">
        <v>1</v>
      </c>
      <c r="D74" s="1" t="s">
        <v>3139</v>
      </c>
      <c r="E74" s="1">
        <v>1</v>
      </c>
      <c r="F74" s="1">
        <v>1</v>
      </c>
      <c r="G74" s="1">
        <v>0</v>
      </c>
      <c r="H74" s="1">
        <f t="shared" si="1"/>
        <v>0.66666666666666663</v>
      </c>
      <c r="I74" s="1">
        <f>STDEV(H74:H76)</f>
        <v>2.5239592648001214</v>
      </c>
      <c r="J74" s="1">
        <f>I74/SQRT(3)</f>
        <v>1.4572085609560002</v>
      </c>
      <c r="K74" s="1">
        <v>531</v>
      </c>
    </row>
    <row r="75" spans="1:12">
      <c r="A75" s="3">
        <v>36382</v>
      </c>
      <c r="B75" s="1" t="s">
        <v>3140</v>
      </c>
      <c r="C75" s="1">
        <v>2</v>
      </c>
      <c r="D75" s="1" t="s">
        <v>3141</v>
      </c>
      <c r="E75" s="1">
        <v>4</v>
      </c>
      <c r="F75" s="1">
        <v>5</v>
      </c>
      <c r="G75" s="1">
        <v>5</v>
      </c>
      <c r="H75" s="1">
        <f t="shared" si="1"/>
        <v>4.666666666666667</v>
      </c>
      <c r="K75" s="1">
        <v>531</v>
      </c>
    </row>
    <row r="76" spans="1:12">
      <c r="A76" s="3">
        <v>36382</v>
      </c>
      <c r="B76" s="1" t="s">
        <v>3142</v>
      </c>
      <c r="C76" s="1">
        <v>3</v>
      </c>
      <c r="D76" s="1" t="s">
        <v>3143</v>
      </c>
      <c r="E76" s="1">
        <v>0</v>
      </c>
      <c r="F76" s="1">
        <v>8</v>
      </c>
      <c r="G76" s="1">
        <v>8</v>
      </c>
      <c r="H76" s="1">
        <f t="shared" si="1"/>
        <v>5.333333333333333</v>
      </c>
      <c r="K76" s="1">
        <v>531</v>
      </c>
    </row>
    <row r="77" spans="1:12">
      <c r="A77" s="3">
        <v>36389</v>
      </c>
      <c r="B77" s="1" t="s">
        <v>3144</v>
      </c>
      <c r="C77" s="1">
        <v>1</v>
      </c>
      <c r="D77" s="1" t="s">
        <v>3145</v>
      </c>
      <c r="E77" s="1">
        <v>3</v>
      </c>
      <c r="F77" s="1">
        <v>2</v>
      </c>
      <c r="G77" s="1">
        <v>1</v>
      </c>
      <c r="H77" s="1">
        <f t="shared" si="1"/>
        <v>2</v>
      </c>
      <c r="I77" s="1">
        <f>STDEV(H77:H79)</f>
        <v>1.0183501544346307</v>
      </c>
      <c r="J77" s="1">
        <f>I77/SQRT(3)</f>
        <v>0.58794473579213102</v>
      </c>
      <c r="K77" s="1">
        <v>531</v>
      </c>
    </row>
    <row r="78" spans="1:12">
      <c r="A78" s="3">
        <v>36389</v>
      </c>
      <c r="B78" s="1" t="s">
        <v>3146</v>
      </c>
      <c r="C78" s="1">
        <v>2</v>
      </c>
      <c r="D78" s="1" t="s">
        <v>3147</v>
      </c>
      <c r="E78" s="1">
        <v>2</v>
      </c>
      <c r="F78" s="1">
        <v>3</v>
      </c>
      <c r="G78" s="1">
        <v>5</v>
      </c>
      <c r="H78" s="1">
        <f t="shared" si="1"/>
        <v>3.3333333333333335</v>
      </c>
      <c r="K78" s="1">
        <v>531</v>
      </c>
    </row>
    <row r="79" spans="1:12">
      <c r="A79" s="3">
        <v>36389</v>
      </c>
      <c r="B79" s="1" t="s">
        <v>3447</v>
      </c>
      <c r="C79" s="1">
        <v>3</v>
      </c>
      <c r="D79" s="1" t="s">
        <v>3448</v>
      </c>
      <c r="E79" s="1">
        <v>6</v>
      </c>
      <c r="F79" s="1">
        <v>2</v>
      </c>
      <c r="G79" s="1">
        <v>4</v>
      </c>
      <c r="H79" s="1">
        <f t="shared" si="1"/>
        <v>4</v>
      </c>
      <c r="K79" s="1">
        <v>531</v>
      </c>
    </row>
    <row r="80" spans="1:12">
      <c r="A80" s="3">
        <v>36307</v>
      </c>
      <c r="B80" s="1" t="s">
        <v>3755</v>
      </c>
      <c r="C80" s="1">
        <v>1</v>
      </c>
      <c r="D80" s="1" t="s">
        <v>3756</v>
      </c>
      <c r="E80" s="1">
        <v>15</v>
      </c>
      <c r="F80" s="1">
        <v>9</v>
      </c>
      <c r="G80" s="1">
        <v>15</v>
      </c>
      <c r="H80" s="1">
        <f t="shared" si="1"/>
        <v>13</v>
      </c>
      <c r="I80" s="1">
        <f>STDEV(H80:H82)</f>
        <v>8.5980187209569348</v>
      </c>
      <c r="J80" s="1">
        <f>I80/SQRT(3)</f>
        <v>4.9640684230419287</v>
      </c>
      <c r="K80" s="1">
        <v>531</v>
      </c>
      <c r="L80" s="1">
        <v>1153</v>
      </c>
    </row>
    <row r="81" spans="1:12">
      <c r="A81" s="3">
        <v>36307</v>
      </c>
      <c r="B81" s="1" t="s">
        <v>3757</v>
      </c>
      <c r="C81" s="1">
        <v>2</v>
      </c>
      <c r="D81" s="1" t="s">
        <v>3758</v>
      </c>
      <c r="E81" s="1">
        <v>19</v>
      </c>
      <c r="F81" s="1">
        <v>39</v>
      </c>
      <c r="G81" s="1">
        <v>17</v>
      </c>
      <c r="H81" s="1">
        <f t="shared" si="1"/>
        <v>25</v>
      </c>
      <c r="K81" s="1">
        <v>531</v>
      </c>
      <c r="L81" s="1">
        <v>1153</v>
      </c>
    </row>
    <row r="82" spans="1:12">
      <c r="A82" s="3">
        <v>36307</v>
      </c>
      <c r="B82" s="1" t="s">
        <v>3759</v>
      </c>
      <c r="C82" s="1">
        <v>3</v>
      </c>
      <c r="D82" s="1" t="s">
        <v>3760</v>
      </c>
      <c r="E82" s="1">
        <v>9</v>
      </c>
      <c r="F82" s="1">
        <v>5</v>
      </c>
      <c r="G82" s="1">
        <v>11</v>
      </c>
      <c r="H82" s="1">
        <f t="shared" si="1"/>
        <v>8.3333333333333339</v>
      </c>
      <c r="K82" s="1">
        <v>531</v>
      </c>
      <c r="L82" s="1">
        <v>1153</v>
      </c>
    </row>
    <row r="83" spans="1:12">
      <c r="A83" s="3">
        <v>36312</v>
      </c>
      <c r="B83" s="1" t="s">
        <v>3761</v>
      </c>
      <c r="C83" s="1">
        <v>1</v>
      </c>
      <c r="D83" s="1" t="s">
        <v>3762</v>
      </c>
      <c r="E83" s="1">
        <v>15</v>
      </c>
      <c r="F83" s="1">
        <v>3</v>
      </c>
      <c r="G83" s="1">
        <v>8</v>
      </c>
      <c r="H83" s="1">
        <f t="shared" si="1"/>
        <v>8.6666666666666661</v>
      </c>
      <c r="I83" s="1">
        <f>STDEV(H83:H85)</f>
        <v>2.523959264800121</v>
      </c>
      <c r="J83" s="1">
        <f>I83/SQRT(3)</f>
        <v>1.4572085609559999</v>
      </c>
      <c r="K83" s="1">
        <v>531</v>
      </c>
      <c r="L83" s="1">
        <v>1153</v>
      </c>
    </row>
    <row r="84" spans="1:12">
      <c r="A84" s="3">
        <v>36312</v>
      </c>
      <c r="B84" s="1" t="s">
        <v>3763</v>
      </c>
      <c r="C84" s="1">
        <v>2</v>
      </c>
      <c r="D84" s="1" t="s">
        <v>3764</v>
      </c>
      <c r="E84" s="1">
        <v>7</v>
      </c>
      <c r="F84" s="1">
        <v>9</v>
      </c>
      <c r="G84" s="1">
        <v>12</v>
      </c>
      <c r="H84" s="1">
        <f t="shared" si="1"/>
        <v>9.3333333333333339</v>
      </c>
      <c r="K84" s="1">
        <v>531</v>
      </c>
      <c r="L84" s="1">
        <v>1153</v>
      </c>
    </row>
    <row r="85" spans="1:12">
      <c r="A85" s="3">
        <v>36312</v>
      </c>
      <c r="B85" s="1" t="s">
        <v>3765</v>
      </c>
      <c r="C85" s="1">
        <v>3</v>
      </c>
      <c r="D85" s="1" t="s">
        <v>3766</v>
      </c>
      <c r="E85" s="1">
        <v>9</v>
      </c>
      <c r="F85" s="1">
        <v>3</v>
      </c>
      <c r="G85" s="1">
        <v>2</v>
      </c>
      <c r="H85" s="1">
        <f t="shared" si="1"/>
        <v>4.666666666666667</v>
      </c>
      <c r="K85" s="1">
        <v>531</v>
      </c>
      <c r="L85" s="1">
        <v>1153</v>
      </c>
    </row>
    <row r="86" spans="1:12">
      <c r="A86" s="3">
        <v>36319</v>
      </c>
      <c r="B86" s="1" t="s">
        <v>3767</v>
      </c>
      <c r="C86" s="1">
        <v>1</v>
      </c>
      <c r="D86" s="1" t="s">
        <v>3768</v>
      </c>
      <c r="E86" s="1">
        <v>40</v>
      </c>
      <c r="F86" s="1">
        <v>31</v>
      </c>
      <c r="G86" s="1">
        <v>24</v>
      </c>
      <c r="H86" s="1">
        <f t="shared" si="1"/>
        <v>31.666666666666668</v>
      </c>
      <c r="I86" s="1">
        <f>STDEV(H86:H88)</f>
        <v>2.9059326290270984</v>
      </c>
      <c r="J86" s="1">
        <f>I86/SQRT(3)</f>
        <v>1.6777409856157122</v>
      </c>
      <c r="K86" s="1">
        <v>531</v>
      </c>
      <c r="L86" s="1">
        <v>1153</v>
      </c>
    </row>
    <row r="87" spans="1:12">
      <c r="A87" s="3">
        <v>36319</v>
      </c>
      <c r="B87" s="1" t="s">
        <v>3769</v>
      </c>
      <c r="C87" s="1">
        <v>2</v>
      </c>
      <c r="D87" s="1" t="s">
        <v>3770</v>
      </c>
      <c r="E87" s="1">
        <v>45</v>
      </c>
      <c r="F87" s="1">
        <v>22</v>
      </c>
      <c r="G87" s="1">
        <v>12</v>
      </c>
      <c r="H87" s="1">
        <f t="shared" si="1"/>
        <v>26.333333333333332</v>
      </c>
      <c r="K87" s="1">
        <v>531</v>
      </c>
      <c r="L87" s="1">
        <v>1153</v>
      </c>
    </row>
    <row r="88" spans="1:12">
      <c r="A88" s="3">
        <v>36319</v>
      </c>
      <c r="B88" s="1" t="s">
        <v>3771</v>
      </c>
      <c r="C88" s="1">
        <v>3</v>
      </c>
      <c r="D88" s="1" t="s">
        <v>4292</v>
      </c>
      <c r="E88" s="1">
        <v>64</v>
      </c>
      <c r="F88" s="1">
        <v>19</v>
      </c>
      <c r="G88" s="1">
        <v>10</v>
      </c>
      <c r="H88" s="1">
        <f t="shared" si="1"/>
        <v>31</v>
      </c>
      <c r="K88" s="1">
        <v>531</v>
      </c>
      <c r="L88" s="1">
        <v>1153</v>
      </c>
    </row>
    <row r="89" spans="1:12">
      <c r="A89" s="3">
        <v>36326</v>
      </c>
      <c r="B89" s="1" t="s">
        <v>4293</v>
      </c>
      <c r="C89" s="1">
        <v>1</v>
      </c>
      <c r="D89" s="1" t="s">
        <v>4294</v>
      </c>
      <c r="E89" s="1">
        <v>2</v>
      </c>
      <c r="F89" s="1">
        <v>7</v>
      </c>
      <c r="G89" s="1">
        <v>9</v>
      </c>
      <c r="H89" s="1">
        <f t="shared" si="1"/>
        <v>6</v>
      </c>
      <c r="I89" s="1">
        <f>STDEV(H89:H91)</f>
        <v>1.2619796324000563</v>
      </c>
      <c r="J89" s="1">
        <f>I89/SQRT(3)</f>
        <v>0.72860428047799752</v>
      </c>
      <c r="K89" s="1">
        <v>661</v>
      </c>
      <c r="L89" s="1">
        <v>1153</v>
      </c>
    </row>
    <row r="90" spans="1:12">
      <c r="A90" s="3">
        <v>36326</v>
      </c>
      <c r="B90" s="1" t="s">
        <v>4295</v>
      </c>
      <c r="C90" s="1">
        <v>2</v>
      </c>
      <c r="D90" s="1" t="s">
        <v>4296</v>
      </c>
      <c r="E90" s="1">
        <v>2</v>
      </c>
      <c r="F90" s="1">
        <v>17</v>
      </c>
      <c r="G90" s="1">
        <v>6</v>
      </c>
      <c r="H90" s="1">
        <f t="shared" si="1"/>
        <v>8.3333333333333339</v>
      </c>
      <c r="K90" s="1">
        <v>661</v>
      </c>
      <c r="L90" s="1">
        <v>1153</v>
      </c>
    </row>
    <row r="91" spans="1:12">
      <c r="A91" s="3">
        <v>36326</v>
      </c>
      <c r="B91" s="1" t="s">
        <v>4297</v>
      </c>
      <c r="C91" s="1">
        <v>3</v>
      </c>
      <c r="D91" s="1" t="s">
        <v>4298</v>
      </c>
      <c r="E91" s="1">
        <v>6</v>
      </c>
      <c r="F91" s="1">
        <v>12</v>
      </c>
      <c r="G91" s="1">
        <v>6</v>
      </c>
      <c r="H91" s="1">
        <f t="shared" si="1"/>
        <v>8</v>
      </c>
      <c r="K91" s="1">
        <v>661</v>
      </c>
      <c r="L91" s="1">
        <v>1153</v>
      </c>
    </row>
    <row r="92" spans="1:12">
      <c r="A92" s="3">
        <v>36333</v>
      </c>
      <c r="B92" s="1" t="s">
        <v>4299</v>
      </c>
      <c r="C92" s="1">
        <v>1</v>
      </c>
      <c r="D92" s="1" t="s">
        <v>4300</v>
      </c>
      <c r="E92" s="1">
        <v>20</v>
      </c>
      <c r="F92" s="1">
        <v>41</v>
      </c>
      <c r="G92" s="1">
        <v>14</v>
      </c>
      <c r="H92" s="1">
        <f t="shared" si="1"/>
        <v>25</v>
      </c>
      <c r="I92" s="1">
        <f>STDEV(H92:H94)</f>
        <v>4.0734006177384989</v>
      </c>
      <c r="J92" s="1">
        <f>I92/SQRT(3)</f>
        <v>2.3517789431685103</v>
      </c>
      <c r="K92" s="1">
        <v>531</v>
      </c>
      <c r="L92" s="1">
        <v>1153</v>
      </c>
    </row>
    <row r="93" spans="1:12">
      <c r="A93" s="3">
        <v>36333</v>
      </c>
      <c r="B93" s="1" t="s">
        <v>4301</v>
      </c>
      <c r="C93" s="1">
        <v>2</v>
      </c>
      <c r="D93" s="1" t="s">
        <v>4302</v>
      </c>
      <c r="E93" s="1">
        <v>29</v>
      </c>
      <c r="F93" s="1">
        <v>28</v>
      </c>
      <c r="G93" s="1">
        <v>42</v>
      </c>
      <c r="H93" s="1">
        <f t="shared" si="1"/>
        <v>33</v>
      </c>
      <c r="K93" s="1">
        <v>531</v>
      </c>
      <c r="L93" s="1">
        <v>1153</v>
      </c>
    </row>
    <row r="94" spans="1:12">
      <c r="A94" s="3">
        <v>36333</v>
      </c>
      <c r="B94" s="1" t="s">
        <v>4303</v>
      </c>
      <c r="C94" s="1">
        <v>3</v>
      </c>
      <c r="D94" s="1" t="s">
        <v>4304</v>
      </c>
      <c r="E94" s="1">
        <v>23</v>
      </c>
      <c r="F94" s="1">
        <v>33</v>
      </c>
      <c r="G94" s="1">
        <v>27</v>
      </c>
      <c r="H94" s="1">
        <f t="shared" si="1"/>
        <v>27.666666666666668</v>
      </c>
      <c r="K94" s="1">
        <v>531</v>
      </c>
      <c r="L94" s="1">
        <v>1153</v>
      </c>
    </row>
    <row r="95" spans="1:12">
      <c r="A95" s="3">
        <v>36340</v>
      </c>
      <c r="B95" s="1" t="s">
        <v>4305</v>
      </c>
      <c r="C95" s="1">
        <v>1</v>
      </c>
      <c r="D95" s="1" t="s">
        <v>4306</v>
      </c>
      <c r="E95" s="1">
        <v>24</v>
      </c>
      <c r="F95" s="1">
        <v>12</v>
      </c>
      <c r="G95" s="1">
        <v>65</v>
      </c>
      <c r="H95" s="1">
        <f t="shared" si="1"/>
        <v>33.666666666666664</v>
      </c>
      <c r="I95" s="1">
        <f>STDEV(H95:H97)</f>
        <v>12.055427546683422</v>
      </c>
      <c r="J95" s="1">
        <f>I95/SQRT(3)</f>
        <v>6.9602043392737034</v>
      </c>
      <c r="K95" s="1">
        <v>531</v>
      </c>
      <c r="L95" s="1">
        <v>1153</v>
      </c>
    </row>
    <row r="96" spans="1:12">
      <c r="A96" s="3">
        <v>36340</v>
      </c>
      <c r="B96" s="1" t="s">
        <v>4307</v>
      </c>
      <c r="C96" s="1">
        <v>2</v>
      </c>
      <c r="D96" s="1" t="s">
        <v>4308</v>
      </c>
      <c r="E96" s="1">
        <v>66</v>
      </c>
      <c r="F96" s="1">
        <v>66</v>
      </c>
      <c r="G96" s="1">
        <v>11</v>
      </c>
      <c r="H96" s="1">
        <f t="shared" si="1"/>
        <v>47.666666666666664</v>
      </c>
      <c r="K96" s="1">
        <v>531</v>
      </c>
      <c r="L96" s="1">
        <v>1153</v>
      </c>
    </row>
    <row r="97" spans="1:12">
      <c r="A97" s="3">
        <v>36340</v>
      </c>
      <c r="B97" s="1" t="s">
        <v>4047</v>
      </c>
      <c r="C97" s="1">
        <v>3</v>
      </c>
      <c r="D97" s="1" t="s">
        <v>3778</v>
      </c>
      <c r="E97" s="1">
        <v>51</v>
      </c>
      <c r="F97" s="1">
        <v>72</v>
      </c>
      <c r="G97" s="1">
        <v>50</v>
      </c>
      <c r="H97" s="1">
        <f t="shared" si="1"/>
        <v>57.666666666666664</v>
      </c>
      <c r="K97" s="1">
        <v>531</v>
      </c>
      <c r="L97" s="1">
        <v>1153</v>
      </c>
    </row>
    <row r="98" spans="1:12">
      <c r="A98" s="3">
        <v>36347</v>
      </c>
      <c r="B98" s="1" t="s">
        <v>3779</v>
      </c>
      <c r="C98" s="1">
        <v>1</v>
      </c>
      <c r="D98" s="1" t="s">
        <v>3780</v>
      </c>
      <c r="E98" s="1">
        <v>43</v>
      </c>
      <c r="F98" s="1">
        <v>57</v>
      </c>
      <c r="G98" s="1">
        <v>25</v>
      </c>
      <c r="H98" s="1">
        <f t="shared" si="1"/>
        <v>41.666666666666664</v>
      </c>
      <c r="I98" s="1">
        <f>STDEV(H98:H100)</f>
        <v>9.8206132417708183</v>
      </c>
      <c r="J98" s="1">
        <f>I98/SQRT(3)</f>
        <v>5.669933698743586</v>
      </c>
      <c r="K98" s="1">
        <v>661</v>
      </c>
      <c r="L98" s="1">
        <v>1440</v>
      </c>
    </row>
    <row r="99" spans="1:12">
      <c r="A99" s="3">
        <v>36347</v>
      </c>
      <c r="B99" s="1" t="s">
        <v>3781</v>
      </c>
      <c r="C99" s="1">
        <v>2</v>
      </c>
      <c r="D99" s="1" t="s">
        <v>3782</v>
      </c>
      <c r="E99" s="1">
        <v>35</v>
      </c>
      <c r="F99" s="1">
        <v>24</v>
      </c>
      <c r="G99" s="1">
        <v>8</v>
      </c>
      <c r="H99" s="1">
        <f t="shared" si="1"/>
        <v>22.333333333333332</v>
      </c>
      <c r="K99" s="1">
        <v>661</v>
      </c>
      <c r="L99" s="1">
        <v>1440</v>
      </c>
    </row>
    <row r="100" spans="1:12">
      <c r="A100" s="3">
        <v>36347</v>
      </c>
      <c r="B100" s="1" t="s">
        <v>3783</v>
      </c>
      <c r="C100" s="1">
        <v>3</v>
      </c>
      <c r="D100" s="1" t="s">
        <v>3784</v>
      </c>
      <c r="E100" s="1">
        <v>12</v>
      </c>
      <c r="F100" s="1">
        <v>45</v>
      </c>
      <c r="G100" s="1">
        <v>30</v>
      </c>
      <c r="H100" s="1">
        <f t="shared" si="1"/>
        <v>29</v>
      </c>
      <c r="K100" s="1">
        <v>661</v>
      </c>
      <c r="L100" s="1">
        <v>1440</v>
      </c>
    </row>
    <row r="101" spans="1:12">
      <c r="A101" s="3">
        <v>36354</v>
      </c>
      <c r="B101" s="1" t="s">
        <v>3785</v>
      </c>
      <c r="C101" s="1">
        <v>1</v>
      </c>
      <c r="D101" s="1" t="s">
        <v>3786</v>
      </c>
      <c r="E101" s="1">
        <v>21</v>
      </c>
      <c r="F101" s="1">
        <v>7</v>
      </c>
      <c r="G101" s="1">
        <v>22</v>
      </c>
      <c r="H101" s="1">
        <f t="shared" si="1"/>
        <v>16.666666666666668</v>
      </c>
      <c r="I101" s="1">
        <f>STDEV(H101:H103)</f>
        <v>3.5952643749696485</v>
      </c>
      <c r="J101" s="1">
        <f>I101/SQRT(3)</f>
        <v>2.0757268546965983</v>
      </c>
      <c r="K101" s="1">
        <v>531</v>
      </c>
      <c r="L101" s="1">
        <v>1440</v>
      </c>
    </row>
    <row r="102" spans="1:12">
      <c r="A102" s="3">
        <v>36354</v>
      </c>
      <c r="B102" s="1" t="s">
        <v>3483</v>
      </c>
      <c r="C102" s="1">
        <v>2</v>
      </c>
      <c r="D102" s="1" t="s">
        <v>3484</v>
      </c>
      <c r="E102" s="1">
        <v>8</v>
      </c>
      <c r="F102" s="1">
        <v>13</v>
      </c>
      <c r="G102" s="1">
        <v>12</v>
      </c>
      <c r="H102" s="1">
        <f t="shared" si="1"/>
        <v>11</v>
      </c>
      <c r="K102" s="1">
        <v>531</v>
      </c>
      <c r="L102" s="1">
        <v>1440</v>
      </c>
    </row>
    <row r="103" spans="1:12">
      <c r="A103" s="3">
        <v>36354</v>
      </c>
      <c r="B103" s="1" t="s">
        <v>3485</v>
      </c>
      <c r="C103" s="1">
        <v>3</v>
      </c>
      <c r="D103" s="1" t="s">
        <v>3486</v>
      </c>
      <c r="E103" s="1">
        <v>11</v>
      </c>
      <c r="F103" s="1">
        <v>7</v>
      </c>
      <c r="G103" s="1">
        <v>12</v>
      </c>
      <c r="H103" s="1">
        <f t="shared" si="1"/>
        <v>10</v>
      </c>
      <c r="K103" s="1">
        <v>531</v>
      </c>
      <c r="L103" s="1">
        <v>1440</v>
      </c>
    </row>
    <row r="104" spans="1:12">
      <c r="A104" s="3">
        <v>36361</v>
      </c>
      <c r="B104" s="1" t="s">
        <v>3487</v>
      </c>
      <c r="C104" s="1">
        <v>1</v>
      </c>
      <c r="D104" s="1" t="s">
        <v>3488</v>
      </c>
      <c r="E104" s="1">
        <v>9</v>
      </c>
      <c r="F104" s="1">
        <v>12</v>
      </c>
      <c r="G104" s="1">
        <v>9</v>
      </c>
      <c r="H104" s="1">
        <f t="shared" si="1"/>
        <v>10</v>
      </c>
      <c r="I104" s="1">
        <f>STDEV(H104:H106)</f>
        <v>2.9122983160180373</v>
      </c>
      <c r="J104" s="1">
        <f>I104/SQRT(3)</f>
        <v>1.6814162167135078</v>
      </c>
      <c r="K104" s="1">
        <v>531</v>
      </c>
      <c r="L104" s="1">
        <v>1440</v>
      </c>
    </row>
    <row r="105" spans="1:12">
      <c r="A105" s="3">
        <v>36361</v>
      </c>
      <c r="B105" s="1" t="s">
        <v>3489</v>
      </c>
      <c r="C105" s="1">
        <v>2</v>
      </c>
      <c r="D105" s="1" t="s">
        <v>3490</v>
      </c>
      <c r="E105" s="1">
        <v>2</v>
      </c>
      <c r="F105" s="1">
        <v>6</v>
      </c>
      <c r="G105" s="1">
        <v>5</v>
      </c>
      <c r="H105" s="1">
        <f t="shared" si="1"/>
        <v>4.333333333333333</v>
      </c>
      <c r="K105" s="1">
        <v>531</v>
      </c>
      <c r="L105" s="1">
        <v>1440</v>
      </c>
    </row>
    <row r="106" spans="1:12">
      <c r="A106" s="3">
        <v>36361</v>
      </c>
      <c r="B106" s="1" t="s">
        <v>3491</v>
      </c>
      <c r="C106" s="1">
        <v>3</v>
      </c>
      <c r="D106" s="1" t="s">
        <v>3492</v>
      </c>
      <c r="E106" s="1">
        <v>5</v>
      </c>
      <c r="F106" s="1">
        <v>10</v>
      </c>
      <c r="G106" s="1">
        <v>10</v>
      </c>
      <c r="H106" s="1">
        <f t="shared" si="1"/>
        <v>8.3333333333333339</v>
      </c>
      <c r="K106" s="1">
        <v>531</v>
      </c>
      <c r="L106" s="1">
        <v>1440</v>
      </c>
    </row>
    <row r="107" spans="1:12">
      <c r="A107" s="3">
        <v>36368</v>
      </c>
      <c r="B107" s="1" t="s">
        <v>3493</v>
      </c>
      <c r="C107" s="1">
        <v>1</v>
      </c>
      <c r="D107" s="1" t="s">
        <v>3494</v>
      </c>
      <c r="E107" s="1">
        <v>15</v>
      </c>
      <c r="F107" s="1">
        <v>20</v>
      </c>
      <c r="G107" s="1">
        <v>13</v>
      </c>
      <c r="H107" s="1">
        <f t="shared" si="1"/>
        <v>16</v>
      </c>
      <c r="I107" s="1">
        <f>STDEV(H107:H109)</f>
        <v>4.5256470787591763</v>
      </c>
      <c r="J107" s="1">
        <f>I107/SQRT(3)</f>
        <v>2.612883559178854</v>
      </c>
      <c r="K107" s="1">
        <v>661</v>
      </c>
      <c r="L107" s="1">
        <v>1155</v>
      </c>
    </row>
    <row r="108" spans="1:12">
      <c r="A108" s="3">
        <v>36368</v>
      </c>
      <c r="B108" s="1" t="s">
        <v>3495</v>
      </c>
      <c r="C108" s="1">
        <v>2</v>
      </c>
      <c r="D108" s="1" t="s">
        <v>3496</v>
      </c>
      <c r="E108" s="1">
        <v>7</v>
      </c>
      <c r="F108" s="1">
        <v>7</v>
      </c>
      <c r="G108" s="1">
        <v>10</v>
      </c>
      <c r="H108" s="1">
        <f t="shared" si="1"/>
        <v>8</v>
      </c>
      <c r="K108" s="1">
        <v>661</v>
      </c>
      <c r="L108" s="1">
        <v>1155</v>
      </c>
    </row>
    <row r="109" spans="1:12">
      <c r="A109" s="3">
        <v>36368</v>
      </c>
      <c r="B109" s="1" t="s">
        <v>3497</v>
      </c>
      <c r="C109" s="1">
        <v>3</v>
      </c>
      <c r="D109" s="1" t="s">
        <v>3498</v>
      </c>
      <c r="E109" s="1">
        <v>9</v>
      </c>
      <c r="F109" s="1">
        <v>15</v>
      </c>
      <c r="G109" s="1">
        <v>1</v>
      </c>
      <c r="H109" s="1">
        <f t="shared" si="1"/>
        <v>8.3333333333333339</v>
      </c>
      <c r="K109" s="1">
        <v>661</v>
      </c>
      <c r="L109" s="1">
        <v>1155</v>
      </c>
    </row>
    <row r="110" spans="1:12">
      <c r="A110" s="3">
        <v>36375</v>
      </c>
      <c r="B110" s="1" t="s">
        <v>3499</v>
      </c>
      <c r="C110" s="1">
        <v>1</v>
      </c>
      <c r="D110" s="1" t="s">
        <v>3500</v>
      </c>
      <c r="E110" s="1">
        <v>19</v>
      </c>
      <c r="F110" s="1">
        <v>7</v>
      </c>
      <c r="G110" s="1">
        <v>13</v>
      </c>
      <c r="H110" s="1">
        <f t="shared" si="1"/>
        <v>13</v>
      </c>
      <c r="I110" s="1">
        <f>STDEV(H110:H112)</f>
        <v>1.8954135676924393</v>
      </c>
      <c r="J110" s="1">
        <f>I110/SQRT(3)</f>
        <v>1.094317533532899</v>
      </c>
      <c r="K110" s="1">
        <v>661</v>
      </c>
      <c r="L110" s="1">
        <v>1442</v>
      </c>
    </row>
    <row r="111" spans="1:12">
      <c r="A111" s="3">
        <v>36375</v>
      </c>
      <c r="B111" s="1" t="s">
        <v>3501</v>
      </c>
      <c r="C111" s="1">
        <v>2</v>
      </c>
      <c r="D111" s="1" t="s">
        <v>3502</v>
      </c>
      <c r="E111" s="1">
        <v>14</v>
      </c>
      <c r="F111" s="1">
        <v>8</v>
      </c>
      <c r="G111" s="1">
        <v>6</v>
      </c>
      <c r="H111" s="1">
        <f t="shared" si="1"/>
        <v>9.3333333333333339</v>
      </c>
      <c r="K111" s="1">
        <v>661</v>
      </c>
      <c r="L111" s="1">
        <v>1442</v>
      </c>
    </row>
    <row r="112" spans="1:12">
      <c r="A112" s="3">
        <v>36375</v>
      </c>
      <c r="B112" s="1" t="s">
        <v>3503</v>
      </c>
      <c r="C112" s="1">
        <v>3</v>
      </c>
      <c r="D112" s="1" t="s">
        <v>3504</v>
      </c>
      <c r="E112" s="1">
        <v>12</v>
      </c>
      <c r="F112" s="1">
        <v>11</v>
      </c>
      <c r="G112" s="1">
        <v>8</v>
      </c>
      <c r="H112" s="1">
        <f t="shared" si="1"/>
        <v>10.333333333333334</v>
      </c>
      <c r="K112" s="1">
        <v>531</v>
      </c>
      <c r="L112" s="1">
        <v>1442</v>
      </c>
    </row>
    <row r="113" spans="1:12">
      <c r="A113" s="3">
        <v>36382</v>
      </c>
      <c r="B113" s="1" t="s">
        <v>3505</v>
      </c>
      <c r="C113" s="1">
        <v>1</v>
      </c>
      <c r="D113" s="1" t="s">
        <v>3506</v>
      </c>
      <c r="E113" s="1">
        <v>5</v>
      </c>
      <c r="F113" s="1">
        <v>5</v>
      </c>
      <c r="G113" s="1">
        <v>20</v>
      </c>
      <c r="H113" s="1">
        <f t="shared" si="1"/>
        <v>10</v>
      </c>
      <c r="I113" s="1">
        <f>STDEV(H113:H115)</f>
        <v>3.1797973380564906</v>
      </c>
      <c r="J113" s="1">
        <f>I113/SQRT(3)</f>
        <v>1.8358568490953704</v>
      </c>
      <c r="K113" s="1">
        <v>531</v>
      </c>
      <c r="L113" s="1">
        <v>1442</v>
      </c>
    </row>
    <row r="114" spans="1:12">
      <c r="A114" s="3">
        <v>36382</v>
      </c>
      <c r="B114" s="1" t="s">
        <v>3507</v>
      </c>
      <c r="C114" s="1">
        <v>2</v>
      </c>
      <c r="D114" s="1" t="s">
        <v>3204</v>
      </c>
      <c r="E114" s="1">
        <v>10</v>
      </c>
      <c r="F114" s="1">
        <v>19</v>
      </c>
      <c r="G114" s="1">
        <v>18</v>
      </c>
      <c r="H114" s="1">
        <f t="shared" si="1"/>
        <v>15.666666666666666</v>
      </c>
      <c r="K114" s="1">
        <v>531</v>
      </c>
      <c r="L114" s="1">
        <v>1442</v>
      </c>
    </row>
    <row r="115" spans="1:12">
      <c r="A115" s="3">
        <v>36382</v>
      </c>
      <c r="B115" s="1" t="s">
        <v>3205</v>
      </c>
      <c r="C115" s="1">
        <v>3</v>
      </c>
      <c r="D115" s="1" t="s">
        <v>3206</v>
      </c>
      <c r="E115" s="1">
        <v>18</v>
      </c>
      <c r="F115" s="1">
        <v>16</v>
      </c>
      <c r="G115" s="1">
        <v>12</v>
      </c>
      <c r="H115" s="1">
        <f t="shared" si="1"/>
        <v>15.333333333333334</v>
      </c>
      <c r="K115" s="1">
        <v>531</v>
      </c>
      <c r="L115" s="1">
        <v>1442</v>
      </c>
    </row>
    <row r="116" spans="1:12">
      <c r="A116" s="3">
        <v>36389</v>
      </c>
      <c r="B116" s="1" t="s">
        <v>3207</v>
      </c>
      <c r="C116" s="1">
        <v>1</v>
      </c>
      <c r="D116" s="1" t="s">
        <v>3516</v>
      </c>
      <c r="E116" s="1">
        <v>24</v>
      </c>
      <c r="F116" s="1">
        <v>7</v>
      </c>
      <c r="G116" s="1">
        <v>17</v>
      </c>
      <c r="H116" s="1">
        <f t="shared" si="1"/>
        <v>16</v>
      </c>
      <c r="I116" s="1">
        <f>STDEV(H116:H118)</f>
        <v>0</v>
      </c>
      <c r="J116" s="1">
        <f>I116/SQRT(3)</f>
        <v>0</v>
      </c>
      <c r="K116" s="1">
        <v>531</v>
      </c>
      <c r="L116" s="1">
        <v>1442</v>
      </c>
    </row>
    <row r="117" spans="1:12">
      <c r="A117" s="3">
        <v>36389</v>
      </c>
      <c r="B117" s="1" t="s">
        <v>3517</v>
      </c>
      <c r="C117" s="1">
        <v>2</v>
      </c>
      <c r="D117" s="1" t="s">
        <v>3212</v>
      </c>
      <c r="E117" s="1">
        <v>14</v>
      </c>
      <c r="F117" s="1">
        <v>15</v>
      </c>
      <c r="G117" s="1">
        <v>19</v>
      </c>
      <c r="H117" s="1">
        <f t="shared" si="1"/>
        <v>16</v>
      </c>
      <c r="K117" s="1">
        <v>531</v>
      </c>
      <c r="L117" s="1">
        <v>1442</v>
      </c>
    </row>
    <row r="118" spans="1:12">
      <c r="A118" s="3">
        <v>36389</v>
      </c>
      <c r="B118" s="1" t="s">
        <v>3526</v>
      </c>
      <c r="C118" s="1">
        <v>3</v>
      </c>
      <c r="D118" s="1" t="s">
        <v>3527</v>
      </c>
      <c r="E118" s="1">
        <v>10</v>
      </c>
      <c r="F118" s="1">
        <v>15</v>
      </c>
      <c r="G118" s="1">
        <v>23</v>
      </c>
      <c r="H118" s="1">
        <f t="shared" si="1"/>
        <v>16</v>
      </c>
      <c r="K118" s="1">
        <v>531</v>
      </c>
      <c r="L118" s="1">
        <v>1442</v>
      </c>
    </row>
    <row r="119" spans="1:12">
      <c r="A119" s="3">
        <v>36307</v>
      </c>
      <c r="B119" s="1" t="s">
        <v>3528</v>
      </c>
      <c r="C119" s="1">
        <v>1</v>
      </c>
      <c r="D119" s="1" t="s">
        <v>3529</v>
      </c>
      <c r="E119" s="1">
        <v>0</v>
      </c>
      <c r="F119" s="1">
        <v>0</v>
      </c>
      <c r="G119" s="1">
        <v>0</v>
      </c>
      <c r="H119" s="1">
        <f t="shared" si="1"/>
        <v>0</v>
      </c>
      <c r="I119" s="1">
        <f>STDEV(H119:H121)</f>
        <v>0</v>
      </c>
      <c r="J119" s="1">
        <f>I119/SQRT(3)</f>
        <v>0</v>
      </c>
      <c r="K119" s="1">
        <v>531</v>
      </c>
    </row>
    <row r="120" spans="1:12">
      <c r="A120" s="3">
        <v>36307</v>
      </c>
      <c r="B120" s="1" t="s">
        <v>3530</v>
      </c>
      <c r="C120" s="1">
        <v>2</v>
      </c>
      <c r="D120" s="1" t="s">
        <v>3531</v>
      </c>
      <c r="E120" s="1">
        <v>0</v>
      </c>
      <c r="F120" s="1">
        <v>0</v>
      </c>
      <c r="G120" s="1">
        <v>0</v>
      </c>
      <c r="H120" s="1">
        <f t="shared" si="1"/>
        <v>0</v>
      </c>
      <c r="K120" s="1">
        <v>531</v>
      </c>
    </row>
    <row r="121" spans="1:12">
      <c r="A121" s="3">
        <v>36307</v>
      </c>
      <c r="B121" s="1" t="s">
        <v>3532</v>
      </c>
      <c r="C121" s="1">
        <v>3</v>
      </c>
      <c r="D121" s="1" t="s">
        <v>3533</v>
      </c>
      <c r="E121" s="1">
        <v>0</v>
      </c>
      <c r="F121" s="1">
        <v>0</v>
      </c>
      <c r="G121" s="1">
        <v>0</v>
      </c>
      <c r="H121" s="1">
        <f t="shared" si="1"/>
        <v>0</v>
      </c>
      <c r="K121" s="1">
        <v>531</v>
      </c>
    </row>
    <row r="122" spans="1:12">
      <c r="A122" s="3">
        <v>36312</v>
      </c>
      <c r="B122" s="1" t="s">
        <v>3534</v>
      </c>
      <c r="C122" s="1">
        <v>1</v>
      </c>
      <c r="D122" s="1" t="s">
        <v>3535</v>
      </c>
      <c r="E122" s="1">
        <v>0</v>
      </c>
      <c r="F122" s="1">
        <v>0</v>
      </c>
      <c r="G122" s="1">
        <v>0</v>
      </c>
      <c r="H122" s="1">
        <f t="shared" si="1"/>
        <v>0</v>
      </c>
      <c r="I122" s="1">
        <f>STDEV(H122:H124)</f>
        <v>0</v>
      </c>
      <c r="J122" s="1">
        <f>I122/SQRT(3)</f>
        <v>0</v>
      </c>
      <c r="K122" s="1">
        <v>531</v>
      </c>
    </row>
    <row r="123" spans="1:12">
      <c r="A123" s="3">
        <v>36312</v>
      </c>
      <c r="B123" s="1" t="s">
        <v>3536</v>
      </c>
      <c r="C123" s="1">
        <v>2</v>
      </c>
      <c r="D123" s="1" t="s">
        <v>3537</v>
      </c>
      <c r="E123" s="1">
        <v>0</v>
      </c>
      <c r="F123" s="1">
        <v>0</v>
      </c>
      <c r="G123" s="1">
        <v>0</v>
      </c>
      <c r="H123" s="1">
        <f t="shared" si="1"/>
        <v>0</v>
      </c>
      <c r="K123" s="1">
        <v>531</v>
      </c>
    </row>
    <row r="124" spans="1:12">
      <c r="A124" s="3">
        <v>36312</v>
      </c>
      <c r="B124" s="1" t="s">
        <v>3538</v>
      </c>
      <c r="C124" s="1">
        <v>3</v>
      </c>
      <c r="D124" s="1" t="s">
        <v>3539</v>
      </c>
      <c r="E124" s="1">
        <v>0</v>
      </c>
      <c r="F124" s="1">
        <v>0</v>
      </c>
      <c r="G124" s="1">
        <v>0</v>
      </c>
      <c r="H124" s="1">
        <f t="shared" si="1"/>
        <v>0</v>
      </c>
      <c r="K124" s="1">
        <v>531</v>
      </c>
    </row>
    <row r="125" spans="1:12">
      <c r="A125" s="3">
        <v>36319</v>
      </c>
      <c r="B125" s="1" t="s">
        <v>3540</v>
      </c>
      <c r="C125" s="1">
        <v>1</v>
      </c>
      <c r="D125" s="1" t="s">
        <v>3541</v>
      </c>
      <c r="E125" s="1">
        <v>0</v>
      </c>
      <c r="F125" s="1">
        <v>0</v>
      </c>
      <c r="G125" s="1">
        <v>0</v>
      </c>
      <c r="H125" s="1">
        <f t="shared" si="1"/>
        <v>0</v>
      </c>
      <c r="I125" s="1">
        <f>STDEV(H125:H127)</f>
        <v>0</v>
      </c>
      <c r="J125" s="1">
        <f>I125/SQRT(3)</f>
        <v>0</v>
      </c>
      <c r="K125" s="1">
        <v>531</v>
      </c>
    </row>
    <row r="126" spans="1:12">
      <c r="A126" s="3">
        <v>36319</v>
      </c>
      <c r="B126" s="1" t="s">
        <v>3542</v>
      </c>
      <c r="C126" s="1">
        <v>2</v>
      </c>
      <c r="D126" s="1" t="s">
        <v>3543</v>
      </c>
      <c r="E126" s="1">
        <v>0</v>
      </c>
      <c r="F126" s="1">
        <v>0</v>
      </c>
      <c r="G126" s="1">
        <v>0</v>
      </c>
      <c r="H126" s="1">
        <f t="shared" si="1"/>
        <v>0</v>
      </c>
      <c r="K126" s="1">
        <v>531</v>
      </c>
    </row>
    <row r="127" spans="1:12">
      <c r="A127" s="3">
        <v>36319</v>
      </c>
      <c r="B127" s="1" t="s">
        <v>3544</v>
      </c>
      <c r="C127" s="1">
        <v>3</v>
      </c>
      <c r="D127" s="1" t="s">
        <v>3545</v>
      </c>
      <c r="E127" s="1">
        <v>0</v>
      </c>
      <c r="F127" s="1">
        <v>0</v>
      </c>
      <c r="G127" s="1">
        <v>0</v>
      </c>
      <c r="H127" s="1">
        <f t="shared" si="1"/>
        <v>0</v>
      </c>
      <c r="K127" s="1">
        <v>531</v>
      </c>
    </row>
    <row r="128" spans="1:12">
      <c r="A128" s="3">
        <v>36326</v>
      </c>
      <c r="B128" s="1" t="s">
        <v>3546</v>
      </c>
      <c r="C128" s="1">
        <v>1</v>
      </c>
      <c r="D128" s="1" t="s">
        <v>3547</v>
      </c>
      <c r="E128" s="1">
        <v>0</v>
      </c>
      <c r="F128" s="1">
        <v>0</v>
      </c>
      <c r="G128" s="1">
        <v>0</v>
      </c>
      <c r="H128" s="1">
        <f t="shared" si="1"/>
        <v>0</v>
      </c>
      <c r="I128" s="1">
        <f>STDEV(H128:H130)</f>
        <v>0</v>
      </c>
      <c r="J128" s="1">
        <f>I128/SQRT(3)</f>
        <v>0</v>
      </c>
      <c r="K128" s="1">
        <v>661</v>
      </c>
    </row>
    <row r="129" spans="1:11">
      <c r="A129" s="3">
        <v>36326</v>
      </c>
      <c r="B129" s="1" t="s">
        <v>3548</v>
      </c>
      <c r="C129" s="1">
        <v>2</v>
      </c>
      <c r="D129" s="1" t="s">
        <v>3221</v>
      </c>
      <c r="E129" s="1">
        <v>0</v>
      </c>
      <c r="F129" s="1">
        <v>0</v>
      </c>
      <c r="G129" s="1">
        <v>0</v>
      </c>
      <c r="H129" s="1">
        <f t="shared" si="1"/>
        <v>0</v>
      </c>
      <c r="K129" s="1">
        <v>661</v>
      </c>
    </row>
    <row r="130" spans="1:11">
      <c r="A130" s="3">
        <v>36326</v>
      </c>
      <c r="B130" s="1" t="s">
        <v>3222</v>
      </c>
      <c r="C130" s="1">
        <v>3</v>
      </c>
      <c r="D130" s="1" t="s">
        <v>3223</v>
      </c>
      <c r="E130" s="1">
        <v>0</v>
      </c>
      <c r="F130" s="1">
        <v>0</v>
      </c>
      <c r="G130" s="1">
        <v>0</v>
      </c>
      <c r="H130" s="1">
        <f t="shared" ref="H130:H193" si="2">AVERAGE(E130:G130)</f>
        <v>0</v>
      </c>
      <c r="K130" s="1">
        <v>661</v>
      </c>
    </row>
    <row r="131" spans="1:11">
      <c r="A131" s="3">
        <v>36333</v>
      </c>
      <c r="B131" s="1" t="s">
        <v>3224</v>
      </c>
      <c r="C131" s="1">
        <v>1</v>
      </c>
      <c r="D131" s="1" t="s">
        <v>3225</v>
      </c>
      <c r="E131" s="1">
        <v>0</v>
      </c>
      <c r="F131" s="1">
        <v>0</v>
      </c>
      <c r="G131" s="1">
        <v>0</v>
      </c>
      <c r="H131" s="1">
        <f t="shared" si="2"/>
        <v>0</v>
      </c>
      <c r="I131" s="1">
        <f>STDEV(H131:H133)</f>
        <v>0</v>
      </c>
      <c r="J131" s="1">
        <f>I131/SQRT(3)</f>
        <v>0</v>
      </c>
      <c r="K131" s="1">
        <v>531</v>
      </c>
    </row>
    <row r="132" spans="1:11">
      <c r="A132" s="3">
        <v>36333</v>
      </c>
      <c r="B132" s="1" t="s">
        <v>3226</v>
      </c>
      <c r="C132" s="1">
        <v>2</v>
      </c>
      <c r="D132" s="1" t="s">
        <v>3227</v>
      </c>
      <c r="E132" s="1">
        <v>0</v>
      </c>
      <c r="F132" s="1">
        <v>0</v>
      </c>
      <c r="G132" s="1">
        <v>0</v>
      </c>
      <c r="H132" s="1">
        <f t="shared" si="2"/>
        <v>0</v>
      </c>
      <c r="K132" s="1">
        <v>531</v>
      </c>
    </row>
    <row r="133" spans="1:11">
      <c r="A133" s="3">
        <v>36333</v>
      </c>
      <c r="B133" s="1" t="s">
        <v>3228</v>
      </c>
      <c r="C133" s="1">
        <v>3</v>
      </c>
      <c r="D133" s="1" t="s">
        <v>3229</v>
      </c>
      <c r="E133" s="1">
        <v>0</v>
      </c>
      <c r="F133" s="1">
        <v>0</v>
      </c>
      <c r="G133" s="1">
        <v>0</v>
      </c>
      <c r="H133" s="1">
        <f t="shared" si="2"/>
        <v>0</v>
      </c>
      <c r="K133" s="1">
        <v>531</v>
      </c>
    </row>
    <row r="134" spans="1:11">
      <c r="A134" s="3">
        <v>36340</v>
      </c>
      <c r="B134" s="1" t="s">
        <v>3230</v>
      </c>
      <c r="C134" s="1">
        <v>1</v>
      </c>
      <c r="D134" s="1" t="s">
        <v>3231</v>
      </c>
      <c r="E134" s="1">
        <v>0</v>
      </c>
      <c r="F134" s="1">
        <v>0</v>
      </c>
      <c r="G134" s="1">
        <v>0</v>
      </c>
      <c r="H134" s="1">
        <f t="shared" si="2"/>
        <v>0</v>
      </c>
      <c r="I134" s="1">
        <f>STDEV(H134:H136)</f>
        <v>0</v>
      </c>
      <c r="J134" s="1">
        <f>I134/SQRT(3)</f>
        <v>0</v>
      </c>
      <c r="K134" s="1">
        <v>531</v>
      </c>
    </row>
    <row r="135" spans="1:11">
      <c r="A135" s="3">
        <v>36340</v>
      </c>
      <c r="B135" s="1" t="s">
        <v>3232</v>
      </c>
      <c r="C135" s="1">
        <v>2</v>
      </c>
      <c r="D135" s="1" t="s">
        <v>3233</v>
      </c>
      <c r="E135" s="1">
        <v>0</v>
      </c>
      <c r="F135" s="1">
        <v>0</v>
      </c>
      <c r="G135" s="1">
        <v>0</v>
      </c>
      <c r="H135" s="1">
        <f t="shared" si="2"/>
        <v>0</v>
      </c>
      <c r="K135" s="1">
        <v>531</v>
      </c>
    </row>
    <row r="136" spans="1:11">
      <c r="A136" s="3">
        <v>36340</v>
      </c>
      <c r="B136" s="1" t="s">
        <v>3234</v>
      </c>
      <c r="C136" s="1">
        <v>3</v>
      </c>
      <c r="D136" s="1" t="s">
        <v>3235</v>
      </c>
      <c r="E136" s="1">
        <v>0</v>
      </c>
      <c r="F136" s="1">
        <v>0</v>
      </c>
      <c r="G136" s="1">
        <v>0</v>
      </c>
      <c r="H136" s="1">
        <f t="shared" si="2"/>
        <v>0</v>
      </c>
      <c r="K136" s="1">
        <v>531</v>
      </c>
    </row>
    <row r="137" spans="1:11">
      <c r="A137" s="3">
        <v>36347</v>
      </c>
      <c r="B137" s="1" t="s">
        <v>3236</v>
      </c>
      <c r="C137" s="1">
        <v>1</v>
      </c>
      <c r="D137" s="1" t="s">
        <v>3237</v>
      </c>
      <c r="E137" s="1">
        <v>0</v>
      </c>
      <c r="F137" s="1">
        <v>0</v>
      </c>
      <c r="G137" s="1">
        <v>0</v>
      </c>
      <c r="H137" s="1">
        <f t="shared" si="2"/>
        <v>0</v>
      </c>
      <c r="I137" s="1">
        <f>STDEV(H137:H139)</f>
        <v>0.57735026918962584</v>
      </c>
      <c r="J137" s="1">
        <f>I137/SQRT(3)</f>
        <v>0.33333333333333337</v>
      </c>
      <c r="K137" s="1">
        <v>661</v>
      </c>
    </row>
    <row r="138" spans="1:11">
      <c r="A138" s="3">
        <v>36347</v>
      </c>
      <c r="B138" s="1" t="s">
        <v>3238</v>
      </c>
      <c r="C138" s="1">
        <v>2</v>
      </c>
      <c r="D138" s="1" t="s">
        <v>3239</v>
      </c>
      <c r="E138" s="1">
        <v>0</v>
      </c>
      <c r="F138" s="1">
        <v>0</v>
      </c>
      <c r="G138" s="1">
        <v>0</v>
      </c>
      <c r="H138" s="1">
        <f t="shared" si="2"/>
        <v>0</v>
      </c>
      <c r="K138" s="1">
        <v>661</v>
      </c>
    </row>
    <row r="139" spans="1:11">
      <c r="A139" s="3">
        <v>36347</v>
      </c>
      <c r="B139" s="1" t="s">
        <v>3240</v>
      </c>
      <c r="C139" s="1">
        <v>3</v>
      </c>
      <c r="D139" s="1" t="s">
        <v>3241</v>
      </c>
      <c r="E139" s="1">
        <v>0</v>
      </c>
      <c r="F139" s="1">
        <v>3</v>
      </c>
      <c r="G139" s="1">
        <v>0</v>
      </c>
      <c r="H139" s="1">
        <f t="shared" si="2"/>
        <v>1</v>
      </c>
      <c r="K139" s="1">
        <v>661</v>
      </c>
    </row>
    <row r="140" spans="1:11">
      <c r="A140" s="3">
        <v>36354</v>
      </c>
      <c r="B140" s="1" t="s">
        <v>3242</v>
      </c>
      <c r="C140" s="1">
        <v>1</v>
      </c>
      <c r="D140" s="1" t="s">
        <v>2965</v>
      </c>
      <c r="E140" s="1">
        <v>0</v>
      </c>
      <c r="F140" s="1">
        <v>0</v>
      </c>
      <c r="G140" s="1">
        <v>0</v>
      </c>
      <c r="H140" s="1">
        <f t="shared" si="2"/>
        <v>0</v>
      </c>
      <c r="I140" s="1">
        <f>STDEV(H140:H142)</f>
        <v>0</v>
      </c>
      <c r="J140" s="1">
        <f>I140/SQRT(3)</f>
        <v>0</v>
      </c>
      <c r="K140" s="1">
        <v>531</v>
      </c>
    </row>
    <row r="141" spans="1:11">
      <c r="A141" s="3">
        <v>36354</v>
      </c>
      <c r="B141" s="1" t="s">
        <v>2966</v>
      </c>
      <c r="C141" s="1">
        <v>2</v>
      </c>
      <c r="D141" s="1" t="s">
        <v>2967</v>
      </c>
      <c r="E141" s="1">
        <v>0</v>
      </c>
      <c r="F141" s="1">
        <v>0</v>
      </c>
      <c r="G141" s="1">
        <v>0</v>
      </c>
      <c r="H141" s="1">
        <f t="shared" si="2"/>
        <v>0</v>
      </c>
      <c r="K141" s="1">
        <v>531</v>
      </c>
    </row>
    <row r="142" spans="1:11">
      <c r="A142" s="3">
        <v>36354</v>
      </c>
      <c r="B142" s="1" t="s">
        <v>2968</v>
      </c>
      <c r="C142" s="1">
        <v>3</v>
      </c>
      <c r="D142" s="1" t="s">
        <v>2969</v>
      </c>
      <c r="E142" s="1">
        <v>0</v>
      </c>
      <c r="F142" s="1">
        <v>0</v>
      </c>
      <c r="G142" s="1">
        <v>0</v>
      </c>
      <c r="H142" s="1">
        <f t="shared" si="2"/>
        <v>0</v>
      </c>
      <c r="K142" s="1">
        <v>531</v>
      </c>
    </row>
    <row r="143" spans="1:11">
      <c r="A143" s="3">
        <v>36361</v>
      </c>
      <c r="B143" s="1" t="s">
        <v>2970</v>
      </c>
      <c r="C143" s="1">
        <v>1</v>
      </c>
      <c r="D143" s="1" t="s">
        <v>2696</v>
      </c>
      <c r="E143" s="1">
        <v>4</v>
      </c>
      <c r="F143" s="1">
        <v>6</v>
      </c>
      <c r="G143" s="1">
        <v>1</v>
      </c>
      <c r="H143" s="1">
        <f t="shared" si="2"/>
        <v>3.6666666666666665</v>
      </c>
      <c r="I143" s="1">
        <f>STDEV(H143:H145)</f>
        <v>2.333333333333333</v>
      </c>
      <c r="J143" s="1">
        <f>I143/SQRT(3)</f>
        <v>1.3471506281091268</v>
      </c>
      <c r="K143" s="1">
        <v>531</v>
      </c>
    </row>
    <row r="144" spans="1:11">
      <c r="A144" s="3">
        <v>36361</v>
      </c>
      <c r="B144" s="1" t="s">
        <v>2697</v>
      </c>
      <c r="C144" s="1">
        <v>2</v>
      </c>
      <c r="D144" s="1" t="s">
        <v>2698</v>
      </c>
      <c r="E144" s="1">
        <v>7</v>
      </c>
      <c r="F144" s="1">
        <v>1</v>
      </c>
      <c r="G144" s="1">
        <v>1</v>
      </c>
      <c r="H144" s="1">
        <f t="shared" si="2"/>
        <v>3</v>
      </c>
      <c r="K144" s="1">
        <v>531</v>
      </c>
    </row>
    <row r="145" spans="1:12">
      <c r="A145" s="3">
        <v>36361</v>
      </c>
      <c r="B145" s="1" t="s">
        <v>2699</v>
      </c>
      <c r="C145" s="1">
        <v>3</v>
      </c>
      <c r="D145" s="1" t="s">
        <v>2700</v>
      </c>
      <c r="E145" s="1">
        <v>1</v>
      </c>
      <c r="F145" s="1">
        <v>12</v>
      </c>
      <c r="G145" s="1">
        <v>9</v>
      </c>
      <c r="H145" s="1">
        <f t="shared" si="2"/>
        <v>7.333333333333333</v>
      </c>
      <c r="K145" s="1">
        <v>531</v>
      </c>
    </row>
    <row r="146" spans="1:12">
      <c r="A146" s="3">
        <v>36368</v>
      </c>
      <c r="B146" s="1" t="s">
        <v>2701</v>
      </c>
      <c r="C146" s="1">
        <v>1</v>
      </c>
      <c r="D146" s="1" t="s">
        <v>2702</v>
      </c>
      <c r="E146" s="1">
        <v>0</v>
      </c>
      <c r="F146" s="1">
        <v>0</v>
      </c>
      <c r="G146" s="1">
        <v>0</v>
      </c>
      <c r="H146" s="1">
        <f t="shared" si="2"/>
        <v>0</v>
      </c>
      <c r="I146" s="1">
        <f>STDEV(H146:H148)</f>
        <v>0</v>
      </c>
      <c r="J146" s="1">
        <f>I146/SQRT(3)</f>
        <v>0</v>
      </c>
      <c r="K146" s="1">
        <v>661</v>
      </c>
    </row>
    <row r="147" spans="1:12">
      <c r="A147" s="3">
        <v>36368</v>
      </c>
      <c r="B147" s="1" t="s">
        <v>2982</v>
      </c>
      <c r="C147" s="1">
        <v>2</v>
      </c>
      <c r="D147" s="1" t="s">
        <v>2983</v>
      </c>
      <c r="E147" s="1">
        <v>0</v>
      </c>
      <c r="F147" s="1">
        <v>0</v>
      </c>
      <c r="G147" s="1">
        <v>0</v>
      </c>
      <c r="H147" s="1">
        <f t="shared" si="2"/>
        <v>0</v>
      </c>
      <c r="K147" s="1">
        <v>661</v>
      </c>
    </row>
    <row r="148" spans="1:12">
      <c r="A148" s="3">
        <v>36368</v>
      </c>
      <c r="B148" s="1" t="s">
        <v>2984</v>
      </c>
      <c r="C148" s="1">
        <v>3</v>
      </c>
      <c r="D148" s="1" t="s">
        <v>2985</v>
      </c>
      <c r="E148" s="1">
        <v>0</v>
      </c>
      <c r="F148" s="1">
        <v>0</v>
      </c>
      <c r="G148" s="1">
        <v>0</v>
      </c>
      <c r="H148" s="1">
        <f t="shared" si="2"/>
        <v>0</v>
      </c>
      <c r="K148" s="1">
        <v>661</v>
      </c>
    </row>
    <row r="149" spans="1:12">
      <c r="A149" s="3">
        <v>36375</v>
      </c>
      <c r="B149" s="1" t="s">
        <v>2986</v>
      </c>
      <c r="C149" s="1">
        <v>1</v>
      </c>
      <c r="D149" s="1" t="s">
        <v>2987</v>
      </c>
      <c r="E149" s="1">
        <v>0</v>
      </c>
      <c r="F149" s="1">
        <v>0</v>
      </c>
      <c r="G149" s="1">
        <v>0</v>
      </c>
      <c r="H149" s="1">
        <f t="shared" si="2"/>
        <v>0</v>
      </c>
      <c r="I149" s="1">
        <f>STDEV(H149:H151)</f>
        <v>0</v>
      </c>
      <c r="J149" s="1">
        <f>I149/SQRT(3)</f>
        <v>0</v>
      </c>
      <c r="K149" s="1">
        <v>661</v>
      </c>
    </row>
    <row r="150" spans="1:12">
      <c r="A150" s="3">
        <v>36375</v>
      </c>
      <c r="B150" s="1" t="s">
        <v>2988</v>
      </c>
      <c r="C150" s="1">
        <v>2</v>
      </c>
      <c r="D150" s="1" t="s">
        <v>2989</v>
      </c>
      <c r="E150" s="1">
        <v>0</v>
      </c>
      <c r="F150" s="1">
        <v>0</v>
      </c>
      <c r="G150" s="1">
        <v>0</v>
      </c>
      <c r="H150" s="1">
        <f t="shared" si="2"/>
        <v>0</v>
      </c>
      <c r="K150" s="1">
        <v>661</v>
      </c>
    </row>
    <row r="151" spans="1:12">
      <c r="A151" s="3">
        <v>36375</v>
      </c>
      <c r="B151" s="1" t="s">
        <v>2990</v>
      </c>
      <c r="C151" s="1">
        <v>3</v>
      </c>
      <c r="D151" s="1" t="s">
        <v>3266</v>
      </c>
      <c r="E151" s="1">
        <v>0</v>
      </c>
      <c r="F151" s="1">
        <v>0</v>
      </c>
      <c r="G151" s="1">
        <v>0</v>
      </c>
      <c r="H151" s="1">
        <f t="shared" si="2"/>
        <v>0</v>
      </c>
      <c r="K151" s="1">
        <v>531</v>
      </c>
    </row>
    <row r="152" spans="1:12">
      <c r="A152" s="3">
        <v>36382</v>
      </c>
      <c r="B152" s="1" t="s">
        <v>3267</v>
      </c>
      <c r="C152" s="1">
        <v>1</v>
      </c>
      <c r="D152" s="1" t="s">
        <v>3268</v>
      </c>
      <c r="E152" s="1">
        <v>0</v>
      </c>
      <c r="F152" s="1">
        <v>0</v>
      </c>
      <c r="G152" s="1">
        <v>0</v>
      </c>
      <c r="H152" s="1">
        <f t="shared" si="2"/>
        <v>0</v>
      </c>
      <c r="I152" s="1">
        <f>STDEV(H152:H154)</f>
        <v>0</v>
      </c>
      <c r="J152" s="1">
        <f>I152/SQRT(3)</f>
        <v>0</v>
      </c>
      <c r="K152" s="1">
        <v>531</v>
      </c>
    </row>
    <row r="153" spans="1:12">
      <c r="A153" s="3">
        <v>36382</v>
      </c>
      <c r="B153" s="1" t="s">
        <v>3269</v>
      </c>
      <c r="C153" s="1">
        <v>2</v>
      </c>
      <c r="D153" s="1" t="s">
        <v>3270</v>
      </c>
      <c r="E153" s="1">
        <v>0</v>
      </c>
      <c r="F153" s="1">
        <v>0</v>
      </c>
      <c r="G153" s="1">
        <v>0</v>
      </c>
      <c r="H153" s="1">
        <f t="shared" si="2"/>
        <v>0</v>
      </c>
      <c r="K153" s="1">
        <v>531</v>
      </c>
    </row>
    <row r="154" spans="1:12">
      <c r="A154" s="3">
        <v>36382</v>
      </c>
      <c r="B154" s="1" t="s">
        <v>3271</v>
      </c>
      <c r="C154" s="1">
        <v>3</v>
      </c>
      <c r="D154" s="1" t="s">
        <v>3272</v>
      </c>
      <c r="E154" s="1">
        <v>0</v>
      </c>
      <c r="F154" s="1">
        <v>0</v>
      </c>
      <c r="G154" s="1">
        <v>0</v>
      </c>
      <c r="H154" s="1">
        <f t="shared" si="2"/>
        <v>0</v>
      </c>
      <c r="K154" s="1">
        <v>531</v>
      </c>
    </row>
    <row r="155" spans="1:12">
      <c r="A155" s="3">
        <v>36389</v>
      </c>
      <c r="B155" s="1" t="s">
        <v>3273</v>
      </c>
      <c r="C155" s="1">
        <v>1</v>
      </c>
      <c r="D155" s="1" t="s">
        <v>3274</v>
      </c>
      <c r="E155" s="1">
        <v>0</v>
      </c>
      <c r="F155" s="1">
        <v>0</v>
      </c>
      <c r="G155" s="1">
        <v>0</v>
      </c>
      <c r="H155" s="1">
        <f t="shared" si="2"/>
        <v>0</v>
      </c>
      <c r="I155" s="1">
        <f>STDEV(H155:H157)</f>
        <v>0</v>
      </c>
      <c r="J155" s="1">
        <f>I155/SQRT(3)</f>
        <v>0</v>
      </c>
      <c r="K155" s="1">
        <v>531</v>
      </c>
    </row>
    <row r="156" spans="1:12">
      <c r="A156" s="3">
        <v>36389</v>
      </c>
      <c r="B156" s="1" t="s">
        <v>3275</v>
      </c>
      <c r="C156" s="1">
        <v>2</v>
      </c>
      <c r="D156" s="1" t="s">
        <v>3276</v>
      </c>
      <c r="E156" s="1">
        <v>0</v>
      </c>
      <c r="F156" s="1">
        <v>0</v>
      </c>
      <c r="G156" s="1">
        <v>0</v>
      </c>
      <c r="H156" s="1">
        <f t="shared" si="2"/>
        <v>0</v>
      </c>
      <c r="K156" s="1">
        <v>531</v>
      </c>
    </row>
    <row r="157" spans="1:12">
      <c r="A157" s="3">
        <v>36389</v>
      </c>
      <c r="B157" s="1" t="s">
        <v>3277</v>
      </c>
      <c r="C157" s="1">
        <v>3</v>
      </c>
      <c r="D157" s="1" t="s">
        <v>3278</v>
      </c>
      <c r="E157" s="1">
        <v>0</v>
      </c>
      <c r="F157" s="1">
        <v>0</v>
      </c>
      <c r="G157" s="1">
        <v>0</v>
      </c>
      <c r="H157" s="1">
        <f t="shared" si="2"/>
        <v>0</v>
      </c>
      <c r="K157" s="1">
        <v>531</v>
      </c>
    </row>
    <row r="158" spans="1:12">
      <c r="A158" s="3">
        <v>36307</v>
      </c>
      <c r="B158" s="1" t="s">
        <v>3279</v>
      </c>
      <c r="C158" s="1">
        <v>1</v>
      </c>
      <c r="D158" s="1" t="s">
        <v>3280</v>
      </c>
      <c r="E158" s="1">
        <v>75</v>
      </c>
      <c r="F158" s="1">
        <v>61</v>
      </c>
      <c r="G158" s="1">
        <v>109</v>
      </c>
      <c r="H158" s="1">
        <f t="shared" si="2"/>
        <v>81.666666666666671</v>
      </c>
      <c r="I158" s="1">
        <f>STDEV(H158:H160)</f>
        <v>16.550707716769278</v>
      </c>
      <c r="J158" s="1">
        <f>I158/SQRT(3)</f>
        <v>9.5555555555555589</v>
      </c>
      <c r="K158" s="1">
        <v>531</v>
      </c>
      <c r="L158" s="1">
        <f>(8.3*84)</f>
        <v>697.2</v>
      </c>
    </row>
    <row r="159" spans="1:12">
      <c r="A159" s="3">
        <v>36307</v>
      </c>
      <c r="B159" s="1" t="s">
        <v>3281</v>
      </c>
      <c r="C159" s="1">
        <v>2</v>
      </c>
      <c r="D159" s="1" t="s">
        <v>3282</v>
      </c>
      <c r="E159" s="1">
        <v>99</v>
      </c>
      <c r="F159" s="1">
        <v>69</v>
      </c>
      <c r="G159" s="1">
        <v>77</v>
      </c>
      <c r="H159" s="1">
        <f t="shared" si="2"/>
        <v>81.666666666666671</v>
      </c>
      <c r="K159" s="1">
        <v>531</v>
      </c>
      <c r="L159" s="1">
        <f>(8.3*84)</f>
        <v>697.2</v>
      </c>
    </row>
    <row r="160" spans="1:12">
      <c r="A160" s="3">
        <v>36307</v>
      </c>
      <c r="B160" s="1" t="s">
        <v>3604</v>
      </c>
      <c r="C160" s="1">
        <v>3</v>
      </c>
      <c r="D160" s="1" t="s">
        <v>3600</v>
      </c>
      <c r="E160" s="1">
        <v>57</v>
      </c>
      <c r="F160" s="1">
        <v>31</v>
      </c>
      <c r="G160" s="1">
        <v>71</v>
      </c>
      <c r="H160" s="1">
        <f t="shared" si="2"/>
        <v>53</v>
      </c>
      <c r="K160" s="1">
        <v>531</v>
      </c>
      <c r="L160" s="1">
        <f>(8.3*84)</f>
        <v>697.2</v>
      </c>
    </row>
    <row r="161" spans="1:13">
      <c r="A161" s="3">
        <v>36312</v>
      </c>
      <c r="B161" s="1" t="s">
        <v>3601</v>
      </c>
      <c r="C161" s="1">
        <v>1</v>
      </c>
      <c r="D161" s="1" t="s">
        <v>3602</v>
      </c>
      <c r="E161" s="1">
        <v>45</v>
      </c>
      <c r="F161" s="1">
        <v>39</v>
      </c>
      <c r="G161" s="1">
        <v>42</v>
      </c>
      <c r="H161" s="1">
        <f t="shared" si="2"/>
        <v>42</v>
      </c>
      <c r="I161" s="1">
        <f>STDEV(H161:H163)</f>
        <v>10.874707318326289</v>
      </c>
      <c r="J161" s="1">
        <f>I161/SQRT(3)</f>
        <v>6.2785151975940767</v>
      </c>
      <c r="K161" s="1">
        <v>531</v>
      </c>
      <c r="L161" s="1">
        <f>(3.1*84)</f>
        <v>260.40000000000003</v>
      </c>
    </row>
    <row r="162" spans="1:13">
      <c r="A162" s="3">
        <v>36312</v>
      </c>
      <c r="B162" s="1" t="s">
        <v>3603</v>
      </c>
      <c r="C162" s="1">
        <v>2</v>
      </c>
      <c r="D162" s="1" t="s">
        <v>3892</v>
      </c>
      <c r="E162" s="1">
        <v>30</v>
      </c>
      <c r="F162" s="1">
        <v>39</v>
      </c>
      <c r="G162" s="1">
        <v>58</v>
      </c>
      <c r="H162" s="1">
        <f t="shared" si="2"/>
        <v>42.333333333333336</v>
      </c>
      <c r="K162" s="1">
        <v>531</v>
      </c>
      <c r="L162" s="1">
        <f>(3.1*84)</f>
        <v>260.40000000000003</v>
      </c>
    </row>
    <row r="163" spans="1:13">
      <c r="A163" s="3">
        <v>36312</v>
      </c>
      <c r="B163" s="1" t="s">
        <v>3893</v>
      </c>
      <c r="C163" s="1">
        <v>3</v>
      </c>
      <c r="D163" s="1" t="s">
        <v>3894</v>
      </c>
      <c r="E163" s="1">
        <v>9</v>
      </c>
      <c r="F163" s="1">
        <v>17</v>
      </c>
      <c r="G163" s="1">
        <v>44</v>
      </c>
      <c r="H163" s="1">
        <f t="shared" si="2"/>
        <v>23.333333333333332</v>
      </c>
      <c r="K163" s="1">
        <v>531</v>
      </c>
      <c r="L163" s="1">
        <f>(3.1*84)</f>
        <v>260.40000000000003</v>
      </c>
    </row>
    <row r="164" spans="1:13">
      <c r="A164" s="3">
        <v>36319</v>
      </c>
      <c r="B164" s="1" t="s">
        <v>3895</v>
      </c>
      <c r="C164" s="1">
        <v>1</v>
      </c>
      <c r="D164" s="1" t="s">
        <v>3896</v>
      </c>
      <c r="E164" s="1">
        <v>5</v>
      </c>
      <c r="F164" s="1">
        <v>11</v>
      </c>
      <c r="G164" s="1">
        <v>2</v>
      </c>
      <c r="H164" s="1">
        <f t="shared" si="2"/>
        <v>6</v>
      </c>
      <c r="I164" s="1">
        <f>STDEV(H164:H166)</f>
        <v>3.0245905752924882</v>
      </c>
      <c r="J164" s="1">
        <f>I164/SQRT(3)</f>
        <v>1.7462481828335232</v>
      </c>
      <c r="K164" s="1">
        <v>531</v>
      </c>
      <c r="L164" s="1">
        <f>(1*84)</f>
        <v>84</v>
      </c>
    </row>
    <row r="165" spans="1:13">
      <c r="A165" s="3">
        <v>36319</v>
      </c>
      <c r="B165" s="1" t="s">
        <v>3897</v>
      </c>
      <c r="C165" s="1">
        <v>2</v>
      </c>
      <c r="D165" s="1" t="s">
        <v>3898</v>
      </c>
      <c r="E165" s="1">
        <v>6</v>
      </c>
      <c r="F165" s="1">
        <v>3</v>
      </c>
      <c r="G165" s="1">
        <v>2</v>
      </c>
      <c r="H165" s="1">
        <f t="shared" si="2"/>
        <v>3.6666666666666665</v>
      </c>
      <c r="K165" s="1">
        <v>531</v>
      </c>
      <c r="L165" s="1">
        <f>(1*84)</f>
        <v>84</v>
      </c>
    </row>
    <row r="166" spans="1:13">
      <c r="A166" s="3">
        <v>36319</v>
      </c>
      <c r="B166" s="1" t="s">
        <v>3899</v>
      </c>
      <c r="C166" s="1">
        <v>3</v>
      </c>
      <c r="D166" s="1" t="s">
        <v>3900</v>
      </c>
      <c r="E166" s="1">
        <v>9</v>
      </c>
      <c r="F166" s="1">
        <v>5</v>
      </c>
      <c r="G166" s="1">
        <v>15</v>
      </c>
      <c r="H166" s="1">
        <f t="shared" si="2"/>
        <v>9.6666666666666661</v>
      </c>
      <c r="K166" s="1">
        <v>531</v>
      </c>
      <c r="L166" s="1">
        <f>(1*84)</f>
        <v>84</v>
      </c>
    </row>
    <row r="167" spans="1:13">
      <c r="A167" s="3">
        <v>36326</v>
      </c>
      <c r="B167" s="1" t="s">
        <v>3901</v>
      </c>
      <c r="C167" s="1">
        <v>1</v>
      </c>
      <c r="D167" s="1" t="s">
        <v>3902</v>
      </c>
      <c r="E167" s="1">
        <v>2</v>
      </c>
      <c r="F167" s="1">
        <v>4</v>
      </c>
      <c r="G167" s="1">
        <v>4</v>
      </c>
      <c r="H167" s="1">
        <f t="shared" si="2"/>
        <v>3.3333333333333335</v>
      </c>
      <c r="I167" s="1">
        <f>STDEV(H167:H169)</f>
        <v>1.1547005383792517</v>
      </c>
      <c r="J167" s="1">
        <f>I167/SQRT(3)</f>
        <v>0.66666666666666674</v>
      </c>
      <c r="K167" s="1">
        <v>661</v>
      </c>
      <c r="L167" s="1">
        <f>(1.5*84)</f>
        <v>126</v>
      </c>
    </row>
    <row r="168" spans="1:13">
      <c r="A168" s="3">
        <v>36326</v>
      </c>
      <c r="B168" s="1" t="s">
        <v>3903</v>
      </c>
      <c r="C168" s="1">
        <v>2</v>
      </c>
      <c r="D168" s="1" t="s">
        <v>3904</v>
      </c>
      <c r="E168" s="1">
        <v>3</v>
      </c>
      <c r="F168" s="1">
        <v>0</v>
      </c>
      <c r="G168" s="1">
        <v>1</v>
      </c>
      <c r="H168" s="1">
        <f t="shared" si="2"/>
        <v>1.3333333333333333</v>
      </c>
      <c r="K168" s="1">
        <v>661</v>
      </c>
      <c r="L168" s="1">
        <f>(1.5*84)</f>
        <v>126</v>
      </c>
    </row>
    <row r="169" spans="1:13">
      <c r="A169" s="3">
        <v>36326</v>
      </c>
      <c r="B169" s="1" t="s">
        <v>3905</v>
      </c>
      <c r="C169" s="1">
        <v>3</v>
      </c>
      <c r="D169" s="1" t="s">
        <v>3906</v>
      </c>
      <c r="E169" s="1">
        <v>3</v>
      </c>
      <c r="F169" s="1">
        <v>4</v>
      </c>
      <c r="G169" s="1">
        <v>3</v>
      </c>
      <c r="H169" s="1">
        <f t="shared" si="2"/>
        <v>3.3333333333333335</v>
      </c>
      <c r="K169" s="1">
        <v>661</v>
      </c>
      <c r="L169" s="1">
        <f>(1.5*84)</f>
        <v>126</v>
      </c>
    </row>
    <row r="170" spans="1:13">
      <c r="A170" s="3">
        <v>36333</v>
      </c>
      <c r="B170" s="1" t="s">
        <v>4161</v>
      </c>
      <c r="C170" s="1">
        <v>1</v>
      </c>
      <c r="D170" s="1" t="s">
        <v>4433</v>
      </c>
      <c r="E170" s="1">
        <v>3</v>
      </c>
      <c r="F170" s="1">
        <v>0</v>
      </c>
      <c r="G170" s="1">
        <v>0</v>
      </c>
      <c r="H170" s="1">
        <f t="shared" si="2"/>
        <v>1</v>
      </c>
      <c r="I170" s="1">
        <f>STDEV(H170:H172)</f>
        <v>0.33333333333333343</v>
      </c>
      <c r="J170" s="1">
        <f>I170/SQRT(3)</f>
        <v>0.19245008972987532</v>
      </c>
      <c r="K170" s="1">
        <v>531</v>
      </c>
      <c r="L170" s="1">
        <f>(2*84)</f>
        <v>168</v>
      </c>
    </row>
    <row r="171" spans="1:13">
      <c r="A171" s="3">
        <v>36333</v>
      </c>
      <c r="B171" s="1" t="s">
        <v>4434</v>
      </c>
      <c r="C171" s="1">
        <v>2</v>
      </c>
      <c r="D171" s="1" t="s">
        <v>4435</v>
      </c>
      <c r="E171" s="1">
        <v>1</v>
      </c>
      <c r="F171" s="1">
        <v>0</v>
      </c>
      <c r="G171" s="1">
        <v>0</v>
      </c>
      <c r="H171" s="1">
        <f t="shared" si="2"/>
        <v>0.33333333333333331</v>
      </c>
      <c r="K171" s="1">
        <v>531</v>
      </c>
      <c r="L171" s="1">
        <f>(2*84)</f>
        <v>168</v>
      </c>
    </row>
    <row r="172" spans="1:13">
      <c r="A172" s="3">
        <v>36333</v>
      </c>
      <c r="B172" s="1" t="s">
        <v>4436</v>
      </c>
      <c r="C172" s="1">
        <v>3</v>
      </c>
      <c r="D172" s="1" t="s">
        <v>4437</v>
      </c>
      <c r="E172" s="1">
        <v>0</v>
      </c>
      <c r="F172" s="1">
        <v>1</v>
      </c>
      <c r="G172" s="1">
        <v>1</v>
      </c>
      <c r="H172" s="1">
        <f t="shared" si="2"/>
        <v>0.66666666666666663</v>
      </c>
      <c r="K172" s="1">
        <v>531</v>
      </c>
      <c r="L172" s="1">
        <f>(2*84)</f>
        <v>168</v>
      </c>
    </row>
    <row r="173" spans="1:13">
      <c r="A173" s="3">
        <v>36340</v>
      </c>
      <c r="B173" s="1" t="s">
        <v>4438</v>
      </c>
      <c r="C173" s="1">
        <v>1</v>
      </c>
      <c r="D173" s="1" t="s">
        <v>4439</v>
      </c>
      <c r="E173" s="1">
        <v>1</v>
      </c>
      <c r="F173" s="1">
        <v>0</v>
      </c>
      <c r="G173" s="1">
        <v>0</v>
      </c>
      <c r="H173" s="1">
        <f t="shared" si="2"/>
        <v>0.33333333333333331</v>
      </c>
      <c r="I173" s="1">
        <f>STDEV(H173:H175)</f>
        <v>0.5091750772173157</v>
      </c>
      <c r="J173" s="1">
        <f>I173/SQRT(3)</f>
        <v>0.29397236789606573</v>
      </c>
      <c r="K173" s="1">
        <v>531</v>
      </c>
      <c r="L173" s="1">
        <f>(4.5*84)</f>
        <v>378</v>
      </c>
      <c r="M173" s="1" t="s">
        <v>279</v>
      </c>
    </row>
    <row r="174" spans="1:13">
      <c r="A174" s="3">
        <v>36340</v>
      </c>
      <c r="B174" s="1" t="s">
        <v>4440</v>
      </c>
      <c r="C174" s="1">
        <v>2</v>
      </c>
      <c r="D174" s="1" t="s">
        <v>4441</v>
      </c>
      <c r="E174" s="1">
        <v>0</v>
      </c>
      <c r="F174" s="1">
        <v>2</v>
      </c>
      <c r="G174" s="1">
        <v>0</v>
      </c>
      <c r="H174" s="1">
        <f t="shared" si="2"/>
        <v>0.66666666666666663</v>
      </c>
      <c r="K174" s="1">
        <v>531</v>
      </c>
      <c r="L174" s="1">
        <f>(4.5*84)</f>
        <v>378</v>
      </c>
      <c r="M174" s="1" t="s">
        <v>279</v>
      </c>
    </row>
    <row r="175" spans="1:13">
      <c r="A175" s="3">
        <v>36340</v>
      </c>
      <c r="B175" s="1" t="s">
        <v>4442</v>
      </c>
      <c r="C175" s="1">
        <v>3</v>
      </c>
      <c r="D175" s="1" t="s">
        <v>4443</v>
      </c>
      <c r="E175" s="1">
        <v>1</v>
      </c>
      <c r="F175" s="1">
        <v>2</v>
      </c>
      <c r="G175" s="1">
        <v>1</v>
      </c>
      <c r="H175" s="1">
        <f t="shared" si="2"/>
        <v>1.3333333333333333</v>
      </c>
      <c r="K175" s="1">
        <v>531</v>
      </c>
      <c r="L175" s="1">
        <f>(4.5*84)</f>
        <v>378</v>
      </c>
      <c r="M175" s="1" t="s">
        <v>279</v>
      </c>
    </row>
    <row r="176" spans="1:13">
      <c r="A176" s="3">
        <v>36347</v>
      </c>
      <c r="B176" s="1" t="s">
        <v>4444</v>
      </c>
      <c r="C176" s="1">
        <v>1</v>
      </c>
      <c r="D176" s="1" t="s">
        <v>4445</v>
      </c>
      <c r="E176" s="1">
        <v>4</v>
      </c>
      <c r="F176" s="1">
        <v>7</v>
      </c>
      <c r="G176" s="1">
        <v>5</v>
      </c>
      <c r="H176" s="1">
        <f t="shared" si="2"/>
        <v>5.333333333333333</v>
      </c>
      <c r="I176" s="1">
        <f>STDEV(H176:H178)</f>
        <v>2.1858128414340019</v>
      </c>
      <c r="J176" s="1">
        <f>I176/SQRT(3)</f>
        <v>1.2619796324000618</v>
      </c>
      <c r="K176" s="1">
        <v>661</v>
      </c>
      <c r="L176" s="1">
        <f>(7*84)</f>
        <v>588</v>
      </c>
    </row>
    <row r="177" spans="1:13">
      <c r="A177" s="3">
        <v>36347</v>
      </c>
      <c r="B177" s="1" t="s">
        <v>4446</v>
      </c>
      <c r="C177" s="1">
        <v>2</v>
      </c>
      <c r="D177" s="1" t="s">
        <v>4447</v>
      </c>
      <c r="E177" s="1">
        <v>11</v>
      </c>
      <c r="F177" s="1">
        <v>3</v>
      </c>
      <c r="G177" s="1">
        <v>7</v>
      </c>
      <c r="H177" s="1">
        <f t="shared" si="2"/>
        <v>7</v>
      </c>
      <c r="K177" s="1">
        <v>661</v>
      </c>
      <c r="L177" s="1">
        <f>(7*84)</f>
        <v>588</v>
      </c>
    </row>
    <row r="178" spans="1:13">
      <c r="A178" s="3">
        <v>36347</v>
      </c>
      <c r="B178" s="1" t="s">
        <v>4448</v>
      </c>
      <c r="C178" s="1">
        <v>3</v>
      </c>
      <c r="D178" s="1" t="s">
        <v>4449</v>
      </c>
      <c r="E178" s="1">
        <v>3</v>
      </c>
      <c r="F178" s="1">
        <v>1</v>
      </c>
      <c r="G178" s="1">
        <v>4</v>
      </c>
      <c r="H178" s="1">
        <f t="shared" si="2"/>
        <v>2.6666666666666665</v>
      </c>
      <c r="K178" s="1">
        <v>661</v>
      </c>
      <c r="L178" s="1">
        <f>(7*84)</f>
        <v>588</v>
      </c>
    </row>
    <row r="179" spans="1:13">
      <c r="A179" s="3">
        <v>36354</v>
      </c>
      <c r="B179" s="1" t="s">
        <v>4450</v>
      </c>
      <c r="C179" s="1">
        <v>1</v>
      </c>
      <c r="D179" s="1" t="s">
        <v>4451</v>
      </c>
      <c r="E179" s="1">
        <v>17</v>
      </c>
      <c r="F179" s="1">
        <v>20</v>
      </c>
      <c r="G179" s="1">
        <v>24</v>
      </c>
      <c r="H179" s="1">
        <f t="shared" si="2"/>
        <v>20.333333333333332</v>
      </c>
      <c r="I179" s="1">
        <f>STDEV(H179:H181)</f>
        <v>2.219442706159823</v>
      </c>
      <c r="J179" s="1">
        <f>I179/SQRT(3)</f>
        <v>1.2813958438523254</v>
      </c>
      <c r="K179" s="1">
        <v>531</v>
      </c>
      <c r="L179" s="1">
        <f>(5.8*84)</f>
        <v>487.2</v>
      </c>
      <c r="M179" s="1" t="s">
        <v>280</v>
      </c>
    </row>
    <row r="180" spans="1:13">
      <c r="A180" s="3">
        <v>36354</v>
      </c>
      <c r="B180" s="1" t="s">
        <v>3915</v>
      </c>
      <c r="C180" s="1">
        <v>2</v>
      </c>
      <c r="D180" s="1" t="s">
        <v>3916</v>
      </c>
      <c r="E180" s="1">
        <v>19</v>
      </c>
      <c r="F180" s="1">
        <v>14</v>
      </c>
      <c r="G180" s="1">
        <v>15</v>
      </c>
      <c r="H180" s="1">
        <f t="shared" si="2"/>
        <v>16</v>
      </c>
      <c r="K180" s="1">
        <v>531</v>
      </c>
      <c r="L180" s="1">
        <f>(5.8*84)</f>
        <v>487.2</v>
      </c>
      <c r="M180" s="1" t="s">
        <v>280</v>
      </c>
    </row>
    <row r="181" spans="1:13">
      <c r="A181" s="3">
        <v>36354</v>
      </c>
      <c r="B181" s="1" t="s">
        <v>3917</v>
      </c>
      <c r="C181" s="1">
        <v>3</v>
      </c>
      <c r="D181" s="1" t="s">
        <v>3918</v>
      </c>
      <c r="E181" s="1">
        <v>17</v>
      </c>
      <c r="F181" s="1">
        <v>13</v>
      </c>
      <c r="G181" s="1">
        <v>22</v>
      </c>
      <c r="H181" s="1">
        <f t="shared" si="2"/>
        <v>17.333333333333332</v>
      </c>
      <c r="K181" s="1">
        <v>531</v>
      </c>
      <c r="L181" s="1">
        <f>(5.8*84)</f>
        <v>487.2</v>
      </c>
      <c r="M181" s="1" t="s">
        <v>280</v>
      </c>
    </row>
    <row r="182" spans="1:13">
      <c r="A182" s="3">
        <v>36361</v>
      </c>
      <c r="B182" s="1" t="s">
        <v>3919</v>
      </c>
      <c r="C182" s="1">
        <v>1</v>
      </c>
      <c r="D182" s="1" t="s">
        <v>3920</v>
      </c>
      <c r="E182" s="1">
        <v>3</v>
      </c>
      <c r="F182" s="1">
        <v>1</v>
      </c>
      <c r="G182" s="1">
        <v>2</v>
      </c>
      <c r="H182" s="1">
        <f t="shared" si="2"/>
        <v>2</v>
      </c>
      <c r="I182" s="1">
        <f>STDEV(H182:H184)</f>
        <v>1.855921454276674</v>
      </c>
      <c r="J182" s="1">
        <f>I182/SQRT(3)</f>
        <v>1.0715167512214394</v>
      </c>
      <c r="K182" s="1">
        <v>531</v>
      </c>
      <c r="L182" s="1">
        <f>(4.7*84)</f>
        <v>394.8</v>
      </c>
    </row>
    <row r="183" spans="1:13">
      <c r="A183" s="3">
        <v>36361</v>
      </c>
      <c r="B183" s="1" t="s">
        <v>3921</v>
      </c>
      <c r="C183" s="1">
        <v>2</v>
      </c>
      <c r="D183" s="1" t="s">
        <v>3922</v>
      </c>
      <c r="E183" s="1">
        <v>0</v>
      </c>
      <c r="F183" s="1">
        <v>1</v>
      </c>
      <c r="G183" s="1">
        <v>1</v>
      </c>
      <c r="H183" s="1">
        <f t="shared" si="2"/>
        <v>0.66666666666666663</v>
      </c>
      <c r="K183" s="1">
        <v>531</v>
      </c>
      <c r="L183" s="1">
        <f>(4.7*84)</f>
        <v>394.8</v>
      </c>
    </row>
    <row r="184" spans="1:13">
      <c r="A184" s="3">
        <v>36361</v>
      </c>
      <c r="B184" s="1" t="s">
        <v>3923</v>
      </c>
      <c r="C184" s="1">
        <v>3</v>
      </c>
      <c r="D184" s="1" t="s">
        <v>3639</v>
      </c>
      <c r="E184" s="1">
        <v>2</v>
      </c>
      <c r="F184" s="1">
        <v>1</v>
      </c>
      <c r="G184" s="1">
        <v>10</v>
      </c>
      <c r="H184" s="1">
        <f t="shared" si="2"/>
        <v>4.333333333333333</v>
      </c>
      <c r="K184" s="1">
        <v>531</v>
      </c>
      <c r="L184" s="1">
        <f>(4.7*84)</f>
        <v>394.8</v>
      </c>
    </row>
    <row r="185" spans="1:13">
      <c r="A185" s="3">
        <v>36368</v>
      </c>
      <c r="B185" s="1" t="s">
        <v>3640</v>
      </c>
      <c r="C185" s="1">
        <v>1</v>
      </c>
      <c r="D185" s="1" t="s">
        <v>3641</v>
      </c>
      <c r="E185" s="1">
        <v>2</v>
      </c>
      <c r="F185" s="1">
        <v>2</v>
      </c>
      <c r="G185" s="1">
        <v>0</v>
      </c>
      <c r="H185" s="1">
        <f t="shared" si="2"/>
        <v>1.3333333333333333</v>
      </c>
      <c r="I185" s="1">
        <f>STDEV(H185:H187)</f>
        <v>0.69388866648871106</v>
      </c>
      <c r="J185" s="1">
        <f>I185/SQRT(3)</f>
        <v>0.40061680838488783</v>
      </c>
      <c r="K185" s="1">
        <v>661</v>
      </c>
      <c r="L185" s="1">
        <f t="shared" ref="L185:L190" si="3">(4.5*84)</f>
        <v>378</v>
      </c>
      <c r="M185" s="1" t="s">
        <v>281</v>
      </c>
    </row>
    <row r="186" spans="1:13">
      <c r="A186" s="3">
        <v>36368</v>
      </c>
      <c r="B186" s="1" t="s">
        <v>3642</v>
      </c>
      <c r="C186" s="1">
        <v>2</v>
      </c>
      <c r="D186" s="1" t="s">
        <v>3643</v>
      </c>
      <c r="E186" s="1">
        <v>0</v>
      </c>
      <c r="F186" s="1">
        <v>0</v>
      </c>
      <c r="G186" s="1">
        <v>0</v>
      </c>
      <c r="H186" s="1">
        <f t="shared" si="2"/>
        <v>0</v>
      </c>
      <c r="K186" s="1">
        <v>661</v>
      </c>
      <c r="L186" s="1">
        <f t="shared" si="3"/>
        <v>378</v>
      </c>
      <c r="M186" s="1" t="s">
        <v>281</v>
      </c>
    </row>
    <row r="187" spans="1:13">
      <c r="A187" s="3">
        <v>36368</v>
      </c>
      <c r="B187" s="1" t="s">
        <v>3644</v>
      </c>
      <c r="C187" s="1">
        <v>3</v>
      </c>
      <c r="D187" s="1" t="s">
        <v>3645</v>
      </c>
      <c r="E187" s="1">
        <v>1</v>
      </c>
      <c r="F187" s="1">
        <v>1</v>
      </c>
      <c r="G187" s="1">
        <v>1</v>
      </c>
      <c r="H187" s="1">
        <f t="shared" si="2"/>
        <v>1</v>
      </c>
      <c r="K187" s="1">
        <v>661</v>
      </c>
      <c r="L187" s="1">
        <f t="shared" si="3"/>
        <v>378</v>
      </c>
      <c r="M187" s="1" t="s">
        <v>281</v>
      </c>
    </row>
    <row r="188" spans="1:13">
      <c r="A188" s="3">
        <v>36375</v>
      </c>
      <c r="B188" s="1" t="s">
        <v>3646</v>
      </c>
      <c r="C188" s="1">
        <v>1</v>
      </c>
      <c r="D188" s="1" t="s">
        <v>3647</v>
      </c>
      <c r="E188" s="1">
        <v>0</v>
      </c>
      <c r="F188" s="1">
        <v>0</v>
      </c>
      <c r="G188" s="1">
        <v>0</v>
      </c>
      <c r="H188" s="1">
        <f t="shared" si="2"/>
        <v>0</v>
      </c>
      <c r="I188" s="1">
        <f>STDEV(H188:H190)</f>
        <v>0</v>
      </c>
      <c r="J188" s="1">
        <f>I188/SQRT(3)</f>
        <v>0</v>
      </c>
      <c r="K188" s="1">
        <v>661</v>
      </c>
      <c r="L188" s="1">
        <f t="shared" si="3"/>
        <v>378</v>
      </c>
      <c r="M188" s="1" t="s">
        <v>281</v>
      </c>
    </row>
    <row r="189" spans="1:13">
      <c r="A189" s="3">
        <v>36375</v>
      </c>
      <c r="B189" s="1" t="s">
        <v>3648</v>
      </c>
      <c r="C189" s="1">
        <v>2</v>
      </c>
      <c r="D189" s="1" t="s">
        <v>3649</v>
      </c>
      <c r="E189" s="1">
        <v>0</v>
      </c>
      <c r="F189" s="1">
        <v>0</v>
      </c>
      <c r="G189" s="1">
        <v>0</v>
      </c>
      <c r="H189" s="1">
        <f t="shared" si="2"/>
        <v>0</v>
      </c>
      <c r="K189" s="1">
        <v>661</v>
      </c>
      <c r="L189" s="1">
        <f t="shared" si="3"/>
        <v>378</v>
      </c>
      <c r="M189" s="1" t="s">
        <v>281</v>
      </c>
    </row>
    <row r="190" spans="1:13">
      <c r="A190" s="3">
        <v>36375</v>
      </c>
      <c r="B190" s="1" t="s">
        <v>3650</v>
      </c>
      <c r="C190" s="1">
        <v>3</v>
      </c>
      <c r="D190" s="1" t="s">
        <v>3651</v>
      </c>
      <c r="E190" s="1">
        <v>0</v>
      </c>
      <c r="F190" s="1">
        <v>0</v>
      </c>
      <c r="G190" s="1">
        <v>0</v>
      </c>
      <c r="H190" s="1">
        <f t="shared" si="2"/>
        <v>0</v>
      </c>
      <c r="K190" s="1">
        <v>531</v>
      </c>
      <c r="L190" s="1">
        <f t="shared" si="3"/>
        <v>378</v>
      </c>
      <c r="M190" s="1" t="s">
        <v>281</v>
      </c>
    </row>
    <row r="191" spans="1:13">
      <c r="A191" s="3">
        <v>36382</v>
      </c>
      <c r="B191" s="1" t="s">
        <v>3652</v>
      </c>
      <c r="C191" s="1">
        <v>1</v>
      </c>
      <c r="D191" s="1" t="s">
        <v>3653</v>
      </c>
      <c r="E191" s="1">
        <v>1</v>
      </c>
      <c r="F191" s="1">
        <v>2</v>
      </c>
      <c r="G191" s="1">
        <v>1</v>
      </c>
      <c r="H191" s="1">
        <f t="shared" si="2"/>
        <v>1.3333333333333333</v>
      </c>
      <c r="I191" s="1">
        <f>STDEV(H191:H193)</f>
        <v>0.50917507721731559</v>
      </c>
      <c r="J191" s="1">
        <f>I191/SQRT(3)</f>
        <v>0.29397236789606568</v>
      </c>
      <c r="K191" s="1">
        <v>531</v>
      </c>
      <c r="L191" s="1">
        <f t="shared" ref="L191:L196" si="4">(4.5*84)</f>
        <v>378</v>
      </c>
    </row>
    <row r="192" spans="1:13">
      <c r="A192" s="3">
        <v>36382</v>
      </c>
      <c r="B192" s="1" t="s">
        <v>3654</v>
      </c>
      <c r="C192" s="1">
        <v>2</v>
      </c>
      <c r="D192" s="1" t="s">
        <v>3655</v>
      </c>
      <c r="E192" s="1">
        <v>0</v>
      </c>
      <c r="F192" s="1">
        <v>1</v>
      </c>
      <c r="G192" s="1">
        <v>0</v>
      </c>
      <c r="H192" s="1">
        <f t="shared" si="2"/>
        <v>0.33333333333333331</v>
      </c>
      <c r="K192" s="1">
        <v>531</v>
      </c>
      <c r="L192" s="1">
        <f t="shared" si="4"/>
        <v>378</v>
      </c>
    </row>
    <row r="193" spans="1:13">
      <c r="A193" s="3">
        <v>36382</v>
      </c>
      <c r="B193" s="1" t="s">
        <v>3656</v>
      </c>
      <c r="C193" s="1">
        <v>3</v>
      </c>
      <c r="D193" s="1" t="s">
        <v>3657</v>
      </c>
      <c r="E193" s="1">
        <v>0</v>
      </c>
      <c r="F193" s="1">
        <v>3</v>
      </c>
      <c r="G193" s="1">
        <v>0</v>
      </c>
      <c r="H193" s="1">
        <f t="shared" si="2"/>
        <v>1</v>
      </c>
      <c r="K193" s="1">
        <v>531</v>
      </c>
      <c r="L193" s="1">
        <f t="shared" si="4"/>
        <v>378</v>
      </c>
    </row>
    <row r="194" spans="1:13">
      <c r="A194" s="3">
        <v>36389</v>
      </c>
      <c r="B194" s="1" t="s">
        <v>3658</v>
      </c>
      <c r="C194" s="1">
        <v>1</v>
      </c>
      <c r="D194" s="1" t="s">
        <v>3659</v>
      </c>
      <c r="E194" s="1">
        <v>1</v>
      </c>
      <c r="F194" s="1">
        <v>0</v>
      </c>
      <c r="G194" s="1">
        <v>0</v>
      </c>
      <c r="H194" s="1">
        <f t="shared" ref="H194:H257" si="5">AVERAGE(E194:G194)</f>
        <v>0.33333333333333331</v>
      </c>
      <c r="I194" s="1">
        <f>STDEV(H194:H196)</f>
        <v>0.57735026918962584</v>
      </c>
      <c r="J194" s="1">
        <f>I194/SQRT(3)</f>
        <v>0.33333333333333337</v>
      </c>
      <c r="K194" s="1">
        <v>531</v>
      </c>
      <c r="L194" s="1">
        <f t="shared" si="4"/>
        <v>378</v>
      </c>
      <c r="M194" s="1" t="s">
        <v>281</v>
      </c>
    </row>
    <row r="195" spans="1:13">
      <c r="A195" s="3">
        <v>36389</v>
      </c>
      <c r="B195" s="1" t="s">
        <v>3660</v>
      </c>
      <c r="C195" s="1">
        <v>2</v>
      </c>
      <c r="D195" s="1" t="s">
        <v>3661</v>
      </c>
      <c r="E195" s="1">
        <v>0</v>
      </c>
      <c r="F195" s="1">
        <v>0</v>
      </c>
      <c r="G195" s="1">
        <v>1</v>
      </c>
      <c r="H195" s="1">
        <f t="shared" si="5"/>
        <v>0.33333333333333331</v>
      </c>
      <c r="K195" s="1">
        <v>531</v>
      </c>
      <c r="L195" s="1">
        <f t="shared" si="4"/>
        <v>378</v>
      </c>
      <c r="M195" s="1" t="s">
        <v>281</v>
      </c>
    </row>
    <row r="196" spans="1:13">
      <c r="A196" s="3">
        <v>36389</v>
      </c>
      <c r="B196" s="1" t="s">
        <v>3662</v>
      </c>
      <c r="C196" s="1">
        <v>3</v>
      </c>
      <c r="D196" s="1" t="s">
        <v>3663</v>
      </c>
      <c r="E196" s="1">
        <v>1</v>
      </c>
      <c r="F196" s="1">
        <v>1</v>
      </c>
      <c r="G196" s="1">
        <v>2</v>
      </c>
      <c r="H196" s="1">
        <f t="shared" si="5"/>
        <v>1.3333333333333333</v>
      </c>
      <c r="K196" s="1">
        <v>531</v>
      </c>
      <c r="L196" s="1">
        <f t="shared" si="4"/>
        <v>378</v>
      </c>
      <c r="M196" s="1" t="s">
        <v>281</v>
      </c>
    </row>
    <row r="197" spans="1:13">
      <c r="A197" s="3">
        <v>36307</v>
      </c>
      <c r="B197" s="1" t="s">
        <v>3664</v>
      </c>
      <c r="C197" s="1">
        <v>1</v>
      </c>
      <c r="D197" s="1" t="s">
        <v>3665</v>
      </c>
      <c r="E197" s="1">
        <v>0</v>
      </c>
      <c r="F197" s="1">
        <v>0</v>
      </c>
      <c r="G197" s="1">
        <v>0</v>
      </c>
      <c r="H197" s="1">
        <f t="shared" si="5"/>
        <v>0</v>
      </c>
      <c r="I197" s="1">
        <f>STDEV(H197:H199)</f>
        <v>0</v>
      </c>
      <c r="J197" s="1">
        <f>I197/SQRT(3)</f>
        <v>0</v>
      </c>
      <c r="K197" s="1">
        <v>531</v>
      </c>
      <c r="L197" s="1">
        <v>4700</v>
      </c>
    </row>
    <row r="198" spans="1:13">
      <c r="A198" s="3">
        <v>36307</v>
      </c>
      <c r="B198" s="1" t="s">
        <v>3666</v>
      </c>
      <c r="C198" s="1">
        <v>2</v>
      </c>
      <c r="D198" s="1" t="s">
        <v>3667</v>
      </c>
      <c r="E198" s="1">
        <v>0</v>
      </c>
      <c r="F198" s="1">
        <v>0</v>
      </c>
      <c r="G198" s="1">
        <v>0</v>
      </c>
      <c r="H198" s="1">
        <f t="shared" si="5"/>
        <v>0</v>
      </c>
      <c r="K198" s="1">
        <v>531</v>
      </c>
      <c r="L198" s="1">
        <v>4700</v>
      </c>
    </row>
    <row r="199" spans="1:13">
      <c r="A199" s="3">
        <v>36307</v>
      </c>
      <c r="B199" s="1" t="s">
        <v>3668</v>
      </c>
      <c r="C199" s="1">
        <v>3</v>
      </c>
      <c r="D199" s="1" t="s">
        <v>3345</v>
      </c>
      <c r="E199" s="1">
        <v>0</v>
      </c>
      <c r="F199" s="1">
        <v>0</v>
      </c>
      <c r="G199" s="1">
        <v>0</v>
      </c>
      <c r="H199" s="1">
        <f t="shared" si="5"/>
        <v>0</v>
      </c>
      <c r="K199" s="1">
        <v>531</v>
      </c>
      <c r="L199" s="1">
        <v>4700</v>
      </c>
    </row>
    <row r="200" spans="1:13">
      <c r="A200" s="3">
        <v>36312</v>
      </c>
      <c r="B200" s="1" t="s">
        <v>3346</v>
      </c>
      <c r="C200" s="1">
        <v>1</v>
      </c>
      <c r="D200" s="1" t="s">
        <v>3347</v>
      </c>
      <c r="E200" s="1">
        <v>0</v>
      </c>
      <c r="F200" s="1">
        <v>0</v>
      </c>
      <c r="G200" s="1">
        <v>0</v>
      </c>
      <c r="H200" s="1">
        <f t="shared" si="5"/>
        <v>0</v>
      </c>
      <c r="I200" s="1">
        <f>STDEV(H200:H202)</f>
        <v>0</v>
      </c>
      <c r="J200" s="1">
        <f>I200/SQRT(3)</f>
        <v>0</v>
      </c>
      <c r="K200" s="1">
        <v>531</v>
      </c>
      <c r="L200" s="1">
        <v>4700</v>
      </c>
    </row>
    <row r="201" spans="1:13">
      <c r="A201" s="3">
        <v>36312</v>
      </c>
      <c r="B201" s="1" t="s">
        <v>3348</v>
      </c>
      <c r="C201" s="1">
        <v>2</v>
      </c>
      <c r="D201" s="1" t="s">
        <v>3349</v>
      </c>
      <c r="E201" s="1">
        <v>0</v>
      </c>
      <c r="F201" s="1">
        <v>0</v>
      </c>
      <c r="G201" s="1">
        <v>0</v>
      </c>
      <c r="H201" s="1">
        <f t="shared" si="5"/>
        <v>0</v>
      </c>
      <c r="K201" s="1">
        <v>531</v>
      </c>
      <c r="L201" s="1">
        <v>4700</v>
      </c>
    </row>
    <row r="202" spans="1:13">
      <c r="A202" s="3">
        <v>36312</v>
      </c>
      <c r="B202" s="1" t="s">
        <v>3350</v>
      </c>
      <c r="C202" s="1">
        <v>3</v>
      </c>
      <c r="D202" s="1" t="s">
        <v>3351</v>
      </c>
      <c r="E202" s="1">
        <v>0</v>
      </c>
      <c r="F202" s="1">
        <v>0</v>
      </c>
      <c r="G202" s="1">
        <v>0</v>
      </c>
      <c r="H202" s="1">
        <f t="shared" si="5"/>
        <v>0</v>
      </c>
      <c r="K202" s="1">
        <v>531</v>
      </c>
      <c r="L202" s="1">
        <v>4700</v>
      </c>
    </row>
    <row r="203" spans="1:13">
      <c r="A203" s="3">
        <v>36319</v>
      </c>
      <c r="B203" s="1" t="s">
        <v>3352</v>
      </c>
      <c r="C203" s="1">
        <v>1</v>
      </c>
      <c r="D203" s="1" t="s">
        <v>3358</v>
      </c>
      <c r="E203" s="1">
        <v>0</v>
      </c>
      <c r="F203" s="1">
        <v>0</v>
      </c>
      <c r="G203" s="1">
        <v>0</v>
      </c>
      <c r="H203" s="1">
        <f t="shared" si="5"/>
        <v>0</v>
      </c>
      <c r="I203" s="1">
        <f>STDEV(H203:H205)</f>
        <v>0</v>
      </c>
      <c r="J203" s="1">
        <f>I203/SQRT(3)</f>
        <v>0</v>
      </c>
      <c r="K203" s="1">
        <v>531</v>
      </c>
      <c r="L203" s="1">
        <v>4700</v>
      </c>
    </row>
    <row r="204" spans="1:13">
      <c r="A204" s="3">
        <v>36319</v>
      </c>
      <c r="B204" s="1" t="s">
        <v>3359</v>
      </c>
      <c r="C204" s="1">
        <v>2</v>
      </c>
      <c r="D204" s="1" t="s">
        <v>3360</v>
      </c>
      <c r="E204" s="1">
        <v>0</v>
      </c>
      <c r="F204" s="1">
        <v>0</v>
      </c>
      <c r="G204" s="1">
        <v>0</v>
      </c>
      <c r="H204" s="1">
        <f t="shared" si="5"/>
        <v>0</v>
      </c>
      <c r="K204" s="1">
        <v>531</v>
      </c>
      <c r="L204" s="1">
        <v>4700</v>
      </c>
    </row>
    <row r="205" spans="1:13">
      <c r="A205" s="3">
        <v>36319</v>
      </c>
      <c r="B205" s="1" t="s">
        <v>3361</v>
      </c>
      <c r="C205" s="1">
        <v>3</v>
      </c>
      <c r="D205" s="1" t="s">
        <v>3362</v>
      </c>
      <c r="E205" s="1">
        <v>0</v>
      </c>
      <c r="F205" s="1">
        <v>0</v>
      </c>
      <c r="G205" s="1">
        <v>0</v>
      </c>
      <c r="H205" s="1">
        <f t="shared" si="5"/>
        <v>0</v>
      </c>
      <c r="K205" s="1">
        <v>531</v>
      </c>
      <c r="L205" s="1">
        <v>4700</v>
      </c>
    </row>
    <row r="206" spans="1:13">
      <c r="A206" s="3">
        <v>36326</v>
      </c>
      <c r="B206" s="1" t="s">
        <v>3683</v>
      </c>
      <c r="C206" s="1">
        <v>1</v>
      </c>
      <c r="D206" s="1" t="s">
        <v>3684</v>
      </c>
      <c r="E206" s="1">
        <v>0</v>
      </c>
      <c r="F206" s="1">
        <v>0</v>
      </c>
      <c r="G206" s="1">
        <v>0</v>
      </c>
      <c r="H206" s="1">
        <f t="shared" si="5"/>
        <v>0</v>
      </c>
      <c r="I206" s="1">
        <f>STDEV(H206:H208)</f>
        <v>0</v>
      </c>
      <c r="J206" s="1">
        <f>I206/SQRT(3)</f>
        <v>0</v>
      </c>
      <c r="K206" s="1">
        <v>661</v>
      </c>
      <c r="L206" s="1">
        <v>4700</v>
      </c>
    </row>
    <row r="207" spans="1:13">
      <c r="A207" s="3">
        <v>36326</v>
      </c>
      <c r="B207" s="1" t="s">
        <v>3685</v>
      </c>
      <c r="C207" s="1">
        <v>2</v>
      </c>
      <c r="D207" s="1" t="s">
        <v>3686</v>
      </c>
      <c r="E207" s="1">
        <v>0</v>
      </c>
      <c r="F207" s="1">
        <v>0</v>
      </c>
      <c r="G207" s="1">
        <v>0</v>
      </c>
      <c r="H207" s="1">
        <f t="shared" si="5"/>
        <v>0</v>
      </c>
      <c r="K207" s="1">
        <v>661</v>
      </c>
      <c r="L207" s="1">
        <v>4700</v>
      </c>
    </row>
    <row r="208" spans="1:13">
      <c r="A208" s="3">
        <v>36326</v>
      </c>
      <c r="B208" s="1" t="s">
        <v>3687</v>
      </c>
      <c r="C208" s="1">
        <v>3</v>
      </c>
      <c r="D208" s="1" t="s">
        <v>3688</v>
      </c>
      <c r="E208" s="1">
        <v>0</v>
      </c>
      <c r="F208" s="1">
        <v>0</v>
      </c>
      <c r="G208" s="1">
        <v>0</v>
      </c>
      <c r="H208" s="1">
        <f t="shared" si="5"/>
        <v>0</v>
      </c>
      <c r="K208" s="1">
        <v>661</v>
      </c>
      <c r="L208" s="1">
        <v>4700</v>
      </c>
    </row>
    <row r="209" spans="1:12">
      <c r="A209" s="3">
        <v>36333</v>
      </c>
      <c r="B209" s="1" t="s">
        <v>3689</v>
      </c>
      <c r="C209" s="1">
        <v>1</v>
      </c>
      <c r="D209" s="1" t="s">
        <v>3690</v>
      </c>
      <c r="E209" s="1">
        <v>0</v>
      </c>
      <c r="F209" s="1">
        <v>0</v>
      </c>
      <c r="G209" s="1">
        <v>0</v>
      </c>
      <c r="H209" s="1">
        <f t="shared" si="5"/>
        <v>0</v>
      </c>
      <c r="I209" s="1">
        <f>STDEV(H209:H211)</f>
        <v>0</v>
      </c>
      <c r="J209" s="1">
        <f>I209/SQRT(3)</f>
        <v>0</v>
      </c>
      <c r="K209" s="1">
        <v>531</v>
      </c>
      <c r="L209" s="1">
        <v>4700</v>
      </c>
    </row>
    <row r="210" spans="1:12">
      <c r="A210" s="3">
        <v>36333</v>
      </c>
      <c r="B210" s="1" t="s">
        <v>3691</v>
      </c>
      <c r="C210" s="1">
        <v>2</v>
      </c>
      <c r="D210" s="1" t="s">
        <v>3692</v>
      </c>
      <c r="E210" s="1">
        <v>0</v>
      </c>
      <c r="F210" s="1">
        <v>0</v>
      </c>
      <c r="G210" s="1">
        <v>0</v>
      </c>
      <c r="H210" s="1">
        <f t="shared" si="5"/>
        <v>0</v>
      </c>
      <c r="K210" s="1">
        <v>531</v>
      </c>
      <c r="L210" s="1">
        <v>4700</v>
      </c>
    </row>
    <row r="211" spans="1:12">
      <c r="A211" s="3">
        <v>36333</v>
      </c>
      <c r="B211" s="1" t="s">
        <v>3693</v>
      </c>
      <c r="C211" s="1">
        <v>3</v>
      </c>
      <c r="D211" s="1" t="s">
        <v>3694</v>
      </c>
      <c r="E211" s="1">
        <v>0</v>
      </c>
      <c r="F211" s="1">
        <v>0</v>
      </c>
      <c r="G211" s="1">
        <v>0</v>
      </c>
      <c r="H211" s="1">
        <f t="shared" si="5"/>
        <v>0</v>
      </c>
      <c r="K211" s="1">
        <v>531</v>
      </c>
      <c r="L211" s="1">
        <v>4700</v>
      </c>
    </row>
    <row r="212" spans="1:12">
      <c r="A212" s="3">
        <v>36340</v>
      </c>
      <c r="B212" s="1" t="s">
        <v>3695</v>
      </c>
      <c r="C212" s="1">
        <v>1</v>
      </c>
      <c r="D212" s="1" t="s">
        <v>3696</v>
      </c>
      <c r="E212" s="1">
        <v>4</v>
      </c>
      <c r="F212" s="1">
        <v>5</v>
      </c>
      <c r="G212" s="1">
        <v>2</v>
      </c>
      <c r="H212" s="1">
        <f t="shared" si="5"/>
        <v>3.6666666666666665</v>
      </c>
      <c r="I212" s="1">
        <f>STDEV(H212:H214)</f>
        <v>1.3471506281091288</v>
      </c>
      <c r="J212" s="1">
        <f>I212/SQRT(3)</f>
        <v>0.77777777777777901</v>
      </c>
      <c r="K212" s="1">
        <v>531</v>
      </c>
      <c r="L212" s="1">
        <v>4700</v>
      </c>
    </row>
    <row r="213" spans="1:12">
      <c r="A213" s="3">
        <v>36340</v>
      </c>
      <c r="B213" s="1" t="s">
        <v>3697</v>
      </c>
      <c r="C213" s="1">
        <v>2</v>
      </c>
      <c r="D213" s="1" t="s">
        <v>3698</v>
      </c>
      <c r="E213" s="1">
        <v>11</v>
      </c>
      <c r="F213" s="1">
        <v>4</v>
      </c>
      <c r="G213" s="1">
        <v>1</v>
      </c>
      <c r="H213" s="1">
        <f t="shared" si="5"/>
        <v>5.333333333333333</v>
      </c>
      <c r="K213" s="1">
        <v>531</v>
      </c>
      <c r="L213" s="1">
        <v>4700</v>
      </c>
    </row>
    <row r="214" spans="1:12">
      <c r="A214" s="3">
        <v>36340</v>
      </c>
      <c r="B214" s="1" t="s">
        <v>3699</v>
      </c>
      <c r="C214" s="1">
        <v>3</v>
      </c>
      <c r="D214" s="1" t="s">
        <v>3700</v>
      </c>
      <c r="E214" s="1">
        <v>2</v>
      </c>
      <c r="F214" s="1">
        <v>6</v>
      </c>
      <c r="G214" s="1">
        <v>0</v>
      </c>
      <c r="H214" s="1">
        <f t="shared" si="5"/>
        <v>2.6666666666666665</v>
      </c>
      <c r="K214" s="1">
        <v>531</v>
      </c>
      <c r="L214" s="1">
        <v>4700</v>
      </c>
    </row>
    <row r="215" spans="1:12">
      <c r="A215" s="3">
        <v>36347</v>
      </c>
      <c r="B215" s="1" t="s">
        <v>3701</v>
      </c>
      <c r="C215" s="1">
        <v>1</v>
      </c>
      <c r="D215" s="1" t="s">
        <v>3702</v>
      </c>
      <c r="E215" s="1">
        <v>3</v>
      </c>
      <c r="F215" s="1">
        <v>3</v>
      </c>
      <c r="G215" s="1">
        <v>2</v>
      </c>
      <c r="H215" s="1">
        <f t="shared" si="5"/>
        <v>2.6666666666666665</v>
      </c>
      <c r="I215" s="1">
        <f>STDEV(H215:H217)</f>
        <v>0.88191710368819831</v>
      </c>
      <c r="J215" s="1">
        <f>I215/SQRT(3)</f>
        <v>0.50917507721731647</v>
      </c>
      <c r="K215" s="1">
        <v>661</v>
      </c>
      <c r="L215" s="1">
        <v>4700</v>
      </c>
    </row>
    <row r="216" spans="1:12">
      <c r="A216" s="3">
        <v>36347</v>
      </c>
      <c r="B216" s="1" t="s">
        <v>3703</v>
      </c>
      <c r="C216" s="1">
        <v>2</v>
      </c>
      <c r="D216" s="1" t="s">
        <v>3704</v>
      </c>
      <c r="E216" s="1">
        <v>4</v>
      </c>
      <c r="F216" s="1">
        <v>3</v>
      </c>
      <c r="G216" s="1">
        <v>2</v>
      </c>
      <c r="H216" s="1">
        <f t="shared" si="5"/>
        <v>3</v>
      </c>
      <c r="K216" s="1">
        <v>661</v>
      </c>
      <c r="L216" s="1">
        <v>4700</v>
      </c>
    </row>
    <row r="217" spans="1:12">
      <c r="A217" s="3">
        <v>36347</v>
      </c>
      <c r="B217" s="1" t="s">
        <v>3705</v>
      </c>
      <c r="C217" s="1">
        <v>3</v>
      </c>
      <c r="D217" s="1" t="s">
        <v>3706</v>
      </c>
      <c r="E217" s="1">
        <v>1</v>
      </c>
      <c r="F217" s="1">
        <v>1</v>
      </c>
      <c r="G217" s="1">
        <v>2</v>
      </c>
      <c r="H217" s="1">
        <f t="shared" si="5"/>
        <v>1.3333333333333333</v>
      </c>
      <c r="K217" s="1">
        <v>661</v>
      </c>
      <c r="L217" s="1">
        <v>4700</v>
      </c>
    </row>
    <row r="218" spans="1:12">
      <c r="A218" s="3">
        <v>36354</v>
      </c>
      <c r="B218" s="1" t="s">
        <v>3383</v>
      </c>
      <c r="C218" s="1">
        <v>1</v>
      </c>
      <c r="D218" s="1" t="s">
        <v>3384</v>
      </c>
      <c r="E218" s="1">
        <v>5</v>
      </c>
      <c r="F218" s="1">
        <v>4</v>
      </c>
      <c r="G218" s="1">
        <v>3</v>
      </c>
      <c r="H218" s="1">
        <f t="shared" si="5"/>
        <v>4</v>
      </c>
      <c r="I218" s="1">
        <f>STDEV(H218:H220)</f>
        <v>1.5030832509409673</v>
      </c>
      <c r="J218" s="1">
        <f>I218/SQRT(3)</f>
        <v>0.86780551954518537</v>
      </c>
      <c r="K218" s="1">
        <v>531</v>
      </c>
      <c r="L218" s="1">
        <v>4700</v>
      </c>
    </row>
    <row r="219" spans="1:12">
      <c r="A219" s="3">
        <v>36354</v>
      </c>
      <c r="B219" s="1" t="s">
        <v>3385</v>
      </c>
      <c r="C219" s="1">
        <v>2</v>
      </c>
      <c r="D219" s="1" t="s">
        <v>3386</v>
      </c>
      <c r="E219" s="1">
        <v>11</v>
      </c>
      <c r="F219" s="1">
        <v>5</v>
      </c>
      <c r="G219" s="1">
        <v>5</v>
      </c>
      <c r="H219" s="1">
        <f t="shared" si="5"/>
        <v>7</v>
      </c>
      <c r="K219" s="1">
        <v>531</v>
      </c>
      <c r="L219" s="1">
        <v>4700</v>
      </c>
    </row>
    <row r="220" spans="1:12">
      <c r="A220" s="3">
        <v>36354</v>
      </c>
      <c r="B220" s="1" t="s">
        <v>3387</v>
      </c>
      <c r="C220" s="1">
        <v>3</v>
      </c>
      <c r="D220" s="1" t="s">
        <v>3388</v>
      </c>
      <c r="E220" s="1">
        <v>7</v>
      </c>
      <c r="F220" s="1">
        <v>6</v>
      </c>
      <c r="G220" s="1">
        <v>3</v>
      </c>
      <c r="H220" s="1">
        <f t="shared" si="5"/>
        <v>5.333333333333333</v>
      </c>
      <c r="K220" s="1">
        <v>531</v>
      </c>
      <c r="L220" s="1">
        <v>4700</v>
      </c>
    </row>
    <row r="221" spans="1:12">
      <c r="A221" s="3">
        <v>36361</v>
      </c>
      <c r="B221" s="1" t="s">
        <v>3389</v>
      </c>
      <c r="C221" s="1">
        <v>1</v>
      </c>
      <c r="D221" s="1" t="s">
        <v>3390</v>
      </c>
      <c r="E221" s="1">
        <v>1</v>
      </c>
      <c r="F221" s="1">
        <v>6</v>
      </c>
      <c r="G221" s="1">
        <v>2</v>
      </c>
      <c r="H221" s="1">
        <f t="shared" si="5"/>
        <v>3</v>
      </c>
      <c r="I221" s="1">
        <f>STDEV(H221:H223)</f>
        <v>0.57735026918962473</v>
      </c>
      <c r="J221" s="1">
        <f>I221/SQRT(3)</f>
        <v>0.33333333333333276</v>
      </c>
      <c r="K221" s="1">
        <v>531</v>
      </c>
      <c r="L221" s="1">
        <v>9780</v>
      </c>
    </row>
    <row r="222" spans="1:12">
      <c r="A222" s="3">
        <v>36361</v>
      </c>
      <c r="B222" s="1" t="s">
        <v>3391</v>
      </c>
      <c r="C222" s="1">
        <v>2</v>
      </c>
      <c r="D222" s="1" t="s">
        <v>3392</v>
      </c>
      <c r="E222" s="1">
        <v>5</v>
      </c>
      <c r="F222" s="1">
        <v>2</v>
      </c>
      <c r="G222" s="1">
        <v>5</v>
      </c>
      <c r="H222" s="1">
        <f t="shared" si="5"/>
        <v>4</v>
      </c>
      <c r="K222" s="1">
        <v>531</v>
      </c>
      <c r="L222" s="1">
        <v>9780</v>
      </c>
    </row>
    <row r="223" spans="1:12">
      <c r="A223" s="3">
        <v>36361</v>
      </c>
      <c r="B223" s="1" t="s">
        <v>3393</v>
      </c>
      <c r="C223" s="1">
        <v>3</v>
      </c>
      <c r="D223" s="1" t="s">
        <v>3394</v>
      </c>
      <c r="E223" s="1">
        <v>1</v>
      </c>
      <c r="F223" s="1">
        <v>2</v>
      </c>
      <c r="G223" s="1">
        <v>9</v>
      </c>
      <c r="H223" s="1">
        <f t="shared" si="5"/>
        <v>4</v>
      </c>
      <c r="K223" s="1">
        <v>531</v>
      </c>
      <c r="L223" s="1">
        <v>9780</v>
      </c>
    </row>
    <row r="224" spans="1:12">
      <c r="A224" s="3">
        <v>36368</v>
      </c>
      <c r="B224" s="1" t="s">
        <v>3395</v>
      </c>
      <c r="C224" s="1">
        <v>1</v>
      </c>
      <c r="D224" s="1" t="s">
        <v>3396</v>
      </c>
      <c r="E224" s="1">
        <v>12</v>
      </c>
      <c r="F224" s="1">
        <v>28</v>
      </c>
      <c r="G224" s="1">
        <v>27</v>
      </c>
      <c r="H224" s="1">
        <f t="shared" si="5"/>
        <v>22.333333333333332</v>
      </c>
      <c r="I224" s="1">
        <f>STDEV(H224:H226)</f>
        <v>1.6777409856157459</v>
      </c>
      <c r="J224" s="1">
        <f>I224/SQRT(3)</f>
        <v>0.96864420967571896</v>
      </c>
      <c r="K224" s="1">
        <v>661</v>
      </c>
      <c r="L224" s="1">
        <v>9780</v>
      </c>
    </row>
    <row r="225" spans="1:12">
      <c r="A225" s="3">
        <v>36368</v>
      </c>
      <c r="B225" s="1" t="s">
        <v>3397</v>
      </c>
      <c r="C225" s="1">
        <v>2</v>
      </c>
      <c r="D225" s="1" t="s">
        <v>3398</v>
      </c>
      <c r="E225" s="1">
        <v>31</v>
      </c>
      <c r="F225" s="1">
        <v>20</v>
      </c>
      <c r="G225" s="1">
        <v>22</v>
      </c>
      <c r="H225" s="1">
        <f t="shared" si="5"/>
        <v>24.333333333333332</v>
      </c>
      <c r="K225" s="1">
        <v>661</v>
      </c>
      <c r="L225" s="1">
        <v>9780</v>
      </c>
    </row>
    <row r="226" spans="1:12">
      <c r="A226" s="3">
        <v>36368</v>
      </c>
      <c r="B226" s="1" t="s">
        <v>3399</v>
      </c>
      <c r="C226" s="1">
        <v>3</v>
      </c>
      <c r="D226" s="1" t="s">
        <v>3400</v>
      </c>
      <c r="E226" s="1">
        <v>15</v>
      </c>
      <c r="F226" s="1">
        <v>55</v>
      </c>
      <c r="G226" s="1">
        <v>7</v>
      </c>
      <c r="H226" s="1">
        <f t="shared" si="5"/>
        <v>25.666666666666668</v>
      </c>
      <c r="K226" s="1">
        <v>661</v>
      </c>
      <c r="L226" s="1">
        <v>9780</v>
      </c>
    </row>
    <row r="227" spans="1:12">
      <c r="A227" s="3">
        <v>36375</v>
      </c>
      <c r="B227" s="1" t="s">
        <v>3401</v>
      </c>
      <c r="C227" s="1">
        <v>1</v>
      </c>
      <c r="D227" s="1" t="s">
        <v>3402</v>
      </c>
      <c r="E227" s="1">
        <v>22</v>
      </c>
      <c r="F227" s="1">
        <v>10</v>
      </c>
      <c r="G227" s="1">
        <v>24</v>
      </c>
      <c r="H227" s="1">
        <f t="shared" si="5"/>
        <v>18.666666666666668</v>
      </c>
      <c r="I227" s="1">
        <f>STDEV(H227:H229)</f>
        <v>2.9876288132775</v>
      </c>
      <c r="J227" s="1">
        <f>I227/SQRT(3)</f>
        <v>1.7249082995844469</v>
      </c>
      <c r="K227" s="1">
        <v>661</v>
      </c>
      <c r="L227" s="1">
        <v>9777</v>
      </c>
    </row>
    <row r="228" spans="1:12">
      <c r="A228" s="3">
        <v>36375</v>
      </c>
      <c r="B228" s="1" t="s">
        <v>3403</v>
      </c>
      <c r="C228" s="1">
        <v>2</v>
      </c>
      <c r="D228" s="1" t="s">
        <v>3404</v>
      </c>
      <c r="E228" s="1">
        <v>10</v>
      </c>
      <c r="F228" s="1">
        <v>23</v>
      </c>
      <c r="G228" s="1">
        <v>7</v>
      </c>
      <c r="H228" s="1">
        <f t="shared" si="5"/>
        <v>13.333333333333334</v>
      </c>
      <c r="K228" s="1">
        <v>661</v>
      </c>
      <c r="L228" s="1">
        <v>9777</v>
      </c>
    </row>
    <row r="229" spans="1:12">
      <c r="A229" s="3">
        <v>36375</v>
      </c>
      <c r="B229" s="1" t="s">
        <v>3405</v>
      </c>
      <c r="C229" s="1">
        <v>3</v>
      </c>
      <c r="D229" s="1" t="s">
        <v>3103</v>
      </c>
      <c r="E229" s="1">
        <v>18</v>
      </c>
      <c r="F229" s="1">
        <v>14</v>
      </c>
      <c r="G229" s="1">
        <v>9</v>
      </c>
      <c r="H229" s="1">
        <f t="shared" si="5"/>
        <v>13.666666666666666</v>
      </c>
      <c r="K229" s="1">
        <v>531</v>
      </c>
      <c r="L229" s="1">
        <v>9777</v>
      </c>
    </row>
    <row r="230" spans="1:12">
      <c r="A230" s="3">
        <v>36382</v>
      </c>
      <c r="B230" s="1" t="s">
        <v>3104</v>
      </c>
      <c r="C230" s="1">
        <v>1</v>
      </c>
      <c r="D230" s="1" t="s">
        <v>3105</v>
      </c>
      <c r="E230" s="1">
        <v>13</v>
      </c>
      <c r="F230" s="1">
        <v>28</v>
      </c>
      <c r="G230" s="1">
        <v>16</v>
      </c>
      <c r="H230" s="1">
        <f t="shared" si="5"/>
        <v>19</v>
      </c>
      <c r="I230" s="1">
        <f>STDEV(H230:H232)</f>
        <v>1.3877773329774006</v>
      </c>
      <c r="J230" s="1">
        <f>I230/SQRT(3)</f>
        <v>0.80123361676976323</v>
      </c>
      <c r="K230" s="1">
        <v>531</v>
      </c>
      <c r="L230" s="1">
        <v>9777</v>
      </c>
    </row>
    <row r="231" spans="1:12">
      <c r="A231" s="3">
        <v>36382</v>
      </c>
      <c r="B231" s="1" t="s">
        <v>3106</v>
      </c>
      <c r="C231" s="1">
        <v>2</v>
      </c>
      <c r="D231" s="1" t="s">
        <v>3107</v>
      </c>
      <c r="E231" s="1">
        <v>21</v>
      </c>
      <c r="F231" s="1">
        <v>21</v>
      </c>
      <c r="G231" s="1">
        <v>9</v>
      </c>
      <c r="H231" s="1">
        <f t="shared" si="5"/>
        <v>17</v>
      </c>
      <c r="K231" s="1">
        <v>531</v>
      </c>
      <c r="L231" s="1">
        <v>9777</v>
      </c>
    </row>
    <row r="232" spans="1:12">
      <c r="A232" s="3">
        <v>36382</v>
      </c>
      <c r="B232" s="1" t="s">
        <v>3108</v>
      </c>
      <c r="C232" s="1">
        <v>3</v>
      </c>
      <c r="D232" s="1" t="s">
        <v>3109</v>
      </c>
      <c r="E232" s="1">
        <v>15</v>
      </c>
      <c r="F232" s="1">
        <v>33</v>
      </c>
      <c r="G232" s="1">
        <v>11</v>
      </c>
      <c r="H232" s="1">
        <f t="shared" si="5"/>
        <v>19.666666666666668</v>
      </c>
      <c r="K232" s="1">
        <v>531</v>
      </c>
      <c r="L232" s="1">
        <v>9777</v>
      </c>
    </row>
    <row r="233" spans="1:12">
      <c r="A233" s="3">
        <v>36389</v>
      </c>
      <c r="B233" s="1" t="s">
        <v>2842</v>
      </c>
      <c r="C233" s="1">
        <v>1</v>
      </c>
      <c r="D233" s="1" t="s">
        <v>2843</v>
      </c>
      <c r="E233" s="1">
        <v>7</v>
      </c>
      <c r="F233" s="1">
        <v>5</v>
      </c>
      <c r="G233" s="1">
        <v>10</v>
      </c>
      <c r="H233" s="1">
        <f t="shared" si="5"/>
        <v>7.333333333333333</v>
      </c>
      <c r="I233" s="1">
        <f>STDEV(H233:H235)</f>
        <v>1.7105338131489649</v>
      </c>
      <c r="J233" s="1">
        <f>I233/SQRT(3)</f>
        <v>0.98757715747951191</v>
      </c>
      <c r="K233" s="1">
        <v>531</v>
      </c>
      <c r="L233" s="1">
        <v>9777</v>
      </c>
    </row>
    <row r="234" spans="1:12">
      <c r="A234" s="3">
        <v>36389</v>
      </c>
      <c r="B234" s="1" t="s">
        <v>2844</v>
      </c>
      <c r="C234" s="1">
        <v>2</v>
      </c>
      <c r="D234" s="1" t="s">
        <v>2845</v>
      </c>
      <c r="E234" s="1">
        <v>4</v>
      </c>
      <c r="F234" s="1">
        <v>11</v>
      </c>
      <c r="G234" s="1">
        <v>14</v>
      </c>
      <c r="H234" s="1">
        <f t="shared" si="5"/>
        <v>9.6666666666666661</v>
      </c>
      <c r="K234" s="1">
        <v>531</v>
      </c>
      <c r="L234" s="1">
        <v>9777</v>
      </c>
    </row>
    <row r="235" spans="1:12">
      <c r="A235" s="3">
        <v>36389</v>
      </c>
      <c r="B235" s="1" t="s">
        <v>2846</v>
      </c>
      <c r="C235" s="1">
        <v>3</v>
      </c>
      <c r="D235" s="1" t="s">
        <v>2847</v>
      </c>
      <c r="E235" s="1">
        <v>6</v>
      </c>
      <c r="F235" s="1">
        <v>6</v>
      </c>
      <c r="G235" s="1">
        <v>7</v>
      </c>
      <c r="H235" s="1">
        <f t="shared" si="5"/>
        <v>6.333333333333333</v>
      </c>
      <c r="K235" s="1">
        <v>531</v>
      </c>
      <c r="L235" s="1">
        <v>9777</v>
      </c>
    </row>
    <row r="236" spans="1:12">
      <c r="A236" s="3">
        <v>36307</v>
      </c>
      <c r="B236" s="1" t="s">
        <v>2848</v>
      </c>
      <c r="C236" s="1">
        <v>1</v>
      </c>
      <c r="D236" s="1" t="s">
        <v>2849</v>
      </c>
      <c r="E236" s="1">
        <v>0</v>
      </c>
      <c r="F236" s="1">
        <v>1</v>
      </c>
      <c r="G236" s="1">
        <v>0</v>
      </c>
      <c r="H236" s="1">
        <f t="shared" si="5"/>
        <v>0.33333333333333331</v>
      </c>
      <c r="I236" s="1">
        <f>STDEV(H236:H238)</f>
        <v>0.33333333333333337</v>
      </c>
      <c r="J236" s="1">
        <f>I236/SQRT(3)</f>
        <v>0.19245008972987529</v>
      </c>
      <c r="K236" s="1">
        <v>531</v>
      </c>
      <c r="L236" s="1">
        <v>24578</v>
      </c>
    </row>
    <row r="237" spans="1:12">
      <c r="A237" s="3">
        <v>36307</v>
      </c>
      <c r="B237" s="1" t="s">
        <v>2850</v>
      </c>
      <c r="C237" s="1">
        <v>2</v>
      </c>
      <c r="D237" s="1" t="s">
        <v>2851</v>
      </c>
      <c r="E237" s="1">
        <v>0</v>
      </c>
      <c r="F237" s="1">
        <v>1</v>
      </c>
      <c r="G237" s="1">
        <v>1</v>
      </c>
      <c r="H237" s="1">
        <f t="shared" si="5"/>
        <v>0.66666666666666663</v>
      </c>
      <c r="K237" s="1">
        <v>531</v>
      </c>
      <c r="L237" s="1">
        <v>24578</v>
      </c>
    </row>
    <row r="238" spans="1:12">
      <c r="A238" s="3">
        <v>36307</v>
      </c>
      <c r="B238" s="1" t="s">
        <v>2852</v>
      </c>
      <c r="C238" s="1">
        <v>3</v>
      </c>
      <c r="D238" s="1" t="s">
        <v>3118</v>
      </c>
      <c r="E238" s="1">
        <v>0</v>
      </c>
      <c r="F238" s="1">
        <v>0</v>
      </c>
      <c r="G238" s="1">
        <v>0</v>
      </c>
      <c r="H238" s="1">
        <f t="shared" si="5"/>
        <v>0</v>
      </c>
      <c r="K238" s="1">
        <v>531</v>
      </c>
      <c r="L238" s="1">
        <v>24578</v>
      </c>
    </row>
    <row r="239" spans="1:12">
      <c r="A239" s="3">
        <v>36312</v>
      </c>
      <c r="B239" s="1" t="s">
        <v>3119</v>
      </c>
      <c r="C239" s="1">
        <v>1</v>
      </c>
      <c r="D239" s="1" t="s">
        <v>3120</v>
      </c>
      <c r="E239" s="1">
        <v>3</v>
      </c>
      <c r="F239" s="1">
        <v>0</v>
      </c>
      <c r="G239" s="1">
        <v>0</v>
      </c>
      <c r="H239" s="1">
        <f t="shared" si="5"/>
        <v>1</v>
      </c>
      <c r="I239" s="1">
        <f>STDEV(H239:H241)</f>
        <v>0.33333333333333343</v>
      </c>
      <c r="J239" s="1">
        <f>I239/SQRT(3)</f>
        <v>0.19245008972987532</v>
      </c>
      <c r="K239" s="1">
        <v>531</v>
      </c>
      <c r="L239" s="1">
        <v>24578</v>
      </c>
    </row>
    <row r="240" spans="1:12">
      <c r="A240" s="3">
        <v>36312</v>
      </c>
      <c r="B240" s="1" t="s">
        <v>3121</v>
      </c>
      <c r="C240" s="1">
        <v>2</v>
      </c>
      <c r="D240" s="1" t="s">
        <v>3122</v>
      </c>
      <c r="E240" s="1">
        <v>0</v>
      </c>
      <c r="F240" s="1">
        <v>1</v>
      </c>
      <c r="G240" s="1">
        <v>0</v>
      </c>
      <c r="H240" s="1">
        <f t="shared" si="5"/>
        <v>0.33333333333333331</v>
      </c>
      <c r="K240" s="1">
        <v>531</v>
      </c>
      <c r="L240" s="1">
        <v>24578</v>
      </c>
    </row>
    <row r="241" spans="1:12">
      <c r="A241" s="3">
        <v>36312</v>
      </c>
      <c r="B241" s="1" t="s">
        <v>3123</v>
      </c>
      <c r="C241" s="1">
        <v>3</v>
      </c>
      <c r="D241" s="1" t="s">
        <v>3124</v>
      </c>
      <c r="E241" s="1">
        <v>1</v>
      </c>
      <c r="F241" s="1">
        <v>0</v>
      </c>
      <c r="G241" s="1">
        <v>1</v>
      </c>
      <c r="H241" s="1">
        <f t="shared" si="5"/>
        <v>0.66666666666666663</v>
      </c>
      <c r="K241" s="1">
        <v>531</v>
      </c>
      <c r="L241" s="1">
        <v>24578</v>
      </c>
    </row>
    <row r="242" spans="1:12">
      <c r="A242" s="3">
        <v>36319</v>
      </c>
      <c r="B242" s="1" t="s">
        <v>3125</v>
      </c>
      <c r="C242" s="1">
        <v>1</v>
      </c>
      <c r="D242" s="1" t="s">
        <v>3126</v>
      </c>
      <c r="E242" s="1">
        <v>2</v>
      </c>
      <c r="F242" s="1">
        <v>2</v>
      </c>
      <c r="G242" s="1">
        <v>1</v>
      </c>
      <c r="H242" s="1">
        <f t="shared" si="5"/>
        <v>1.6666666666666667</v>
      </c>
      <c r="I242" s="1">
        <f>STDEV(H242:H244)</f>
        <v>0.33333333333333409</v>
      </c>
      <c r="J242" s="1">
        <f>I242/SQRT(3)</f>
        <v>0.19245008972987571</v>
      </c>
      <c r="K242" s="1">
        <v>531</v>
      </c>
      <c r="L242" s="1">
        <v>24578</v>
      </c>
    </row>
    <row r="243" spans="1:12">
      <c r="A243" s="3">
        <v>36319</v>
      </c>
      <c r="B243" s="1" t="s">
        <v>3127</v>
      </c>
      <c r="C243" s="1">
        <v>2</v>
      </c>
      <c r="D243" s="1" t="s">
        <v>3128</v>
      </c>
      <c r="E243" s="1">
        <v>1</v>
      </c>
      <c r="F243" s="1">
        <v>3</v>
      </c>
      <c r="G243" s="1">
        <v>2</v>
      </c>
      <c r="H243" s="1">
        <f t="shared" si="5"/>
        <v>2</v>
      </c>
      <c r="K243" s="1">
        <v>531</v>
      </c>
      <c r="L243" s="1">
        <v>24578</v>
      </c>
    </row>
    <row r="244" spans="1:12">
      <c r="A244" s="3">
        <v>36319</v>
      </c>
      <c r="B244" s="1" t="s">
        <v>3421</v>
      </c>
      <c r="C244" s="1">
        <v>3</v>
      </c>
      <c r="D244" s="1" t="s">
        <v>3422</v>
      </c>
      <c r="E244" s="1">
        <v>1</v>
      </c>
      <c r="F244" s="1">
        <v>2</v>
      </c>
      <c r="G244" s="1">
        <v>1</v>
      </c>
      <c r="H244" s="1">
        <f t="shared" si="5"/>
        <v>1.3333333333333333</v>
      </c>
      <c r="K244" s="1">
        <v>531</v>
      </c>
      <c r="L244" s="1">
        <v>24578</v>
      </c>
    </row>
    <row r="245" spans="1:12">
      <c r="A245" s="3">
        <v>36326</v>
      </c>
      <c r="B245" s="1" t="s">
        <v>3423</v>
      </c>
      <c r="C245" s="1">
        <v>1</v>
      </c>
      <c r="D245" s="1" t="s">
        <v>3424</v>
      </c>
      <c r="E245" s="1">
        <v>0</v>
      </c>
      <c r="F245" s="1">
        <v>3</v>
      </c>
      <c r="G245" s="1">
        <v>5</v>
      </c>
      <c r="H245" s="1">
        <f t="shared" si="5"/>
        <v>2.6666666666666665</v>
      </c>
      <c r="I245" s="1">
        <f>STDEV(H245:H247)</f>
        <v>0.50917507721731758</v>
      </c>
      <c r="J245" s="1">
        <f>I245/SQRT(3)</f>
        <v>0.29397236789606679</v>
      </c>
      <c r="K245" s="1">
        <v>661</v>
      </c>
      <c r="L245" s="1">
        <v>24578</v>
      </c>
    </row>
    <row r="246" spans="1:12">
      <c r="A246" s="3">
        <v>36326</v>
      </c>
      <c r="B246" s="1" t="s">
        <v>3425</v>
      </c>
      <c r="C246" s="1">
        <v>2</v>
      </c>
      <c r="D246" s="1" t="s">
        <v>3426</v>
      </c>
      <c r="E246" s="1">
        <v>0</v>
      </c>
      <c r="F246" s="1">
        <v>9</v>
      </c>
      <c r="G246" s="1">
        <v>1</v>
      </c>
      <c r="H246" s="1">
        <f t="shared" si="5"/>
        <v>3.3333333333333335</v>
      </c>
      <c r="K246" s="1">
        <v>661</v>
      </c>
      <c r="L246" s="1">
        <v>24578</v>
      </c>
    </row>
    <row r="247" spans="1:12">
      <c r="A247" s="3">
        <v>36326</v>
      </c>
      <c r="B247" s="1" t="s">
        <v>3427</v>
      </c>
      <c r="C247" s="1">
        <v>3</v>
      </c>
      <c r="D247" s="1" t="s">
        <v>3428</v>
      </c>
      <c r="E247" s="1">
        <v>3</v>
      </c>
      <c r="F247" s="1">
        <v>4</v>
      </c>
      <c r="G247" s="1">
        <v>4</v>
      </c>
      <c r="H247" s="1">
        <f t="shared" si="5"/>
        <v>3.6666666666666665</v>
      </c>
      <c r="K247" s="1">
        <v>661</v>
      </c>
      <c r="L247" s="1">
        <v>24578</v>
      </c>
    </row>
    <row r="248" spans="1:12">
      <c r="A248" s="3">
        <v>36333</v>
      </c>
      <c r="B248" s="1" t="s">
        <v>3429</v>
      </c>
      <c r="C248" s="1">
        <v>1</v>
      </c>
      <c r="D248" s="1" t="s">
        <v>3430</v>
      </c>
      <c r="E248" s="1">
        <v>9</v>
      </c>
      <c r="F248" s="1">
        <v>9</v>
      </c>
      <c r="G248" s="1">
        <v>0</v>
      </c>
      <c r="H248" s="1">
        <f t="shared" si="5"/>
        <v>6</v>
      </c>
      <c r="I248" s="1">
        <f>STDEV(H248:H250)</f>
        <v>2.2194427061597941</v>
      </c>
      <c r="J248" s="1">
        <f>I248/SQRT(3)</f>
        <v>1.2813958438523088</v>
      </c>
      <c r="K248" s="1">
        <v>531</v>
      </c>
      <c r="L248" s="1">
        <v>24578</v>
      </c>
    </row>
    <row r="249" spans="1:12">
      <c r="A249" s="3">
        <v>36333</v>
      </c>
      <c r="B249" s="1" t="s">
        <v>3431</v>
      </c>
      <c r="C249" s="1">
        <v>2</v>
      </c>
      <c r="D249" s="1" t="s">
        <v>3432</v>
      </c>
      <c r="E249" s="1">
        <v>11</v>
      </c>
      <c r="F249" s="1">
        <v>13</v>
      </c>
      <c r="G249" s="1">
        <v>7</v>
      </c>
      <c r="H249" s="1">
        <f t="shared" si="5"/>
        <v>10.333333333333334</v>
      </c>
      <c r="K249" s="1">
        <v>531</v>
      </c>
      <c r="L249" s="1">
        <v>24578</v>
      </c>
    </row>
    <row r="250" spans="1:12">
      <c r="A250" s="3">
        <v>36333</v>
      </c>
      <c r="B250" s="1" t="s">
        <v>3433</v>
      </c>
      <c r="C250" s="1">
        <v>3</v>
      </c>
      <c r="D250" s="1" t="s">
        <v>3434</v>
      </c>
      <c r="E250" s="1">
        <v>9</v>
      </c>
      <c r="F250" s="1">
        <v>11</v>
      </c>
      <c r="G250" s="1">
        <v>2</v>
      </c>
      <c r="H250" s="1">
        <f t="shared" si="5"/>
        <v>7.333333333333333</v>
      </c>
      <c r="K250" s="1">
        <v>531</v>
      </c>
      <c r="L250" s="1">
        <v>24578</v>
      </c>
    </row>
    <row r="251" spans="1:12">
      <c r="A251" s="3">
        <v>36340</v>
      </c>
      <c r="B251" s="1" t="s">
        <v>3435</v>
      </c>
      <c r="C251" s="1">
        <v>1</v>
      </c>
      <c r="D251" s="1" t="s">
        <v>3436</v>
      </c>
      <c r="E251" s="1">
        <v>3</v>
      </c>
      <c r="F251" s="1">
        <v>5</v>
      </c>
      <c r="G251" s="1">
        <v>5</v>
      </c>
      <c r="H251" s="1">
        <f t="shared" si="5"/>
        <v>4.333333333333333</v>
      </c>
      <c r="I251" s="1">
        <f>STDEV(H251:H253)</f>
        <v>1.2018504251546653</v>
      </c>
      <c r="J251" s="1">
        <f>I251/SQRT(3)</f>
        <v>0.69388866648871228</v>
      </c>
      <c r="K251" s="1">
        <v>531</v>
      </c>
      <c r="L251" s="1">
        <v>24578</v>
      </c>
    </row>
    <row r="252" spans="1:12">
      <c r="A252" s="3">
        <v>36340</v>
      </c>
      <c r="B252" s="1" t="s">
        <v>3437</v>
      </c>
      <c r="C252" s="1">
        <v>2</v>
      </c>
      <c r="D252" s="1" t="s">
        <v>3438</v>
      </c>
      <c r="E252" s="1">
        <v>11</v>
      </c>
      <c r="F252" s="1">
        <v>6</v>
      </c>
      <c r="G252" s="1">
        <v>3</v>
      </c>
      <c r="H252" s="1">
        <f t="shared" si="5"/>
        <v>6.666666666666667</v>
      </c>
      <c r="K252" s="1">
        <v>531</v>
      </c>
      <c r="L252" s="1">
        <v>24578</v>
      </c>
    </row>
    <row r="253" spans="1:12">
      <c r="A253" s="3">
        <v>36340</v>
      </c>
      <c r="B253" s="1" t="s">
        <v>3439</v>
      </c>
      <c r="C253" s="1">
        <v>3</v>
      </c>
      <c r="D253" s="1" t="s">
        <v>3440</v>
      </c>
      <c r="E253" s="1">
        <v>4</v>
      </c>
      <c r="F253" s="1">
        <v>10</v>
      </c>
      <c r="G253" s="1">
        <v>4</v>
      </c>
      <c r="H253" s="1">
        <f t="shared" si="5"/>
        <v>6</v>
      </c>
      <c r="K253" s="1">
        <v>531</v>
      </c>
      <c r="L253" s="1">
        <v>24578</v>
      </c>
    </row>
    <row r="254" spans="1:12">
      <c r="A254" s="3">
        <v>36347</v>
      </c>
      <c r="B254" s="1" t="s">
        <v>3441</v>
      </c>
      <c r="C254" s="1">
        <v>1</v>
      </c>
      <c r="D254" s="1" t="s">
        <v>3442</v>
      </c>
      <c r="E254" s="1">
        <v>19</v>
      </c>
      <c r="F254" s="1">
        <v>18</v>
      </c>
      <c r="G254" s="1">
        <v>13</v>
      </c>
      <c r="H254" s="1">
        <f t="shared" si="5"/>
        <v>16.666666666666668</v>
      </c>
      <c r="I254" s="1">
        <f>STDEV(H254:H256)</f>
        <v>4.5987115747944207</v>
      </c>
      <c r="J254" s="1">
        <f>I254/SQRT(3)</f>
        <v>2.6550673656330068</v>
      </c>
      <c r="K254" s="1">
        <v>661</v>
      </c>
      <c r="L254" s="1">
        <v>24578</v>
      </c>
    </row>
    <row r="255" spans="1:12">
      <c r="A255" s="3">
        <v>36347</v>
      </c>
      <c r="B255" s="1" t="s">
        <v>3443</v>
      </c>
      <c r="C255" s="1">
        <v>2</v>
      </c>
      <c r="D255" s="1" t="s">
        <v>3444</v>
      </c>
      <c r="E255" s="1">
        <v>17</v>
      </c>
      <c r="F255" s="1">
        <v>7</v>
      </c>
      <c r="G255" s="1">
        <v>5</v>
      </c>
      <c r="H255" s="1">
        <f t="shared" si="5"/>
        <v>9.6666666666666661</v>
      </c>
      <c r="K255" s="1">
        <v>661</v>
      </c>
      <c r="L255" s="1">
        <v>24578</v>
      </c>
    </row>
    <row r="256" spans="1:12">
      <c r="A256" s="3">
        <v>36347</v>
      </c>
      <c r="B256" s="1" t="s">
        <v>3445</v>
      </c>
      <c r="C256" s="1">
        <v>3</v>
      </c>
      <c r="D256" s="1" t="s">
        <v>3446</v>
      </c>
      <c r="E256" s="1">
        <v>4</v>
      </c>
      <c r="F256" s="1">
        <v>6</v>
      </c>
      <c r="G256" s="1">
        <v>14</v>
      </c>
      <c r="H256" s="1">
        <f t="shared" si="5"/>
        <v>8</v>
      </c>
      <c r="K256" s="1">
        <v>661</v>
      </c>
      <c r="L256" s="1">
        <v>24578</v>
      </c>
    </row>
    <row r="257" spans="1:12">
      <c r="A257" s="3">
        <v>36354</v>
      </c>
      <c r="B257" s="1" t="s">
        <v>3752</v>
      </c>
      <c r="C257" s="1">
        <v>1</v>
      </c>
      <c r="D257" s="1" t="s">
        <v>3753</v>
      </c>
      <c r="E257" s="1">
        <v>7</v>
      </c>
      <c r="F257" s="1">
        <v>7</v>
      </c>
      <c r="G257" s="1">
        <v>10</v>
      </c>
      <c r="H257" s="1">
        <f t="shared" si="5"/>
        <v>8</v>
      </c>
      <c r="I257" s="1">
        <f>STDEV(H257:H259)</f>
        <v>2.8349668493717957</v>
      </c>
      <c r="J257" s="1">
        <f>I257/SQRT(3)</f>
        <v>1.6367688736284716</v>
      </c>
      <c r="K257" s="1">
        <v>531</v>
      </c>
      <c r="L257" s="1">
        <v>24578</v>
      </c>
    </row>
    <row r="258" spans="1:12">
      <c r="A258" s="3">
        <v>36354</v>
      </c>
      <c r="B258" s="1" t="s">
        <v>3754</v>
      </c>
      <c r="C258" s="1">
        <v>2</v>
      </c>
      <c r="D258" s="1" t="s">
        <v>4022</v>
      </c>
      <c r="E258" s="1">
        <v>4</v>
      </c>
      <c r="F258" s="1">
        <v>3</v>
      </c>
      <c r="G258" s="1">
        <v>1</v>
      </c>
      <c r="H258" s="1">
        <f t="shared" ref="H258:H321" si="6">AVERAGE(E258:G258)</f>
        <v>2.6666666666666665</v>
      </c>
      <c r="K258" s="1">
        <v>531</v>
      </c>
      <c r="L258" s="1">
        <v>24578</v>
      </c>
    </row>
    <row r="259" spans="1:12">
      <c r="A259" s="3">
        <v>36354</v>
      </c>
      <c r="B259" s="1" t="s">
        <v>4023</v>
      </c>
      <c r="C259" s="1">
        <v>3</v>
      </c>
      <c r="D259" s="1" t="s">
        <v>4024</v>
      </c>
      <c r="E259" s="1">
        <v>4</v>
      </c>
      <c r="F259" s="1">
        <v>4</v>
      </c>
      <c r="G259" s="1">
        <v>3</v>
      </c>
      <c r="H259" s="1">
        <f t="shared" si="6"/>
        <v>3.6666666666666665</v>
      </c>
      <c r="K259" s="1">
        <v>531</v>
      </c>
      <c r="L259" s="1">
        <v>24578</v>
      </c>
    </row>
    <row r="260" spans="1:12">
      <c r="A260" s="3">
        <v>36361</v>
      </c>
      <c r="B260" s="1" t="s">
        <v>4025</v>
      </c>
      <c r="C260" s="1">
        <v>1</v>
      </c>
      <c r="D260" s="1" t="s">
        <v>4026</v>
      </c>
      <c r="E260" s="1">
        <v>3</v>
      </c>
      <c r="F260" s="1">
        <v>5</v>
      </c>
      <c r="G260" s="1">
        <v>2</v>
      </c>
      <c r="H260" s="1">
        <f t="shared" si="6"/>
        <v>3.3333333333333335</v>
      </c>
      <c r="I260" s="1">
        <f>STDEV(H260:H262)</f>
        <v>0.88191710368819831</v>
      </c>
      <c r="J260" s="1">
        <f>I260/SQRT(3)</f>
        <v>0.50917507721731647</v>
      </c>
      <c r="K260" s="1">
        <v>531</v>
      </c>
      <c r="L260" s="1">
        <v>33020</v>
      </c>
    </row>
    <row r="261" spans="1:12">
      <c r="A261" s="3">
        <v>36361</v>
      </c>
      <c r="B261" s="1" t="s">
        <v>4027</v>
      </c>
      <c r="C261" s="1">
        <v>2</v>
      </c>
      <c r="D261" s="1" t="s">
        <v>4028</v>
      </c>
      <c r="E261" s="1">
        <v>2</v>
      </c>
      <c r="F261" s="1">
        <v>3</v>
      </c>
      <c r="G261" s="1">
        <v>0</v>
      </c>
      <c r="H261" s="1">
        <f t="shared" si="6"/>
        <v>1.6666666666666667</v>
      </c>
      <c r="K261" s="1">
        <v>531</v>
      </c>
      <c r="L261" s="1">
        <v>33020</v>
      </c>
    </row>
    <row r="262" spans="1:12">
      <c r="A262" s="3">
        <v>36361</v>
      </c>
      <c r="B262" s="1" t="s">
        <v>4029</v>
      </c>
      <c r="C262" s="1">
        <v>3</v>
      </c>
      <c r="D262" s="1" t="s">
        <v>4030</v>
      </c>
      <c r="E262" s="1">
        <v>1</v>
      </c>
      <c r="F262" s="1">
        <v>3</v>
      </c>
      <c r="G262" s="1">
        <v>2</v>
      </c>
      <c r="H262" s="1">
        <f t="shared" si="6"/>
        <v>2</v>
      </c>
      <c r="K262" s="1">
        <v>531</v>
      </c>
      <c r="L262" s="1">
        <v>33020</v>
      </c>
    </row>
    <row r="263" spans="1:12">
      <c r="A263" s="3">
        <v>36368</v>
      </c>
      <c r="B263" s="1" t="s">
        <v>4031</v>
      </c>
      <c r="C263" s="1">
        <v>1</v>
      </c>
      <c r="D263" s="1" t="s">
        <v>4032</v>
      </c>
      <c r="E263" s="1">
        <v>2</v>
      </c>
      <c r="F263" s="1">
        <v>2</v>
      </c>
      <c r="G263" s="1">
        <v>3</v>
      </c>
      <c r="H263" s="1">
        <f t="shared" si="6"/>
        <v>2.3333333333333335</v>
      </c>
      <c r="I263" s="1">
        <f>STDEV(H263:H265)</f>
        <v>0.38490017945975019</v>
      </c>
      <c r="J263" s="1">
        <f>I263/SQRT(3)</f>
        <v>0.22222222222222204</v>
      </c>
      <c r="K263" s="1">
        <v>661</v>
      </c>
      <c r="L263" s="1">
        <v>33020</v>
      </c>
    </row>
    <row r="264" spans="1:12">
      <c r="A264" s="3">
        <v>36368</v>
      </c>
      <c r="B264" s="1" t="s">
        <v>4033</v>
      </c>
      <c r="C264" s="1">
        <v>2</v>
      </c>
      <c r="D264" s="1" t="s">
        <v>4034</v>
      </c>
      <c r="E264" s="1">
        <v>0</v>
      </c>
      <c r="F264" s="1">
        <v>6</v>
      </c>
      <c r="G264" s="1">
        <v>1</v>
      </c>
      <c r="H264" s="1">
        <f t="shared" si="6"/>
        <v>2.3333333333333335</v>
      </c>
      <c r="K264" s="1">
        <v>661</v>
      </c>
      <c r="L264" s="1">
        <v>33020</v>
      </c>
    </row>
    <row r="265" spans="1:12">
      <c r="A265" s="3">
        <v>36368</v>
      </c>
      <c r="B265" s="1" t="s">
        <v>4035</v>
      </c>
      <c r="C265" s="1">
        <v>3</v>
      </c>
      <c r="D265" s="1" t="s">
        <v>4036</v>
      </c>
      <c r="E265" s="1">
        <v>2</v>
      </c>
      <c r="F265" s="1">
        <v>3</v>
      </c>
      <c r="G265" s="1">
        <v>0</v>
      </c>
      <c r="H265" s="1">
        <f t="shared" si="6"/>
        <v>1.6666666666666667</v>
      </c>
      <c r="K265" s="1">
        <v>661</v>
      </c>
      <c r="L265" s="1">
        <v>33020</v>
      </c>
    </row>
    <row r="266" spans="1:12">
      <c r="A266" s="3">
        <v>36375</v>
      </c>
      <c r="B266" s="1" t="s">
        <v>4291</v>
      </c>
      <c r="C266" s="1">
        <v>1</v>
      </c>
      <c r="D266" s="1" t="s">
        <v>4565</v>
      </c>
      <c r="E266" s="1">
        <v>2</v>
      </c>
      <c r="F266" s="1">
        <v>2</v>
      </c>
      <c r="G266" s="1">
        <v>4</v>
      </c>
      <c r="H266" s="1">
        <f t="shared" si="6"/>
        <v>2.6666666666666665</v>
      </c>
      <c r="I266" s="1">
        <f>STDEV(H266:H268)</f>
        <v>0.76980035891950271</v>
      </c>
      <c r="J266" s="1">
        <f>I266/SQRT(3)</f>
        <v>0.44444444444444547</v>
      </c>
      <c r="K266" s="1">
        <v>661</v>
      </c>
      <c r="L266" s="1">
        <v>36794</v>
      </c>
    </row>
    <row r="267" spans="1:12">
      <c r="A267" s="3">
        <v>36375</v>
      </c>
      <c r="B267" s="1" t="s">
        <v>4566</v>
      </c>
      <c r="C267" s="1">
        <v>2</v>
      </c>
      <c r="D267" s="1" t="s">
        <v>4567</v>
      </c>
      <c r="E267" s="1">
        <v>7</v>
      </c>
      <c r="F267" s="1">
        <v>3</v>
      </c>
      <c r="G267" s="1">
        <v>2</v>
      </c>
      <c r="H267" s="1">
        <f t="shared" si="6"/>
        <v>4</v>
      </c>
      <c r="K267" s="1">
        <v>661</v>
      </c>
      <c r="L267" s="1">
        <v>36794</v>
      </c>
    </row>
    <row r="268" spans="1:12">
      <c r="A268" s="3">
        <v>36375</v>
      </c>
      <c r="B268" s="1" t="s">
        <v>4568</v>
      </c>
      <c r="C268" s="1">
        <v>3</v>
      </c>
      <c r="D268" s="1" t="s">
        <v>4569</v>
      </c>
      <c r="E268" s="1">
        <v>6</v>
      </c>
      <c r="F268" s="1">
        <v>4</v>
      </c>
      <c r="G268" s="1">
        <v>2</v>
      </c>
      <c r="H268" s="1">
        <f t="shared" si="6"/>
        <v>4</v>
      </c>
      <c r="K268" s="1">
        <v>531</v>
      </c>
      <c r="L268" s="1">
        <v>36794</v>
      </c>
    </row>
    <row r="269" spans="1:12">
      <c r="A269" s="3">
        <v>36382</v>
      </c>
      <c r="B269" s="1" t="s">
        <v>4570</v>
      </c>
      <c r="C269" s="1">
        <v>1</v>
      </c>
      <c r="D269" s="1" t="s">
        <v>4571</v>
      </c>
      <c r="E269" s="1">
        <v>3</v>
      </c>
      <c r="F269" s="1">
        <v>13</v>
      </c>
      <c r="G269" s="1">
        <v>3</v>
      </c>
      <c r="H269" s="1">
        <f t="shared" si="6"/>
        <v>6.333333333333333</v>
      </c>
      <c r="I269" s="1">
        <f>STDEV(H269:H271)</f>
        <v>1.0183501544346456</v>
      </c>
      <c r="J269" s="1">
        <f>I269/SQRT(3)</f>
        <v>0.58794473579213968</v>
      </c>
      <c r="K269" s="1">
        <v>531</v>
      </c>
      <c r="L269" s="1">
        <v>36794</v>
      </c>
    </row>
    <row r="270" spans="1:12">
      <c r="A270" s="3">
        <v>36382</v>
      </c>
      <c r="B270" s="1" t="s">
        <v>4572</v>
      </c>
      <c r="C270" s="1">
        <v>2</v>
      </c>
      <c r="D270" s="1" t="s">
        <v>4573</v>
      </c>
      <c r="E270" s="1">
        <v>4</v>
      </c>
      <c r="F270" s="1">
        <v>12</v>
      </c>
      <c r="G270" s="1">
        <v>5</v>
      </c>
      <c r="H270" s="1">
        <f t="shared" si="6"/>
        <v>7</v>
      </c>
      <c r="K270" s="1">
        <v>531</v>
      </c>
      <c r="L270" s="1">
        <v>36794</v>
      </c>
    </row>
    <row r="271" spans="1:12">
      <c r="A271" s="3">
        <v>36382</v>
      </c>
      <c r="B271" s="1" t="s">
        <v>4574</v>
      </c>
      <c r="C271" s="1">
        <v>3</v>
      </c>
      <c r="D271" s="1" t="s">
        <v>4575</v>
      </c>
      <c r="E271" s="1">
        <v>4</v>
      </c>
      <c r="F271" s="1">
        <v>14</v>
      </c>
      <c r="G271" s="1">
        <v>7</v>
      </c>
      <c r="H271" s="1">
        <f t="shared" si="6"/>
        <v>8.3333333333333339</v>
      </c>
      <c r="K271" s="1">
        <v>531</v>
      </c>
      <c r="L271" s="1">
        <v>36794</v>
      </c>
    </row>
    <row r="272" spans="1:12">
      <c r="A272" s="3">
        <v>36389</v>
      </c>
      <c r="B272" s="1" t="s">
        <v>4576</v>
      </c>
      <c r="C272" s="1">
        <v>1</v>
      </c>
      <c r="D272" s="1" t="s">
        <v>4577</v>
      </c>
      <c r="E272" s="1">
        <v>8</v>
      </c>
      <c r="F272" s="1">
        <v>3</v>
      </c>
      <c r="G272" s="1">
        <v>4</v>
      </c>
      <c r="H272" s="1">
        <f t="shared" si="6"/>
        <v>5</v>
      </c>
      <c r="I272" s="1">
        <f>STDEV(H272:H274)</f>
        <v>1.3877773329774237</v>
      </c>
      <c r="J272" s="1">
        <f>I272/SQRT(3)</f>
        <v>0.80123361676977656</v>
      </c>
      <c r="K272" s="1">
        <v>531</v>
      </c>
      <c r="L272" s="1">
        <v>36794</v>
      </c>
    </row>
    <row r="273" spans="1:12">
      <c r="A273" s="3">
        <v>36389</v>
      </c>
      <c r="B273" s="1" t="s">
        <v>4578</v>
      </c>
      <c r="C273" s="1">
        <v>2</v>
      </c>
      <c r="D273" s="1" t="s">
        <v>4579</v>
      </c>
      <c r="E273" s="1">
        <v>4</v>
      </c>
      <c r="F273" s="1">
        <v>11</v>
      </c>
      <c r="G273" s="1">
        <v>6</v>
      </c>
      <c r="H273" s="1">
        <f t="shared" si="6"/>
        <v>7</v>
      </c>
      <c r="K273" s="1">
        <v>531</v>
      </c>
      <c r="L273" s="1">
        <v>36794</v>
      </c>
    </row>
    <row r="274" spans="1:12">
      <c r="A274" s="3">
        <v>36389</v>
      </c>
      <c r="B274" s="1" t="s">
        <v>4580</v>
      </c>
      <c r="C274" s="1">
        <v>3</v>
      </c>
      <c r="D274" s="1" t="s">
        <v>4581</v>
      </c>
      <c r="E274" s="1">
        <v>4</v>
      </c>
      <c r="F274" s="1">
        <v>7</v>
      </c>
      <c r="G274" s="1">
        <v>2</v>
      </c>
      <c r="H274" s="1">
        <f t="shared" si="6"/>
        <v>4.333333333333333</v>
      </c>
      <c r="K274" s="1">
        <v>531</v>
      </c>
      <c r="L274" s="1">
        <v>36794</v>
      </c>
    </row>
    <row r="275" spans="1:12">
      <c r="A275" s="3">
        <v>36307</v>
      </c>
      <c r="B275" s="1" t="s">
        <v>4582</v>
      </c>
      <c r="C275" s="1">
        <v>1</v>
      </c>
      <c r="D275" s="1" t="s">
        <v>4583</v>
      </c>
      <c r="E275" s="1">
        <v>0</v>
      </c>
      <c r="F275" s="1">
        <v>0</v>
      </c>
      <c r="G275" s="1">
        <v>0</v>
      </c>
      <c r="H275" s="1">
        <f t="shared" si="6"/>
        <v>0</v>
      </c>
      <c r="I275" s="1">
        <f>STDEV(H275:H277)</f>
        <v>0</v>
      </c>
      <c r="J275" s="1">
        <f>I275/SQRT(3)</f>
        <v>0</v>
      </c>
      <c r="K275" s="1">
        <v>531</v>
      </c>
      <c r="L275" s="1">
        <v>4800</v>
      </c>
    </row>
    <row r="276" spans="1:12">
      <c r="A276" s="3">
        <v>36307</v>
      </c>
      <c r="B276" s="1" t="s">
        <v>4584</v>
      </c>
      <c r="C276" s="1">
        <v>2</v>
      </c>
      <c r="D276" s="1" t="s">
        <v>4585</v>
      </c>
      <c r="E276" s="1">
        <v>0</v>
      </c>
      <c r="F276" s="1">
        <v>0</v>
      </c>
      <c r="G276" s="1">
        <v>0</v>
      </c>
      <c r="H276" s="1">
        <f t="shared" si="6"/>
        <v>0</v>
      </c>
      <c r="K276" s="1">
        <v>531</v>
      </c>
      <c r="L276" s="1">
        <v>4800</v>
      </c>
    </row>
    <row r="277" spans="1:12">
      <c r="A277" s="3">
        <v>36307</v>
      </c>
      <c r="B277" s="1" t="s">
        <v>4309</v>
      </c>
      <c r="C277" s="1">
        <v>3</v>
      </c>
      <c r="D277" s="1" t="s">
        <v>4048</v>
      </c>
      <c r="E277" s="1">
        <v>0</v>
      </c>
      <c r="F277" s="1">
        <v>0</v>
      </c>
      <c r="G277" s="1">
        <v>0</v>
      </c>
      <c r="H277" s="1">
        <f t="shared" si="6"/>
        <v>0</v>
      </c>
      <c r="K277" s="1">
        <v>531</v>
      </c>
      <c r="L277" s="1">
        <v>4800</v>
      </c>
    </row>
    <row r="278" spans="1:12">
      <c r="A278" s="3">
        <v>36312</v>
      </c>
      <c r="B278" s="1" t="s">
        <v>4049</v>
      </c>
      <c r="C278" s="1">
        <v>1</v>
      </c>
      <c r="D278" s="1" t="s">
        <v>4050</v>
      </c>
      <c r="E278" s="1">
        <v>0</v>
      </c>
      <c r="F278" s="1">
        <v>0</v>
      </c>
      <c r="G278" s="1">
        <v>0</v>
      </c>
      <c r="H278" s="1">
        <f t="shared" si="6"/>
        <v>0</v>
      </c>
      <c r="I278" s="1">
        <f>STDEV(H278:H280)</f>
        <v>0</v>
      </c>
      <c r="J278" s="1">
        <f>I278/SQRT(3)</f>
        <v>0</v>
      </c>
      <c r="K278" s="1">
        <v>531</v>
      </c>
      <c r="L278" s="1">
        <v>4800</v>
      </c>
    </row>
    <row r="279" spans="1:12">
      <c r="A279" s="3">
        <v>36312</v>
      </c>
      <c r="B279" s="1" t="s">
        <v>4051</v>
      </c>
      <c r="C279" s="1">
        <v>2</v>
      </c>
      <c r="D279" s="1" t="s">
        <v>4052</v>
      </c>
      <c r="E279" s="1">
        <v>0</v>
      </c>
      <c r="F279" s="1">
        <v>0</v>
      </c>
      <c r="G279" s="1">
        <v>0</v>
      </c>
      <c r="H279" s="1">
        <f t="shared" si="6"/>
        <v>0</v>
      </c>
      <c r="K279" s="1">
        <v>531</v>
      </c>
      <c r="L279" s="1">
        <v>4800</v>
      </c>
    </row>
    <row r="280" spans="1:12">
      <c r="A280" s="3">
        <v>36312</v>
      </c>
      <c r="B280" s="1" t="s">
        <v>4053</v>
      </c>
      <c r="C280" s="1">
        <v>3</v>
      </c>
      <c r="D280" s="1" t="s">
        <v>4054</v>
      </c>
      <c r="E280" s="1">
        <v>0</v>
      </c>
      <c r="F280" s="1">
        <v>0</v>
      </c>
      <c r="G280" s="1">
        <v>0</v>
      </c>
      <c r="H280" s="1">
        <f t="shared" si="6"/>
        <v>0</v>
      </c>
      <c r="K280" s="1">
        <v>531</v>
      </c>
      <c r="L280" s="1">
        <v>4800</v>
      </c>
    </row>
    <row r="281" spans="1:12">
      <c r="A281" s="3">
        <v>36319</v>
      </c>
      <c r="B281" s="1" t="s">
        <v>4055</v>
      </c>
      <c r="C281" s="1">
        <v>1</v>
      </c>
      <c r="D281" s="1" t="s">
        <v>4056</v>
      </c>
      <c r="E281" s="1">
        <v>4</v>
      </c>
      <c r="F281" s="1">
        <v>0</v>
      </c>
      <c r="G281" s="1">
        <v>0</v>
      </c>
      <c r="H281" s="1">
        <f t="shared" si="6"/>
        <v>1.3333333333333333</v>
      </c>
      <c r="I281" s="1">
        <f>STDEV(H281:H283)</f>
        <v>0.33333333333333343</v>
      </c>
      <c r="J281" s="1">
        <f>I281/SQRT(3)</f>
        <v>0.19245008972987532</v>
      </c>
      <c r="K281" s="1">
        <v>531</v>
      </c>
      <c r="L281" s="1">
        <v>4800</v>
      </c>
    </row>
    <row r="282" spans="1:12">
      <c r="A282" s="3">
        <v>36319</v>
      </c>
      <c r="B282" s="1" t="s">
        <v>4057</v>
      </c>
      <c r="C282" s="1">
        <v>2</v>
      </c>
      <c r="D282" s="1" t="s">
        <v>3787</v>
      </c>
      <c r="E282" s="1">
        <v>2</v>
      </c>
      <c r="F282" s="1">
        <v>0</v>
      </c>
      <c r="G282" s="1">
        <v>0</v>
      </c>
      <c r="H282" s="1">
        <f t="shared" si="6"/>
        <v>0.66666666666666663</v>
      </c>
      <c r="K282" s="1">
        <v>531</v>
      </c>
      <c r="L282" s="1">
        <v>4800</v>
      </c>
    </row>
    <row r="283" spans="1:12">
      <c r="A283" s="3">
        <v>36319</v>
      </c>
      <c r="B283" s="1" t="s">
        <v>3788</v>
      </c>
      <c r="C283" s="1">
        <v>3</v>
      </c>
      <c r="D283" s="1" t="s">
        <v>3789</v>
      </c>
      <c r="E283" s="1">
        <v>1</v>
      </c>
      <c r="F283" s="1">
        <v>1</v>
      </c>
      <c r="G283" s="1">
        <v>1</v>
      </c>
      <c r="H283" s="1">
        <f t="shared" si="6"/>
        <v>1</v>
      </c>
      <c r="K283" s="1">
        <v>531</v>
      </c>
      <c r="L283" s="1">
        <v>4800</v>
      </c>
    </row>
    <row r="284" spans="1:12">
      <c r="A284" s="3">
        <v>36326</v>
      </c>
      <c r="B284" s="1" t="s">
        <v>3790</v>
      </c>
      <c r="C284" s="1">
        <v>1</v>
      </c>
      <c r="D284" s="1" t="s">
        <v>3791</v>
      </c>
      <c r="E284" s="1">
        <v>1</v>
      </c>
      <c r="F284" s="1">
        <v>4</v>
      </c>
      <c r="G284" s="1">
        <v>2</v>
      </c>
      <c r="H284" s="1">
        <f t="shared" si="6"/>
        <v>2.3333333333333335</v>
      </c>
      <c r="I284" s="1">
        <f>STDEV(H284:H286)</f>
        <v>2.834966849371793</v>
      </c>
      <c r="J284" s="1">
        <f>I284/SQRT(3)</f>
        <v>1.63676887362847</v>
      </c>
      <c r="K284" s="1">
        <v>661</v>
      </c>
      <c r="L284" s="1">
        <v>4800</v>
      </c>
    </row>
    <row r="285" spans="1:12">
      <c r="A285" s="3">
        <v>36326</v>
      </c>
      <c r="B285" s="1" t="s">
        <v>3792</v>
      </c>
      <c r="C285" s="1">
        <v>2</v>
      </c>
      <c r="D285" s="1" t="s">
        <v>3793</v>
      </c>
      <c r="E285" s="1">
        <v>4</v>
      </c>
      <c r="F285" s="1">
        <v>7</v>
      </c>
      <c r="G285" s="1">
        <v>4</v>
      </c>
      <c r="H285" s="1">
        <f t="shared" si="6"/>
        <v>5</v>
      </c>
      <c r="K285" s="1">
        <v>661</v>
      </c>
      <c r="L285" s="1">
        <v>4800</v>
      </c>
    </row>
    <row r="286" spans="1:12">
      <c r="A286" s="3">
        <v>36326</v>
      </c>
      <c r="B286" s="1" t="s">
        <v>3794</v>
      </c>
      <c r="C286" s="1">
        <v>3</v>
      </c>
      <c r="D286" s="1" t="s">
        <v>3795</v>
      </c>
      <c r="E286" s="1">
        <v>9</v>
      </c>
      <c r="F286" s="1">
        <v>5</v>
      </c>
      <c r="G286" s="1">
        <v>10</v>
      </c>
      <c r="H286" s="1">
        <f t="shared" si="6"/>
        <v>8</v>
      </c>
      <c r="K286" s="1">
        <v>661</v>
      </c>
      <c r="L286" s="1">
        <v>4800</v>
      </c>
    </row>
    <row r="287" spans="1:12">
      <c r="A287" s="3">
        <v>36333</v>
      </c>
      <c r="B287" s="1" t="s">
        <v>3796</v>
      </c>
      <c r="C287" s="1">
        <v>1</v>
      </c>
      <c r="D287" s="1" t="s">
        <v>3797</v>
      </c>
      <c r="E287" s="1">
        <v>26</v>
      </c>
      <c r="F287" s="1">
        <v>13</v>
      </c>
      <c r="G287" s="1">
        <v>22</v>
      </c>
      <c r="H287" s="1">
        <f t="shared" si="6"/>
        <v>20.333333333333332</v>
      </c>
      <c r="I287" s="1">
        <f>STDEV(H287:H289)</f>
        <v>18.527257197417523</v>
      </c>
      <c r="J287" s="1">
        <f>I287/SQRT(3)</f>
        <v>10.696716930274439</v>
      </c>
      <c r="K287" s="1">
        <v>531</v>
      </c>
      <c r="L287" s="1">
        <v>4800</v>
      </c>
    </row>
    <row r="288" spans="1:12">
      <c r="A288" s="3">
        <v>36333</v>
      </c>
      <c r="B288" s="1" t="s">
        <v>3798</v>
      </c>
      <c r="C288" s="1">
        <v>2</v>
      </c>
      <c r="D288" s="1" t="s">
        <v>3799</v>
      </c>
      <c r="E288" s="1">
        <v>18</v>
      </c>
      <c r="F288" s="1">
        <v>14</v>
      </c>
      <c r="G288" s="1">
        <v>53</v>
      </c>
      <c r="H288" s="1">
        <f t="shared" si="6"/>
        <v>28.333333333333332</v>
      </c>
      <c r="K288" s="1">
        <v>531</v>
      </c>
      <c r="L288" s="1">
        <v>4800</v>
      </c>
    </row>
    <row r="289" spans="1:12">
      <c r="A289" s="3">
        <v>36333</v>
      </c>
      <c r="B289" s="1" t="s">
        <v>3800</v>
      </c>
      <c r="C289" s="1">
        <v>3</v>
      </c>
      <c r="D289" s="1" t="s">
        <v>3801</v>
      </c>
      <c r="E289" s="1">
        <v>45</v>
      </c>
      <c r="F289" s="1">
        <v>68</v>
      </c>
      <c r="G289" s="1">
        <v>54</v>
      </c>
      <c r="H289" s="1">
        <f t="shared" si="6"/>
        <v>55.666666666666664</v>
      </c>
      <c r="K289" s="1">
        <v>531</v>
      </c>
      <c r="L289" s="1">
        <v>4800</v>
      </c>
    </row>
    <row r="290" spans="1:12">
      <c r="A290" s="3">
        <v>36340</v>
      </c>
      <c r="B290" s="1" t="s">
        <v>3802</v>
      </c>
      <c r="C290" s="1">
        <v>1</v>
      </c>
      <c r="D290" s="1" t="s">
        <v>3803</v>
      </c>
      <c r="E290" s="1">
        <v>42</v>
      </c>
      <c r="F290" s="1">
        <v>9</v>
      </c>
      <c r="G290" s="1">
        <v>54</v>
      </c>
      <c r="H290" s="1">
        <f t="shared" si="6"/>
        <v>35</v>
      </c>
      <c r="I290" s="1">
        <f>STDEV(H290:H292)</f>
        <v>3.7564758898615147</v>
      </c>
      <c r="J290" s="1">
        <f>I290/SQRT(3)</f>
        <v>2.1688023662158846</v>
      </c>
      <c r="K290" s="1">
        <v>531</v>
      </c>
      <c r="L290" s="1">
        <v>4800</v>
      </c>
    </row>
    <row r="291" spans="1:12">
      <c r="A291" s="3">
        <v>36340</v>
      </c>
      <c r="B291" s="1" t="s">
        <v>3804</v>
      </c>
      <c r="C291" s="1">
        <v>2</v>
      </c>
      <c r="D291" s="1" t="s">
        <v>3805</v>
      </c>
      <c r="E291" s="1">
        <v>53</v>
      </c>
      <c r="F291" s="1">
        <v>30</v>
      </c>
      <c r="G291" s="1">
        <v>21</v>
      </c>
      <c r="H291" s="1">
        <f t="shared" si="6"/>
        <v>34.666666666666664</v>
      </c>
      <c r="K291" s="1">
        <v>531</v>
      </c>
      <c r="L291" s="1">
        <v>4800</v>
      </c>
    </row>
    <row r="292" spans="1:12">
      <c r="A292" s="3">
        <v>36340</v>
      </c>
      <c r="B292" s="1" t="s">
        <v>3806</v>
      </c>
      <c r="C292" s="1">
        <v>3</v>
      </c>
      <c r="D292" s="1" t="s">
        <v>3807</v>
      </c>
      <c r="E292" s="1">
        <v>46</v>
      </c>
      <c r="F292" s="1">
        <v>37</v>
      </c>
      <c r="G292" s="1">
        <v>41</v>
      </c>
      <c r="H292" s="1">
        <f t="shared" si="6"/>
        <v>41.333333333333336</v>
      </c>
      <c r="K292" s="1">
        <v>531</v>
      </c>
      <c r="L292" s="1">
        <v>4800</v>
      </c>
    </row>
    <row r="293" spans="1:12">
      <c r="A293" s="3">
        <v>36347</v>
      </c>
      <c r="B293" s="1" t="s">
        <v>3808</v>
      </c>
      <c r="C293" s="1">
        <v>1</v>
      </c>
      <c r="D293" s="1" t="s">
        <v>3809</v>
      </c>
      <c r="E293" s="1">
        <v>96</v>
      </c>
      <c r="F293" s="1">
        <v>103</v>
      </c>
      <c r="G293" s="1">
        <v>55</v>
      </c>
      <c r="H293" s="1">
        <f t="shared" si="6"/>
        <v>84.666666666666671</v>
      </c>
      <c r="I293" s="1">
        <f>STDEV(H293:H295)</f>
        <v>26.339661686851223</v>
      </c>
      <c r="J293" s="1">
        <f>I293/SQRT(3)</f>
        <v>15.207210765267227</v>
      </c>
      <c r="K293" s="1">
        <v>661</v>
      </c>
      <c r="L293" s="1">
        <v>3470</v>
      </c>
    </row>
    <row r="294" spans="1:12">
      <c r="A294" s="3">
        <v>36347</v>
      </c>
      <c r="B294" s="1" t="s">
        <v>3810</v>
      </c>
      <c r="C294" s="1">
        <v>2</v>
      </c>
      <c r="D294" s="1" t="s">
        <v>3811</v>
      </c>
      <c r="E294" s="1">
        <v>94</v>
      </c>
      <c r="F294" s="1">
        <v>31</v>
      </c>
      <c r="G294" s="1">
        <v>47</v>
      </c>
      <c r="H294" s="1">
        <f t="shared" si="6"/>
        <v>57.333333333333336</v>
      </c>
      <c r="K294" s="1">
        <v>661</v>
      </c>
      <c r="L294" s="1">
        <v>3470</v>
      </c>
    </row>
    <row r="295" spans="1:12">
      <c r="A295" s="3">
        <v>36347</v>
      </c>
      <c r="B295" s="1" t="s">
        <v>3812</v>
      </c>
      <c r="C295" s="1">
        <v>3</v>
      </c>
      <c r="D295" s="1" t="s">
        <v>3813</v>
      </c>
      <c r="E295" s="1">
        <v>28</v>
      </c>
      <c r="F295" s="1">
        <v>28</v>
      </c>
      <c r="G295" s="1">
        <v>40</v>
      </c>
      <c r="H295" s="1">
        <f t="shared" si="6"/>
        <v>32</v>
      </c>
      <c r="K295" s="1">
        <v>661</v>
      </c>
      <c r="L295" s="1">
        <v>3470</v>
      </c>
    </row>
    <row r="296" spans="1:12">
      <c r="A296" s="3">
        <v>36354</v>
      </c>
      <c r="B296" s="1" t="s">
        <v>3814</v>
      </c>
      <c r="C296" s="1">
        <v>1</v>
      </c>
      <c r="D296" s="1" t="s">
        <v>3815</v>
      </c>
      <c r="E296" s="1">
        <v>187</v>
      </c>
      <c r="F296" s="1">
        <v>128</v>
      </c>
      <c r="G296" s="1">
        <v>128</v>
      </c>
      <c r="H296" s="1">
        <f t="shared" si="6"/>
        <v>147.66666666666666</v>
      </c>
      <c r="I296" s="1">
        <f>STDEV(H296:H298)</f>
        <v>10.986523731540746</v>
      </c>
      <c r="J296" s="1">
        <f>I296/SQRT(3)</f>
        <v>6.343072433863262</v>
      </c>
      <c r="K296" s="1">
        <v>531</v>
      </c>
      <c r="L296" s="1">
        <v>3470</v>
      </c>
    </row>
    <row r="297" spans="1:12">
      <c r="A297" s="3">
        <v>36354</v>
      </c>
      <c r="B297" s="1" t="s">
        <v>3816</v>
      </c>
      <c r="C297" s="1">
        <v>2</v>
      </c>
      <c r="D297" s="1" t="s">
        <v>3817</v>
      </c>
      <c r="E297" s="1">
        <v>129</v>
      </c>
      <c r="F297" s="1">
        <v>151</v>
      </c>
      <c r="G297" s="1">
        <v>140</v>
      </c>
      <c r="H297" s="1">
        <f t="shared" si="6"/>
        <v>140</v>
      </c>
      <c r="K297" s="1">
        <v>531</v>
      </c>
      <c r="L297" s="1">
        <v>3470</v>
      </c>
    </row>
    <row r="298" spans="1:12">
      <c r="A298" s="3">
        <v>36354</v>
      </c>
      <c r="B298" s="1" t="s">
        <v>3818</v>
      </c>
      <c r="C298" s="1">
        <v>3</v>
      </c>
      <c r="D298" s="1" t="s">
        <v>3819</v>
      </c>
      <c r="E298" s="1">
        <v>166</v>
      </c>
      <c r="F298" s="1">
        <v>150</v>
      </c>
      <c r="G298" s="1">
        <v>169</v>
      </c>
      <c r="H298" s="1">
        <f t="shared" si="6"/>
        <v>161.66666666666666</v>
      </c>
      <c r="K298" s="1">
        <v>531</v>
      </c>
      <c r="L298" s="1">
        <v>3470</v>
      </c>
    </row>
    <row r="299" spans="1:12">
      <c r="A299" s="3">
        <v>36361</v>
      </c>
      <c r="B299" s="1" t="s">
        <v>3820</v>
      </c>
      <c r="C299" s="1">
        <v>1</v>
      </c>
      <c r="D299" s="1" t="s">
        <v>3508</v>
      </c>
      <c r="E299" s="1">
        <v>93</v>
      </c>
      <c r="F299" s="1">
        <v>108</v>
      </c>
      <c r="G299" s="1">
        <v>126</v>
      </c>
      <c r="H299" s="1">
        <f t="shared" si="6"/>
        <v>109</v>
      </c>
      <c r="I299" s="1">
        <f>STDEV(H299:H301)</f>
        <v>30.904871963998026</v>
      </c>
      <c r="J299" s="1">
        <f>I299/SQRT(3)</f>
        <v>17.84293614768518</v>
      </c>
      <c r="K299" s="1">
        <v>531</v>
      </c>
      <c r="L299" s="1">
        <v>1391</v>
      </c>
    </row>
    <row r="300" spans="1:12">
      <c r="A300" s="3">
        <v>36361</v>
      </c>
      <c r="B300" s="1" t="s">
        <v>3509</v>
      </c>
      <c r="C300" s="1">
        <v>2</v>
      </c>
      <c r="D300" s="1" t="s">
        <v>3510</v>
      </c>
      <c r="E300" s="1">
        <v>59</v>
      </c>
      <c r="F300" s="1">
        <v>67</v>
      </c>
      <c r="G300" s="1">
        <v>29</v>
      </c>
      <c r="H300" s="1">
        <f t="shared" si="6"/>
        <v>51.666666666666664</v>
      </c>
      <c r="K300" s="1">
        <v>531</v>
      </c>
      <c r="L300" s="1">
        <v>1391</v>
      </c>
    </row>
    <row r="301" spans="1:12">
      <c r="A301" s="3">
        <v>36361</v>
      </c>
      <c r="B301" s="1" t="s">
        <v>3511</v>
      </c>
      <c r="C301" s="1">
        <v>3</v>
      </c>
      <c r="D301" s="1" t="s">
        <v>3512</v>
      </c>
      <c r="E301" s="1">
        <v>48</v>
      </c>
      <c r="F301" s="1">
        <v>113</v>
      </c>
      <c r="G301" s="1">
        <v>140</v>
      </c>
      <c r="H301" s="1">
        <f t="shared" si="6"/>
        <v>100.33333333333333</v>
      </c>
      <c r="K301" s="1">
        <v>531</v>
      </c>
      <c r="L301" s="1">
        <v>1391</v>
      </c>
    </row>
    <row r="302" spans="1:12">
      <c r="A302" s="3">
        <v>36368</v>
      </c>
      <c r="B302" s="1" t="s">
        <v>3513</v>
      </c>
      <c r="C302" s="1">
        <v>1</v>
      </c>
      <c r="D302" s="1" t="s">
        <v>3518</v>
      </c>
      <c r="E302" s="1">
        <v>41</v>
      </c>
      <c r="F302" s="1">
        <v>40</v>
      </c>
      <c r="G302" s="1">
        <v>31</v>
      </c>
      <c r="H302" s="1">
        <f t="shared" si="6"/>
        <v>37.333333333333336</v>
      </c>
      <c r="I302" s="1">
        <f>STDEV(H302:H304)</f>
        <v>10.199854755683395</v>
      </c>
      <c r="J302" s="1">
        <f>I302/SQRT(3)</f>
        <v>5.8888888888888928</v>
      </c>
      <c r="K302" s="1">
        <v>661</v>
      </c>
      <c r="L302" s="1">
        <v>1391</v>
      </c>
    </row>
    <row r="303" spans="1:12">
      <c r="A303" s="3">
        <v>36368</v>
      </c>
      <c r="B303" s="1" t="s">
        <v>3519</v>
      </c>
      <c r="C303" s="1">
        <v>2</v>
      </c>
      <c r="D303" s="1" t="s">
        <v>3520</v>
      </c>
      <c r="E303" s="1">
        <v>52</v>
      </c>
      <c r="F303" s="1">
        <v>45</v>
      </c>
      <c r="G303" s="1">
        <v>15</v>
      </c>
      <c r="H303" s="1">
        <f t="shared" si="6"/>
        <v>37.333333333333336</v>
      </c>
      <c r="K303" s="1">
        <v>661</v>
      </c>
      <c r="L303" s="1">
        <v>1391</v>
      </c>
    </row>
    <row r="304" spans="1:12">
      <c r="A304" s="3">
        <v>36368</v>
      </c>
      <c r="B304" s="1" t="s">
        <v>3521</v>
      </c>
      <c r="C304" s="1">
        <v>3</v>
      </c>
      <c r="D304" s="1" t="s">
        <v>3522</v>
      </c>
      <c r="E304" s="1">
        <v>22</v>
      </c>
      <c r="F304" s="1">
        <v>25</v>
      </c>
      <c r="G304" s="1">
        <v>12</v>
      </c>
      <c r="H304" s="1">
        <f t="shared" si="6"/>
        <v>19.666666666666668</v>
      </c>
      <c r="K304" s="1">
        <v>661</v>
      </c>
      <c r="L304" s="1">
        <v>1391</v>
      </c>
    </row>
    <row r="305" spans="1:12">
      <c r="A305" s="3">
        <v>36375</v>
      </c>
      <c r="B305" s="1" t="s">
        <v>3523</v>
      </c>
      <c r="C305" s="1">
        <v>1</v>
      </c>
      <c r="D305" s="1" t="s">
        <v>3524</v>
      </c>
      <c r="E305" s="1">
        <v>14</v>
      </c>
      <c r="F305" s="1">
        <v>10</v>
      </c>
      <c r="G305" s="1">
        <v>11</v>
      </c>
      <c r="H305" s="1">
        <f t="shared" si="6"/>
        <v>11.666666666666666</v>
      </c>
      <c r="I305" s="1">
        <f>STDEV(H305:H307)</f>
        <v>1.8954135676924542</v>
      </c>
      <c r="J305" s="1">
        <f>I305/SQRT(3)</f>
        <v>1.0943175335329074</v>
      </c>
      <c r="K305" s="1">
        <v>661</v>
      </c>
      <c r="L305" s="1">
        <v>4045</v>
      </c>
    </row>
    <row r="306" spans="1:12">
      <c r="A306" s="3">
        <v>36375</v>
      </c>
      <c r="B306" s="1" t="s">
        <v>3525</v>
      </c>
      <c r="C306" s="1">
        <v>2</v>
      </c>
      <c r="D306" s="1" t="s">
        <v>3832</v>
      </c>
      <c r="E306" s="1">
        <v>10</v>
      </c>
      <c r="F306" s="1">
        <v>12</v>
      </c>
      <c r="G306" s="1">
        <v>5</v>
      </c>
      <c r="H306" s="1">
        <f t="shared" si="6"/>
        <v>9</v>
      </c>
      <c r="K306" s="1">
        <v>661</v>
      </c>
      <c r="L306" s="1">
        <v>4045</v>
      </c>
    </row>
    <row r="307" spans="1:12">
      <c r="A307" s="3">
        <v>36375</v>
      </c>
      <c r="B307" s="1" t="s">
        <v>3833</v>
      </c>
      <c r="C307" s="1">
        <v>3</v>
      </c>
      <c r="D307" s="1" t="s">
        <v>3834</v>
      </c>
      <c r="E307" s="1">
        <v>14</v>
      </c>
      <c r="F307" s="1">
        <v>14</v>
      </c>
      <c r="G307" s="1">
        <v>10</v>
      </c>
      <c r="H307" s="1">
        <f t="shared" si="6"/>
        <v>12.666666666666666</v>
      </c>
      <c r="K307" s="1">
        <v>531</v>
      </c>
      <c r="L307" s="1">
        <v>4045</v>
      </c>
    </row>
    <row r="308" spans="1:12">
      <c r="A308" s="3">
        <v>36382</v>
      </c>
      <c r="B308" s="1" t="s">
        <v>3835</v>
      </c>
      <c r="C308" s="1">
        <v>1</v>
      </c>
      <c r="D308" s="1" t="s">
        <v>3836</v>
      </c>
      <c r="E308" s="1">
        <v>45</v>
      </c>
      <c r="F308" s="1">
        <v>50</v>
      </c>
      <c r="G308" s="1">
        <v>39</v>
      </c>
      <c r="H308" s="1">
        <f t="shared" si="6"/>
        <v>44.666666666666664</v>
      </c>
      <c r="I308" s="1">
        <f>STDEV(H308:H310)</f>
        <v>10.183501544346289</v>
      </c>
      <c r="J308" s="1">
        <f>I308/SQRT(3)</f>
        <v>5.8794473579212996</v>
      </c>
      <c r="K308" s="1">
        <v>531</v>
      </c>
      <c r="L308" s="1">
        <v>4045</v>
      </c>
    </row>
    <row r="309" spans="1:12">
      <c r="A309" s="3">
        <v>36382</v>
      </c>
      <c r="B309" s="1" t="s">
        <v>3837</v>
      </c>
      <c r="C309" s="1">
        <v>2</v>
      </c>
      <c r="D309" s="1" t="s">
        <v>3838</v>
      </c>
      <c r="E309" s="1">
        <v>41</v>
      </c>
      <c r="F309" s="1">
        <v>30</v>
      </c>
      <c r="G309" s="1">
        <v>23</v>
      </c>
      <c r="H309" s="1">
        <f t="shared" si="6"/>
        <v>31.333333333333332</v>
      </c>
      <c r="K309" s="1">
        <v>531</v>
      </c>
      <c r="L309" s="1">
        <v>4045</v>
      </c>
    </row>
    <row r="310" spans="1:12">
      <c r="A310" s="3">
        <v>36382</v>
      </c>
      <c r="B310" s="1" t="s">
        <v>3839</v>
      </c>
      <c r="C310" s="1">
        <v>3</v>
      </c>
      <c r="D310" s="1" t="s">
        <v>3840</v>
      </c>
      <c r="E310" s="1">
        <v>17</v>
      </c>
      <c r="F310" s="1">
        <v>24</v>
      </c>
      <c r="G310" s="1">
        <v>33</v>
      </c>
      <c r="H310" s="1">
        <f t="shared" si="6"/>
        <v>24.666666666666668</v>
      </c>
      <c r="K310" s="1">
        <v>531</v>
      </c>
      <c r="L310" s="1">
        <v>4045</v>
      </c>
    </row>
    <row r="311" spans="1:12">
      <c r="A311" s="3">
        <v>36389</v>
      </c>
      <c r="B311" s="1" t="s">
        <v>3841</v>
      </c>
      <c r="C311" s="1">
        <v>1</v>
      </c>
      <c r="D311" s="1" t="s">
        <v>3842</v>
      </c>
      <c r="E311" s="1">
        <v>22</v>
      </c>
      <c r="F311" s="1">
        <v>15</v>
      </c>
      <c r="G311" s="1">
        <v>23</v>
      </c>
      <c r="H311" s="1">
        <f t="shared" si="6"/>
        <v>20</v>
      </c>
      <c r="I311" s="1">
        <f>STDEV(H311:H313)</f>
        <v>13.642254619787407</v>
      </c>
      <c r="J311" s="1">
        <f>I311/SQRT(3)</f>
        <v>7.8763593770876756</v>
      </c>
      <c r="K311" s="1">
        <v>531</v>
      </c>
      <c r="L311" s="1">
        <v>4045</v>
      </c>
    </row>
    <row r="312" spans="1:12">
      <c r="A312" s="3">
        <v>36389</v>
      </c>
      <c r="B312" s="1" t="s">
        <v>3843</v>
      </c>
      <c r="C312" s="1">
        <v>2</v>
      </c>
      <c r="D312" s="1" t="s">
        <v>3844</v>
      </c>
      <c r="E312" s="1">
        <v>13</v>
      </c>
      <c r="F312" s="1">
        <v>34</v>
      </c>
      <c r="G312" s="1">
        <v>38</v>
      </c>
      <c r="H312" s="1">
        <f t="shared" si="6"/>
        <v>28.333333333333332</v>
      </c>
      <c r="K312" s="1">
        <v>531</v>
      </c>
      <c r="L312" s="1">
        <v>4045</v>
      </c>
    </row>
    <row r="313" spans="1:12">
      <c r="A313" s="3">
        <v>36389</v>
      </c>
      <c r="B313" s="1" t="s">
        <v>3845</v>
      </c>
      <c r="C313" s="1">
        <v>3</v>
      </c>
      <c r="D313" s="1" t="s">
        <v>3846</v>
      </c>
      <c r="E313" s="1">
        <v>29</v>
      </c>
      <c r="F313" s="1">
        <v>57</v>
      </c>
      <c r="G313" s="1">
        <v>54</v>
      </c>
      <c r="H313" s="1">
        <f t="shared" si="6"/>
        <v>46.666666666666664</v>
      </c>
      <c r="K313" s="1">
        <v>531</v>
      </c>
      <c r="L313" s="1">
        <v>4045</v>
      </c>
    </row>
    <row r="314" spans="1:12">
      <c r="A314" s="3">
        <v>36307</v>
      </c>
      <c r="B314" s="1" t="s">
        <v>3847</v>
      </c>
      <c r="C314" s="1">
        <v>1</v>
      </c>
      <c r="D314" s="1" t="s">
        <v>3549</v>
      </c>
      <c r="E314" s="1">
        <v>0</v>
      </c>
      <c r="F314" s="1">
        <v>0</v>
      </c>
      <c r="G314" s="1">
        <v>0</v>
      </c>
      <c r="H314" s="1">
        <f t="shared" si="6"/>
        <v>0</v>
      </c>
      <c r="I314" s="1">
        <f>STDEV(H314:H316)</f>
        <v>1.1547005383792517</v>
      </c>
      <c r="J314" s="1">
        <f>I314/SQRT(3)</f>
        <v>0.66666666666666674</v>
      </c>
      <c r="K314" s="1">
        <v>531</v>
      </c>
      <c r="L314" s="1">
        <v>1341</v>
      </c>
    </row>
    <row r="315" spans="1:12">
      <c r="A315" s="3">
        <v>36307</v>
      </c>
      <c r="B315" s="1" t="s">
        <v>3550</v>
      </c>
      <c r="C315" s="1">
        <v>2</v>
      </c>
      <c r="D315" s="1" t="s">
        <v>3551</v>
      </c>
      <c r="E315" s="1">
        <v>0</v>
      </c>
      <c r="F315" s="1">
        <v>0</v>
      </c>
      <c r="G315" s="1">
        <v>0</v>
      </c>
      <c r="H315" s="1">
        <f t="shared" si="6"/>
        <v>0</v>
      </c>
      <c r="K315" s="1">
        <v>531</v>
      </c>
      <c r="L315" s="1">
        <v>1341</v>
      </c>
    </row>
    <row r="316" spans="1:12">
      <c r="A316" s="3">
        <v>36307</v>
      </c>
      <c r="B316" s="1" t="s">
        <v>3552</v>
      </c>
      <c r="C316" s="1">
        <v>3</v>
      </c>
      <c r="D316" s="1" t="s">
        <v>3553</v>
      </c>
      <c r="E316" s="1">
        <v>0</v>
      </c>
      <c r="F316" s="1">
        <v>6</v>
      </c>
      <c r="G316" s="1">
        <v>0</v>
      </c>
      <c r="H316" s="1">
        <f t="shared" si="6"/>
        <v>2</v>
      </c>
      <c r="K316" s="1">
        <v>531</v>
      </c>
      <c r="L316" s="1">
        <v>1341</v>
      </c>
    </row>
    <row r="317" spans="1:12">
      <c r="A317" s="3">
        <v>36312</v>
      </c>
      <c r="B317" s="1" t="s">
        <v>3554</v>
      </c>
      <c r="C317" s="1">
        <v>1</v>
      </c>
      <c r="D317" s="1" t="s">
        <v>3555</v>
      </c>
      <c r="E317" s="1">
        <v>0</v>
      </c>
      <c r="F317" s="1">
        <v>0</v>
      </c>
      <c r="G317" s="1">
        <v>0</v>
      </c>
      <c r="H317" s="1">
        <f t="shared" si="6"/>
        <v>0</v>
      </c>
      <c r="I317" s="1">
        <f>STDEV(H317:H319)</f>
        <v>0</v>
      </c>
      <c r="J317" s="1">
        <f>I317/SQRT(3)</f>
        <v>0</v>
      </c>
      <c r="K317" s="1">
        <v>531</v>
      </c>
      <c r="L317" s="1">
        <v>1341</v>
      </c>
    </row>
    <row r="318" spans="1:12">
      <c r="A318" s="3">
        <v>36312</v>
      </c>
      <c r="B318" s="1" t="s">
        <v>3556</v>
      </c>
      <c r="C318" s="1">
        <v>2</v>
      </c>
      <c r="D318" s="1" t="s">
        <v>3557</v>
      </c>
      <c r="E318" s="1">
        <v>0</v>
      </c>
      <c r="F318" s="1">
        <v>0</v>
      </c>
      <c r="G318" s="1">
        <v>0</v>
      </c>
      <c r="H318" s="1">
        <f t="shared" si="6"/>
        <v>0</v>
      </c>
      <c r="K318" s="1">
        <v>531</v>
      </c>
      <c r="L318" s="1">
        <v>1341</v>
      </c>
    </row>
    <row r="319" spans="1:12">
      <c r="A319" s="3">
        <v>36312</v>
      </c>
      <c r="B319" s="1" t="s">
        <v>3558</v>
      </c>
      <c r="C319" s="1">
        <v>3</v>
      </c>
      <c r="D319" s="1" t="s">
        <v>3559</v>
      </c>
      <c r="E319" s="1">
        <v>0</v>
      </c>
      <c r="F319" s="1">
        <v>0</v>
      </c>
      <c r="G319" s="1">
        <v>0</v>
      </c>
      <c r="H319" s="1">
        <f t="shared" si="6"/>
        <v>0</v>
      </c>
      <c r="K319" s="1">
        <v>531</v>
      </c>
      <c r="L319" s="1">
        <v>1341</v>
      </c>
    </row>
    <row r="320" spans="1:12">
      <c r="A320" s="3">
        <v>36319</v>
      </c>
      <c r="B320" s="1" t="s">
        <v>3560</v>
      </c>
      <c r="C320" s="1">
        <v>1</v>
      </c>
      <c r="D320" s="1" t="s">
        <v>3561</v>
      </c>
      <c r="E320" s="1">
        <v>0</v>
      </c>
      <c r="F320" s="1">
        <v>0</v>
      </c>
      <c r="G320" s="1">
        <v>0</v>
      </c>
      <c r="H320" s="1">
        <f t="shared" si="6"/>
        <v>0</v>
      </c>
      <c r="I320" s="1">
        <f>STDEV(H320:H322)</f>
        <v>0</v>
      </c>
      <c r="J320" s="1">
        <f>I320/SQRT(3)</f>
        <v>0</v>
      </c>
      <c r="K320" s="1">
        <v>531</v>
      </c>
      <c r="L320" s="1">
        <v>1341</v>
      </c>
    </row>
    <row r="321" spans="1:12">
      <c r="A321" s="3">
        <v>36319</v>
      </c>
      <c r="B321" s="1" t="s">
        <v>3562</v>
      </c>
      <c r="C321" s="1">
        <v>2</v>
      </c>
      <c r="D321" s="1" t="s">
        <v>3563</v>
      </c>
      <c r="E321" s="1">
        <v>0</v>
      </c>
      <c r="F321" s="1">
        <v>0</v>
      </c>
      <c r="G321" s="1">
        <v>0</v>
      </c>
      <c r="H321" s="1">
        <f t="shared" si="6"/>
        <v>0</v>
      </c>
      <c r="K321" s="1">
        <v>531</v>
      </c>
      <c r="L321" s="1">
        <v>1341</v>
      </c>
    </row>
    <row r="322" spans="1:12">
      <c r="A322" s="3">
        <v>36319</v>
      </c>
      <c r="B322" s="1" t="s">
        <v>3243</v>
      </c>
      <c r="C322" s="1">
        <v>3</v>
      </c>
      <c r="D322" s="1" t="s">
        <v>3244</v>
      </c>
      <c r="E322" s="1">
        <v>0</v>
      </c>
      <c r="F322" s="1">
        <v>0</v>
      </c>
      <c r="G322" s="1">
        <v>0</v>
      </c>
      <c r="H322" s="1">
        <f t="shared" ref="H322:H385" si="7">AVERAGE(E322:G322)</f>
        <v>0</v>
      </c>
      <c r="K322" s="1">
        <v>531</v>
      </c>
      <c r="L322" s="1">
        <v>1341</v>
      </c>
    </row>
    <row r="323" spans="1:12">
      <c r="A323" s="3">
        <v>36326</v>
      </c>
      <c r="B323" s="1" t="s">
        <v>3245</v>
      </c>
      <c r="C323" s="1">
        <v>1</v>
      </c>
      <c r="D323" s="1" t="s">
        <v>3246</v>
      </c>
      <c r="E323" s="1">
        <v>0</v>
      </c>
      <c r="F323" s="1">
        <v>0</v>
      </c>
      <c r="G323" s="1">
        <v>0</v>
      </c>
      <c r="H323" s="1">
        <f t="shared" si="7"/>
        <v>0</v>
      </c>
      <c r="I323" s="1">
        <f>STDEV(H323:H325)</f>
        <v>0</v>
      </c>
      <c r="J323" s="1">
        <f>I323/SQRT(3)</f>
        <v>0</v>
      </c>
      <c r="K323" s="1">
        <v>661</v>
      </c>
      <c r="L323" s="1">
        <v>1341</v>
      </c>
    </row>
    <row r="324" spans="1:12">
      <c r="A324" s="3">
        <v>36326</v>
      </c>
      <c r="B324" s="1" t="s">
        <v>3247</v>
      </c>
      <c r="C324" s="1">
        <v>2</v>
      </c>
      <c r="D324" s="1" t="s">
        <v>3248</v>
      </c>
      <c r="E324" s="1">
        <v>0</v>
      </c>
      <c r="F324" s="1">
        <v>0</v>
      </c>
      <c r="G324" s="1">
        <v>0</v>
      </c>
      <c r="H324" s="1">
        <f t="shared" si="7"/>
        <v>0</v>
      </c>
      <c r="K324" s="1">
        <v>661</v>
      </c>
      <c r="L324" s="1">
        <v>1341</v>
      </c>
    </row>
    <row r="325" spans="1:12">
      <c r="A325" s="3">
        <v>36326</v>
      </c>
      <c r="B325" s="1" t="s">
        <v>2971</v>
      </c>
      <c r="C325" s="1">
        <v>3</v>
      </c>
      <c r="D325" s="1" t="s">
        <v>2972</v>
      </c>
      <c r="E325" s="1">
        <v>0</v>
      </c>
      <c r="F325" s="1">
        <v>0</v>
      </c>
      <c r="G325" s="1">
        <v>0</v>
      </c>
      <c r="H325" s="1">
        <f t="shared" si="7"/>
        <v>0</v>
      </c>
      <c r="K325" s="1">
        <v>661</v>
      </c>
      <c r="L325" s="1">
        <v>1341</v>
      </c>
    </row>
    <row r="326" spans="1:12">
      <c r="A326" s="3">
        <v>36333</v>
      </c>
      <c r="B326" s="1" t="s">
        <v>2973</v>
      </c>
      <c r="C326" s="1">
        <v>1</v>
      </c>
      <c r="D326" s="1" t="s">
        <v>2974</v>
      </c>
      <c r="E326" s="1">
        <v>0</v>
      </c>
      <c r="F326" s="1">
        <v>0</v>
      </c>
      <c r="G326" s="1">
        <v>0</v>
      </c>
      <c r="H326" s="1">
        <f t="shared" si="7"/>
        <v>0</v>
      </c>
      <c r="I326" s="1">
        <f>STDEV(H326:H328)</f>
        <v>0</v>
      </c>
      <c r="J326" s="1">
        <f>I326/SQRT(3)</f>
        <v>0</v>
      </c>
      <c r="K326" s="1">
        <v>531</v>
      </c>
      <c r="L326" s="1">
        <v>1341</v>
      </c>
    </row>
    <row r="327" spans="1:12">
      <c r="A327" s="3">
        <v>36333</v>
      </c>
      <c r="B327" s="1" t="s">
        <v>2975</v>
      </c>
      <c r="C327" s="1">
        <v>2</v>
      </c>
      <c r="D327" s="1" t="s">
        <v>2976</v>
      </c>
      <c r="E327" s="1">
        <v>0</v>
      </c>
      <c r="F327" s="1">
        <v>0</v>
      </c>
      <c r="G327" s="1">
        <v>0</v>
      </c>
      <c r="H327" s="1">
        <f t="shared" si="7"/>
        <v>0</v>
      </c>
      <c r="K327" s="1">
        <v>531</v>
      </c>
      <c r="L327" s="1">
        <v>1341</v>
      </c>
    </row>
    <row r="328" spans="1:12">
      <c r="A328" s="3">
        <v>36333</v>
      </c>
      <c r="B328" s="1" t="s">
        <v>2977</v>
      </c>
      <c r="C328" s="1">
        <v>3</v>
      </c>
      <c r="D328" s="1" t="s">
        <v>2978</v>
      </c>
      <c r="E328" s="1">
        <v>0</v>
      </c>
      <c r="F328" s="1">
        <v>0</v>
      </c>
      <c r="G328" s="1">
        <v>0</v>
      </c>
      <c r="H328" s="1">
        <f t="shared" si="7"/>
        <v>0</v>
      </c>
      <c r="K328" s="1">
        <v>531</v>
      </c>
      <c r="L328" s="1">
        <v>1341</v>
      </c>
    </row>
    <row r="329" spans="1:12">
      <c r="A329" s="3">
        <v>36340</v>
      </c>
      <c r="B329" s="1" t="s">
        <v>2979</v>
      </c>
      <c r="C329" s="1">
        <v>1</v>
      </c>
      <c r="D329" s="1" t="s">
        <v>2980</v>
      </c>
      <c r="E329" s="1">
        <v>0</v>
      </c>
      <c r="F329" s="1">
        <v>0</v>
      </c>
      <c r="G329" s="1">
        <v>0</v>
      </c>
      <c r="H329" s="1">
        <f t="shared" si="7"/>
        <v>0</v>
      </c>
      <c r="I329" s="1">
        <f>STDEV(H329:H331)</f>
        <v>0</v>
      </c>
      <c r="J329" s="1">
        <f>I329/SQRT(3)</f>
        <v>0</v>
      </c>
      <c r="K329" s="1">
        <v>531</v>
      </c>
      <c r="L329" s="1">
        <v>1341</v>
      </c>
    </row>
    <row r="330" spans="1:12">
      <c r="A330" s="3">
        <v>36340</v>
      </c>
      <c r="B330" s="1" t="s">
        <v>2981</v>
      </c>
      <c r="C330" s="1">
        <v>2</v>
      </c>
      <c r="D330" s="1" t="s">
        <v>3255</v>
      </c>
      <c r="E330" s="1">
        <v>0</v>
      </c>
      <c r="F330" s="1">
        <v>0</v>
      </c>
      <c r="G330" s="1">
        <v>0</v>
      </c>
      <c r="H330" s="1">
        <f t="shared" si="7"/>
        <v>0</v>
      </c>
      <c r="K330" s="1">
        <v>531</v>
      </c>
      <c r="L330" s="1">
        <v>1341</v>
      </c>
    </row>
    <row r="331" spans="1:12">
      <c r="A331" s="3">
        <v>36340</v>
      </c>
      <c r="B331" s="1" t="s">
        <v>3256</v>
      </c>
      <c r="C331" s="1">
        <v>3</v>
      </c>
      <c r="D331" s="1" t="s">
        <v>3257</v>
      </c>
      <c r="E331" s="1">
        <v>0</v>
      </c>
      <c r="F331" s="1">
        <v>0</v>
      </c>
      <c r="G331" s="1">
        <v>0</v>
      </c>
      <c r="H331" s="1">
        <f t="shared" si="7"/>
        <v>0</v>
      </c>
      <c r="K331" s="1">
        <v>531</v>
      </c>
      <c r="L331" s="1">
        <v>1341</v>
      </c>
    </row>
    <row r="332" spans="1:12">
      <c r="A332" s="3">
        <v>36347</v>
      </c>
      <c r="B332" s="1" t="s">
        <v>3258</v>
      </c>
      <c r="C332" s="1">
        <v>1</v>
      </c>
      <c r="D332" s="1" t="s">
        <v>3259</v>
      </c>
      <c r="E332" s="1">
        <v>5</v>
      </c>
      <c r="F332" s="1">
        <v>7</v>
      </c>
      <c r="G332" s="1">
        <v>5</v>
      </c>
      <c r="H332" s="1">
        <f t="shared" si="7"/>
        <v>5.666666666666667</v>
      </c>
      <c r="I332" s="1">
        <f>STDEV(H332:H334)</f>
        <v>1.5752718754175359</v>
      </c>
      <c r="J332" s="1">
        <f>I332/SQRT(3)</f>
        <v>0.90948364131916104</v>
      </c>
      <c r="K332" s="1">
        <v>661</v>
      </c>
      <c r="L332" s="1">
        <v>1192</v>
      </c>
    </row>
    <row r="333" spans="1:12">
      <c r="A333" s="3">
        <v>36347</v>
      </c>
      <c r="B333" s="1" t="s">
        <v>3260</v>
      </c>
      <c r="C333" s="1">
        <v>2</v>
      </c>
      <c r="D333" s="1" t="s">
        <v>3261</v>
      </c>
      <c r="E333" s="1">
        <v>3</v>
      </c>
      <c r="F333" s="1">
        <v>6</v>
      </c>
      <c r="G333" s="1">
        <v>6</v>
      </c>
      <c r="H333" s="1">
        <f t="shared" si="7"/>
        <v>5</v>
      </c>
      <c r="K333" s="1">
        <v>661</v>
      </c>
      <c r="L333" s="1">
        <v>1192</v>
      </c>
    </row>
    <row r="334" spans="1:12">
      <c r="A334" s="3">
        <v>36347</v>
      </c>
      <c r="B334" s="1" t="s">
        <v>3262</v>
      </c>
      <c r="C334" s="1">
        <v>3</v>
      </c>
      <c r="D334" s="1" t="s">
        <v>3263</v>
      </c>
      <c r="E334" s="1">
        <v>4</v>
      </c>
      <c r="F334" s="1">
        <v>1</v>
      </c>
      <c r="G334" s="1">
        <v>3</v>
      </c>
      <c r="H334" s="1">
        <f t="shared" si="7"/>
        <v>2.6666666666666665</v>
      </c>
      <c r="K334" s="1">
        <v>661</v>
      </c>
      <c r="L334" s="1">
        <v>1192</v>
      </c>
    </row>
    <row r="335" spans="1:12">
      <c r="A335" s="3">
        <v>36354</v>
      </c>
      <c r="B335" s="1" t="s">
        <v>3264</v>
      </c>
      <c r="C335" s="1">
        <v>1</v>
      </c>
      <c r="D335" s="1" t="s">
        <v>3265</v>
      </c>
      <c r="E335" s="1">
        <v>29</v>
      </c>
      <c r="F335" s="1">
        <v>18</v>
      </c>
      <c r="G335" s="1">
        <v>26</v>
      </c>
      <c r="H335" s="1">
        <f t="shared" si="7"/>
        <v>24.333333333333332</v>
      </c>
      <c r="I335" s="1">
        <f>STDEV(H335:H337)</f>
        <v>2.3333333333333361</v>
      </c>
      <c r="J335" s="1">
        <f>I335/SQRT(3)</f>
        <v>1.3471506281091286</v>
      </c>
      <c r="K335" s="1">
        <v>531</v>
      </c>
      <c r="L335" s="1">
        <v>1192</v>
      </c>
    </row>
    <row r="336" spans="1:12">
      <c r="A336" s="3">
        <v>36354</v>
      </c>
      <c r="B336" s="1" t="s">
        <v>3573</v>
      </c>
      <c r="C336" s="1">
        <v>2</v>
      </c>
      <c r="D336" s="1" t="s">
        <v>3574</v>
      </c>
      <c r="E336" s="1">
        <v>19</v>
      </c>
      <c r="F336" s="1">
        <v>20</v>
      </c>
      <c r="G336" s="1">
        <v>20</v>
      </c>
      <c r="H336" s="1">
        <f t="shared" si="7"/>
        <v>19.666666666666668</v>
      </c>
      <c r="K336" s="1">
        <v>531</v>
      </c>
      <c r="L336" s="1">
        <v>1192</v>
      </c>
    </row>
    <row r="337" spans="1:12">
      <c r="A337" s="3">
        <v>36354</v>
      </c>
      <c r="B337" s="1" t="s">
        <v>3575</v>
      </c>
      <c r="C337" s="1">
        <v>3</v>
      </c>
      <c r="D337" s="1" t="s">
        <v>3576</v>
      </c>
      <c r="E337" s="1">
        <v>24</v>
      </c>
      <c r="F337" s="1">
        <v>11</v>
      </c>
      <c r="G337" s="1">
        <v>31</v>
      </c>
      <c r="H337" s="1">
        <f t="shared" si="7"/>
        <v>22</v>
      </c>
      <c r="K337" s="1">
        <v>531</v>
      </c>
      <c r="L337" s="1">
        <v>1192</v>
      </c>
    </row>
    <row r="338" spans="1:12">
      <c r="A338" s="3">
        <v>36361</v>
      </c>
      <c r="B338" s="1" t="s">
        <v>3577</v>
      </c>
      <c r="C338" s="1">
        <v>1</v>
      </c>
      <c r="D338" s="1" t="s">
        <v>3578</v>
      </c>
      <c r="E338" s="1">
        <v>23</v>
      </c>
      <c r="F338" s="1">
        <v>23</v>
      </c>
      <c r="G338" s="1">
        <v>23</v>
      </c>
      <c r="H338" s="1">
        <f t="shared" si="7"/>
        <v>23</v>
      </c>
      <c r="I338" s="1">
        <f>STDEV(H338:H340)</f>
        <v>3.3333333333333468</v>
      </c>
      <c r="J338" s="1">
        <f>I338/SQRT(3)</f>
        <v>1.9245008972987605</v>
      </c>
      <c r="K338" s="1">
        <v>531</v>
      </c>
      <c r="L338" s="1">
        <v>1039</v>
      </c>
    </row>
    <row r="339" spans="1:12">
      <c r="A339" s="3">
        <v>36361</v>
      </c>
      <c r="B339" s="1" t="s">
        <v>3579</v>
      </c>
      <c r="C339" s="1">
        <v>2</v>
      </c>
      <c r="D339" s="1" t="s">
        <v>3580</v>
      </c>
      <c r="E339" s="1">
        <v>14</v>
      </c>
      <c r="F339" s="1">
        <v>19</v>
      </c>
      <c r="G339" s="1">
        <v>16</v>
      </c>
      <c r="H339" s="1">
        <f t="shared" si="7"/>
        <v>16.333333333333332</v>
      </c>
      <c r="K339" s="1">
        <v>531</v>
      </c>
      <c r="L339" s="1">
        <v>1039</v>
      </c>
    </row>
    <row r="340" spans="1:12">
      <c r="A340" s="3">
        <v>36361</v>
      </c>
      <c r="B340" s="1" t="s">
        <v>3581</v>
      </c>
      <c r="C340" s="1">
        <v>3</v>
      </c>
      <c r="D340" s="1" t="s">
        <v>3582</v>
      </c>
      <c r="E340" s="1">
        <v>7</v>
      </c>
      <c r="F340" s="1">
        <v>19</v>
      </c>
      <c r="G340" s="1">
        <v>33</v>
      </c>
      <c r="H340" s="1">
        <f t="shared" si="7"/>
        <v>19.666666666666668</v>
      </c>
      <c r="K340" s="1">
        <v>531</v>
      </c>
      <c r="L340" s="1">
        <v>1039</v>
      </c>
    </row>
    <row r="341" spans="1:12">
      <c r="A341" s="3">
        <v>36368</v>
      </c>
      <c r="B341" s="1" t="s">
        <v>3583</v>
      </c>
      <c r="C341" s="1">
        <v>1</v>
      </c>
      <c r="D341" s="1" t="s">
        <v>3584</v>
      </c>
      <c r="E341" s="1">
        <v>17</v>
      </c>
      <c r="F341" s="1">
        <v>8</v>
      </c>
      <c r="G341" s="1">
        <v>1</v>
      </c>
      <c r="H341" s="1">
        <f t="shared" si="7"/>
        <v>8.6666666666666661</v>
      </c>
      <c r="I341" s="1">
        <f>STDEV(H341:H343)</f>
        <v>0.76980035891951193</v>
      </c>
      <c r="J341" s="1">
        <f>I341/SQRT(3)</f>
        <v>0.44444444444445075</v>
      </c>
      <c r="K341" s="1">
        <v>661</v>
      </c>
      <c r="L341" s="1">
        <v>1039</v>
      </c>
    </row>
    <row r="342" spans="1:12">
      <c r="A342" s="3">
        <v>36368</v>
      </c>
      <c r="B342" s="1" t="s">
        <v>3585</v>
      </c>
      <c r="C342" s="1">
        <v>2</v>
      </c>
      <c r="D342" s="1" t="s">
        <v>3586</v>
      </c>
      <c r="E342" s="1">
        <v>15</v>
      </c>
      <c r="F342" s="1">
        <v>4</v>
      </c>
      <c r="G342" s="1">
        <v>11</v>
      </c>
      <c r="H342" s="1">
        <f t="shared" si="7"/>
        <v>10</v>
      </c>
      <c r="K342" s="1">
        <v>661</v>
      </c>
      <c r="L342" s="1">
        <v>1039</v>
      </c>
    </row>
    <row r="343" spans="1:12">
      <c r="A343" s="3">
        <v>36368</v>
      </c>
      <c r="B343" s="1" t="s">
        <v>3587</v>
      </c>
      <c r="C343" s="1">
        <v>3</v>
      </c>
      <c r="D343" s="1" t="s">
        <v>3588</v>
      </c>
      <c r="E343" s="1">
        <v>14</v>
      </c>
      <c r="F343" s="1">
        <v>15</v>
      </c>
      <c r="G343" s="1">
        <v>1</v>
      </c>
      <c r="H343" s="1">
        <f t="shared" si="7"/>
        <v>10</v>
      </c>
      <c r="K343" s="1">
        <v>661</v>
      </c>
      <c r="L343" s="1">
        <v>1039</v>
      </c>
    </row>
    <row r="344" spans="1:12">
      <c r="A344" s="3">
        <v>36375</v>
      </c>
      <c r="B344" s="1" t="s">
        <v>3589</v>
      </c>
      <c r="C344" s="1">
        <v>1</v>
      </c>
      <c r="D344" s="1" t="s">
        <v>3590</v>
      </c>
      <c r="E344" s="1">
        <v>0</v>
      </c>
      <c r="F344" s="1">
        <v>2</v>
      </c>
      <c r="G344" s="1">
        <v>0</v>
      </c>
      <c r="H344" s="1">
        <f t="shared" si="7"/>
        <v>0.66666666666666663</v>
      </c>
      <c r="I344" s="1">
        <f>STDEV(H344:H346)</f>
        <v>0.69388866648871117</v>
      </c>
      <c r="J344" s="1">
        <f>I344/SQRT(3)</f>
        <v>0.40061680838488789</v>
      </c>
      <c r="K344" s="1">
        <v>661</v>
      </c>
      <c r="L344" s="1">
        <v>1192</v>
      </c>
    </row>
    <row r="345" spans="1:12">
      <c r="A345" s="3">
        <v>36375</v>
      </c>
      <c r="B345" s="1" t="s">
        <v>3591</v>
      </c>
      <c r="C345" s="1">
        <v>2</v>
      </c>
      <c r="D345" s="1" t="s">
        <v>3592</v>
      </c>
      <c r="E345" s="1">
        <v>1</v>
      </c>
      <c r="F345" s="1">
        <v>2</v>
      </c>
      <c r="G345" s="1">
        <v>0</v>
      </c>
      <c r="H345" s="1">
        <f t="shared" si="7"/>
        <v>1</v>
      </c>
      <c r="K345" s="1">
        <v>661</v>
      </c>
      <c r="L345" s="1">
        <v>1192</v>
      </c>
    </row>
    <row r="346" spans="1:12">
      <c r="A346" s="3">
        <v>36375</v>
      </c>
      <c r="B346" s="1" t="s">
        <v>3593</v>
      </c>
      <c r="C346" s="1">
        <v>3</v>
      </c>
      <c r="D346" s="1" t="s">
        <v>3594</v>
      </c>
      <c r="E346" s="1">
        <v>2</v>
      </c>
      <c r="F346" s="1">
        <v>3</v>
      </c>
      <c r="G346" s="1">
        <v>1</v>
      </c>
      <c r="H346" s="1">
        <f t="shared" si="7"/>
        <v>2</v>
      </c>
      <c r="K346" s="1">
        <v>531</v>
      </c>
      <c r="L346" s="1">
        <v>1192</v>
      </c>
    </row>
    <row r="347" spans="1:12">
      <c r="A347" s="3">
        <v>36382</v>
      </c>
      <c r="B347" s="1" t="s">
        <v>3595</v>
      </c>
      <c r="C347" s="1">
        <v>1</v>
      </c>
      <c r="D347" s="1" t="s">
        <v>3596</v>
      </c>
      <c r="E347" s="1">
        <v>2</v>
      </c>
      <c r="F347" s="1">
        <v>4</v>
      </c>
      <c r="G347" s="1">
        <v>3</v>
      </c>
      <c r="H347" s="1">
        <f t="shared" si="7"/>
        <v>3</v>
      </c>
      <c r="I347" s="1">
        <f>STDEV(H347:H349)</f>
        <v>0.6938886664887105</v>
      </c>
      <c r="J347" s="1">
        <f>I347/SQRT(3)</f>
        <v>0.4006168083848875</v>
      </c>
      <c r="K347" s="1">
        <v>531</v>
      </c>
      <c r="L347" s="1">
        <v>1192</v>
      </c>
    </row>
    <row r="348" spans="1:12">
      <c r="A348" s="3">
        <v>36382</v>
      </c>
      <c r="B348" s="1" t="s">
        <v>3597</v>
      </c>
      <c r="C348" s="1">
        <v>2</v>
      </c>
      <c r="D348" s="1" t="s">
        <v>3598</v>
      </c>
      <c r="E348" s="1">
        <v>1</v>
      </c>
      <c r="F348" s="1">
        <v>0</v>
      </c>
      <c r="G348" s="1">
        <v>4</v>
      </c>
      <c r="H348" s="1">
        <f t="shared" si="7"/>
        <v>1.6666666666666667</v>
      </c>
      <c r="K348" s="1">
        <v>531</v>
      </c>
      <c r="L348" s="1">
        <v>1192</v>
      </c>
    </row>
    <row r="349" spans="1:12">
      <c r="A349" s="3">
        <v>36382</v>
      </c>
      <c r="B349" s="1" t="s">
        <v>3599</v>
      </c>
      <c r="C349" s="1">
        <v>3</v>
      </c>
      <c r="D349" s="1" t="s">
        <v>3891</v>
      </c>
      <c r="E349" s="1">
        <v>3</v>
      </c>
      <c r="F349" s="1">
        <v>1</v>
      </c>
      <c r="G349" s="1">
        <v>4</v>
      </c>
      <c r="H349" s="1">
        <f t="shared" si="7"/>
        <v>2.6666666666666665</v>
      </c>
      <c r="K349" s="1">
        <v>531</v>
      </c>
      <c r="L349" s="1">
        <v>1192</v>
      </c>
    </row>
    <row r="350" spans="1:12">
      <c r="A350" s="3">
        <v>36389</v>
      </c>
      <c r="B350" s="1" t="s">
        <v>4150</v>
      </c>
      <c r="C350" s="1">
        <v>1</v>
      </c>
      <c r="D350" s="1" t="s">
        <v>4151</v>
      </c>
      <c r="E350" s="1">
        <v>0</v>
      </c>
      <c r="F350" s="1">
        <v>1</v>
      </c>
      <c r="G350" s="1">
        <v>1</v>
      </c>
      <c r="H350" s="1">
        <f t="shared" si="7"/>
        <v>0.66666666666666663</v>
      </c>
      <c r="I350" s="1">
        <f>STDEV(H350:H352)</f>
        <v>0.38490017945975052</v>
      </c>
      <c r="J350" s="1">
        <f>I350/SQRT(3)</f>
        <v>0.22222222222222224</v>
      </c>
      <c r="K350" s="1">
        <v>531</v>
      </c>
      <c r="L350" s="1">
        <v>1192</v>
      </c>
    </row>
    <row r="351" spans="1:12">
      <c r="A351" s="3">
        <v>36389</v>
      </c>
      <c r="B351" s="1" t="s">
        <v>4152</v>
      </c>
      <c r="C351" s="1">
        <v>2</v>
      </c>
      <c r="D351" s="1" t="s">
        <v>4153</v>
      </c>
      <c r="E351" s="1">
        <v>0</v>
      </c>
      <c r="F351" s="1">
        <v>0</v>
      </c>
      <c r="G351" s="1">
        <v>2</v>
      </c>
      <c r="H351" s="1">
        <f t="shared" si="7"/>
        <v>0.66666666666666663</v>
      </c>
      <c r="K351" s="1">
        <v>531</v>
      </c>
      <c r="L351" s="1">
        <v>1192</v>
      </c>
    </row>
    <row r="352" spans="1:12">
      <c r="A352" s="3">
        <v>36389</v>
      </c>
      <c r="B352" s="1" t="s">
        <v>4154</v>
      </c>
      <c r="C352" s="1">
        <v>3</v>
      </c>
      <c r="D352" s="1" t="s">
        <v>4155</v>
      </c>
      <c r="E352" s="1">
        <v>0</v>
      </c>
      <c r="F352" s="1">
        <v>1</v>
      </c>
      <c r="G352" s="1">
        <v>3</v>
      </c>
      <c r="H352" s="1">
        <f t="shared" si="7"/>
        <v>1.3333333333333333</v>
      </c>
      <c r="K352" s="1">
        <v>531</v>
      </c>
      <c r="L352" s="1">
        <v>1192</v>
      </c>
    </row>
    <row r="353" spans="1:12">
      <c r="A353" s="3">
        <v>36307</v>
      </c>
      <c r="B353" s="1" t="s">
        <v>4156</v>
      </c>
      <c r="C353" s="1">
        <v>1</v>
      </c>
      <c r="D353" s="1" t="s">
        <v>4157</v>
      </c>
      <c r="E353" s="1">
        <v>23</v>
      </c>
      <c r="F353" s="1">
        <v>46</v>
      </c>
      <c r="G353" s="1">
        <v>47</v>
      </c>
      <c r="H353" s="1">
        <f t="shared" si="7"/>
        <v>38.666666666666664</v>
      </c>
      <c r="I353" s="1">
        <f>STDEV(H353:H355)</f>
        <v>8.4129529760826713</v>
      </c>
      <c r="J353" s="1">
        <f>I353/SQRT(3)</f>
        <v>4.8572206654209937</v>
      </c>
      <c r="K353" s="1">
        <v>531</v>
      </c>
      <c r="L353" s="1">
        <v>9529</v>
      </c>
    </row>
    <row r="354" spans="1:12">
      <c r="A354" s="3">
        <v>36307</v>
      </c>
      <c r="B354" s="1" t="s">
        <v>4158</v>
      </c>
      <c r="C354" s="1">
        <v>2</v>
      </c>
      <c r="D354" s="1" t="s">
        <v>4159</v>
      </c>
      <c r="E354" s="1">
        <v>48</v>
      </c>
      <c r="F354" s="1">
        <v>36</v>
      </c>
      <c r="G354" s="1">
        <v>27</v>
      </c>
      <c r="H354" s="1">
        <f t="shared" si="7"/>
        <v>37</v>
      </c>
      <c r="K354" s="1">
        <v>531</v>
      </c>
      <c r="L354" s="1">
        <v>9529</v>
      </c>
    </row>
    <row r="355" spans="1:12">
      <c r="A355" s="3">
        <v>36307</v>
      </c>
      <c r="B355" s="1" t="s">
        <v>4160</v>
      </c>
      <c r="C355" s="1">
        <v>3</v>
      </c>
      <c r="D355" s="1" t="s">
        <v>4720</v>
      </c>
      <c r="E355" s="1">
        <v>20</v>
      </c>
      <c r="F355" s="1">
        <v>11</v>
      </c>
      <c r="G355" s="1">
        <v>39</v>
      </c>
      <c r="H355" s="1">
        <f t="shared" si="7"/>
        <v>23.333333333333332</v>
      </c>
      <c r="K355" s="1">
        <v>531</v>
      </c>
      <c r="L355" s="1">
        <v>9529</v>
      </c>
    </row>
    <row r="356" spans="1:12">
      <c r="A356" s="3">
        <v>36312</v>
      </c>
      <c r="B356" s="1" t="s">
        <v>4721</v>
      </c>
      <c r="C356" s="1">
        <v>1</v>
      </c>
      <c r="D356" s="1" t="s">
        <v>4722</v>
      </c>
      <c r="E356" s="1">
        <v>44</v>
      </c>
      <c r="F356" s="1">
        <v>30</v>
      </c>
      <c r="G356" s="1">
        <v>33</v>
      </c>
      <c r="H356" s="1">
        <f t="shared" si="7"/>
        <v>35.666666666666664</v>
      </c>
      <c r="I356" s="1">
        <f>STDEV(H356:H358)</f>
        <v>10.493384159131471</v>
      </c>
      <c r="J356" s="1">
        <f>I356/SQRT(3)</f>
        <v>6.0583581689847099</v>
      </c>
      <c r="K356" s="1">
        <v>531</v>
      </c>
      <c r="L356" s="1">
        <v>9529</v>
      </c>
    </row>
    <row r="357" spans="1:12">
      <c r="A357" s="3">
        <v>36312</v>
      </c>
      <c r="B357" s="1" t="s">
        <v>4723</v>
      </c>
      <c r="C357" s="1">
        <v>2</v>
      </c>
      <c r="D357" s="1" t="s">
        <v>4724</v>
      </c>
      <c r="E357" s="1">
        <v>48</v>
      </c>
      <c r="F357" s="1">
        <v>29</v>
      </c>
      <c r="G357" s="1">
        <v>47</v>
      </c>
      <c r="H357" s="1">
        <f t="shared" si="7"/>
        <v>41.333333333333336</v>
      </c>
      <c r="K357" s="1">
        <v>531</v>
      </c>
      <c r="L357" s="1">
        <v>9529</v>
      </c>
    </row>
    <row r="358" spans="1:12">
      <c r="A358" s="3">
        <v>36312</v>
      </c>
      <c r="B358" s="1" t="s">
        <v>4725</v>
      </c>
      <c r="C358" s="1">
        <v>3</v>
      </c>
      <c r="D358" s="1" t="s">
        <v>4726</v>
      </c>
      <c r="E358" s="1">
        <v>56</v>
      </c>
      <c r="F358" s="1">
        <v>44</v>
      </c>
      <c r="G358" s="1">
        <v>68</v>
      </c>
      <c r="H358" s="1">
        <f t="shared" si="7"/>
        <v>56</v>
      </c>
      <c r="K358" s="1">
        <v>531</v>
      </c>
      <c r="L358" s="1">
        <v>9529</v>
      </c>
    </row>
    <row r="359" spans="1:12">
      <c r="A359" s="3">
        <v>36319</v>
      </c>
      <c r="B359" s="1" t="s">
        <v>4727</v>
      </c>
      <c r="C359" s="1">
        <v>1</v>
      </c>
      <c r="D359" s="1" t="s">
        <v>4728</v>
      </c>
      <c r="E359" s="1">
        <v>102</v>
      </c>
      <c r="F359" s="1">
        <v>73</v>
      </c>
      <c r="G359" s="1">
        <v>68</v>
      </c>
      <c r="H359" s="1">
        <f t="shared" si="7"/>
        <v>81</v>
      </c>
      <c r="I359" s="1">
        <f>STDEV(H359:H361)</f>
        <v>23.686220404214616</v>
      </c>
      <c r="J359" s="1">
        <f>I359/SQRT(3)</f>
        <v>13.675245726458115</v>
      </c>
      <c r="K359" s="1">
        <v>531</v>
      </c>
      <c r="L359" s="1">
        <v>9529</v>
      </c>
    </row>
    <row r="360" spans="1:12">
      <c r="A360" s="3">
        <v>36319</v>
      </c>
      <c r="B360" s="1" t="s">
        <v>4729</v>
      </c>
      <c r="C360" s="1">
        <v>2</v>
      </c>
      <c r="D360" s="1" t="s">
        <v>4730</v>
      </c>
      <c r="E360" s="1">
        <v>145</v>
      </c>
      <c r="F360" s="1">
        <v>99</v>
      </c>
      <c r="G360" s="1">
        <v>65</v>
      </c>
      <c r="H360" s="1">
        <f t="shared" si="7"/>
        <v>103</v>
      </c>
      <c r="K360" s="1">
        <v>531</v>
      </c>
      <c r="L360" s="1">
        <v>9529</v>
      </c>
    </row>
    <row r="361" spans="1:12">
      <c r="A361" s="3">
        <v>36319</v>
      </c>
      <c r="B361" s="1" t="s">
        <v>4731</v>
      </c>
      <c r="C361" s="1">
        <v>3</v>
      </c>
      <c r="D361" s="1" t="s">
        <v>4732</v>
      </c>
      <c r="E361" s="1">
        <v>208</v>
      </c>
      <c r="F361" s="1">
        <v>96</v>
      </c>
      <c r="G361" s="1">
        <v>81</v>
      </c>
      <c r="H361" s="1">
        <f t="shared" si="7"/>
        <v>128.33333333333334</v>
      </c>
      <c r="K361" s="1">
        <v>531</v>
      </c>
      <c r="L361" s="1">
        <v>9529</v>
      </c>
    </row>
    <row r="362" spans="1:12">
      <c r="A362" s="3">
        <v>36326</v>
      </c>
      <c r="B362" s="1" t="s">
        <v>4733</v>
      </c>
      <c r="C362" s="1">
        <v>1</v>
      </c>
      <c r="D362" s="1" t="s">
        <v>4183</v>
      </c>
      <c r="E362" s="1">
        <v>26</v>
      </c>
      <c r="F362" s="1">
        <v>69</v>
      </c>
      <c r="G362" s="1">
        <v>115</v>
      </c>
      <c r="H362" s="1">
        <f t="shared" si="7"/>
        <v>70</v>
      </c>
      <c r="I362" s="1">
        <f>STDEV(H362:H364)</f>
        <v>33.080709383768266</v>
      </c>
      <c r="J362" s="1">
        <f>I362/SQRT(3)</f>
        <v>19.09915646770239</v>
      </c>
      <c r="K362" s="1">
        <v>661</v>
      </c>
      <c r="L362" s="1">
        <v>9529</v>
      </c>
    </row>
    <row r="363" spans="1:12">
      <c r="A363" s="3">
        <v>36326</v>
      </c>
      <c r="B363" s="1" t="s">
        <v>4184</v>
      </c>
      <c r="C363" s="1">
        <v>2</v>
      </c>
      <c r="D363" s="1" t="s">
        <v>4185</v>
      </c>
      <c r="E363" s="1">
        <v>56</v>
      </c>
      <c r="F363" s="1">
        <v>273</v>
      </c>
      <c r="G363" s="1">
        <v>28</v>
      </c>
      <c r="H363" s="1">
        <f t="shared" si="7"/>
        <v>119</v>
      </c>
      <c r="K363" s="1">
        <v>661</v>
      </c>
      <c r="L363" s="1">
        <v>9529</v>
      </c>
    </row>
    <row r="364" spans="1:12">
      <c r="A364" s="3">
        <v>36326</v>
      </c>
      <c r="B364" s="1" t="s">
        <v>4186</v>
      </c>
      <c r="C364" s="1">
        <v>3</v>
      </c>
      <c r="D364" s="1" t="s">
        <v>4187</v>
      </c>
      <c r="E364" s="1">
        <v>55</v>
      </c>
      <c r="F364" s="1">
        <v>50</v>
      </c>
      <c r="G364" s="1">
        <v>63</v>
      </c>
      <c r="H364" s="1">
        <f t="shared" si="7"/>
        <v>56</v>
      </c>
      <c r="K364" s="1">
        <v>661</v>
      </c>
      <c r="L364" s="1">
        <v>9529</v>
      </c>
    </row>
    <row r="365" spans="1:12">
      <c r="A365" s="3">
        <v>36333</v>
      </c>
      <c r="B365" s="1" t="s">
        <v>4188</v>
      </c>
      <c r="C365" s="1">
        <v>1</v>
      </c>
      <c r="D365" s="1" t="s">
        <v>4189</v>
      </c>
      <c r="E365" s="1">
        <v>51</v>
      </c>
      <c r="F365" s="1">
        <v>74</v>
      </c>
      <c r="G365" s="1">
        <v>27</v>
      </c>
      <c r="H365" s="1">
        <f t="shared" si="7"/>
        <v>50.666666666666664</v>
      </c>
      <c r="I365" s="1">
        <f>STDEV(H365:H367)</f>
        <v>9.1002645464192291</v>
      </c>
      <c r="J365" s="1">
        <f>I365/SQRT(3)</f>
        <v>5.2540401855719496</v>
      </c>
      <c r="K365" s="1">
        <v>531</v>
      </c>
      <c r="L365" s="1">
        <v>9529</v>
      </c>
    </row>
    <row r="366" spans="1:12">
      <c r="A366" s="3">
        <v>36333</v>
      </c>
      <c r="B366" s="1" t="s">
        <v>3924</v>
      </c>
      <c r="C366" s="1">
        <v>2</v>
      </c>
      <c r="D366" s="1" t="s">
        <v>3925</v>
      </c>
      <c r="E366" s="1">
        <v>54</v>
      </c>
      <c r="F366" s="1">
        <v>62</v>
      </c>
      <c r="G366" s="1">
        <v>80</v>
      </c>
      <c r="H366" s="1">
        <f t="shared" si="7"/>
        <v>65.333333333333329</v>
      </c>
      <c r="K366" s="1">
        <v>531</v>
      </c>
      <c r="L366" s="1">
        <v>9529</v>
      </c>
    </row>
    <row r="367" spans="1:12">
      <c r="A367" s="3">
        <v>36333</v>
      </c>
      <c r="B367" s="1" t="s">
        <v>3926</v>
      </c>
      <c r="C367" s="1">
        <v>3</v>
      </c>
      <c r="D367" s="1" t="s">
        <v>3927</v>
      </c>
      <c r="E367" s="1">
        <v>44</v>
      </c>
      <c r="F367" s="1">
        <v>58</v>
      </c>
      <c r="G367" s="1">
        <v>44</v>
      </c>
      <c r="H367" s="1">
        <f t="shared" si="7"/>
        <v>48.666666666666664</v>
      </c>
      <c r="K367" s="1">
        <v>531</v>
      </c>
      <c r="L367" s="1">
        <v>9529</v>
      </c>
    </row>
    <row r="368" spans="1:12">
      <c r="A368" s="3">
        <v>36340</v>
      </c>
      <c r="B368" s="1" t="s">
        <v>3928</v>
      </c>
      <c r="C368" s="1">
        <v>1</v>
      </c>
      <c r="D368" s="1" t="s">
        <v>3929</v>
      </c>
      <c r="E368" s="1">
        <v>30</v>
      </c>
      <c r="F368" s="1">
        <v>12</v>
      </c>
      <c r="G368" s="1">
        <v>47</v>
      </c>
      <c r="H368" s="1">
        <f t="shared" si="7"/>
        <v>29.666666666666668</v>
      </c>
      <c r="I368" s="1">
        <f>STDEV(H368:H370)</f>
        <v>16.405735221200821</v>
      </c>
      <c r="J368" s="1">
        <f>I368/SQRT(3)</f>
        <v>9.4718556462140189</v>
      </c>
      <c r="K368" s="1">
        <v>531</v>
      </c>
      <c r="L368" s="1">
        <v>9529</v>
      </c>
    </row>
    <row r="369" spans="1:12">
      <c r="A369" s="3">
        <v>36340</v>
      </c>
      <c r="B369" s="1" t="s">
        <v>3930</v>
      </c>
      <c r="C369" s="1">
        <v>2</v>
      </c>
      <c r="D369" s="1" t="s">
        <v>3931</v>
      </c>
      <c r="E369" s="1">
        <v>66</v>
      </c>
      <c r="F369" s="1">
        <v>59</v>
      </c>
      <c r="G369" s="1">
        <v>27</v>
      </c>
      <c r="H369" s="1">
        <f t="shared" si="7"/>
        <v>50.666666666666664</v>
      </c>
      <c r="K369" s="1">
        <v>531</v>
      </c>
      <c r="L369" s="1">
        <v>9529</v>
      </c>
    </row>
    <row r="370" spans="1:12">
      <c r="A370" s="3">
        <v>36340</v>
      </c>
      <c r="B370" s="1" t="s">
        <v>3932</v>
      </c>
      <c r="C370" s="1">
        <v>3</v>
      </c>
      <c r="D370" s="1" t="s">
        <v>3933</v>
      </c>
      <c r="E370" s="1">
        <v>58</v>
      </c>
      <c r="F370" s="1">
        <v>70</v>
      </c>
      <c r="G370" s="1">
        <v>58</v>
      </c>
      <c r="H370" s="1">
        <f t="shared" si="7"/>
        <v>62</v>
      </c>
      <c r="K370" s="1">
        <v>531</v>
      </c>
      <c r="L370" s="1">
        <v>9529</v>
      </c>
    </row>
    <row r="371" spans="1:12">
      <c r="A371" s="3">
        <v>36347</v>
      </c>
      <c r="B371" s="1" t="s">
        <v>3934</v>
      </c>
      <c r="C371" s="1">
        <v>1</v>
      </c>
      <c r="D371" s="1" t="s">
        <v>3935</v>
      </c>
      <c r="E371" s="1">
        <v>83</v>
      </c>
      <c r="F371" s="1">
        <v>79</v>
      </c>
      <c r="G371" s="1">
        <v>29</v>
      </c>
      <c r="H371" s="1">
        <f t="shared" si="7"/>
        <v>63.666666666666664</v>
      </c>
      <c r="I371" s="1">
        <f>STDEV(H371:H373)</f>
        <v>15.014807506073623</v>
      </c>
      <c r="J371" s="1">
        <f>I371/SQRT(3)</f>
        <v>8.6688031554620206</v>
      </c>
      <c r="K371" s="1">
        <v>661</v>
      </c>
      <c r="L371" s="1">
        <v>9529</v>
      </c>
    </row>
    <row r="372" spans="1:12">
      <c r="A372" s="3">
        <v>36347</v>
      </c>
      <c r="B372" s="1" t="s">
        <v>3936</v>
      </c>
      <c r="C372" s="1">
        <v>2</v>
      </c>
      <c r="D372" s="1" t="s">
        <v>3937</v>
      </c>
      <c r="E372" s="1">
        <v>78</v>
      </c>
      <c r="F372" s="1">
        <v>17</v>
      </c>
      <c r="G372" s="1">
        <v>17</v>
      </c>
      <c r="H372" s="1">
        <f t="shared" si="7"/>
        <v>37.333333333333336</v>
      </c>
      <c r="K372" s="1">
        <v>661</v>
      </c>
      <c r="L372" s="1">
        <v>9529</v>
      </c>
    </row>
    <row r="373" spans="1:12">
      <c r="A373" s="3">
        <v>36347</v>
      </c>
      <c r="B373" s="1" t="s">
        <v>3938</v>
      </c>
      <c r="C373" s="1">
        <v>3</v>
      </c>
      <c r="D373" s="1" t="s">
        <v>3939</v>
      </c>
      <c r="E373" s="1">
        <v>23</v>
      </c>
      <c r="F373" s="1">
        <v>48</v>
      </c>
      <c r="G373" s="1">
        <v>43</v>
      </c>
      <c r="H373" s="1">
        <f t="shared" si="7"/>
        <v>38</v>
      </c>
      <c r="K373" s="1">
        <v>661</v>
      </c>
      <c r="L373" s="1">
        <v>9529</v>
      </c>
    </row>
    <row r="374" spans="1:12">
      <c r="A374" s="3">
        <v>36354</v>
      </c>
      <c r="B374" s="1" t="s">
        <v>3940</v>
      </c>
      <c r="C374" s="1">
        <v>1</v>
      </c>
      <c r="D374" s="1" t="s">
        <v>3941</v>
      </c>
      <c r="E374" s="1">
        <v>10</v>
      </c>
      <c r="F374" s="1">
        <v>6</v>
      </c>
      <c r="G374" s="1">
        <v>16</v>
      </c>
      <c r="H374" s="1">
        <f t="shared" si="7"/>
        <v>10.666666666666666</v>
      </c>
      <c r="I374" s="1">
        <f>STDEV(H374:H376)</f>
        <v>1.6442942874387465</v>
      </c>
      <c r="J374" s="1">
        <f>I374/SQRT(3)</f>
        <v>0.94933374947972426</v>
      </c>
      <c r="K374" s="1">
        <v>531</v>
      </c>
      <c r="L374" s="1">
        <v>9529</v>
      </c>
    </row>
    <row r="375" spans="1:12">
      <c r="A375" s="3">
        <v>36354</v>
      </c>
      <c r="B375" s="1" t="s">
        <v>3942</v>
      </c>
      <c r="C375" s="1">
        <v>2</v>
      </c>
      <c r="D375" s="1" t="s">
        <v>3943</v>
      </c>
      <c r="E375" s="1">
        <v>13</v>
      </c>
      <c r="F375" s="1">
        <v>12</v>
      </c>
      <c r="G375" s="1">
        <v>6</v>
      </c>
      <c r="H375" s="1">
        <f t="shared" si="7"/>
        <v>10.333333333333334</v>
      </c>
      <c r="K375" s="1">
        <v>531</v>
      </c>
      <c r="L375" s="1">
        <v>9529</v>
      </c>
    </row>
    <row r="376" spans="1:12">
      <c r="A376" s="3">
        <v>36354</v>
      </c>
      <c r="B376" s="1" t="s">
        <v>3944</v>
      </c>
      <c r="C376" s="1">
        <v>3</v>
      </c>
      <c r="D376" s="1" t="s">
        <v>3945</v>
      </c>
      <c r="E376" s="1">
        <v>6</v>
      </c>
      <c r="F376" s="1">
        <v>5</v>
      </c>
      <c r="G376" s="1">
        <v>12</v>
      </c>
      <c r="H376" s="1">
        <f t="shared" si="7"/>
        <v>7.666666666666667</v>
      </c>
      <c r="K376" s="1">
        <v>531</v>
      </c>
      <c r="L376" s="1">
        <v>9529</v>
      </c>
    </row>
    <row r="377" spans="1:12">
      <c r="A377" s="3">
        <v>36361</v>
      </c>
      <c r="B377" s="1" t="s">
        <v>3946</v>
      </c>
      <c r="C377" s="1">
        <v>1</v>
      </c>
      <c r="D377" s="1" t="s">
        <v>3947</v>
      </c>
      <c r="E377" s="1">
        <v>11</v>
      </c>
      <c r="F377" s="1">
        <v>13</v>
      </c>
      <c r="G377" s="1">
        <v>12</v>
      </c>
      <c r="H377" s="1">
        <f t="shared" si="7"/>
        <v>12</v>
      </c>
      <c r="I377" s="1">
        <f>STDEV(H377:H379)</f>
        <v>5.315943872846975</v>
      </c>
      <c r="J377" s="1">
        <f>I377/SQRT(3)</f>
        <v>3.0691616259851431</v>
      </c>
      <c r="K377" s="1">
        <v>531</v>
      </c>
      <c r="L377" s="1">
        <v>9529</v>
      </c>
    </row>
    <row r="378" spans="1:12">
      <c r="A378" s="3">
        <v>36361</v>
      </c>
      <c r="B378" s="1" t="s">
        <v>3948</v>
      </c>
      <c r="C378" s="1">
        <v>2</v>
      </c>
      <c r="D378" s="1" t="s">
        <v>3669</v>
      </c>
      <c r="E378" s="1">
        <v>10</v>
      </c>
      <c r="F378" s="1">
        <v>8</v>
      </c>
      <c r="G378" s="1">
        <v>9</v>
      </c>
      <c r="H378" s="1">
        <f t="shared" si="7"/>
        <v>9</v>
      </c>
      <c r="K378" s="1">
        <v>531</v>
      </c>
      <c r="L378" s="1">
        <v>9529</v>
      </c>
    </row>
    <row r="379" spans="1:12">
      <c r="A379" s="3">
        <v>36361</v>
      </c>
      <c r="B379" s="1" t="s">
        <v>3670</v>
      </c>
      <c r="C379" s="1">
        <v>3</v>
      </c>
      <c r="D379" s="1" t="s">
        <v>3671</v>
      </c>
      <c r="E379" s="1">
        <v>4</v>
      </c>
      <c r="F379" s="1">
        <v>22</v>
      </c>
      <c r="G379" s="1">
        <v>32</v>
      </c>
      <c r="H379" s="1">
        <f t="shared" si="7"/>
        <v>19.333333333333332</v>
      </c>
      <c r="K379" s="1">
        <v>531</v>
      </c>
      <c r="L379" s="1">
        <v>9529</v>
      </c>
    </row>
    <row r="380" spans="1:12">
      <c r="A380" s="3">
        <v>36368</v>
      </c>
      <c r="B380" s="1" t="s">
        <v>3672</v>
      </c>
      <c r="C380" s="1">
        <v>1</v>
      </c>
      <c r="D380" s="1" t="s">
        <v>3673</v>
      </c>
      <c r="E380" s="1">
        <v>18</v>
      </c>
      <c r="F380" s="1">
        <v>23</v>
      </c>
      <c r="G380" s="1">
        <v>13</v>
      </c>
      <c r="H380" s="1">
        <f t="shared" si="7"/>
        <v>18</v>
      </c>
      <c r="I380" s="1">
        <f>STDEV(H380:H382)</f>
        <v>5.0037023329767596</v>
      </c>
      <c r="J380" s="1">
        <f>I380/SQRT(3)</f>
        <v>2.8888888888888906</v>
      </c>
      <c r="K380" s="1">
        <v>661</v>
      </c>
      <c r="L380" s="1">
        <v>9529</v>
      </c>
    </row>
    <row r="381" spans="1:12">
      <c r="A381" s="3">
        <v>36368</v>
      </c>
      <c r="B381" s="1" t="s">
        <v>3674</v>
      </c>
      <c r="C381" s="1">
        <v>2</v>
      </c>
      <c r="D381" s="1" t="s">
        <v>3675</v>
      </c>
      <c r="E381" s="1">
        <v>28</v>
      </c>
      <c r="F381" s="1">
        <v>25</v>
      </c>
      <c r="G381" s="1">
        <v>15</v>
      </c>
      <c r="H381" s="1">
        <f t="shared" si="7"/>
        <v>22.666666666666668</v>
      </c>
      <c r="K381" s="1">
        <v>661</v>
      </c>
      <c r="L381" s="1">
        <v>9529</v>
      </c>
    </row>
    <row r="382" spans="1:12">
      <c r="A382" s="3">
        <v>36368</v>
      </c>
      <c r="B382" s="1" t="s">
        <v>3676</v>
      </c>
      <c r="C382" s="1">
        <v>3</v>
      </c>
      <c r="D382" s="1" t="s">
        <v>3677</v>
      </c>
      <c r="E382" s="1">
        <v>33</v>
      </c>
      <c r="F382" s="1">
        <v>41</v>
      </c>
      <c r="G382" s="1">
        <v>10</v>
      </c>
      <c r="H382" s="1">
        <f t="shared" si="7"/>
        <v>28</v>
      </c>
      <c r="K382" s="1">
        <v>661</v>
      </c>
      <c r="L382" s="1">
        <v>9529</v>
      </c>
    </row>
    <row r="383" spans="1:12">
      <c r="A383" s="3">
        <v>36375</v>
      </c>
      <c r="B383" s="1" t="s">
        <v>3678</v>
      </c>
      <c r="C383" s="1">
        <v>1</v>
      </c>
      <c r="D383" s="1" t="s">
        <v>3679</v>
      </c>
      <c r="E383" s="1">
        <v>80</v>
      </c>
      <c r="F383" s="1">
        <v>38</v>
      </c>
      <c r="G383" s="1">
        <v>86</v>
      </c>
      <c r="H383" s="1">
        <f t="shared" si="7"/>
        <v>68</v>
      </c>
      <c r="I383" s="1">
        <f>STDEV(H383:H385)</f>
        <v>10.78235870574064</v>
      </c>
      <c r="J383" s="1">
        <f>I383/SQRT(3)</f>
        <v>6.2251977012584634</v>
      </c>
      <c r="K383" s="1">
        <v>661</v>
      </c>
      <c r="L383" s="1">
        <v>9529</v>
      </c>
    </row>
    <row r="384" spans="1:12">
      <c r="A384" s="3">
        <v>36375</v>
      </c>
      <c r="B384" s="1" t="s">
        <v>3680</v>
      </c>
      <c r="C384" s="1">
        <v>2</v>
      </c>
      <c r="D384" s="1" t="s">
        <v>3681</v>
      </c>
      <c r="E384" s="1">
        <v>67</v>
      </c>
      <c r="F384" s="1">
        <v>47</v>
      </c>
      <c r="G384" s="1">
        <v>35</v>
      </c>
      <c r="H384" s="1">
        <f t="shared" si="7"/>
        <v>49.666666666666664</v>
      </c>
      <c r="K384" s="1">
        <v>661</v>
      </c>
      <c r="L384" s="1">
        <v>9529</v>
      </c>
    </row>
    <row r="385" spans="1:12">
      <c r="A385" s="3">
        <v>36375</v>
      </c>
      <c r="B385" s="1" t="s">
        <v>3682</v>
      </c>
      <c r="C385" s="1">
        <v>3</v>
      </c>
      <c r="D385" s="1" t="s">
        <v>3962</v>
      </c>
      <c r="E385" s="1">
        <v>99</v>
      </c>
      <c r="F385" s="1">
        <v>53</v>
      </c>
      <c r="G385" s="1">
        <v>54</v>
      </c>
      <c r="H385" s="1">
        <f t="shared" si="7"/>
        <v>68.666666666666671</v>
      </c>
      <c r="K385" s="1">
        <v>531</v>
      </c>
      <c r="L385" s="1">
        <v>9529</v>
      </c>
    </row>
    <row r="386" spans="1:12">
      <c r="A386" s="3">
        <v>36382</v>
      </c>
      <c r="B386" s="1" t="s">
        <v>3963</v>
      </c>
      <c r="C386" s="1">
        <v>1</v>
      </c>
      <c r="D386" s="1" t="s">
        <v>3964</v>
      </c>
      <c r="E386" s="1">
        <v>80</v>
      </c>
      <c r="F386" s="1">
        <v>95</v>
      </c>
      <c r="G386" s="1">
        <v>91</v>
      </c>
      <c r="H386" s="1">
        <f t="shared" ref="H386:H449" si="8">AVERAGE(E386:G386)</f>
        <v>88.666666666666671</v>
      </c>
      <c r="I386" s="1">
        <f>STDEV(H386:H388)</f>
        <v>11.70153519526079</v>
      </c>
      <c r="J386" s="1">
        <f>I386/SQRT(3)</f>
        <v>6.7558844949156978</v>
      </c>
      <c r="K386" s="1">
        <v>531</v>
      </c>
      <c r="L386" s="1">
        <v>9529</v>
      </c>
    </row>
    <row r="387" spans="1:12">
      <c r="A387" s="3">
        <v>36382</v>
      </c>
      <c r="B387" s="1" t="s">
        <v>3965</v>
      </c>
      <c r="C387" s="1">
        <v>2</v>
      </c>
      <c r="D387" s="1" t="s">
        <v>3966</v>
      </c>
      <c r="E387" s="1">
        <v>80</v>
      </c>
      <c r="F387" s="1">
        <v>62</v>
      </c>
      <c r="G387" s="1">
        <v>60</v>
      </c>
      <c r="H387" s="1">
        <f t="shared" si="8"/>
        <v>67.333333333333329</v>
      </c>
      <c r="K387" s="1">
        <v>531</v>
      </c>
      <c r="L387" s="1">
        <v>9529</v>
      </c>
    </row>
    <row r="388" spans="1:12">
      <c r="A388" s="3">
        <v>36382</v>
      </c>
      <c r="B388" s="1" t="s">
        <v>3967</v>
      </c>
      <c r="C388" s="1">
        <v>3</v>
      </c>
      <c r="D388" s="1" t="s">
        <v>3968</v>
      </c>
      <c r="E388" s="1">
        <v>50</v>
      </c>
      <c r="F388" s="1">
        <v>118</v>
      </c>
      <c r="G388" s="1">
        <v>91</v>
      </c>
      <c r="H388" s="1">
        <f t="shared" si="8"/>
        <v>86.333333333333329</v>
      </c>
      <c r="K388" s="1">
        <v>531</v>
      </c>
      <c r="L388" s="1">
        <v>9529</v>
      </c>
    </row>
    <row r="389" spans="1:12">
      <c r="A389" s="3">
        <v>36389</v>
      </c>
      <c r="B389" s="1" t="s">
        <v>3969</v>
      </c>
      <c r="C389" s="1">
        <v>1</v>
      </c>
      <c r="D389" s="1" t="s">
        <v>3970</v>
      </c>
      <c r="E389" s="1">
        <v>58</v>
      </c>
      <c r="F389" s="1">
        <v>30</v>
      </c>
      <c r="G389" s="1">
        <v>44</v>
      </c>
      <c r="H389" s="1">
        <f t="shared" si="8"/>
        <v>44</v>
      </c>
      <c r="I389" s="1">
        <f>STDEV(H389:H391)</f>
        <v>6.4492319381917929</v>
      </c>
      <c r="J389" s="1">
        <f>I389/SQRT(3)</f>
        <v>3.7234657955813639</v>
      </c>
      <c r="K389" s="1">
        <v>531</v>
      </c>
      <c r="L389" s="1">
        <v>9529</v>
      </c>
    </row>
    <row r="390" spans="1:12">
      <c r="A390" s="3">
        <v>36389</v>
      </c>
      <c r="B390" s="1" t="s">
        <v>3971</v>
      </c>
      <c r="C390" s="1">
        <v>2</v>
      </c>
      <c r="D390" s="1" t="s">
        <v>3707</v>
      </c>
      <c r="E390" s="1">
        <v>27</v>
      </c>
      <c r="F390" s="1">
        <v>50</v>
      </c>
      <c r="G390" s="1">
        <v>54</v>
      </c>
      <c r="H390" s="1">
        <f t="shared" si="8"/>
        <v>43.666666666666664</v>
      </c>
      <c r="K390" s="1">
        <v>531</v>
      </c>
      <c r="L390" s="1">
        <v>9529</v>
      </c>
    </row>
    <row r="391" spans="1:12">
      <c r="A391" s="3">
        <v>36389</v>
      </c>
      <c r="B391" s="1" t="s">
        <v>3708</v>
      </c>
      <c r="C391" s="1">
        <v>3</v>
      </c>
      <c r="D391" s="1" t="s">
        <v>3709</v>
      </c>
      <c r="E391" s="1">
        <v>41</v>
      </c>
      <c r="F391" s="1">
        <v>58</v>
      </c>
      <c r="G391" s="1">
        <v>66</v>
      </c>
      <c r="H391" s="1">
        <f t="shared" si="8"/>
        <v>55</v>
      </c>
      <c r="K391" s="1">
        <v>531</v>
      </c>
      <c r="L391" s="1">
        <v>9529</v>
      </c>
    </row>
    <row r="392" spans="1:12">
      <c r="A392" s="3">
        <v>36307</v>
      </c>
      <c r="B392" s="1" t="s">
        <v>3710</v>
      </c>
      <c r="C392" s="1">
        <v>1</v>
      </c>
      <c r="D392" s="1" t="s">
        <v>3711</v>
      </c>
      <c r="E392" s="1">
        <v>0</v>
      </c>
      <c r="F392" s="1">
        <v>1</v>
      </c>
      <c r="G392" s="1">
        <v>0</v>
      </c>
      <c r="H392" s="1">
        <f t="shared" si="8"/>
        <v>0.33333333333333331</v>
      </c>
      <c r="I392" s="1">
        <f>STDEV(H392:H394)</f>
        <v>0.19245008972987526</v>
      </c>
      <c r="J392" s="1">
        <f>I392/SQRT(3)</f>
        <v>0.11111111111111112</v>
      </c>
      <c r="K392" s="1">
        <v>531</v>
      </c>
      <c r="L392" s="1">
        <v>84480</v>
      </c>
    </row>
    <row r="393" spans="1:12">
      <c r="A393" s="3">
        <v>36307</v>
      </c>
      <c r="B393" s="1" t="s">
        <v>3712</v>
      </c>
      <c r="C393" s="1">
        <v>2</v>
      </c>
      <c r="D393" s="1" t="s">
        <v>3713</v>
      </c>
      <c r="E393" s="1">
        <v>0</v>
      </c>
      <c r="F393" s="1">
        <v>0</v>
      </c>
      <c r="G393" s="1">
        <v>0</v>
      </c>
      <c r="H393" s="1">
        <f t="shared" si="8"/>
        <v>0</v>
      </c>
      <c r="K393" s="1">
        <v>531</v>
      </c>
      <c r="L393" s="1">
        <v>84480</v>
      </c>
    </row>
    <row r="394" spans="1:12">
      <c r="A394" s="3">
        <v>36307</v>
      </c>
      <c r="B394" s="1" t="s">
        <v>3714</v>
      </c>
      <c r="C394" s="1">
        <v>3</v>
      </c>
      <c r="D394" s="1" t="s">
        <v>3715</v>
      </c>
      <c r="E394" s="1">
        <v>0</v>
      </c>
      <c r="F394" s="1">
        <v>0</v>
      </c>
      <c r="G394" s="1">
        <v>0</v>
      </c>
      <c r="H394" s="1">
        <f t="shared" si="8"/>
        <v>0</v>
      </c>
      <c r="K394" s="1">
        <v>531</v>
      </c>
      <c r="L394" s="1">
        <v>84480</v>
      </c>
    </row>
    <row r="395" spans="1:12">
      <c r="A395" s="3">
        <v>36312</v>
      </c>
      <c r="B395" s="1" t="s">
        <v>3716</v>
      </c>
      <c r="C395" s="1">
        <v>1</v>
      </c>
      <c r="D395" s="1" t="s">
        <v>3717</v>
      </c>
      <c r="E395" s="1">
        <v>1</v>
      </c>
      <c r="F395" s="1">
        <v>0</v>
      </c>
      <c r="G395" s="1">
        <v>0</v>
      </c>
      <c r="H395" s="1">
        <f t="shared" si="8"/>
        <v>0.33333333333333331</v>
      </c>
      <c r="I395" s="1">
        <f>STDEV(H395:H397)</f>
        <v>0.19245008972987526</v>
      </c>
      <c r="J395" s="1">
        <f>I395/SQRT(3)</f>
        <v>0.11111111111111112</v>
      </c>
      <c r="K395" s="1">
        <v>531</v>
      </c>
      <c r="L395" s="1">
        <v>84480</v>
      </c>
    </row>
    <row r="396" spans="1:12">
      <c r="A396" s="3">
        <v>36312</v>
      </c>
      <c r="B396" s="1" t="s">
        <v>3718</v>
      </c>
      <c r="C396" s="1">
        <v>2</v>
      </c>
      <c r="D396" s="1" t="s">
        <v>3719</v>
      </c>
      <c r="E396" s="1">
        <v>0</v>
      </c>
      <c r="F396" s="1">
        <v>0</v>
      </c>
      <c r="G396" s="1">
        <v>0</v>
      </c>
      <c r="H396" s="1">
        <f t="shared" si="8"/>
        <v>0</v>
      </c>
      <c r="K396" s="1">
        <v>531</v>
      </c>
      <c r="L396" s="1">
        <v>84480</v>
      </c>
    </row>
    <row r="397" spans="1:12">
      <c r="A397" s="3">
        <v>36312</v>
      </c>
      <c r="B397" s="1" t="s">
        <v>3720</v>
      </c>
      <c r="C397" s="1">
        <v>3</v>
      </c>
      <c r="D397" s="1" t="s">
        <v>3721</v>
      </c>
      <c r="E397" s="1">
        <v>0</v>
      </c>
      <c r="F397" s="1">
        <v>0</v>
      </c>
      <c r="G397" s="1">
        <v>0</v>
      </c>
      <c r="H397" s="1">
        <f t="shared" si="8"/>
        <v>0</v>
      </c>
      <c r="K397" s="1">
        <v>531</v>
      </c>
      <c r="L397" s="1">
        <v>84480</v>
      </c>
    </row>
    <row r="398" spans="1:12">
      <c r="A398" s="3">
        <v>36319</v>
      </c>
      <c r="B398" s="1" t="s">
        <v>3406</v>
      </c>
      <c r="C398" s="1">
        <v>1</v>
      </c>
      <c r="D398" s="1" t="s">
        <v>3407</v>
      </c>
      <c r="E398" s="1">
        <v>1</v>
      </c>
      <c r="F398" s="1">
        <v>2</v>
      </c>
      <c r="G398" s="1">
        <v>0</v>
      </c>
      <c r="H398" s="1">
        <f t="shared" si="8"/>
        <v>1</v>
      </c>
      <c r="I398" s="1">
        <f>STDEV(H398:H400)</f>
        <v>0.19245008972987568</v>
      </c>
      <c r="J398" s="1">
        <f>I398/SQRT(3)</f>
        <v>0.11111111111111137</v>
      </c>
      <c r="K398" s="1">
        <v>531</v>
      </c>
      <c r="L398" s="1">
        <v>84480</v>
      </c>
    </row>
    <row r="399" spans="1:12">
      <c r="A399" s="3">
        <v>36319</v>
      </c>
      <c r="B399" s="1" t="s">
        <v>3408</v>
      </c>
      <c r="C399" s="1">
        <v>2</v>
      </c>
      <c r="D399" s="1" t="s">
        <v>3409</v>
      </c>
      <c r="E399" s="1">
        <v>0</v>
      </c>
      <c r="F399" s="1">
        <v>2</v>
      </c>
      <c r="G399" s="1">
        <v>0</v>
      </c>
      <c r="H399" s="1">
        <f t="shared" si="8"/>
        <v>0.66666666666666663</v>
      </c>
      <c r="K399" s="1">
        <v>531</v>
      </c>
      <c r="L399" s="1">
        <v>84480</v>
      </c>
    </row>
    <row r="400" spans="1:12">
      <c r="A400" s="3">
        <v>36319</v>
      </c>
      <c r="B400" s="1" t="s">
        <v>3110</v>
      </c>
      <c r="C400" s="1">
        <v>3</v>
      </c>
      <c r="D400" s="1" t="s">
        <v>3111</v>
      </c>
      <c r="E400" s="1">
        <v>1</v>
      </c>
      <c r="F400" s="1">
        <v>2</v>
      </c>
      <c r="G400" s="1">
        <v>0</v>
      </c>
      <c r="H400" s="1">
        <f t="shared" si="8"/>
        <v>1</v>
      </c>
      <c r="K400" s="1">
        <v>531</v>
      </c>
      <c r="L400" s="1">
        <v>84480</v>
      </c>
    </row>
    <row r="401" spans="1:12">
      <c r="A401" s="3">
        <v>36326</v>
      </c>
      <c r="B401" s="1" t="s">
        <v>3112</v>
      </c>
      <c r="C401" s="1">
        <v>1</v>
      </c>
      <c r="D401" s="1" t="s">
        <v>3113</v>
      </c>
      <c r="E401" s="1">
        <v>0</v>
      </c>
      <c r="F401" s="1">
        <v>0</v>
      </c>
      <c r="G401" s="1">
        <v>2</v>
      </c>
      <c r="H401" s="1">
        <f t="shared" si="8"/>
        <v>0.66666666666666663</v>
      </c>
      <c r="I401" s="1">
        <f>STDEV(H401:H403)</f>
        <v>1.1547005383792517</v>
      </c>
      <c r="J401" s="1">
        <f>I401/SQRT(3)</f>
        <v>0.66666666666666674</v>
      </c>
      <c r="K401" s="1">
        <v>661</v>
      </c>
      <c r="L401" s="1">
        <v>84480</v>
      </c>
    </row>
    <row r="402" spans="1:12">
      <c r="A402" s="3">
        <v>36326</v>
      </c>
      <c r="B402" s="1" t="s">
        <v>3114</v>
      </c>
      <c r="C402" s="1">
        <v>2</v>
      </c>
      <c r="D402" s="1" t="s">
        <v>3115</v>
      </c>
      <c r="E402" s="1">
        <v>1</v>
      </c>
      <c r="F402" s="1">
        <v>7</v>
      </c>
      <c r="G402" s="1">
        <v>0</v>
      </c>
      <c r="H402" s="1">
        <f t="shared" si="8"/>
        <v>2.6666666666666665</v>
      </c>
      <c r="K402" s="1">
        <v>661</v>
      </c>
      <c r="L402" s="1">
        <v>84480</v>
      </c>
    </row>
    <row r="403" spans="1:12">
      <c r="A403" s="3">
        <v>36326</v>
      </c>
      <c r="B403" s="1" t="s">
        <v>3116</v>
      </c>
      <c r="C403" s="1">
        <v>3</v>
      </c>
      <c r="D403" s="1" t="s">
        <v>3117</v>
      </c>
      <c r="E403" s="1">
        <v>0</v>
      </c>
      <c r="F403" s="1">
        <v>1</v>
      </c>
      <c r="G403" s="1">
        <v>1</v>
      </c>
      <c r="H403" s="1">
        <f t="shared" si="8"/>
        <v>0.66666666666666663</v>
      </c>
      <c r="K403" s="1">
        <v>661</v>
      </c>
      <c r="L403" s="1">
        <v>84480</v>
      </c>
    </row>
    <row r="404" spans="1:12">
      <c r="A404" s="3">
        <v>36333</v>
      </c>
      <c r="B404" s="1" t="s">
        <v>3414</v>
      </c>
      <c r="C404" s="1">
        <v>1</v>
      </c>
      <c r="D404" s="1" t="s">
        <v>3415</v>
      </c>
      <c r="E404" s="1">
        <v>1</v>
      </c>
      <c r="F404" s="1">
        <v>6</v>
      </c>
      <c r="G404" s="1">
        <v>0</v>
      </c>
      <c r="H404" s="1">
        <f t="shared" si="8"/>
        <v>2.3333333333333335</v>
      </c>
      <c r="I404" s="1">
        <f>STDEV(H404:H406)</f>
        <v>1.7638342073763935</v>
      </c>
      <c r="J404" s="1">
        <f>I404/SQRT(3)</f>
        <v>1.0183501544346309</v>
      </c>
      <c r="K404" s="1">
        <v>531</v>
      </c>
      <c r="L404" s="1">
        <v>84480</v>
      </c>
    </row>
    <row r="405" spans="1:12">
      <c r="A405" s="3">
        <v>36333</v>
      </c>
      <c r="B405" s="1" t="s">
        <v>3416</v>
      </c>
      <c r="C405" s="1">
        <v>2</v>
      </c>
      <c r="D405" s="1" t="s">
        <v>3417</v>
      </c>
      <c r="E405" s="1">
        <v>4</v>
      </c>
      <c r="F405" s="1">
        <v>7</v>
      </c>
      <c r="G405" s="1">
        <v>4</v>
      </c>
      <c r="H405" s="1">
        <f t="shared" si="8"/>
        <v>5</v>
      </c>
      <c r="K405" s="1">
        <v>531</v>
      </c>
      <c r="L405" s="1">
        <v>84480</v>
      </c>
    </row>
    <row r="406" spans="1:12">
      <c r="A406" s="3">
        <v>36333</v>
      </c>
      <c r="B406" s="1" t="s">
        <v>3418</v>
      </c>
      <c r="C406" s="1">
        <v>3</v>
      </c>
      <c r="D406" s="1" t="s">
        <v>3419</v>
      </c>
      <c r="E406" s="1">
        <v>0</v>
      </c>
      <c r="F406" s="1">
        <v>2</v>
      </c>
      <c r="G406" s="1">
        <v>3</v>
      </c>
      <c r="H406" s="1">
        <f t="shared" si="8"/>
        <v>1.6666666666666667</v>
      </c>
      <c r="K406" s="1">
        <v>531</v>
      </c>
      <c r="L406" s="1">
        <v>84480</v>
      </c>
    </row>
    <row r="407" spans="1:12">
      <c r="A407" s="3">
        <v>36340</v>
      </c>
      <c r="B407" s="1" t="s">
        <v>3420</v>
      </c>
      <c r="C407" s="1">
        <v>1</v>
      </c>
      <c r="D407" s="1" t="s">
        <v>3734</v>
      </c>
      <c r="E407" s="1">
        <v>1</v>
      </c>
      <c r="F407" s="1">
        <v>2</v>
      </c>
      <c r="G407" s="1">
        <v>1</v>
      </c>
      <c r="H407" s="1">
        <f t="shared" si="8"/>
        <v>1.3333333333333333</v>
      </c>
      <c r="I407" s="1">
        <f>STDEV(H407:H409)</f>
        <v>1.5275252316519463</v>
      </c>
      <c r="J407" s="1">
        <f>I407/SQRT(3)</f>
        <v>0.88191710368819676</v>
      </c>
      <c r="K407" s="1">
        <v>531</v>
      </c>
      <c r="L407" s="1">
        <v>84480</v>
      </c>
    </row>
    <row r="408" spans="1:12">
      <c r="A408" s="3">
        <v>36340</v>
      </c>
      <c r="B408" s="1" t="s">
        <v>3735</v>
      </c>
      <c r="C408" s="1">
        <v>2</v>
      </c>
      <c r="D408" s="1" t="s">
        <v>3736</v>
      </c>
      <c r="E408" s="1">
        <v>5</v>
      </c>
      <c r="F408" s="1">
        <v>4</v>
      </c>
      <c r="G408" s="1">
        <v>4</v>
      </c>
      <c r="H408" s="1">
        <f t="shared" si="8"/>
        <v>4.333333333333333</v>
      </c>
      <c r="K408" s="1">
        <v>531</v>
      </c>
      <c r="L408" s="1">
        <v>84480</v>
      </c>
    </row>
    <row r="409" spans="1:12">
      <c r="A409" s="3">
        <v>36340</v>
      </c>
      <c r="B409" s="1" t="s">
        <v>3737</v>
      </c>
      <c r="C409" s="1">
        <v>3</v>
      </c>
      <c r="D409" s="1" t="s">
        <v>3738</v>
      </c>
      <c r="E409" s="1">
        <v>3</v>
      </c>
      <c r="F409" s="1">
        <v>6</v>
      </c>
      <c r="G409" s="1">
        <v>1</v>
      </c>
      <c r="H409" s="1">
        <f t="shared" si="8"/>
        <v>3.3333333333333335</v>
      </c>
      <c r="K409" s="1">
        <v>531</v>
      </c>
      <c r="L409" s="1">
        <v>84480</v>
      </c>
    </row>
    <row r="410" spans="1:12">
      <c r="A410" s="3">
        <v>36347</v>
      </c>
      <c r="B410" s="1" t="s">
        <v>3739</v>
      </c>
      <c r="C410" s="1">
        <v>1</v>
      </c>
      <c r="D410" s="1" t="s">
        <v>3740</v>
      </c>
      <c r="E410" s="1">
        <v>5</v>
      </c>
      <c r="F410" s="1">
        <v>7</v>
      </c>
      <c r="G410" s="1">
        <v>3</v>
      </c>
      <c r="H410" s="1">
        <f t="shared" si="8"/>
        <v>5</v>
      </c>
      <c r="I410" s="1">
        <f>STDEV(H410:H412)</f>
        <v>1.7105338131489607</v>
      </c>
      <c r="J410" s="1">
        <f>I410/SQRT(3)</f>
        <v>0.98757715747950958</v>
      </c>
      <c r="K410" s="1">
        <v>661</v>
      </c>
      <c r="L410" s="1">
        <v>84480</v>
      </c>
    </row>
    <row r="411" spans="1:12">
      <c r="A411" s="3">
        <v>36347</v>
      </c>
      <c r="B411" s="1" t="s">
        <v>3741</v>
      </c>
      <c r="C411" s="1">
        <v>2</v>
      </c>
      <c r="D411" s="1" t="s">
        <v>3742</v>
      </c>
      <c r="E411" s="1">
        <v>1</v>
      </c>
      <c r="F411" s="1">
        <v>2</v>
      </c>
      <c r="G411" s="1">
        <v>2</v>
      </c>
      <c r="H411" s="1">
        <f t="shared" si="8"/>
        <v>1.6666666666666667</v>
      </c>
      <c r="K411" s="1">
        <v>661</v>
      </c>
      <c r="L411" s="1">
        <v>84480</v>
      </c>
    </row>
    <row r="412" spans="1:12">
      <c r="A412" s="3">
        <v>36347</v>
      </c>
      <c r="B412" s="1" t="s">
        <v>3743</v>
      </c>
      <c r="C412" s="1">
        <v>3</v>
      </c>
      <c r="D412" s="1" t="s">
        <v>3744</v>
      </c>
      <c r="E412" s="1">
        <v>4</v>
      </c>
      <c r="F412" s="1">
        <v>4</v>
      </c>
      <c r="G412" s="1">
        <v>4</v>
      </c>
      <c r="H412" s="1">
        <f t="shared" si="8"/>
        <v>4</v>
      </c>
      <c r="K412" s="1">
        <v>661</v>
      </c>
      <c r="L412" s="1">
        <v>84480</v>
      </c>
    </row>
    <row r="413" spans="1:12">
      <c r="A413" s="3">
        <v>36354</v>
      </c>
      <c r="B413" s="1" t="s">
        <v>3745</v>
      </c>
      <c r="C413" s="1">
        <v>1</v>
      </c>
      <c r="D413" s="1" t="s">
        <v>3746</v>
      </c>
      <c r="E413" s="1">
        <v>14</v>
      </c>
      <c r="F413" s="1">
        <v>9</v>
      </c>
      <c r="G413" s="1">
        <v>8</v>
      </c>
      <c r="H413" s="1">
        <f t="shared" si="8"/>
        <v>10.333333333333334</v>
      </c>
      <c r="I413" s="1">
        <f>STDEV(H413:H415)</f>
        <v>2.5458753860865722</v>
      </c>
      <c r="J413" s="1">
        <f>I413/SQRT(3)</f>
        <v>1.4698618394803249</v>
      </c>
      <c r="K413" s="1">
        <v>531</v>
      </c>
      <c r="L413" s="1">
        <v>84480</v>
      </c>
    </row>
    <row r="414" spans="1:12">
      <c r="A414" s="3">
        <v>36354</v>
      </c>
      <c r="B414" s="1" t="s">
        <v>3747</v>
      </c>
      <c r="C414" s="1">
        <v>2</v>
      </c>
      <c r="D414" s="1" t="s">
        <v>3748</v>
      </c>
      <c r="E414" s="1">
        <v>9</v>
      </c>
      <c r="F414" s="1">
        <v>4</v>
      </c>
      <c r="G414" s="1">
        <v>3</v>
      </c>
      <c r="H414" s="1">
        <f t="shared" si="8"/>
        <v>5.333333333333333</v>
      </c>
      <c r="K414" s="1">
        <v>531</v>
      </c>
      <c r="L414" s="1">
        <v>84480</v>
      </c>
    </row>
    <row r="415" spans="1:12">
      <c r="A415" s="3">
        <v>36354</v>
      </c>
      <c r="B415" s="1" t="s">
        <v>3749</v>
      </c>
      <c r="C415" s="1">
        <v>3</v>
      </c>
      <c r="D415" s="1" t="s">
        <v>3750</v>
      </c>
      <c r="E415" s="1">
        <v>11</v>
      </c>
      <c r="F415" s="1">
        <v>4</v>
      </c>
      <c r="G415" s="1">
        <v>11</v>
      </c>
      <c r="H415" s="1">
        <f t="shared" si="8"/>
        <v>8.6666666666666661</v>
      </c>
      <c r="K415" s="1">
        <v>531</v>
      </c>
      <c r="L415" s="1">
        <v>84480</v>
      </c>
    </row>
    <row r="416" spans="1:12">
      <c r="A416" s="3">
        <v>36361</v>
      </c>
      <c r="B416" s="1" t="s">
        <v>3751</v>
      </c>
      <c r="C416" s="1">
        <v>1</v>
      </c>
      <c r="D416" s="1" t="s">
        <v>4020</v>
      </c>
      <c r="E416" s="1">
        <v>29</v>
      </c>
      <c r="F416" s="1">
        <v>65</v>
      </c>
      <c r="G416" s="1">
        <v>30</v>
      </c>
      <c r="H416" s="1">
        <f t="shared" si="8"/>
        <v>41.333333333333336</v>
      </c>
      <c r="I416" s="1">
        <f>STDEV(H416:H418)</f>
        <v>6.5771771497549514</v>
      </c>
      <c r="J416" s="1">
        <f>I416/SQRT(3)</f>
        <v>3.7973349979188771</v>
      </c>
      <c r="K416" s="1">
        <v>531</v>
      </c>
      <c r="L416" s="1">
        <v>45350</v>
      </c>
    </row>
    <row r="417" spans="1:12">
      <c r="A417" s="3">
        <v>36361</v>
      </c>
      <c r="B417" s="1" t="s">
        <v>4021</v>
      </c>
      <c r="C417" s="1">
        <v>2</v>
      </c>
      <c r="D417" s="1" t="s">
        <v>4281</v>
      </c>
      <c r="E417" s="1">
        <v>35</v>
      </c>
      <c r="F417" s="1">
        <v>39</v>
      </c>
      <c r="G417" s="1">
        <v>14</v>
      </c>
      <c r="H417" s="1">
        <f t="shared" si="8"/>
        <v>29.333333333333332</v>
      </c>
      <c r="K417" s="1">
        <v>531</v>
      </c>
      <c r="L417" s="1">
        <v>45350</v>
      </c>
    </row>
    <row r="418" spans="1:12">
      <c r="A418" s="3">
        <v>36361</v>
      </c>
      <c r="B418" s="1" t="s">
        <v>4282</v>
      </c>
      <c r="C418" s="1">
        <v>3</v>
      </c>
      <c r="D418" s="1" t="s">
        <v>4283</v>
      </c>
      <c r="E418" s="1">
        <v>18</v>
      </c>
      <c r="F418" s="1">
        <v>30</v>
      </c>
      <c r="G418" s="1">
        <v>44</v>
      </c>
      <c r="H418" s="1">
        <f t="shared" si="8"/>
        <v>30.666666666666668</v>
      </c>
      <c r="K418" s="1">
        <v>531</v>
      </c>
      <c r="L418" s="1">
        <v>45350</v>
      </c>
    </row>
    <row r="419" spans="1:12">
      <c r="A419" s="3">
        <v>36368</v>
      </c>
      <c r="B419" s="1" t="s">
        <v>4284</v>
      </c>
      <c r="C419" s="1">
        <v>1</v>
      </c>
      <c r="D419" s="1" t="s">
        <v>4285</v>
      </c>
      <c r="E419" s="1">
        <v>27</v>
      </c>
      <c r="F419" s="1">
        <v>48</v>
      </c>
      <c r="G419" s="1">
        <v>52</v>
      </c>
      <c r="H419" s="1">
        <f t="shared" si="8"/>
        <v>42.333333333333336</v>
      </c>
      <c r="I419" s="1">
        <f>STDEV(H419:H421)</f>
        <v>8.3333333333333552</v>
      </c>
      <c r="J419" s="1">
        <f>I419/SQRT(3)</f>
        <v>4.8112522432468943</v>
      </c>
      <c r="K419" s="1">
        <v>661</v>
      </c>
      <c r="L419" s="1">
        <v>45350</v>
      </c>
    </row>
    <row r="420" spans="1:12">
      <c r="A420" s="3">
        <v>36368</v>
      </c>
      <c r="B420" s="1" t="s">
        <v>4286</v>
      </c>
      <c r="C420" s="1">
        <v>2</v>
      </c>
      <c r="D420" s="1" t="s">
        <v>4287</v>
      </c>
      <c r="E420" s="1">
        <v>51</v>
      </c>
      <c r="F420" s="1">
        <v>51</v>
      </c>
      <c r="G420" s="1">
        <v>50</v>
      </c>
      <c r="H420" s="1">
        <f t="shared" si="8"/>
        <v>50.666666666666664</v>
      </c>
      <c r="K420" s="1">
        <v>661</v>
      </c>
      <c r="L420" s="1">
        <v>45350</v>
      </c>
    </row>
    <row r="421" spans="1:12">
      <c r="A421" s="3">
        <v>36368</v>
      </c>
      <c r="B421" s="1" t="s">
        <v>4288</v>
      </c>
      <c r="C421" s="1">
        <v>3</v>
      </c>
      <c r="D421" s="1" t="s">
        <v>4289</v>
      </c>
      <c r="E421" s="1">
        <v>19</v>
      </c>
      <c r="F421" s="1">
        <v>132</v>
      </c>
      <c r="G421" s="1">
        <v>26</v>
      </c>
      <c r="H421" s="1">
        <f t="shared" si="8"/>
        <v>59</v>
      </c>
      <c r="K421" s="1">
        <v>661</v>
      </c>
      <c r="L421" s="1">
        <v>45350</v>
      </c>
    </row>
    <row r="422" spans="1:12">
      <c r="A422" s="3">
        <v>36375</v>
      </c>
      <c r="B422" s="1" t="s">
        <v>4290</v>
      </c>
      <c r="C422" s="1">
        <v>1</v>
      </c>
      <c r="D422" s="1" t="s">
        <v>4853</v>
      </c>
      <c r="E422" s="1">
        <v>67</v>
      </c>
      <c r="F422" s="1">
        <v>48</v>
      </c>
      <c r="G422" s="1">
        <v>69</v>
      </c>
      <c r="H422" s="1">
        <f t="shared" si="8"/>
        <v>61.333333333333336</v>
      </c>
      <c r="I422" s="1">
        <f>STDEV(H422:H424)</f>
        <v>4.717971943458144</v>
      </c>
      <c r="J422" s="1">
        <f>I422/SQRT(3)</f>
        <v>2.7239223715846612</v>
      </c>
      <c r="K422" s="1">
        <v>661</v>
      </c>
      <c r="L422" s="1">
        <v>45352</v>
      </c>
    </row>
    <row r="423" spans="1:12">
      <c r="A423" s="3">
        <v>36375</v>
      </c>
      <c r="B423" s="1" t="s">
        <v>4854</v>
      </c>
      <c r="C423" s="1">
        <v>2</v>
      </c>
      <c r="D423" s="1" t="s">
        <v>4855</v>
      </c>
      <c r="E423" s="1">
        <v>76</v>
      </c>
      <c r="F423" s="1">
        <v>44</v>
      </c>
      <c r="G423" s="1">
        <v>39</v>
      </c>
      <c r="H423" s="1">
        <f t="shared" si="8"/>
        <v>53</v>
      </c>
      <c r="K423" s="1">
        <v>661</v>
      </c>
      <c r="L423" s="1">
        <v>45352</v>
      </c>
    </row>
    <row r="424" spans="1:12">
      <c r="A424" s="3">
        <v>36375</v>
      </c>
      <c r="B424" s="1" t="s">
        <v>4856</v>
      </c>
      <c r="C424" s="1">
        <v>3</v>
      </c>
      <c r="D424" s="1" t="s">
        <v>4857</v>
      </c>
      <c r="E424" s="1">
        <v>86</v>
      </c>
      <c r="F424" s="1">
        <v>36</v>
      </c>
      <c r="G424" s="1">
        <v>38</v>
      </c>
      <c r="H424" s="1">
        <f t="shared" si="8"/>
        <v>53.333333333333336</v>
      </c>
      <c r="K424" s="1">
        <v>531</v>
      </c>
      <c r="L424" s="1">
        <v>45352</v>
      </c>
    </row>
    <row r="425" spans="1:12">
      <c r="A425" s="3">
        <v>36382</v>
      </c>
      <c r="B425" s="1" t="s">
        <v>4858</v>
      </c>
      <c r="C425" s="1">
        <v>1</v>
      </c>
      <c r="D425" s="1" t="s">
        <v>4859</v>
      </c>
      <c r="E425" s="1">
        <v>31</v>
      </c>
      <c r="F425" s="1">
        <v>75</v>
      </c>
      <c r="G425" s="1">
        <v>55</v>
      </c>
      <c r="H425" s="1">
        <f t="shared" si="8"/>
        <v>53.666666666666664</v>
      </c>
      <c r="I425" s="1">
        <f>STDEV(H425:H427)</f>
        <v>9.5238492062665454</v>
      </c>
      <c r="J425" s="1">
        <f>I425/SQRT(3)</f>
        <v>5.4985969029593944</v>
      </c>
      <c r="K425" s="1">
        <v>531</v>
      </c>
      <c r="L425" s="1">
        <v>45352</v>
      </c>
    </row>
    <row r="426" spans="1:12">
      <c r="A426" s="3">
        <v>36382</v>
      </c>
      <c r="B426" s="1" t="s">
        <v>4860</v>
      </c>
      <c r="C426" s="1">
        <v>2</v>
      </c>
      <c r="D426" s="1" t="s">
        <v>4861</v>
      </c>
      <c r="E426" s="1">
        <v>49</v>
      </c>
      <c r="F426" s="1">
        <v>32</v>
      </c>
      <c r="G426" s="1">
        <v>27</v>
      </c>
      <c r="H426" s="1">
        <f t="shared" si="8"/>
        <v>36</v>
      </c>
      <c r="K426" s="1">
        <v>531</v>
      </c>
      <c r="L426" s="1">
        <v>45352</v>
      </c>
    </row>
    <row r="427" spans="1:12">
      <c r="A427" s="3">
        <v>36382</v>
      </c>
      <c r="B427" s="1" t="s">
        <v>4862</v>
      </c>
      <c r="C427" s="1">
        <v>3</v>
      </c>
      <c r="D427" s="1" t="s">
        <v>4863</v>
      </c>
      <c r="E427" s="1">
        <v>44</v>
      </c>
      <c r="F427" s="1">
        <v>90</v>
      </c>
      <c r="G427" s="1">
        <v>19</v>
      </c>
      <c r="H427" s="1">
        <f t="shared" si="8"/>
        <v>51</v>
      </c>
      <c r="K427" s="1">
        <v>531</v>
      </c>
      <c r="L427" s="1">
        <v>45352</v>
      </c>
    </row>
    <row r="428" spans="1:12">
      <c r="A428" s="3">
        <v>36389</v>
      </c>
      <c r="B428" s="1" t="s">
        <v>4864</v>
      </c>
      <c r="C428" s="1">
        <v>1</v>
      </c>
      <c r="D428" s="1" t="s">
        <v>4865</v>
      </c>
      <c r="E428" s="1">
        <v>4</v>
      </c>
      <c r="F428" s="1">
        <v>8</v>
      </c>
      <c r="G428" s="1">
        <v>1</v>
      </c>
      <c r="H428" s="1">
        <f t="shared" si="8"/>
        <v>4.333333333333333</v>
      </c>
      <c r="I428" s="1">
        <f>STDEV(H428:H430)</f>
        <v>0.6938886664887105</v>
      </c>
      <c r="J428" s="1">
        <f>I428/SQRT(3)</f>
        <v>0.4006168083848875</v>
      </c>
      <c r="K428" s="1">
        <v>531</v>
      </c>
      <c r="L428" s="1">
        <v>45352</v>
      </c>
    </row>
    <row r="429" spans="1:12">
      <c r="A429" s="3">
        <v>36389</v>
      </c>
      <c r="B429" s="1" t="s">
        <v>4586</v>
      </c>
      <c r="C429" s="1">
        <v>2</v>
      </c>
      <c r="D429" s="1" t="s">
        <v>4310</v>
      </c>
      <c r="E429" s="1">
        <v>5</v>
      </c>
      <c r="F429" s="1">
        <v>8</v>
      </c>
      <c r="G429" s="1">
        <v>3</v>
      </c>
      <c r="H429" s="1">
        <f t="shared" si="8"/>
        <v>5.333333333333333</v>
      </c>
      <c r="K429" s="1">
        <v>531</v>
      </c>
      <c r="L429" s="1">
        <v>45352</v>
      </c>
    </row>
    <row r="430" spans="1:12">
      <c r="A430" s="3">
        <v>36389</v>
      </c>
      <c r="B430" s="1" t="s">
        <v>4311</v>
      </c>
      <c r="C430" s="1">
        <v>3</v>
      </c>
      <c r="D430" s="1" t="s">
        <v>4312</v>
      </c>
      <c r="E430" s="1">
        <v>4</v>
      </c>
      <c r="F430" s="1">
        <v>7</v>
      </c>
      <c r="G430" s="1">
        <v>6</v>
      </c>
      <c r="H430" s="1">
        <f t="shared" si="8"/>
        <v>5.666666666666667</v>
      </c>
      <c r="K430" s="1">
        <v>531</v>
      </c>
      <c r="L430" s="1">
        <v>45352</v>
      </c>
    </row>
    <row r="431" spans="1:12">
      <c r="A431" s="3">
        <v>36307</v>
      </c>
      <c r="B431" s="1" t="s">
        <v>4313</v>
      </c>
      <c r="C431" s="1">
        <v>1</v>
      </c>
      <c r="D431" s="1" t="s">
        <v>4314</v>
      </c>
      <c r="E431" s="1">
        <v>3</v>
      </c>
      <c r="F431" s="1">
        <v>3</v>
      </c>
      <c r="G431" s="1">
        <v>5</v>
      </c>
      <c r="H431" s="1">
        <f t="shared" si="8"/>
        <v>3.6666666666666665</v>
      </c>
      <c r="I431" s="1">
        <f>STDEV(H431:H433)</f>
        <v>0.50917507721731581</v>
      </c>
      <c r="J431" s="1">
        <f>I431/SQRT(3)</f>
        <v>0.29397236789606579</v>
      </c>
      <c r="K431" s="1">
        <v>531</v>
      </c>
      <c r="L431" s="1">
        <v>1667</v>
      </c>
    </row>
    <row r="432" spans="1:12">
      <c r="A432" s="3">
        <v>36307</v>
      </c>
      <c r="B432" s="1" t="s">
        <v>4315</v>
      </c>
      <c r="C432" s="1">
        <v>2</v>
      </c>
      <c r="D432" s="1" t="s">
        <v>4058</v>
      </c>
      <c r="E432" s="1">
        <v>6</v>
      </c>
      <c r="F432" s="1">
        <v>2</v>
      </c>
      <c r="G432" s="1">
        <v>4</v>
      </c>
      <c r="H432" s="1">
        <f t="shared" si="8"/>
        <v>4</v>
      </c>
      <c r="K432" s="1">
        <v>531</v>
      </c>
      <c r="L432" s="1">
        <v>1667</v>
      </c>
    </row>
    <row r="433" spans="1:12">
      <c r="A433" s="3">
        <v>36307</v>
      </c>
      <c r="B433" s="1" t="s">
        <v>4059</v>
      </c>
      <c r="C433" s="1">
        <v>3</v>
      </c>
      <c r="D433" s="1" t="s">
        <v>4060</v>
      </c>
      <c r="E433" s="1">
        <v>2</v>
      </c>
      <c r="F433" s="1">
        <v>3</v>
      </c>
      <c r="G433" s="1">
        <v>4</v>
      </c>
      <c r="H433" s="1">
        <f t="shared" si="8"/>
        <v>3</v>
      </c>
      <c r="K433" s="1">
        <v>531</v>
      </c>
      <c r="L433" s="1">
        <v>1667</v>
      </c>
    </row>
    <row r="434" spans="1:12">
      <c r="A434" s="3">
        <v>36312</v>
      </c>
      <c r="B434" s="1" t="s">
        <v>4061</v>
      </c>
      <c r="C434" s="1">
        <v>1</v>
      </c>
      <c r="D434" s="1" t="s">
        <v>4062</v>
      </c>
      <c r="E434" s="1">
        <v>54</v>
      </c>
      <c r="F434" s="1">
        <v>14</v>
      </c>
      <c r="G434" s="1">
        <v>3</v>
      </c>
      <c r="H434" s="1">
        <f t="shared" si="8"/>
        <v>23.666666666666668</v>
      </c>
      <c r="I434" s="1">
        <f>STDEV(H434:H436)</f>
        <v>10.214368964029713</v>
      </c>
      <c r="J434" s="1">
        <f>I434/SQRT(3)</f>
        <v>5.8972686709847144</v>
      </c>
      <c r="K434" s="1">
        <v>531</v>
      </c>
      <c r="L434" s="1">
        <v>1667</v>
      </c>
    </row>
    <row r="435" spans="1:12">
      <c r="A435" s="3">
        <v>36312</v>
      </c>
      <c r="B435" s="1" t="s">
        <v>4063</v>
      </c>
      <c r="C435" s="1">
        <v>2</v>
      </c>
      <c r="D435" s="1" t="s">
        <v>4064</v>
      </c>
      <c r="E435" s="1">
        <v>28</v>
      </c>
      <c r="F435" s="1">
        <v>19</v>
      </c>
      <c r="G435" s="1">
        <v>15</v>
      </c>
      <c r="H435" s="1">
        <f t="shared" si="8"/>
        <v>20.666666666666668</v>
      </c>
      <c r="K435" s="1">
        <v>531</v>
      </c>
      <c r="L435" s="1">
        <v>1667</v>
      </c>
    </row>
    <row r="436" spans="1:12">
      <c r="A436" s="3">
        <v>36312</v>
      </c>
      <c r="B436" s="1" t="s">
        <v>4065</v>
      </c>
      <c r="C436" s="1">
        <v>3</v>
      </c>
      <c r="D436" s="1" t="s">
        <v>4066</v>
      </c>
      <c r="E436" s="1">
        <v>8</v>
      </c>
      <c r="F436" s="1">
        <v>4</v>
      </c>
      <c r="G436" s="1">
        <v>2</v>
      </c>
      <c r="H436" s="1">
        <f t="shared" si="8"/>
        <v>4.666666666666667</v>
      </c>
      <c r="K436" s="1">
        <v>531</v>
      </c>
      <c r="L436" s="1">
        <v>1667</v>
      </c>
    </row>
    <row r="437" spans="1:12">
      <c r="A437" s="3">
        <v>36319</v>
      </c>
      <c r="B437" s="1" t="s">
        <v>4067</v>
      </c>
      <c r="C437" s="1">
        <v>1</v>
      </c>
      <c r="D437" s="1" t="s">
        <v>4068</v>
      </c>
      <c r="E437" s="1">
        <v>47</v>
      </c>
      <c r="F437" s="1">
        <v>24</v>
      </c>
      <c r="G437" s="1">
        <v>17</v>
      </c>
      <c r="H437" s="1">
        <f t="shared" si="8"/>
        <v>29.333333333333332</v>
      </c>
      <c r="I437" s="1">
        <f>STDEV(H437:H439)</f>
        <v>10.547950476716277</v>
      </c>
      <c r="J437" s="1">
        <f>I437/SQRT(3)</f>
        <v>6.0898620471309846</v>
      </c>
      <c r="K437" s="1">
        <v>531</v>
      </c>
      <c r="L437" s="1">
        <v>1667</v>
      </c>
    </row>
    <row r="438" spans="1:12">
      <c r="A438" s="3">
        <v>36319</v>
      </c>
      <c r="B438" s="1" t="s">
        <v>4069</v>
      </c>
      <c r="C438" s="1">
        <v>2</v>
      </c>
      <c r="D438" s="1" t="s">
        <v>4070</v>
      </c>
      <c r="E438" s="1">
        <v>15</v>
      </c>
      <c r="F438" s="1">
        <v>7</v>
      </c>
      <c r="G438" s="1">
        <v>4</v>
      </c>
      <c r="H438" s="1">
        <f t="shared" si="8"/>
        <v>8.6666666666666661</v>
      </c>
      <c r="K438" s="1">
        <v>531</v>
      </c>
      <c r="L438" s="1">
        <v>1667</v>
      </c>
    </row>
    <row r="439" spans="1:12">
      <c r="A439" s="3">
        <v>36319</v>
      </c>
      <c r="B439" s="1" t="s">
        <v>4071</v>
      </c>
      <c r="C439" s="1">
        <v>3</v>
      </c>
      <c r="D439" s="1" t="s">
        <v>4072</v>
      </c>
      <c r="E439" s="1">
        <v>43</v>
      </c>
      <c r="F439" s="1">
        <v>12</v>
      </c>
      <c r="G439" s="1">
        <v>13</v>
      </c>
      <c r="H439" s="1">
        <f t="shared" si="8"/>
        <v>22.666666666666668</v>
      </c>
      <c r="K439" s="1">
        <v>531</v>
      </c>
      <c r="L439" s="1">
        <v>1667</v>
      </c>
    </row>
    <row r="440" spans="1:12">
      <c r="A440" s="3">
        <v>36326</v>
      </c>
      <c r="B440" s="1" t="s">
        <v>4073</v>
      </c>
      <c r="C440" s="1">
        <v>1</v>
      </c>
      <c r="D440" s="1" t="s">
        <v>4074</v>
      </c>
      <c r="E440" s="1">
        <v>8</v>
      </c>
      <c r="F440" s="1">
        <v>5</v>
      </c>
      <c r="G440" s="1">
        <v>17</v>
      </c>
      <c r="H440" s="1">
        <f t="shared" si="8"/>
        <v>10</v>
      </c>
      <c r="I440" s="1">
        <f>STDEV(H440:H442)</f>
        <v>1.5275252316519499</v>
      </c>
      <c r="J440" s="1">
        <f>I440/SQRT(3)</f>
        <v>0.88191710368819876</v>
      </c>
      <c r="K440" s="1">
        <v>661</v>
      </c>
      <c r="L440" s="1">
        <v>1667</v>
      </c>
    </row>
    <row r="441" spans="1:12">
      <c r="A441" s="3">
        <v>36326</v>
      </c>
      <c r="B441" s="1" t="s">
        <v>4075</v>
      </c>
      <c r="C441" s="1">
        <v>2</v>
      </c>
      <c r="D441" s="1" t="s">
        <v>4076</v>
      </c>
      <c r="E441" s="1">
        <v>5</v>
      </c>
      <c r="F441" s="1">
        <v>16</v>
      </c>
      <c r="G441" s="1">
        <v>3</v>
      </c>
      <c r="H441" s="1">
        <f t="shared" si="8"/>
        <v>8</v>
      </c>
      <c r="K441" s="1">
        <v>661</v>
      </c>
      <c r="L441" s="1">
        <v>1667</v>
      </c>
    </row>
    <row r="442" spans="1:12">
      <c r="A442" s="3">
        <v>36326</v>
      </c>
      <c r="B442" s="1" t="s">
        <v>4077</v>
      </c>
      <c r="C442" s="1">
        <v>3</v>
      </c>
      <c r="D442" s="1" t="s">
        <v>3821</v>
      </c>
      <c r="E442" s="1">
        <v>13</v>
      </c>
      <c r="F442" s="1">
        <v>15</v>
      </c>
      <c r="G442" s="1">
        <v>5</v>
      </c>
      <c r="H442" s="1">
        <f t="shared" si="8"/>
        <v>11</v>
      </c>
      <c r="K442" s="1">
        <v>661</v>
      </c>
      <c r="L442" s="1">
        <v>1667</v>
      </c>
    </row>
    <row r="443" spans="1:12">
      <c r="A443" s="3">
        <v>36333</v>
      </c>
      <c r="B443" s="1" t="s">
        <v>3822</v>
      </c>
      <c r="C443" s="1">
        <v>1</v>
      </c>
      <c r="D443" s="1" t="s">
        <v>3823</v>
      </c>
      <c r="E443" s="1">
        <v>6</v>
      </c>
      <c r="F443" s="1">
        <v>16</v>
      </c>
      <c r="G443" s="1">
        <v>11</v>
      </c>
      <c r="H443" s="1">
        <f t="shared" si="8"/>
        <v>11</v>
      </c>
      <c r="I443" s="1">
        <f>STDEV(H443:H445)</f>
        <v>1.9245008972987503</v>
      </c>
      <c r="J443" s="1">
        <f>I443/SQRT(3)</f>
        <v>1.1111111111111098</v>
      </c>
      <c r="K443" s="1">
        <v>531</v>
      </c>
      <c r="L443" s="1">
        <v>1667</v>
      </c>
    </row>
    <row r="444" spans="1:12">
      <c r="A444" s="3">
        <v>36333</v>
      </c>
      <c r="B444" s="1" t="s">
        <v>3824</v>
      </c>
      <c r="C444" s="1">
        <v>2</v>
      </c>
      <c r="D444" s="1" t="s">
        <v>3825</v>
      </c>
      <c r="E444" s="1">
        <v>11</v>
      </c>
      <c r="F444" s="1">
        <v>11</v>
      </c>
      <c r="G444" s="1">
        <v>11</v>
      </c>
      <c r="H444" s="1">
        <f t="shared" si="8"/>
        <v>11</v>
      </c>
      <c r="K444" s="1">
        <v>531</v>
      </c>
      <c r="L444" s="1">
        <v>1667</v>
      </c>
    </row>
    <row r="445" spans="1:12">
      <c r="A445" s="3">
        <v>36333</v>
      </c>
      <c r="B445" s="1" t="s">
        <v>4092</v>
      </c>
      <c r="C445" s="1">
        <v>3</v>
      </c>
      <c r="D445" s="1" t="s">
        <v>4093</v>
      </c>
      <c r="E445" s="1">
        <v>5</v>
      </c>
      <c r="F445" s="1">
        <v>12</v>
      </c>
      <c r="G445" s="1">
        <v>6</v>
      </c>
      <c r="H445" s="1">
        <f t="shared" si="8"/>
        <v>7.666666666666667</v>
      </c>
      <c r="K445" s="1">
        <v>531</v>
      </c>
      <c r="L445" s="1">
        <v>1667</v>
      </c>
    </row>
    <row r="446" spans="1:12">
      <c r="A446" s="3">
        <v>36340</v>
      </c>
      <c r="B446" s="1" t="s">
        <v>4094</v>
      </c>
      <c r="C446" s="1">
        <v>1</v>
      </c>
      <c r="D446" s="1" t="s">
        <v>3514</v>
      </c>
      <c r="E446" s="1">
        <v>2</v>
      </c>
      <c r="F446" s="1">
        <v>1</v>
      </c>
      <c r="G446" s="1">
        <v>8</v>
      </c>
      <c r="H446" s="1">
        <f t="shared" si="8"/>
        <v>3.6666666666666665</v>
      </c>
      <c r="I446" s="1">
        <f>STDEV(H446:H448)</f>
        <v>1.8954135676924411</v>
      </c>
      <c r="J446" s="1">
        <f>I446/SQRT(3)</f>
        <v>1.0943175335328998</v>
      </c>
      <c r="K446" s="1">
        <v>531</v>
      </c>
      <c r="L446" s="1">
        <v>1667</v>
      </c>
    </row>
    <row r="447" spans="1:12">
      <c r="A447" s="3">
        <v>36340</v>
      </c>
      <c r="B447" s="1" t="s">
        <v>3515</v>
      </c>
      <c r="C447" s="1">
        <v>2</v>
      </c>
      <c r="D447" s="1" t="s">
        <v>3826</v>
      </c>
      <c r="E447" s="1">
        <v>7</v>
      </c>
      <c r="F447" s="1">
        <v>7</v>
      </c>
      <c r="G447" s="1">
        <v>5</v>
      </c>
      <c r="H447" s="1">
        <f t="shared" si="8"/>
        <v>6.333333333333333</v>
      </c>
      <c r="K447" s="1">
        <v>531</v>
      </c>
      <c r="L447" s="1">
        <v>1667</v>
      </c>
    </row>
    <row r="448" spans="1:12">
      <c r="A448" s="3">
        <v>36340</v>
      </c>
      <c r="B448" s="1" t="s">
        <v>3827</v>
      </c>
      <c r="C448" s="1">
        <v>3</v>
      </c>
      <c r="D448" s="1" t="s">
        <v>3828</v>
      </c>
      <c r="E448" s="1">
        <v>10</v>
      </c>
      <c r="F448" s="1">
        <v>6</v>
      </c>
      <c r="G448" s="1">
        <v>6</v>
      </c>
      <c r="H448" s="1">
        <f t="shared" si="8"/>
        <v>7.333333333333333</v>
      </c>
      <c r="K448" s="1">
        <v>531</v>
      </c>
      <c r="L448" s="1">
        <v>1667</v>
      </c>
    </row>
    <row r="449" spans="1:12">
      <c r="A449" s="3">
        <v>36347</v>
      </c>
      <c r="B449" s="1" t="s">
        <v>3829</v>
      </c>
      <c r="C449" s="1">
        <v>1</v>
      </c>
      <c r="D449" s="1" t="s">
        <v>3830</v>
      </c>
      <c r="E449" s="1">
        <v>8</v>
      </c>
      <c r="F449" s="1">
        <v>6</v>
      </c>
      <c r="G449" s="1">
        <v>0</v>
      </c>
      <c r="H449" s="1">
        <f t="shared" si="8"/>
        <v>4.666666666666667</v>
      </c>
      <c r="I449" s="1">
        <f>STDEV(H449:H451)</f>
        <v>0.69388866648871561</v>
      </c>
      <c r="J449" s="1">
        <f>I449/SQRT(3)</f>
        <v>0.40061680838489044</v>
      </c>
      <c r="K449" s="1">
        <v>661</v>
      </c>
      <c r="L449" s="1">
        <v>1667</v>
      </c>
    </row>
    <row r="450" spans="1:12">
      <c r="A450" s="3">
        <v>36347</v>
      </c>
      <c r="B450" s="1" t="s">
        <v>3831</v>
      </c>
      <c r="C450" s="1">
        <v>2</v>
      </c>
      <c r="D450" s="1" t="s">
        <v>4097</v>
      </c>
      <c r="E450" s="1">
        <v>4</v>
      </c>
      <c r="F450" s="1">
        <v>3</v>
      </c>
      <c r="G450" s="1">
        <v>3</v>
      </c>
      <c r="H450" s="1">
        <f t="shared" ref="H450:H513" si="9">AVERAGE(E450:G450)</f>
        <v>3.3333333333333335</v>
      </c>
      <c r="K450" s="1">
        <v>661</v>
      </c>
      <c r="L450" s="1">
        <v>1667</v>
      </c>
    </row>
    <row r="451" spans="1:12">
      <c r="A451" s="3">
        <v>36347</v>
      </c>
      <c r="B451" s="1" t="s">
        <v>4098</v>
      </c>
      <c r="C451" s="1">
        <v>3</v>
      </c>
      <c r="D451" s="1" t="s">
        <v>4099</v>
      </c>
      <c r="E451" s="1">
        <v>5</v>
      </c>
      <c r="F451" s="1">
        <v>4</v>
      </c>
      <c r="G451" s="1">
        <v>2</v>
      </c>
      <c r="H451" s="1">
        <f t="shared" si="9"/>
        <v>3.6666666666666665</v>
      </c>
      <c r="K451" s="1">
        <v>661</v>
      </c>
      <c r="L451" s="1">
        <v>1667</v>
      </c>
    </row>
    <row r="452" spans="1:12">
      <c r="A452" s="3">
        <v>36354</v>
      </c>
      <c r="B452" s="1" t="s">
        <v>4100</v>
      </c>
      <c r="C452" s="1">
        <v>1</v>
      </c>
      <c r="D452" s="1" t="s">
        <v>4101</v>
      </c>
      <c r="E452" s="1">
        <v>3</v>
      </c>
      <c r="F452" s="1">
        <v>1</v>
      </c>
      <c r="G452" s="1">
        <v>4</v>
      </c>
      <c r="H452" s="1">
        <f t="shared" si="9"/>
        <v>2.6666666666666665</v>
      </c>
      <c r="I452" s="1">
        <f>STDEV(H452:H454)</f>
        <v>0.69388866648871117</v>
      </c>
      <c r="J452" s="1">
        <f>I452/SQRT(3)</f>
        <v>0.40061680838488789</v>
      </c>
      <c r="K452" s="1">
        <v>531</v>
      </c>
      <c r="L452" s="1">
        <v>1667</v>
      </c>
    </row>
    <row r="453" spans="1:12">
      <c r="A453" s="3">
        <v>36354</v>
      </c>
      <c r="B453" s="1" t="s">
        <v>4102</v>
      </c>
      <c r="C453" s="1">
        <v>2</v>
      </c>
      <c r="D453" s="1" t="s">
        <v>4103</v>
      </c>
      <c r="E453" s="1">
        <v>1</v>
      </c>
      <c r="F453" s="1">
        <v>1</v>
      </c>
      <c r="G453" s="1">
        <v>2</v>
      </c>
      <c r="H453" s="1">
        <f t="shared" si="9"/>
        <v>1.3333333333333333</v>
      </c>
      <c r="K453" s="1">
        <v>531</v>
      </c>
      <c r="L453" s="1">
        <v>1667</v>
      </c>
    </row>
    <row r="454" spans="1:12">
      <c r="A454" s="3">
        <v>36354</v>
      </c>
      <c r="B454" s="1" t="s">
        <v>3848</v>
      </c>
      <c r="C454" s="1">
        <v>3</v>
      </c>
      <c r="D454" s="1" t="s">
        <v>3849</v>
      </c>
      <c r="E454" s="1">
        <v>3</v>
      </c>
      <c r="F454" s="1">
        <v>0</v>
      </c>
      <c r="G454" s="1">
        <v>2</v>
      </c>
      <c r="H454" s="1">
        <f t="shared" si="9"/>
        <v>1.6666666666666667</v>
      </c>
      <c r="K454" s="1">
        <v>531</v>
      </c>
      <c r="L454" s="1">
        <v>1667</v>
      </c>
    </row>
    <row r="455" spans="1:12">
      <c r="A455" s="3">
        <v>36361</v>
      </c>
      <c r="B455" s="1" t="s">
        <v>3850</v>
      </c>
      <c r="C455" s="1">
        <v>1</v>
      </c>
      <c r="D455" s="1" t="s">
        <v>3851</v>
      </c>
      <c r="E455" s="1">
        <v>6</v>
      </c>
      <c r="F455" s="1">
        <v>5</v>
      </c>
      <c r="G455" s="1">
        <v>6</v>
      </c>
      <c r="H455" s="1">
        <f t="shared" si="9"/>
        <v>5.666666666666667</v>
      </c>
      <c r="I455" s="1">
        <f>STDEV(H455:H457)</f>
        <v>0.88191710368819731</v>
      </c>
      <c r="J455" s="1">
        <f>I455/SQRT(3)</f>
        <v>0.50917507721731581</v>
      </c>
      <c r="K455" s="1">
        <v>531</v>
      </c>
      <c r="L455" s="1">
        <v>1667</v>
      </c>
    </row>
    <row r="456" spans="1:12">
      <c r="A456" s="3">
        <v>36361</v>
      </c>
      <c r="B456" s="1" t="s">
        <v>3852</v>
      </c>
      <c r="C456" s="1">
        <v>2</v>
      </c>
      <c r="D456" s="1" t="s">
        <v>3853</v>
      </c>
      <c r="E456" s="1">
        <v>4</v>
      </c>
      <c r="F456" s="1">
        <v>7</v>
      </c>
      <c r="G456" s="1">
        <v>1</v>
      </c>
      <c r="H456" s="1">
        <f t="shared" si="9"/>
        <v>4</v>
      </c>
      <c r="K456" s="1">
        <v>531</v>
      </c>
      <c r="L456" s="1">
        <v>1667</v>
      </c>
    </row>
    <row r="457" spans="1:12">
      <c r="A457" s="3">
        <v>36361</v>
      </c>
      <c r="B457" s="1" t="s">
        <v>3854</v>
      </c>
      <c r="C457" s="1">
        <v>3</v>
      </c>
      <c r="D457" s="1" t="s">
        <v>3855</v>
      </c>
      <c r="E457" s="1">
        <v>0</v>
      </c>
      <c r="F457" s="1">
        <v>9</v>
      </c>
      <c r="G457" s="1">
        <v>7</v>
      </c>
      <c r="H457" s="1">
        <f t="shared" si="9"/>
        <v>5.333333333333333</v>
      </c>
      <c r="K457" s="1">
        <v>531</v>
      </c>
      <c r="L457" s="1">
        <v>1667</v>
      </c>
    </row>
    <row r="458" spans="1:12">
      <c r="A458" s="3">
        <v>36368</v>
      </c>
      <c r="B458" s="1" t="s">
        <v>3856</v>
      </c>
      <c r="C458" s="1">
        <v>1</v>
      </c>
      <c r="D458" s="1" t="s">
        <v>3857</v>
      </c>
      <c r="E458" s="1">
        <v>5</v>
      </c>
      <c r="F458" s="1">
        <v>6</v>
      </c>
      <c r="G458" s="1">
        <v>11</v>
      </c>
      <c r="H458" s="1">
        <f t="shared" si="9"/>
        <v>7.333333333333333</v>
      </c>
      <c r="I458" s="1">
        <f>STDEV(H458:H460)</f>
        <v>2.8480012484391777</v>
      </c>
      <c r="J458" s="1">
        <f>I458/SQRT(3)</f>
        <v>1.6442942874387496</v>
      </c>
      <c r="K458" s="1">
        <v>661</v>
      </c>
      <c r="L458" s="1">
        <v>1667</v>
      </c>
    </row>
    <row r="459" spans="1:12">
      <c r="A459" s="3">
        <v>36368</v>
      </c>
      <c r="B459" s="1" t="s">
        <v>3858</v>
      </c>
      <c r="C459" s="1">
        <v>2</v>
      </c>
      <c r="D459" s="1" t="s">
        <v>3859</v>
      </c>
      <c r="E459" s="1">
        <v>8</v>
      </c>
      <c r="F459" s="1">
        <v>5</v>
      </c>
      <c r="G459" s="1">
        <v>2</v>
      </c>
      <c r="H459" s="1">
        <f t="shared" si="9"/>
        <v>5</v>
      </c>
      <c r="K459" s="1">
        <v>661</v>
      </c>
      <c r="L459" s="1">
        <v>1667</v>
      </c>
    </row>
    <row r="460" spans="1:12">
      <c r="A460" s="3">
        <v>36368</v>
      </c>
      <c r="B460" s="1" t="s">
        <v>3860</v>
      </c>
      <c r="C460" s="1">
        <v>3</v>
      </c>
      <c r="D460" s="1" t="s">
        <v>3861</v>
      </c>
      <c r="E460" s="1">
        <v>0</v>
      </c>
      <c r="F460" s="1">
        <v>5</v>
      </c>
      <c r="G460" s="1">
        <v>0</v>
      </c>
      <c r="H460" s="1">
        <f t="shared" si="9"/>
        <v>1.6666666666666667</v>
      </c>
      <c r="K460" s="1">
        <v>661</v>
      </c>
      <c r="L460" s="1">
        <v>1667</v>
      </c>
    </row>
    <row r="461" spans="1:12">
      <c r="A461" s="3">
        <v>36375</v>
      </c>
      <c r="B461" s="1" t="s">
        <v>3862</v>
      </c>
      <c r="C461" s="1">
        <v>1</v>
      </c>
      <c r="D461" s="1" t="s">
        <v>3863</v>
      </c>
      <c r="E461" s="1">
        <v>23</v>
      </c>
      <c r="F461" s="1">
        <v>16</v>
      </c>
      <c r="G461" s="1">
        <v>32</v>
      </c>
      <c r="H461" s="1">
        <f t="shared" si="9"/>
        <v>23.666666666666668</v>
      </c>
      <c r="I461" s="1">
        <f>STDEV(H461:H463)</f>
        <v>5.8531409738070757</v>
      </c>
      <c r="J461" s="1">
        <f>I461/SQRT(3)</f>
        <v>3.3793125168323437</v>
      </c>
      <c r="K461" s="1">
        <v>661</v>
      </c>
      <c r="L461" s="1">
        <v>1667</v>
      </c>
    </row>
    <row r="462" spans="1:12">
      <c r="A462" s="3">
        <v>36375</v>
      </c>
      <c r="B462" s="1" t="s">
        <v>3864</v>
      </c>
      <c r="C462" s="1">
        <v>2</v>
      </c>
      <c r="D462" s="1" t="s">
        <v>3564</v>
      </c>
      <c r="E462" s="1">
        <v>19</v>
      </c>
      <c r="F462" s="1">
        <v>11</v>
      </c>
      <c r="G462" s="1">
        <v>6</v>
      </c>
      <c r="H462" s="1">
        <f t="shared" si="9"/>
        <v>12</v>
      </c>
      <c r="K462" s="1">
        <v>661</v>
      </c>
      <c r="L462" s="1">
        <v>1667</v>
      </c>
    </row>
    <row r="463" spans="1:12">
      <c r="A463" s="3">
        <v>36375</v>
      </c>
      <c r="B463" s="1" t="s">
        <v>3565</v>
      </c>
      <c r="C463" s="1">
        <v>3</v>
      </c>
      <c r="D463" s="1" t="s">
        <v>3249</v>
      </c>
      <c r="E463" s="1">
        <v>27</v>
      </c>
      <c r="F463" s="1">
        <v>17</v>
      </c>
      <c r="G463" s="1">
        <v>7</v>
      </c>
      <c r="H463" s="1">
        <f t="shared" si="9"/>
        <v>17</v>
      </c>
      <c r="K463" s="1">
        <v>531</v>
      </c>
      <c r="L463" s="1">
        <v>1667</v>
      </c>
    </row>
    <row r="464" spans="1:12">
      <c r="A464" s="3">
        <v>36382</v>
      </c>
      <c r="B464" s="1" t="s">
        <v>3250</v>
      </c>
      <c r="C464" s="1">
        <v>1</v>
      </c>
      <c r="D464" s="1" t="s">
        <v>3251</v>
      </c>
      <c r="E464" s="1">
        <v>9</v>
      </c>
      <c r="F464" s="1">
        <v>9</v>
      </c>
      <c r="G464" s="1">
        <v>7</v>
      </c>
      <c r="H464" s="1">
        <f t="shared" si="9"/>
        <v>8.3333333333333339</v>
      </c>
      <c r="I464" s="1">
        <f>STDEV(H464:H466)</f>
        <v>4.1677776296691205</v>
      </c>
      <c r="J464" s="1">
        <f>I464/SQRT(3)</f>
        <v>2.4062675364119674</v>
      </c>
      <c r="K464" s="1">
        <v>531</v>
      </c>
      <c r="L464" s="1">
        <v>1667</v>
      </c>
    </row>
    <row r="465" spans="1:12">
      <c r="A465" s="3">
        <v>36382</v>
      </c>
      <c r="B465" s="1" t="s">
        <v>3252</v>
      </c>
      <c r="C465" s="1">
        <v>2</v>
      </c>
      <c r="D465" s="1" t="s">
        <v>3253</v>
      </c>
      <c r="E465" s="1">
        <v>18</v>
      </c>
      <c r="F465" s="1">
        <v>24</v>
      </c>
      <c r="G465" s="1">
        <v>8</v>
      </c>
      <c r="H465" s="1">
        <f t="shared" si="9"/>
        <v>16.666666666666668</v>
      </c>
      <c r="K465" s="1">
        <v>531</v>
      </c>
      <c r="L465" s="1">
        <v>1667</v>
      </c>
    </row>
    <row r="466" spans="1:12">
      <c r="A466" s="3">
        <v>36382</v>
      </c>
      <c r="B466" s="1" t="s">
        <v>3254</v>
      </c>
      <c r="C466" s="1">
        <v>3</v>
      </c>
      <c r="D466" s="1" t="s">
        <v>3569</v>
      </c>
      <c r="E466" s="1">
        <v>13</v>
      </c>
      <c r="F466" s="1">
        <v>14</v>
      </c>
      <c r="G466" s="1">
        <v>10</v>
      </c>
      <c r="H466" s="1">
        <f t="shared" si="9"/>
        <v>12.333333333333334</v>
      </c>
      <c r="K466" s="1">
        <v>531</v>
      </c>
      <c r="L466" s="1">
        <v>1667</v>
      </c>
    </row>
    <row r="467" spans="1:12">
      <c r="A467" s="3">
        <v>36389</v>
      </c>
      <c r="B467" s="1" t="s">
        <v>3570</v>
      </c>
      <c r="C467" s="1">
        <v>1</v>
      </c>
      <c r="D467" s="1" t="s">
        <v>3571</v>
      </c>
      <c r="E467" s="1">
        <v>13</v>
      </c>
      <c r="F467" s="1">
        <v>12</v>
      </c>
      <c r="G467" s="1">
        <v>11</v>
      </c>
      <c r="H467" s="1">
        <f t="shared" si="9"/>
        <v>12</v>
      </c>
      <c r="I467" s="1">
        <f>STDEV(H467:H469)</f>
        <v>2.5891511550513471</v>
      </c>
      <c r="J467" s="1">
        <f>I467/SQRT(3)</f>
        <v>1.4948471163415258</v>
      </c>
      <c r="K467" s="1">
        <v>531</v>
      </c>
      <c r="L467" s="1">
        <v>1667</v>
      </c>
    </row>
    <row r="468" spans="1:12">
      <c r="A468" s="3">
        <v>36389</v>
      </c>
      <c r="B468" s="1" t="s">
        <v>3572</v>
      </c>
      <c r="C468" s="1">
        <v>2</v>
      </c>
      <c r="D468" s="1" t="s">
        <v>3876</v>
      </c>
      <c r="E468" s="1">
        <v>10</v>
      </c>
      <c r="F468" s="1">
        <v>15</v>
      </c>
      <c r="G468" s="1">
        <v>7</v>
      </c>
      <c r="H468" s="1">
        <f t="shared" si="9"/>
        <v>10.666666666666666</v>
      </c>
      <c r="K468" s="1">
        <v>531</v>
      </c>
      <c r="L468" s="1">
        <v>1667</v>
      </c>
    </row>
    <row r="469" spans="1:12">
      <c r="A469" s="3">
        <v>36389</v>
      </c>
      <c r="B469" s="1" t="s">
        <v>3877</v>
      </c>
      <c r="C469" s="1">
        <v>3</v>
      </c>
      <c r="D469" s="1" t="s">
        <v>3878</v>
      </c>
      <c r="E469" s="1">
        <v>6</v>
      </c>
      <c r="F469" s="1">
        <v>6</v>
      </c>
      <c r="G469" s="1">
        <v>9</v>
      </c>
      <c r="H469" s="1">
        <f t="shared" si="9"/>
        <v>7</v>
      </c>
      <c r="K469" s="1">
        <v>531</v>
      </c>
      <c r="L469" s="1">
        <v>1667</v>
      </c>
    </row>
    <row r="470" spans="1:12">
      <c r="A470" s="3">
        <v>36307</v>
      </c>
      <c r="B470" s="1" t="s">
        <v>3879</v>
      </c>
      <c r="C470" s="1">
        <v>1</v>
      </c>
      <c r="D470" s="1" t="s">
        <v>3880</v>
      </c>
      <c r="E470" s="1">
        <v>0</v>
      </c>
      <c r="F470" s="1">
        <v>0</v>
      </c>
      <c r="G470" s="1">
        <v>0</v>
      </c>
      <c r="H470" s="1">
        <f t="shared" si="9"/>
        <v>0</v>
      </c>
      <c r="I470" s="1">
        <f>STDEV(H470:H472)</f>
        <v>0.38490017945975052</v>
      </c>
      <c r="J470" s="1">
        <f>I470/SQRT(3)</f>
        <v>0.22222222222222224</v>
      </c>
      <c r="K470" s="1">
        <v>531</v>
      </c>
      <c r="L470" s="1">
        <v>243970</v>
      </c>
    </row>
    <row r="471" spans="1:12">
      <c r="A471" s="3">
        <v>36307</v>
      </c>
      <c r="B471" s="1" t="s">
        <v>3881</v>
      </c>
      <c r="C471" s="1">
        <v>2</v>
      </c>
      <c r="D471" s="1" t="s">
        <v>3882</v>
      </c>
      <c r="E471" s="1">
        <v>0</v>
      </c>
      <c r="F471" s="1">
        <v>1</v>
      </c>
      <c r="G471" s="1">
        <v>1</v>
      </c>
      <c r="H471" s="1">
        <f t="shared" si="9"/>
        <v>0.66666666666666663</v>
      </c>
      <c r="K471" s="1">
        <v>531</v>
      </c>
      <c r="L471" s="1">
        <v>243970</v>
      </c>
    </row>
    <row r="472" spans="1:12">
      <c r="A472" s="3">
        <v>36307</v>
      </c>
      <c r="B472" s="1" t="s">
        <v>3883</v>
      </c>
      <c r="C472" s="1">
        <v>3</v>
      </c>
      <c r="D472" s="1" t="s">
        <v>3884</v>
      </c>
      <c r="E472" s="1">
        <v>0</v>
      </c>
      <c r="F472" s="1">
        <v>0</v>
      </c>
      <c r="G472" s="1">
        <v>0</v>
      </c>
      <c r="H472" s="1">
        <f t="shared" si="9"/>
        <v>0</v>
      </c>
      <c r="K472" s="1">
        <v>531</v>
      </c>
      <c r="L472" s="1">
        <v>243970</v>
      </c>
    </row>
    <row r="473" spans="1:12">
      <c r="A473" s="3">
        <v>36312</v>
      </c>
      <c r="B473" s="1" t="s">
        <v>3885</v>
      </c>
      <c r="C473" s="1">
        <v>1</v>
      </c>
      <c r="D473" s="1" t="s">
        <v>3886</v>
      </c>
      <c r="E473" s="1">
        <v>0</v>
      </c>
      <c r="F473" s="1">
        <v>0</v>
      </c>
      <c r="G473" s="1">
        <v>0</v>
      </c>
      <c r="H473" s="1">
        <f t="shared" si="9"/>
        <v>0</v>
      </c>
      <c r="I473" s="1">
        <f>STDEV(H473:H475)</f>
        <v>0.19245008972987526</v>
      </c>
      <c r="J473" s="1">
        <f>I473/SQRT(3)</f>
        <v>0.11111111111111112</v>
      </c>
      <c r="K473" s="1">
        <v>531</v>
      </c>
      <c r="L473" s="1">
        <v>243970</v>
      </c>
    </row>
    <row r="474" spans="1:12">
      <c r="A474" s="3">
        <v>36312</v>
      </c>
      <c r="B474" s="1" t="s">
        <v>3887</v>
      </c>
      <c r="C474" s="1">
        <v>2</v>
      </c>
      <c r="D474" s="1" t="s">
        <v>3888</v>
      </c>
      <c r="E474" s="1">
        <v>0</v>
      </c>
      <c r="F474" s="1">
        <v>0</v>
      </c>
      <c r="G474" s="1">
        <v>1</v>
      </c>
      <c r="H474" s="1">
        <f t="shared" si="9"/>
        <v>0.33333333333333331</v>
      </c>
      <c r="K474" s="1">
        <v>531</v>
      </c>
      <c r="L474" s="1">
        <v>243970</v>
      </c>
    </row>
    <row r="475" spans="1:12">
      <c r="A475" s="3">
        <v>36312</v>
      </c>
      <c r="B475" s="1" t="s">
        <v>3889</v>
      </c>
      <c r="C475" s="1">
        <v>3</v>
      </c>
      <c r="D475" s="1" t="s">
        <v>3890</v>
      </c>
      <c r="E475" s="1">
        <v>0</v>
      </c>
      <c r="F475" s="1">
        <v>0</v>
      </c>
      <c r="G475" s="1">
        <v>0</v>
      </c>
      <c r="H475" s="1">
        <f t="shared" si="9"/>
        <v>0</v>
      </c>
      <c r="K475" s="1">
        <v>531</v>
      </c>
      <c r="L475" s="1">
        <v>243970</v>
      </c>
    </row>
    <row r="476" spans="1:12">
      <c r="A476" s="3">
        <v>36319</v>
      </c>
      <c r="B476" s="1" t="s">
        <v>4147</v>
      </c>
      <c r="C476" s="1">
        <v>1</v>
      </c>
      <c r="D476" s="1" t="s">
        <v>4148</v>
      </c>
      <c r="E476" s="1">
        <v>1</v>
      </c>
      <c r="F476" s="1">
        <v>0</v>
      </c>
      <c r="G476" s="1">
        <v>0</v>
      </c>
      <c r="H476" s="1">
        <f t="shared" si="9"/>
        <v>0.33333333333333331</v>
      </c>
      <c r="I476" s="1">
        <f>STDEV(H476:H478)</f>
        <v>0.38490017945975069</v>
      </c>
      <c r="J476" s="1">
        <f>I476/SQRT(3)</f>
        <v>0.22222222222222235</v>
      </c>
      <c r="K476" s="1">
        <v>531</v>
      </c>
      <c r="L476" s="1">
        <v>243970</v>
      </c>
    </row>
    <row r="477" spans="1:12">
      <c r="A477" s="3">
        <v>36319</v>
      </c>
      <c r="B477" s="1" t="s">
        <v>4149</v>
      </c>
      <c r="C477" s="1">
        <v>2</v>
      </c>
      <c r="D477" s="1" t="s">
        <v>4424</v>
      </c>
      <c r="E477" s="1">
        <v>0</v>
      </c>
      <c r="F477" s="1">
        <v>0</v>
      </c>
      <c r="G477" s="1">
        <v>1</v>
      </c>
      <c r="H477" s="1">
        <f t="shared" si="9"/>
        <v>0.33333333333333331</v>
      </c>
      <c r="K477" s="1">
        <v>531</v>
      </c>
      <c r="L477" s="1">
        <v>243970</v>
      </c>
    </row>
    <row r="478" spans="1:12">
      <c r="A478" s="3">
        <v>36319</v>
      </c>
      <c r="B478" s="1" t="s">
        <v>4425</v>
      </c>
      <c r="C478" s="1">
        <v>3</v>
      </c>
      <c r="D478" s="1" t="s">
        <v>4426</v>
      </c>
      <c r="E478" s="1">
        <v>1</v>
      </c>
      <c r="F478" s="1">
        <v>1</v>
      </c>
      <c r="G478" s="1">
        <v>1</v>
      </c>
      <c r="H478" s="1">
        <f t="shared" si="9"/>
        <v>1</v>
      </c>
      <c r="K478" s="1">
        <v>531</v>
      </c>
      <c r="L478" s="1">
        <v>243970</v>
      </c>
    </row>
    <row r="479" spans="1:12">
      <c r="A479" s="3">
        <v>36326</v>
      </c>
      <c r="B479" s="1" t="s">
        <v>4427</v>
      </c>
      <c r="C479" s="1">
        <v>1</v>
      </c>
      <c r="D479" s="1" t="s">
        <v>4428</v>
      </c>
      <c r="E479" s="1">
        <v>0</v>
      </c>
      <c r="F479" s="1">
        <v>0</v>
      </c>
      <c r="G479" s="1">
        <v>0</v>
      </c>
      <c r="H479" s="1">
        <f t="shared" si="9"/>
        <v>0</v>
      </c>
      <c r="I479" s="1">
        <f>STDEV(H479:H481)</f>
        <v>0.19245008972987526</v>
      </c>
      <c r="J479" s="1">
        <f>I479/SQRT(3)</f>
        <v>0.11111111111111112</v>
      </c>
      <c r="K479" s="1">
        <v>661</v>
      </c>
      <c r="L479" s="1">
        <v>243970</v>
      </c>
    </row>
    <row r="480" spans="1:12">
      <c r="A480" s="3">
        <v>36326</v>
      </c>
      <c r="B480" s="1" t="s">
        <v>4429</v>
      </c>
      <c r="C480" s="1">
        <v>2</v>
      </c>
      <c r="D480" s="1" t="s">
        <v>4430</v>
      </c>
      <c r="E480" s="1">
        <v>0</v>
      </c>
      <c r="F480" s="1">
        <v>0</v>
      </c>
      <c r="G480" s="1">
        <v>1</v>
      </c>
      <c r="H480" s="1">
        <f t="shared" si="9"/>
        <v>0.33333333333333331</v>
      </c>
      <c r="K480" s="1">
        <v>661</v>
      </c>
      <c r="L480" s="1">
        <v>243970</v>
      </c>
    </row>
    <row r="481" spans="1:12">
      <c r="A481" s="3">
        <v>36326</v>
      </c>
      <c r="B481" s="1" t="s">
        <v>4431</v>
      </c>
      <c r="C481" s="1">
        <v>3</v>
      </c>
      <c r="D481" s="1" t="s">
        <v>4432</v>
      </c>
      <c r="E481" s="1">
        <v>0</v>
      </c>
      <c r="F481" s="1">
        <v>1</v>
      </c>
      <c r="G481" s="1">
        <v>0</v>
      </c>
      <c r="H481" s="1">
        <f t="shared" si="9"/>
        <v>0.33333333333333331</v>
      </c>
      <c r="K481" s="1">
        <v>661</v>
      </c>
      <c r="L481" s="1">
        <v>243970</v>
      </c>
    </row>
    <row r="482" spans="1:12">
      <c r="A482" s="3">
        <v>36333</v>
      </c>
      <c r="B482" s="1" t="s">
        <v>4719</v>
      </c>
      <c r="C482" s="1">
        <v>1</v>
      </c>
      <c r="D482" s="1" t="s">
        <v>4996</v>
      </c>
      <c r="E482" s="1">
        <v>0</v>
      </c>
      <c r="F482" s="1">
        <v>0</v>
      </c>
      <c r="G482" s="1">
        <v>0</v>
      </c>
      <c r="H482" s="1">
        <f t="shared" si="9"/>
        <v>0</v>
      </c>
      <c r="I482" s="1">
        <f>STDEV(H482:H484)</f>
        <v>0.69388866648871106</v>
      </c>
      <c r="J482" s="1">
        <f>I482/SQRT(3)</f>
        <v>0.40061680838488783</v>
      </c>
      <c r="K482" s="1">
        <v>531</v>
      </c>
      <c r="L482" s="1">
        <v>243970</v>
      </c>
    </row>
    <row r="483" spans="1:12">
      <c r="A483" s="3">
        <v>36333</v>
      </c>
      <c r="B483" s="1" t="s">
        <v>4997</v>
      </c>
      <c r="C483" s="1">
        <v>2</v>
      </c>
      <c r="D483" s="1" t="s">
        <v>4998</v>
      </c>
      <c r="E483" s="1">
        <v>1</v>
      </c>
      <c r="F483" s="1">
        <v>1</v>
      </c>
      <c r="G483" s="1">
        <v>1</v>
      </c>
      <c r="H483" s="1">
        <f t="shared" si="9"/>
        <v>1</v>
      </c>
      <c r="K483" s="1">
        <v>531</v>
      </c>
      <c r="L483" s="1">
        <v>243970</v>
      </c>
    </row>
    <row r="484" spans="1:12">
      <c r="A484" s="3">
        <v>36333</v>
      </c>
      <c r="B484" s="1" t="s">
        <v>4999</v>
      </c>
      <c r="C484" s="1">
        <v>3</v>
      </c>
      <c r="D484" s="1" t="s">
        <v>5000</v>
      </c>
      <c r="E484" s="1">
        <v>0</v>
      </c>
      <c r="F484" s="1">
        <v>2</v>
      </c>
      <c r="G484" s="1">
        <v>2</v>
      </c>
      <c r="H484" s="1">
        <f t="shared" si="9"/>
        <v>1.3333333333333333</v>
      </c>
      <c r="K484" s="1">
        <v>531</v>
      </c>
      <c r="L484" s="1">
        <v>243970</v>
      </c>
    </row>
    <row r="485" spans="1:12">
      <c r="A485" s="3">
        <v>36340</v>
      </c>
      <c r="B485" s="1" t="s">
        <v>5001</v>
      </c>
      <c r="C485" s="1">
        <v>1</v>
      </c>
      <c r="D485" s="1" t="s">
        <v>5002</v>
      </c>
      <c r="E485" s="1">
        <v>0</v>
      </c>
      <c r="F485" s="1">
        <v>0</v>
      </c>
      <c r="G485" s="1">
        <v>1</v>
      </c>
      <c r="H485" s="1">
        <f t="shared" si="9"/>
        <v>0.33333333333333331</v>
      </c>
      <c r="I485" s="1">
        <f>STDEV(H485:H487)</f>
        <v>0.19245008972987526</v>
      </c>
      <c r="J485" s="1">
        <f>I485/SQRT(3)</f>
        <v>0.11111111111111112</v>
      </c>
      <c r="K485" s="1">
        <v>531</v>
      </c>
      <c r="L485" s="1">
        <v>243970</v>
      </c>
    </row>
    <row r="486" spans="1:12">
      <c r="A486" s="3">
        <v>36340</v>
      </c>
      <c r="B486" s="1" t="s">
        <v>5003</v>
      </c>
      <c r="C486" s="1">
        <v>2</v>
      </c>
      <c r="D486" s="1" t="s">
        <v>5004</v>
      </c>
      <c r="E486" s="1">
        <v>0</v>
      </c>
      <c r="F486" s="1">
        <v>1</v>
      </c>
      <c r="G486" s="1">
        <v>0</v>
      </c>
      <c r="H486" s="1">
        <f t="shared" si="9"/>
        <v>0.33333333333333331</v>
      </c>
      <c r="K486" s="1">
        <v>531</v>
      </c>
      <c r="L486" s="1">
        <v>243970</v>
      </c>
    </row>
    <row r="487" spans="1:12">
      <c r="A487" s="3">
        <v>36340</v>
      </c>
      <c r="B487" s="1" t="s">
        <v>5005</v>
      </c>
      <c r="C487" s="1">
        <v>3</v>
      </c>
      <c r="D487" s="1" t="s">
        <v>5006</v>
      </c>
      <c r="E487" s="1">
        <v>1</v>
      </c>
      <c r="F487" s="1">
        <v>1</v>
      </c>
      <c r="G487" s="1">
        <v>0</v>
      </c>
      <c r="H487" s="1">
        <f t="shared" si="9"/>
        <v>0.66666666666666663</v>
      </c>
      <c r="K487" s="1">
        <v>531</v>
      </c>
      <c r="L487" s="1">
        <v>243970</v>
      </c>
    </row>
    <row r="488" spans="1:12">
      <c r="A488" s="3">
        <v>36347</v>
      </c>
      <c r="B488" s="1" t="s">
        <v>5007</v>
      </c>
      <c r="C488" s="1">
        <v>1</v>
      </c>
      <c r="D488" s="1" t="s">
        <v>4734</v>
      </c>
      <c r="E488" s="1">
        <v>1</v>
      </c>
      <c r="F488" s="1">
        <v>0</v>
      </c>
      <c r="G488" s="1">
        <v>0</v>
      </c>
      <c r="H488" s="1">
        <f t="shared" si="9"/>
        <v>0.33333333333333331</v>
      </c>
      <c r="I488" s="1">
        <f>STDEV(H488:H490)</f>
        <v>0.19245008972987526</v>
      </c>
      <c r="J488" s="1">
        <f>I488/SQRT(3)</f>
        <v>0.11111111111111112</v>
      </c>
      <c r="K488" s="1">
        <v>661</v>
      </c>
      <c r="L488" s="1">
        <v>150695</v>
      </c>
    </row>
    <row r="489" spans="1:12">
      <c r="A489" s="3">
        <v>36347</v>
      </c>
      <c r="B489" s="1" t="s">
        <v>4735</v>
      </c>
      <c r="C489" s="1">
        <v>2</v>
      </c>
      <c r="D489" s="1" t="s">
        <v>4452</v>
      </c>
      <c r="E489" s="1">
        <v>0</v>
      </c>
      <c r="F489" s="1">
        <v>0</v>
      </c>
      <c r="G489" s="1">
        <v>1</v>
      </c>
      <c r="H489" s="1">
        <f t="shared" si="9"/>
        <v>0.33333333333333331</v>
      </c>
      <c r="K489" s="1">
        <v>661</v>
      </c>
      <c r="L489" s="1">
        <v>150695</v>
      </c>
    </row>
    <row r="490" spans="1:12">
      <c r="A490" s="3">
        <v>36347</v>
      </c>
      <c r="B490" s="1" t="s">
        <v>4453</v>
      </c>
      <c r="C490" s="1">
        <v>3</v>
      </c>
      <c r="D490" s="1" t="s">
        <v>4454</v>
      </c>
      <c r="E490" s="1">
        <v>0</v>
      </c>
      <c r="F490" s="1">
        <v>0</v>
      </c>
      <c r="G490" s="1">
        <v>0</v>
      </c>
      <c r="H490" s="1">
        <f t="shared" si="9"/>
        <v>0</v>
      </c>
      <c r="K490" s="1">
        <v>661</v>
      </c>
      <c r="L490" s="1">
        <v>150695</v>
      </c>
    </row>
    <row r="491" spans="1:12">
      <c r="A491" s="3">
        <v>36354</v>
      </c>
      <c r="B491" s="1" t="s">
        <v>4455</v>
      </c>
      <c r="C491" s="1">
        <v>1</v>
      </c>
      <c r="D491" s="1" t="s">
        <v>4456</v>
      </c>
      <c r="E491" s="1">
        <v>0</v>
      </c>
      <c r="F491" s="1">
        <v>0</v>
      </c>
      <c r="G491" s="1">
        <v>2</v>
      </c>
      <c r="H491" s="1">
        <f t="shared" si="9"/>
        <v>0.66666666666666663</v>
      </c>
      <c r="I491" s="1">
        <f>STDEV(H491:H493)</f>
        <v>0.33333333333333337</v>
      </c>
      <c r="J491" s="1">
        <f>I491/SQRT(3)</f>
        <v>0.19245008972987529</v>
      </c>
      <c r="K491" s="1">
        <v>531</v>
      </c>
      <c r="L491" s="1">
        <v>150695</v>
      </c>
    </row>
    <row r="492" spans="1:12">
      <c r="A492" s="3">
        <v>36354</v>
      </c>
      <c r="B492" s="1" t="s">
        <v>4457</v>
      </c>
      <c r="C492" s="1">
        <v>2</v>
      </c>
      <c r="D492" s="1" t="s">
        <v>4458</v>
      </c>
      <c r="E492" s="1">
        <v>0</v>
      </c>
      <c r="F492" s="1">
        <v>1</v>
      </c>
      <c r="G492" s="1">
        <v>0</v>
      </c>
      <c r="H492" s="1">
        <f t="shared" si="9"/>
        <v>0.33333333333333331</v>
      </c>
      <c r="K492" s="1">
        <v>531</v>
      </c>
      <c r="L492" s="1">
        <v>150695</v>
      </c>
    </row>
    <row r="493" spans="1:12">
      <c r="A493" s="3">
        <v>36354</v>
      </c>
      <c r="B493" s="1" t="s">
        <v>4459</v>
      </c>
      <c r="C493" s="1">
        <v>3</v>
      </c>
      <c r="D493" s="1" t="s">
        <v>4190</v>
      </c>
      <c r="E493" s="1">
        <v>0</v>
      </c>
      <c r="F493" s="1">
        <v>0</v>
      </c>
      <c r="G493" s="1">
        <v>0</v>
      </c>
      <c r="H493" s="1">
        <f t="shared" si="9"/>
        <v>0</v>
      </c>
      <c r="K493" s="1">
        <v>531</v>
      </c>
      <c r="L493" s="1">
        <v>150695</v>
      </c>
    </row>
    <row r="494" spans="1:12">
      <c r="A494" s="3">
        <v>36361</v>
      </c>
      <c r="B494" s="1" t="s">
        <v>4191</v>
      </c>
      <c r="C494" s="1">
        <v>1</v>
      </c>
      <c r="D494" s="1" t="s">
        <v>4192</v>
      </c>
      <c r="E494" s="1">
        <v>1</v>
      </c>
      <c r="F494" s="1">
        <v>3</v>
      </c>
      <c r="G494" s="1">
        <v>0</v>
      </c>
      <c r="H494" s="1">
        <f t="shared" si="9"/>
        <v>1.3333333333333333</v>
      </c>
      <c r="I494" s="1">
        <f>STDEV(H494:H496)</f>
        <v>0.69388866648871095</v>
      </c>
      <c r="J494" s="1">
        <f>I494/SQRT(3)</f>
        <v>0.40061680838488772</v>
      </c>
      <c r="K494" s="1">
        <v>531</v>
      </c>
      <c r="L494" s="1">
        <v>160697</v>
      </c>
    </row>
    <row r="495" spans="1:12">
      <c r="A495" s="3">
        <v>36361</v>
      </c>
      <c r="B495" s="1" t="s">
        <v>4193</v>
      </c>
      <c r="C495" s="1">
        <v>2</v>
      </c>
      <c r="D495" s="1" t="s">
        <v>4194</v>
      </c>
      <c r="E495" s="1">
        <v>0</v>
      </c>
      <c r="F495" s="1">
        <v>1</v>
      </c>
      <c r="G495" s="1">
        <v>0</v>
      </c>
      <c r="H495" s="1">
        <f t="shared" si="9"/>
        <v>0.33333333333333331</v>
      </c>
      <c r="K495" s="1">
        <v>531</v>
      </c>
      <c r="L495" s="1">
        <v>160697</v>
      </c>
    </row>
    <row r="496" spans="1:12">
      <c r="A496" s="3">
        <v>36361</v>
      </c>
      <c r="B496" s="1" t="s">
        <v>4195</v>
      </c>
      <c r="C496" s="1">
        <v>3</v>
      </c>
      <c r="D496" s="1" t="s">
        <v>4196</v>
      </c>
      <c r="E496" s="1">
        <v>0</v>
      </c>
      <c r="F496" s="1">
        <v>0</v>
      </c>
      <c r="G496" s="1">
        <v>0</v>
      </c>
      <c r="H496" s="1">
        <f t="shared" si="9"/>
        <v>0</v>
      </c>
      <c r="K496" s="1">
        <v>531</v>
      </c>
      <c r="L496" s="1">
        <v>160697</v>
      </c>
    </row>
    <row r="497" spans="1:12">
      <c r="A497" s="3">
        <v>36368</v>
      </c>
      <c r="B497" s="1" t="s">
        <v>4197</v>
      </c>
      <c r="C497" s="1">
        <v>1</v>
      </c>
      <c r="D497" s="1" t="s">
        <v>4198</v>
      </c>
      <c r="E497" s="1">
        <v>1</v>
      </c>
      <c r="F497" s="1">
        <v>0</v>
      </c>
      <c r="G497" s="1">
        <v>3</v>
      </c>
      <c r="H497" s="1">
        <f t="shared" si="9"/>
        <v>1.3333333333333333</v>
      </c>
      <c r="I497" s="1">
        <f>STDEV(H497:H499)</f>
        <v>0</v>
      </c>
      <c r="J497" s="1">
        <f>I497/SQRT(3)</f>
        <v>0</v>
      </c>
      <c r="K497" s="1">
        <v>661</v>
      </c>
      <c r="L497" s="1">
        <v>160697</v>
      </c>
    </row>
    <row r="498" spans="1:12">
      <c r="A498" s="3">
        <v>36368</v>
      </c>
      <c r="B498" s="1" t="s">
        <v>4199</v>
      </c>
      <c r="C498" s="1">
        <v>2</v>
      </c>
      <c r="D498" s="1" t="s">
        <v>4200</v>
      </c>
      <c r="E498" s="1">
        <v>3</v>
      </c>
      <c r="F498" s="1">
        <v>0</v>
      </c>
      <c r="G498" s="1">
        <v>1</v>
      </c>
      <c r="H498" s="1">
        <f t="shared" si="9"/>
        <v>1.3333333333333333</v>
      </c>
      <c r="K498" s="1">
        <v>661</v>
      </c>
      <c r="L498" s="1">
        <v>160697</v>
      </c>
    </row>
    <row r="499" spans="1:12">
      <c r="A499" s="3">
        <v>36368</v>
      </c>
      <c r="B499" s="1" t="s">
        <v>4201</v>
      </c>
      <c r="C499" s="1">
        <v>3</v>
      </c>
      <c r="D499" s="1" t="s">
        <v>4202</v>
      </c>
      <c r="E499" s="1">
        <v>1</v>
      </c>
      <c r="F499" s="1">
        <v>1</v>
      </c>
      <c r="G499" s="1">
        <v>2</v>
      </c>
      <c r="H499" s="1">
        <f t="shared" si="9"/>
        <v>1.3333333333333333</v>
      </c>
      <c r="K499" s="1">
        <v>661</v>
      </c>
      <c r="L499" s="1">
        <v>160697</v>
      </c>
    </row>
    <row r="500" spans="1:12">
      <c r="A500" s="3">
        <v>36375</v>
      </c>
      <c r="B500" s="1" t="s">
        <v>4203</v>
      </c>
      <c r="C500" s="1">
        <v>1</v>
      </c>
      <c r="D500" s="1" t="s">
        <v>4204</v>
      </c>
      <c r="E500" s="1">
        <v>4</v>
      </c>
      <c r="F500" s="1">
        <v>1</v>
      </c>
      <c r="G500" s="1">
        <v>8</v>
      </c>
      <c r="H500" s="1">
        <f t="shared" si="9"/>
        <v>4.333333333333333</v>
      </c>
      <c r="I500" s="1">
        <f>STDEV(H500:H502)</f>
        <v>1.452966314513559</v>
      </c>
      <c r="J500" s="1">
        <f>I500/SQRT(3)</f>
        <v>0.83887049280786175</v>
      </c>
      <c r="K500" s="1">
        <v>661</v>
      </c>
      <c r="L500" s="1">
        <v>132485</v>
      </c>
    </row>
    <row r="501" spans="1:12">
      <c r="A501" s="3">
        <v>36375</v>
      </c>
      <c r="B501" s="1" t="s">
        <v>4205</v>
      </c>
      <c r="C501" s="1">
        <v>2</v>
      </c>
      <c r="D501" s="1" t="s">
        <v>4206</v>
      </c>
      <c r="E501" s="1">
        <v>6</v>
      </c>
      <c r="F501" s="1">
        <v>6</v>
      </c>
      <c r="G501" s="1">
        <v>8</v>
      </c>
      <c r="H501" s="1">
        <f t="shared" si="9"/>
        <v>6.666666666666667</v>
      </c>
      <c r="K501" s="1">
        <v>661</v>
      </c>
      <c r="L501" s="1">
        <v>132485</v>
      </c>
    </row>
    <row r="502" spans="1:12">
      <c r="A502" s="3">
        <v>36375</v>
      </c>
      <c r="B502" s="1" t="s">
        <v>4207</v>
      </c>
      <c r="C502" s="1">
        <v>3</v>
      </c>
      <c r="D502" s="1" t="s">
        <v>4208</v>
      </c>
      <c r="E502" s="1">
        <v>5</v>
      </c>
      <c r="F502" s="1">
        <v>4</v>
      </c>
      <c r="G502" s="1">
        <v>3</v>
      </c>
      <c r="H502" s="1">
        <f t="shared" si="9"/>
        <v>4</v>
      </c>
      <c r="K502" s="1">
        <v>531</v>
      </c>
      <c r="L502" s="1">
        <v>132485</v>
      </c>
    </row>
    <row r="503" spans="1:12">
      <c r="A503" s="3">
        <v>36382</v>
      </c>
      <c r="B503" s="1" t="s">
        <v>4209</v>
      </c>
      <c r="C503" s="1">
        <v>1</v>
      </c>
      <c r="D503" s="1" t="s">
        <v>4210</v>
      </c>
      <c r="E503" s="1">
        <v>4</v>
      </c>
      <c r="F503" s="1">
        <v>15</v>
      </c>
      <c r="G503" s="1">
        <v>9</v>
      </c>
      <c r="H503" s="1">
        <f t="shared" si="9"/>
        <v>9.3333333333333339</v>
      </c>
      <c r="I503" s="1">
        <f>STDEV(H503:H505)</f>
        <v>2.403700850309328</v>
      </c>
      <c r="J503" s="1">
        <f>I503/SQRT(3)</f>
        <v>1.387777332977423</v>
      </c>
      <c r="K503" s="1">
        <v>531</v>
      </c>
      <c r="L503" s="1">
        <v>132485</v>
      </c>
    </row>
    <row r="504" spans="1:12">
      <c r="A504" s="3">
        <v>36382</v>
      </c>
      <c r="B504" s="1" t="s">
        <v>3949</v>
      </c>
      <c r="C504" s="1">
        <v>2</v>
      </c>
      <c r="D504" s="1" t="s">
        <v>3950</v>
      </c>
      <c r="E504" s="1">
        <v>6</v>
      </c>
      <c r="F504" s="1">
        <v>8</v>
      </c>
      <c r="G504" s="1">
        <v>4</v>
      </c>
      <c r="H504" s="1">
        <f t="shared" si="9"/>
        <v>6</v>
      </c>
      <c r="K504" s="1">
        <v>531</v>
      </c>
      <c r="L504" s="1">
        <v>132485</v>
      </c>
    </row>
    <row r="505" spans="1:12">
      <c r="A505" s="3">
        <v>36382</v>
      </c>
      <c r="B505" s="1" t="s">
        <v>3951</v>
      </c>
      <c r="C505" s="1">
        <v>3</v>
      </c>
      <c r="D505" s="1" t="s">
        <v>3952</v>
      </c>
      <c r="E505" s="1">
        <v>12</v>
      </c>
      <c r="F505" s="1">
        <v>15</v>
      </c>
      <c r="G505" s="1">
        <v>5</v>
      </c>
      <c r="H505" s="1">
        <f t="shared" si="9"/>
        <v>10.666666666666666</v>
      </c>
      <c r="K505" s="1">
        <v>531</v>
      </c>
      <c r="L505" s="1">
        <v>132485</v>
      </c>
    </row>
    <row r="506" spans="1:12">
      <c r="A506" s="3">
        <v>36389</v>
      </c>
      <c r="B506" s="1" t="s">
        <v>3953</v>
      </c>
      <c r="C506" s="1">
        <v>1</v>
      </c>
      <c r="D506" s="1" t="s">
        <v>3954</v>
      </c>
      <c r="E506" s="1">
        <v>1</v>
      </c>
      <c r="F506" s="1">
        <v>3</v>
      </c>
      <c r="G506" s="1">
        <v>4</v>
      </c>
      <c r="H506" s="1">
        <f t="shared" si="9"/>
        <v>2.6666666666666665</v>
      </c>
      <c r="I506" s="1">
        <f>STDEV(H506:H508)</f>
        <v>0.96225044864937659</v>
      </c>
      <c r="J506" s="1">
        <f>I506/SQRT(3)</f>
        <v>0.5555555555555558</v>
      </c>
      <c r="K506" s="1">
        <v>531</v>
      </c>
      <c r="L506" s="1">
        <v>132485</v>
      </c>
    </row>
    <row r="507" spans="1:12">
      <c r="A507" s="3">
        <v>36389</v>
      </c>
      <c r="B507" s="1" t="s">
        <v>3955</v>
      </c>
      <c r="C507" s="1">
        <v>2</v>
      </c>
      <c r="D507" s="1" t="s">
        <v>3956</v>
      </c>
      <c r="E507" s="1">
        <v>2</v>
      </c>
      <c r="F507" s="1">
        <v>0</v>
      </c>
      <c r="G507" s="1">
        <v>1</v>
      </c>
      <c r="H507" s="1">
        <f t="shared" si="9"/>
        <v>1</v>
      </c>
      <c r="K507" s="1">
        <v>531</v>
      </c>
      <c r="L507" s="1">
        <v>132485</v>
      </c>
    </row>
    <row r="508" spans="1:12">
      <c r="A508" s="3">
        <v>36389</v>
      </c>
      <c r="B508" s="1" t="s">
        <v>4219</v>
      </c>
      <c r="C508" s="1">
        <v>3</v>
      </c>
      <c r="D508" s="1" t="s">
        <v>3957</v>
      </c>
      <c r="E508" s="1">
        <v>1</v>
      </c>
      <c r="F508" s="1">
        <v>5</v>
      </c>
      <c r="G508" s="1">
        <v>2</v>
      </c>
      <c r="H508" s="1">
        <f t="shared" si="9"/>
        <v>2.6666666666666665</v>
      </c>
      <c r="K508" s="1">
        <v>531</v>
      </c>
      <c r="L508" s="1">
        <v>132485</v>
      </c>
    </row>
    <row r="509" spans="1:12">
      <c r="A509" s="3">
        <v>36307</v>
      </c>
      <c r="B509" s="1" t="s">
        <v>3958</v>
      </c>
      <c r="C509" s="1">
        <v>1</v>
      </c>
      <c r="D509" s="1" t="s">
        <v>3959</v>
      </c>
      <c r="E509" s="1">
        <v>0</v>
      </c>
      <c r="F509" s="1">
        <v>0</v>
      </c>
      <c r="G509" s="1">
        <v>0</v>
      </c>
      <c r="H509" s="1">
        <f t="shared" si="9"/>
        <v>0</v>
      </c>
      <c r="I509" s="1">
        <f>STDEV(H509:H511)</f>
        <v>0</v>
      </c>
      <c r="J509" s="1">
        <f>I509/SQRT(3)</f>
        <v>0</v>
      </c>
      <c r="K509" s="1">
        <v>531</v>
      </c>
      <c r="L509" s="4">
        <v>11440</v>
      </c>
    </row>
    <row r="510" spans="1:12">
      <c r="A510" s="3">
        <v>36307</v>
      </c>
      <c r="B510" s="1" t="s">
        <v>3960</v>
      </c>
      <c r="C510" s="1">
        <v>2</v>
      </c>
      <c r="D510" s="1" t="s">
        <v>3961</v>
      </c>
      <c r="E510" s="1">
        <v>0</v>
      </c>
      <c r="F510" s="1">
        <v>0</v>
      </c>
      <c r="G510" s="1">
        <v>0</v>
      </c>
      <c r="H510" s="1">
        <f t="shared" si="9"/>
        <v>0</v>
      </c>
      <c r="K510" s="1">
        <v>531</v>
      </c>
      <c r="L510" s="4">
        <v>11440</v>
      </c>
    </row>
    <row r="511" spans="1:12">
      <c r="A511" s="3">
        <v>36307</v>
      </c>
      <c r="B511" s="1" t="s">
        <v>4221</v>
      </c>
      <c r="C511" s="1">
        <v>3</v>
      </c>
      <c r="D511" s="1" t="s">
        <v>4222</v>
      </c>
      <c r="E511" s="1">
        <v>0</v>
      </c>
      <c r="F511" s="1">
        <v>0</v>
      </c>
      <c r="G511" s="1">
        <v>0</v>
      </c>
      <c r="H511" s="1">
        <f t="shared" si="9"/>
        <v>0</v>
      </c>
      <c r="K511" s="1">
        <v>531</v>
      </c>
      <c r="L511" s="4">
        <v>11440</v>
      </c>
    </row>
    <row r="512" spans="1:12">
      <c r="A512" s="3">
        <v>36312</v>
      </c>
      <c r="B512" s="1" t="s">
        <v>4223</v>
      </c>
      <c r="C512" s="1">
        <v>1</v>
      </c>
      <c r="D512" s="1" t="s">
        <v>4224</v>
      </c>
      <c r="E512" s="1">
        <v>0</v>
      </c>
      <c r="F512" s="1">
        <v>0</v>
      </c>
      <c r="G512" s="1">
        <v>0</v>
      </c>
      <c r="H512" s="1">
        <f t="shared" si="9"/>
        <v>0</v>
      </c>
      <c r="I512" s="1">
        <f>STDEV(H512:H514)</f>
        <v>0</v>
      </c>
      <c r="J512" s="1">
        <f>I512/SQRT(3)</f>
        <v>0</v>
      </c>
      <c r="K512" s="1">
        <v>531</v>
      </c>
      <c r="L512" s="4">
        <v>11440</v>
      </c>
    </row>
    <row r="513" spans="1:12">
      <c r="A513" s="3">
        <v>36312</v>
      </c>
      <c r="B513" s="1" t="s">
        <v>4225</v>
      </c>
      <c r="C513" s="1">
        <v>2</v>
      </c>
      <c r="D513" s="1" t="s">
        <v>4226</v>
      </c>
      <c r="E513" s="1">
        <v>0</v>
      </c>
      <c r="F513" s="1">
        <v>0</v>
      </c>
      <c r="G513" s="1">
        <v>0</v>
      </c>
      <c r="H513" s="1">
        <f t="shared" si="9"/>
        <v>0</v>
      </c>
      <c r="K513" s="1">
        <v>531</v>
      </c>
      <c r="L513" s="4">
        <v>11440</v>
      </c>
    </row>
    <row r="514" spans="1:12">
      <c r="A514" s="3">
        <v>36312</v>
      </c>
      <c r="B514" s="1" t="s">
        <v>4227</v>
      </c>
      <c r="C514" s="1">
        <v>3</v>
      </c>
      <c r="D514" s="1" t="s">
        <v>4228</v>
      </c>
      <c r="E514" s="1">
        <v>0</v>
      </c>
      <c r="F514" s="1">
        <v>0</v>
      </c>
      <c r="G514" s="1">
        <v>0</v>
      </c>
      <c r="H514" s="1">
        <f t="shared" ref="H514:H577" si="10">AVERAGE(E514:G514)</f>
        <v>0</v>
      </c>
      <c r="K514" s="1">
        <v>531</v>
      </c>
      <c r="L514" s="4">
        <v>11440</v>
      </c>
    </row>
    <row r="515" spans="1:12">
      <c r="A515" s="3">
        <v>36319</v>
      </c>
      <c r="B515" s="1" t="s">
        <v>4229</v>
      </c>
      <c r="C515" s="1">
        <v>1</v>
      </c>
      <c r="D515" s="1" t="s">
        <v>4230</v>
      </c>
      <c r="E515" s="1">
        <v>0</v>
      </c>
      <c r="F515" s="1">
        <v>0</v>
      </c>
      <c r="G515" s="1">
        <v>0</v>
      </c>
      <c r="H515" s="1">
        <f t="shared" si="10"/>
        <v>0</v>
      </c>
      <c r="I515" s="1">
        <f>STDEV(H515:H517)</f>
        <v>0.38490017945975052</v>
      </c>
      <c r="J515" s="1">
        <f>I515/SQRT(3)</f>
        <v>0.22222222222222224</v>
      </c>
      <c r="K515" s="1">
        <v>531</v>
      </c>
      <c r="L515" s="4">
        <v>11440</v>
      </c>
    </row>
    <row r="516" spans="1:12">
      <c r="A516" s="3">
        <v>36319</v>
      </c>
      <c r="B516" s="1" t="s">
        <v>4231</v>
      </c>
      <c r="C516" s="1">
        <v>2</v>
      </c>
      <c r="D516" s="1" t="s">
        <v>3972</v>
      </c>
      <c r="E516" s="1">
        <v>0</v>
      </c>
      <c r="F516" s="1">
        <v>0</v>
      </c>
      <c r="G516" s="1">
        <v>0</v>
      </c>
      <c r="H516" s="1">
        <f t="shared" si="10"/>
        <v>0</v>
      </c>
      <c r="K516" s="1">
        <v>531</v>
      </c>
      <c r="L516" s="4">
        <v>11440</v>
      </c>
    </row>
    <row r="517" spans="1:12">
      <c r="A517" s="3">
        <v>36319</v>
      </c>
      <c r="B517" s="1" t="s">
        <v>3973</v>
      </c>
      <c r="C517" s="1">
        <v>3</v>
      </c>
      <c r="D517" s="1" t="s">
        <v>3974</v>
      </c>
      <c r="E517" s="1">
        <v>1</v>
      </c>
      <c r="F517" s="1">
        <v>0</v>
      </c>
      <c r="G517" s="1">
        <v>1</v>
      </c>
      <c r="H517" s="1">
        <f t="shared" si="10"/>
        <v>0.66666666666666663</v>
      </c>
      <c r="K517" s="1">
        <v>531</v>
      </c>
      <c r="L517" s="4">
        <v>11440</v>
      </c>
    </row>
    <row r="518" spans="1:12">
      <c r="A518" s="3">
        <v>36326</v>
      </c>
      <c r="B518" s="1" t="s">
        <v>3975</v>
      </c>
      <c r="C518" s="1">
        <v>1</v>
      </c>
      <c r="D518" s="1" t="s">
        <v>3976</v>
      </c>
      <c r="E518" s="1">
        <v>0</v>
      </c>
      <c r="F518" s="1">
        <v>0</v>
      </c>
      <c r="G518" s="1">
        <v>1</v>
      </c>
      <c r="H518" s="1">
        <f t="shared" si="10"/>
        <v>0.33333333333333331</v>
      </c>
      <c r="I518" s="1">
        <f>STDEV(H518:H520)</f>
        <v>0</v>
      </c>
      <c r="J518" s="1">
        <f>I518/SQRT(3)</f>
        <v>0</v>
      </c>
      <c r="K518" s="1">
        <v>661</v>
      </c>
      <c r="L518" s="4">
        <v>11440</v>
      </c>
    </row>
    <row r="519" spans="1:12">
      <c r="A519" s="3">
        <v>36326</v>
      </c>
      <c r="B519" s="1" t="s">
        <v>3977</v>
      </c>
      <c r="C519" s="1">
        <v>2</v>
      </c>
      <c r="D519" s="1" t="s">
        <v>3978</v>
      </c>
      <c r="E519" s="1">
        <v>0</v>
      </c>
      <c r="F519" s="1">
        <v>1</v>
      </c>
      <c r="G519" s="1">
        <v>0</v>
      </c>
      <c r="H519" s="1">
        <f t="shared" si="10"/>
        <v>0.33333333333333331</v>
      </c>
      <c r="K519" s="1">
        <v>661</v>
      </c>
      <c r="L519" s="4">
        <v>11440</v>
      </c>
    </row>
    <row r="520" spans="1:12">
      <c r="A520" s="3">
        <v>36326</v>
      </c>
      <c r="B520" s="1" t="s">
        <v>3979</v>
      </c>
      <c r="C520" s="1">
        <v>3</v>
      </c>
      <c r="D520" s="1" t="s">
        <v>3980</v>
      </c>
      <c r="E520" s="1">
        <v>0</v>
      </c>
      <c r="F520" s="1">
        <v>1</v>
      </c>
      <c r="G520" s="1">
        <v>0</v>
      </c>
      <c r="H520" s="1">
        <f t="shared" si="10"/>
        <v>0.33333333333333331</v>
      </c>
      <c r="K520" s="1">
        <v>661</v>
      </c>
      <c r="L520" s="4">
        <v>11440</v>
      </c>
    </row>
    <row r="521" spans="1:12">
      <c r="A521" s="3">
        <v>36333</v>
      </c>
      <c r="B521" s="1" t="s">
        <v>3981</v>
      </c>
      <c r="C521" s="1">
        <v>1</v>
      </c>
      <c r="D521" s="1" t="s">
        <v>3982</v>
      </c>
      <c r="E521" s="1">
        <v>0</v>
      </c>
      <c r="F521" s="1">
        <v>0</v>
      </c>
      <c r="G521" s="1">
        <v>0</v>
      </c>
      <c r="H521" s="1">
        <f t="shared" si="10"/>
        <v>0</v>
      </c>
      <c r="I521" s="1">
        <f>STDEV(H521:H523)</f>
        <v>1.2619796324000609</v>
      </c>
      <c r="J521" s="1">
        <f>I521/SQRT(3)</f>
        <v>0.72860428047800019</v>
      </c>
      <c r="K521" s="1">
        <v>531</v>
      </c>
      <c r="L521" s="4">
        <v>11440</v>
      </c>
    </row>
    <row r="522" spans="1:12">
      <c r="A522" s="3">
        <v>36333</v>
      </c>
      <c r="B522" s="1" t="s">
        <v>3983</v>
      </c>
      <c r="C522" s="1">
        <v>2</v>
      </c>
      <c r="D522" s="1" t="s">
        <v>3984</v>
      </c>
      <c r="E522" s="1">
        <v>3</v>
      </c>
      <c r="F522" s="1">
        <v>3</v>
      </c>
      <c r="G522" s="1">
        <v>0</v>
      </c>
      <c r="H522" s="1">
        <f t="shared" si="10"/>
        <v>2</v>
      </c>
      <c r="K522" s="1">
        <v>531</v>
      </c>
      <c r="L522" s="4">
        <v>11440</v>
      </c>
    </row>
    <row r="523" spans="1:12">
      <c r="A523" s="3">
        <v>36333</v>
      </c>
      <c r="B523" s="1" t="s">
        <v>3985</v>
      </c>
      <c r="C523" s="1">
        <v>3</v>
      </c>
      <c r="D523" s="1" t="s">
        <v>3986</v>
      </c>
      <c r="E523" s="1">
        <v>1</v>
      </c>
      <c r="F523" s="1">
        <v>4</v>
      </c>
      <c r="G523" s="1">
        <v>2</v>
      </c>
      <c r="H523" s="1">
        <f t="shared" si="10"/>
        <v>2.3333333333333335</v>
      </c>
      <c r="K523" s="1">
        <v>531</v>
      </c>
      <c r="L523" s="4">
        <v>11440</v>
      </c>
    </row>
    <row r="524" spans="1:12">
      <c r="A524" s="3">
        <v>36340</v>
      </c>
      <c r="B524" s="1" t="s">
        <v>3987</v>
      </c>
      <c r="C524" s="1">
        <v>1</v>
      </c>
      <c r="D524" s="1" t="s">
        <v>3988</v>
      </c>
      <c r="E524" s="1">
        <v>3</v>
      </c>
      <c r="F524" s="1">
        <v>0</v>
      </c>
      <c r="G524" s="1">
        <v>3</v>
      </c>
      <c r="H524" s="1">
        <f t="shared" si="10"/>
        <v>2</v>
      </c>
      <c r="I524" s="1">
        <f>STDEV(H524:H526)</f>
        <v>0.50917507721731581</v>
      </c>
      <c r="J524" s="1">
        <f>I524/SQRT(3)</f>
        <v>0.29397236789606579</v>
      </c>
      <c r="K524" s="1">
        <v>531</v>
      </c>
      <c r="L524" s="4">
        <v>11440</v>
      </c>
    </row>
    <row r="525" spans="1:12">
      <c r="A525" s="3">
        <v>36340</v>
      </c>
      <c r="B525" s="1" t="s">
        <v>3989</v>
      </c>
      <c r="C525" s="1">
        <v>2</v>
      </c>
      <c r="D525" s="1" t="s">
        <v>3990</v>
      </c>
      <c r="E525" s="1">
        <v>1</v>
      </c>
      <c r="F525" s="1">
        <v>2</v>
      </c>
      <c r="G525" s="1">
        <v>0</v>
      </c>
      <c r="H525" s="1">
        <f t="shared" si="10"/>
        <v>1</v>
      </c>
      <c r="K525" s="1">
        <v>531</v>
      </c>
      <c r="L525" s="4">
        <v>11440</v>
      </c>
    </row>
    <row r="526" spans="1:12">
      <c r="A526" s="3">
        <v>36340</v>
      </c>
      <c r="B526" s="1" t="s">
        <v>3991</v>
      </c>
      <c r="C526" s="1">
        <v>3</v>
      </c>
      <c r="D526" s="1" t="s">
        <v>3722</v>
      </c>
      <c r="E526" s="1">
        <v>2</v>
      </c>
      <c r="F526" s="1">
        <v>2</v>
      </c>
      <c r="G526" s="1">
        <v>0</v>
      </c>
      <c r="H526" s="1">
        <f t="shared" si="10"/>
        <v>1.3333333333333333</v>
      </c>
      <c r="K526" s="1">
        <v>531</v>
      </c>
      <c r="L526" s="4">
        <v>11440</v>
      </c>
    </row>
    <row r="527" spans="1:12">
      <c r="A527" s="3">
        <v>36347</v>
      </c>
      <c r="B527" s="1" t="s">
        <v>3723</v>
      </c>
      <c r="C527" s="1">
        <v>1</v>
      </c>
      <c r="D527" s="1" t="s">
        <v>3410</v>
      </c>
      <c r="E527" s="1">
        <v>5</v>
      </c>
      <c r="F527" s="1">
        <v>5</v>
      </c>
      <c r="G527" s="1">
        <v>2</v>
      </c>
      <c r="H527" s="1">
        <f t="shared" si="10"/>
        <v>4</v>
      </c>
      <c r="I527" s="1">
        <f>STDEV(H527:H529)</f>
        <v>0.69388866648871306</v>
      </c>
      <c r="J527" s="1">
        <f>I527/SQRT(3)</f>
        <v>0.40061680838488894</v>
      </c>
      <c r="K527" s="1">
        <v>661</v>
      </c>
      <c r="L527" s="4">
        <v>11440</v>
      </c>
    </row>
    <row r="528" spans="1:12">
      <c r="A528" s="3">
        <v>36347</v>
      </c>
      <c r="B528" s="1" t="s">
        <v>3411</v>
      </c>
      <c r="C528" s="1">
        <v>2</v>
      </c>
      <c r="D528" s="1" t="s">
        <v>3412</v>
      </c>
      <c r="E528" s="1">
        <v>11</v>
      </c>
      <c r="F528" s="1">
        <v>2</v>
      </c>
      <c r="G528" s="1">
        <v>2</v>
      </c>
      <c r="H528" s="1">
        <f t="shared" si="10"/>
        <v>5</v>
      </c>
      <c r="K528" s="1">
        <v>661</v>
      </c>
      <c r="L528" s="4">
        <v>11440</v>
      </c>
    </row>
    <row r="529" spans="1:12">
      <c r="A529" s="3">
        <v>36347</v>
      </c>
      <c r="B529" s="1" t="s">
        <v>3413</v>
      </c>
      <c r="C529" s="1">
        <v>3</v>
      </c>
      <c r="D529" s="1" t="s">
        <v>3728</v>
      </c>
      <c r="E529" s="1">
        <v>2</v>
      </c>
      <c r="F529" s="1">
        <v>5</v>
      </c>
      <c r="G529" s="1">
        <v>4</v>
      </c>
      <c r="H529" s="1">
        <f t="shared" si="10"/>
        <v>3.6666666666666665</v>
      </c>
      <c r="K529" s="1">
        <v>661</v>
      </c>
      <c r="L529" s="4">
        <v>11440</v>
      </c>
    </row>
    <row r="530" spans="1:12">
      <c r="A530" s="3">
        <v>36354</v>
      </c>
      <c r="B530" s="1" t="s">
        <v>3729</v>
      </c>
      <c r="C530" s="1">
        <v>1</v>
      </c>
      <c r="D530" s="1" t="s">
        <v>3730</v>
      </c>
      <c r="E530" s="1">
        <v>11</v>
      </c>
      <c r="F530" s="1">
        <v>5</v>
      </c>
      <c r="G530" s="1">
        <v>10</v>
      </c>
      <c r="H530" s="1">
        <f t="shared" si="10"/>
        <v>8.6666666666666661</v>
      </c>
      <c r="I530" s="1">
        <f>STDEV(H530:H532)</f>
        <v>2.9876288132775</v>
      </c>
      <c r="J530" s="1">
        <f>I530/SQRT(3)</f>
        <v>1.7249082995844469</v>
      </c>
      <c r="K530" s="1">
        <v>531</v>
      </c>
      <c r="L530" s="4">
        <v>11440</v>
      </c>
    </row>
    <row r="531" spans="1:12">
      <c r="A531" s="3">
        <v>36354</v>
      </c>
      <c r="B531" s="1" t="s">
        <v>3731</v>
      </c>
      <c r="C531" s="1">
        <v>2</v>
      </c>
      <c r="D531" s="1" t="s">
        <v>3732</v>
      </c>
      <c r="E531" s="1">
        <v>3</v>
      </c>
      <c r="F531" s="1">
        <v>4</v>
      </c>
      <c r="G531" s="1">
        <v>3</v>
      </c>
      <c r="H531" s="1">
        <f t="shared" si="10"/>
        <v>3.3333333333333335</v>
      </c>
      <c r="K531" s="1">
        <v>531</v>
      </c>
      <c r="L531" s="4">
        <v>11440</v>
      </c>
    </row>
    <row r="532" spans="1:12">
      <c r="A532" s="3">
        <v>36354</v>
      </c>
      <c r="B532" s="1" t="s">
        <v>3733</v>
      </c>
      <c r="C532" s="1">
        <v>3</v>
      </c>
      <c r="D532" s="1" t="s">
        <v>4008</v>
      </c>
      <c r="E532" s="1">
        <v>7</v>
      </c>
      <c r="F532" s="1">
        <v>1</v>
      </c>
      <c r="G532" s="1">
        <v>3</v>
      </c>
      <c r="H532" s="1">
        <f t="shared" si="10"/>
        <v>3.6666666666666665</v>
      </c>
      <c r="K532" s="1">
        <v>531</v>
      </c>
      <c r="L532" s="4">
        <v>11440</v>
      </c>
    </row>
    <row r="533" spans="1:12">
      <c r="A533" s="3">
        <v>36361</v>
      </c>
      <c r="B533" s="1" t="s">
        <v>4009</v>
      </c>
      <c r="C533" s="1">
        <v>1</v>
      </c>
      <c r="D533" s="1" t="s">
        <v>4010</v>
      </c>
      <c r="E533" s="1">
        <v>6</v>
      </c>
      <c r="F533" s="1">
        <v>17</v>
      </c>
      <c r="G533" s="1">
        <v>7</v>
      </c>
      <c r="H533" s="1">
        <f t="shared" si="10"/>
        <v>10</v>
      </c>
      <c r="I533" s="1">
        <f>STDEV(H533:H535)</f>
        <v>1.0183501544346316</v>
      </c>
      <c r="J533" s="1">
        <f>I533/SQRT(3)</f>
        <v>0.58794473579213158</v>
      </c>
      <c r="K533" s="1">
        <v>531</v>
      </c>
      <c r="L533" s="4">
        <v>11440</v>
      </c>
    </row>
    <row r="534" spans="1:12">
      <c r="A534" s="3">
        <v>36361</v>
      </c>
      <c r="B534" s="1" t="s">
        <v>4011</v>
      </c>
      <c r="C534" s="1">
        <v>2</v>
      </c>
      <c r="D534" s="1" t="s">
        <v>4012</v>
      </c>
      <c r="E534" s="1">
        <v>9</v>
      </c>
      <c r="F534" s="1">
        <v>12</v>
      </c>
      <c r="G534" s="1">
        <v>7</v>
      </c>
      <c r="H534" s="1">
        <f t="shared" si="10"/>
        <v>9.3333333333333339</v>
      </c>
      <c r="K534" s="1">
        <v>531</v>
      </c>
      <c r="L534" s="4">
        <v>11440</v>
      </c>
    </row>
    <row r="535" spans="1:12">
      <c r="A535" s="3">
        <v>36361</v>
      </c>
      <c r="B535" s="1" t="s">
        <v>4013</v>
      </c>
      <c r="C535" s="1">
        <v>3</v>
      </c>
      <c r="D535" s="1" t="s">
        <v>4014</v>
      </c>
      <c r="E535" s="1">
        <v>12</v>
      </c>
      <c r="F535" s="1">
        <v>4</v>
      </c>
      <c r="G535" s="1">
        <v>8</v>
      </c>
      <c r="H535" s="1">
        <f t="shared" si="10"/>
        <v>8</v>
      </c>
      <c r="K535" s="1">
        <v>531</v>
      </c>
      <c r="L535" s="4">
        <v>11440</v>
      </c>
    </row>
    <row r="536" spans="1:12">
      <c r="A536" s="3">
        <v>36368</v>
      </c>
      <c r="B536" s="1" t="s">
        <v>4015</v>
      </c>
      <c r="C536" s="1">
        <v>1</v>
      </c>
      <c r="D536" s="1" t="s">
        <v>4016</v>
      </c>
      <c r="E536" s="1">
        <v>15</v>
      </c>
      <c r="F536" s="1">
        <v>19</v>
      </c>
      <c r="G536" s="1">
        <v>6</v>
      </c>
      <c r="H536" s="1">
        <f t="shared" si="10"/>
        <v>13.333333333333334</v>
      </c>
      <c r="I536" s="1">
        <f>STDEV(H536:H538)</f>
        <v>0.88191710368819332</v>
      </c>
      <c r="J536" s="1">
        <f>I536/SQRT(3)</f>
        <v>0.50917507721731359</v>
      </c>
      <c r="K536" s="1">
        <v>661</v>
      </c>
      <c r="L536" s="4">
        <v>11440</v>
      </c>
    </row>
    <row r="537" spans="1:12">
      <c r="A537" s="3">
        <v>36368</v>
      </c>
      <c r="B537" s="1" t="s">
        <v>4017</v>
      </c>
      <c r="C537" s="1">
        <v>2</v>
      </c>
      <c r="D537" s="1" t="s">
        <v>4018</v>
      </c>
      <c r="E537" s="1">
        <v>17</v>
      </c>
      <c r="F537" s="1">
        <v>14</v>
      </c>
      <c r="G537" s="1">
        <v>14</v>
      </c>
      <c r="H537" s="1">
        <f t="shared" si="10"/>
        <v>15</v>
      </c>
      <c r="K537" s="1">
        <v>661</v>
      </c>
      <c r="L537" s="4">
        <v>11440</v>
      </c>
    </row>
    <row r="538" spans="1:12">
      <c r="A538" s="3">
        <v>36368</v>
      </c>
      <c r="B538" s="1" t="s">
        <v>4019</v>
      </c>
      <c r="C538" s="1">
        <v>3</v>
      </c>
      <c r="D538" s="1" t="s">
        <v>4279</v>
      </c>
      <c r="E538" s="1">
        <v>2</v>
      </c>
      <c r="F538" s="1">
        <v>39</v>
      </c>
      <c r="G538" s="1">
        <v>3</v>
      </c>
      <c r="H538" s="1">
        <f t="shared" si="10"/>
        <v>14.666666666666666</v>
      </c>
      <c r="K538" s="1">
        <v>661</v>
      </c>
      <c r="L538" s="4">
        <v>11440</v>
      </c>
    </row>
    <row r="539" spans="1:12">
      <c r="A539" s="3">
        <v>36375</v>
      </c>
      <c r="B539" s="1" t="s">
        <v>4280</v>
      </c>
      <c r="C539" s="1">
        <v>1</v>
      </c>
      <c r="D539" s="1" t="s">
        <v>4555</v>
      </c>
      <c r="E539" s="1">
        <v>11</v>
      </c>
      <c r="F539" s="1">
        <v>6</v>
      </c>
      <c r="G539" s="1">
        <v>20</v>
      </c>
      <c r="H539" s="1">
        <f t="shared" si="10"/>
        <v>12.333333333333334</v>
      </c>
      <c r="I539" s="1">
        <f>STDEV(H539:H541)</f>
        <v>6.0583581689846993</v>
      </c>
      <c r="J539" s="1">
        <f>I539/SQRT(3)</f>
        <v>3.4977947197104844</v>
      </c>
      <c r="K539" s="1">
        <v>661</v>
      </c>
      <c r="L539" s="4">
        <v>11440</v>
      </c>
    </row>
    <row r="540" spans="1:12">
      <c r="A540" s="3">
        <v>36375</v>
      </c>
      <c r="B540" s="1" t="s">
        <v>4556</v>
      </c>
      <c r="C540" s="1">
        <v>2</v>
      </c>
      <c r="D540" s="1" t="s">
        <v>4557</v>
      </c>
      <c r="E540" s="1">
        <v>14</v>
      </c>
      <c r="F540" s="1">
        <v>8</v>
      </c>
      <c r="G540" s="1">
        <v>6</v>
      </c>
      <c r="H540" s="1">
        <f t="shared" si="10"/>
        <v>9.3333333333333339</v>
      </c>
      <c r="K540" s="1">
        <v>661</v>
      </c>
      <c r="L540" s="4">
        <v>11440</v>
      </c>
    </row>
    <row r="541" spans="1:12">
      <c r="A541" s="3">
        <v>36375</v>
      </c>
      <c r="B541" s="1" t="s">
        <v>4558</v>
      </c>
      <c r="C541" s="1">
        <v>3</v>
      </c>
      <c r="D541" s="1" t="s">
        <v>4559</v>
      </c>
      <c r="E541" s="1">
        <v>36</v>
      </c>
      <c r="F541" s="1">
        <v>19</v>
      </c>
      <c r="G541" s="1">
        <v>8</v>
      </c>
      <c r="H541" s="1">
        <f t="shared" si="10"/>
        <v>21</v>
      </c>
      <c r="K541" s="1">
        <v>531</v>
      </c>
      <c r="L541" s="4">
        <v>11440</v>
      </c>
    </row>
    <row r="542" spans="1:12">
      <c r="A542" s="3">
        <v>36382</v>
      </c>
      <c r="B542" s="1" t="s">
        <v>4560</v>
      </c>
      <c r="C542" s="1">
        <v>1</v>
      </c>
      <c r="D542" s="1" t="s">
        <v>4561</v>
      </c>
      <c r="E542" s="1">
        <v>9</v>
      </c>
      <c r="F542" s="1">
        <v>12</v>
      </c>
      <c r="G542" s="1">
        <v>15</v>
      </c>
      <c r="H542" s="1">
        <f t="shared" si="10"/>
        <v>12</v>
      </c>
      <c r="I542" s="1">
        <f>STDEV(H542:H544)</f>
        <v>0.66666666666669749</v>
      </c>
      <c r="J542" s="1">
        <f>I542/SQRT(3)</f>
        <v>0.38490017945976834</v>
      </c>
      <c r="K542" s="1">
        <v>531</v>
      </c>
      <c r="L542" s="4">
        <v>11440</v>
      </c>
    </row>
    <row r="543" spans="1:12">
      <c r="A543" s="3">
        <v>36382</v>
      </c>
      <c r="B543" s="1" t="s">
        <v>4562</v>
      </c>
      <c r="C543" s="1">
        <v>2</v>
      </c>
      <c r="D543" s="1" t="s">
        <v>4563</v>
      </c>
      <c r="E543" s="1">
        <v>14</v>
      </c>
      <c r="F543" s="1">
        <v>13</v>
      </c>
      <c r="G543" s="1">
        <v>11</v>
      </c>
      <c r="H543" s="1">
        <f t="shared" si="10"/>
        <v>12.666666666666666</v>
      </c>
      <c r="K543" s="1">
        <v>531</v>
      </c>
      <c r="L543" s="4">
        <v>11440</v>
      </c>
    </row>
    <row r="544" spans="1:12">
      <c r="A544" s="3">
        <v>36382</v>
      </c>
      <c r="B544" s="1" t="s">
        <v>4564</v>
      </c>
      <c r="C544" s="1">
        <v>3</v>
      </c>
      <c r="D544" s="1" t="s">
        <v>4851</v>
      </c>
      <c r="E544" s="1">
        <v>5</v>
      </c>
      <c r="F544" s="1">
        <v>26</v>
      </c>
      <c r="G544" s="1">
        <v>9</v>
      </c>
      <c r="H544" s="1">
        <f t="shared" si="10"/>
        <v>13.333333333333334</v>
      </c>
      <c r="K544" s="1">
        <v>531</v>
      </c>
      <c r="L544" s="4">
        <v>11440</v>
      </c>
    </row>
    <row r="545" spans="1:12">
      <c r="A545" s="3">
        <v>36389</v>
      </c>
      <c r="B545" s="1" t="s">
        <v>4852</v>
      </c>
      <c r="C545" s="1">
        <v>1</v>
      </c>
      <c r="D545" s="1" t="s">
        <v>5138</v>
      </c>
      <c r="E545" s="1">
        <v>8</v>
      </c>
      <c r="F545" s="1">
        <v>7</v>
      </c>
      <c r="G545" s="1">
        <v>6</v>
      </c>
      <c r="H545" s="1">
        <f t="shared" si="10"/>
        <v>7</v>
      </c>
      <c r="I545" s="1">
        <f>STDEV(H545:H547)</f>
        <v>1.452966314513559</v>
      </c>
      <c r="J545" s="1">
        <f>I545/SQRT(3)</f>
        <v>0.83887049280786175</v>
      </c>
      <c r="K545" s="1">
        <v>531</v>
      </c>
      <c r="L545" s="4">
        <v>11440</v>
      </c>
    </row>
    <row r="546" spans="1:12">
      <c r="A546" s="3">
        <v>36389</v>
      </c>
      <c r="B546" s="1" t="s">
        <v>5139</v>
      </c>
      <c r="C546" s="1">
        <v>2</v>
      </c>
      <c r="D546" s="1" t="s">
        <v>5140</v>
      </c>
      <c r="E546" s="1">
        <v>8</v>
      </c>
      <c r="F546" s="1">
        <v>12</v>
      </c>
      <c r="G546" s="1">
        <v>8</v>
      </c>
      <c r="H546" s="1">
        <f t="shared" si="10"/>
        <v>9.3333333333333339</v>
      </c>
      <c r="K546" s="1">
        <v>531</v>
      </c>
      <c r="L546" s="4">
        <v>11440</v>
      </c>
    </row>
    <row r="547" spans="1:12">
      <c r="A547" s="3">
        <v>36389</v>
      </c>
      <c r="B547" s="1" t="s">
        <v>5141</v>
      </c>
      <c r="C547" s="1">
        <v>3</v>
      </c>
      <c r="D547" s="1" t="s">
        <v>5142</v>
      </c>
      <c r="E547" s="1">
        <v>10</v>
      </c>
      <c r="F547" s="1">
        <v>10</v>
      </c>
      <c r="G547" s="1">
        <v>9</v>
      </c>
      <c r="H547" s="1">
        <f t="shared" si="10"/>
        <v>9.6666666666666661</v>
      </c>
      <c r="K547" s="1">
        <v>531</v>
      </c>
      <c r="L547" s="4">
        <v>11440</v>
      </c>
    </row>
    <row r="548" spans="1:12">
      <c r="A548" s="3">
        <v>36307</v>
      </c>
      <c r="B548" s="1" t="s">
        <v>5143</v>
      </c>
      <c r="C548" s="1">
        <v>1</v>
      </c>
      <c r="D548" s="1" t="s">
        <v>5144</v>
      </c>
      <c r="E548" s="1">
        <v>0</v>
      </c>
      <c r="F548" s="1">
        <v>1</v>
      </c>
      <c r="G548" s="1">
        <v>3</v>
      </c>
      <c r="H548" s="1">
        <f t="shared" si="10"/>
        <v>1.3333333333333333</v>
      </c>
      <c r="I548" s="1">
        <f>STDEV(H548:H550)</f>
        <v>0.33333333333333343</v>
      </c>
      <c r="J548" s="1">
        <f>I548/SQRT(3)</f>
        <v>0.19245008972987532</v>
      </c>
      <c r="K548" s="1">
        <v>531</v>
      </c>
    </row>
    <row r="549" spans="1:12">
      <c r="A549" s="3">
        <v>36307</v>
      </c>
      <c r="B549" s="1" t="s">
        <v>5145</v>
      </c>
      <c r="C549" s="1">
        <v>2</v>
      </c>
      <c r="D549" s="1" t="s">
        <v>5146</v>
      </c>
      <c r="E549" s="1">
        <v>0</v>
      </c>
      <c r="F549" s="1">
        <v>2</v>
      </c>
      <c r="G549" s="1">
        <v>1</v>
      </c>
      <c r="H549" s="1">
        <f t="shared" si="10"/>
        <v>1</v>
      </c>
      <c r="K549" s="1">
        <v>531</v>
      </c>
    </row>
    <row r="550" spans="1:12">
      <c r="A550" s="3">
        <v>36307</v>
      </c>
      <c r="B550" s="1" t="s">
        <v>5147</v>
      </c>
      <c r="C550" s="1">
        <v>3</v>
      </c>
      <c r="D550" s="1" t="s">
        <v>5148</v>
      </c>
      <c r="E550" s="1">
        <v>2</v>
      </c>
      <c r="F550" s="1">
        <v>1</v>
      </c>
      <c r="G550" s="1">
        <v>2</v>
      </c>
      <c r="H550" s="1">
        <f t="shared" si="10"/>
        <v>1.6666666666666667</v>
      </c>
      <c r="K550" s="1">
        <v>531</v>
      </c>
    </row>
    <row r="551" spans="1:12">
      <c r="A551" s="3">
        <v>36312</v>
      </c>
      <c r="B551" s="1" t="s">
        <v>4866</v>
      </c>
      <c r="C551" s="1">
        <v>1</v>
      </c>
      <c r="D551" s="1" t="s">
        <v>4867</v>
      </c>
      <c r="E551" s="1">
        <v>1</v>
      </c>
      <c r="F551" s="1">
        <v>1</v>
      </c>
      <c r="G551" s="1">
        <v>3</v>
      </c>
      <c r="H551" s="1">
        <f t="shared" si="10"/>
        <v>1.6666666666666667</v>
      </c>
      <c r="I551" s="1">
        <f>STDEV(H551:H553)</f>
        <v>0.33333333333333343</v>
      </c>
      <c r="J551" s="1">
        <f>I551/SQRT(3)</f>
        <v>0.19245008972987532</v>
      </c>
      <c r="K551" s="1">
        <v>531</v>
      </c>
    </row>
    <row r="552" spans="1:12">
      <c r="A552" s="3">
        <v>36312</v>
      </c>
      <c r="B552" s="1" t="s">
        <v>4587</v>
      </c>
      <c r="C552" s="1">
        <v>2</v>
      </c>
      <c r="D552" s="1" t="s">
        <v>4588</v>
      </c>
      <c r="E552" s="1">
        <v>2</v>
      </c>
      <c r="F552" s="1">
        <v>0</v>
      </c>
      <c r="G552" s="1">
        <v>1</v>
      </c>
      <c r="H552" s="1">
        <f t="shared" si="10"/>
        <v>1</v>
      </c>
      <c r="K552" s="1">
        <v>531</v>
      </c>
    </row>
    <row r="553" spans="1:12">
      <c r="A553" s="3">
        <v>36312</v>
      </c>
      <c r="B553" s="1" t="s">
        <v>4589</v>
      </c>
      <c r="C553" s="1">
        <v>3</v>
      </c>
      <c r="D553" s="1" t="s">
        <v>4590</v>
      </c>
      <c r="E553" s="1">
        <v>3</v>
      </c>
      <c r="F553" s="1">
        <v>1</v>
      </c>
      <c r="G553" s="1">
        <v>0</v>
      </c>
      <c r="H553" s="1">
        <f t="shared" si="10"/>
        <v>1.3333333333333333</v>
      </c>
      <c r="K553" s="1">
        <v>531</v>
      </c>
    </row>
    <row r="554" spans="1:12">
      <c r="A554" s="3">
        <v>36319</v>
      </c>
      <c r="B554" s="1" t="s">
        <v>4591</v>
      </c>
      <c r="C554" s="1">
        <v>1</v>
      </c>
      <c r="D554" s="1" t="s">
        <v>4592</v>
      </c>
      <c r="E554" s="1">
        <v>3</v>
      </c>
      <c r="F554" s="1">
        <v>1</v>
      </c>
      <c r="G554" s="1">
        <v>6</v>
      </c>
      <c r="H554" s="1">
        <f t="shared" si="10"/>
        <v>3.3333333333333335</v>
      </c>
      <c r="I554" s="1">
        <f>STDEV(H554:H556)</f>
        <v>0.38490017945974908</v>
      </c>
      <c r="J554" s="1">
        <f>I554/SQRT(3)</f>
        <v>0.2222222222222214</v>
      </c>
      <c r="K554" s="1">
        <v>531</v>
      </c>
    </row>
    <row r="555" spans="1:12">
      <c r="A555" s="3">
        <v>36319</v>
      </c>
      <c r="B555" s="1" t="s">
        <v>4593</v>
      </c>
      <c r="C555" s="1">
        <v>2</v>
      </c>
      <c r="D555" s="1" t="s">
        <v>4594</v>
      </c>
      <c r="E555" s="1">
        <v>3</v>
      </c>
      <c r="F555" s="1">
        <v>1</v>
      </c>
      <c r="G555" s="1">
        <v>4</v>
      </c>
      <c r="H555" s="1">
        <f t="shared" si="10"/>
        <v>2.6666666666666665</v>
      </c>
      <c r="K555" s="1">
        <v>531</v>
      </c>
    </row>
    <row r="556" spans="1:12">
      <c r="A556" s="3">
        <v>36319</v>
      </c>
      <c r="B556" s="1" t="s">
        <v>4595</v>
      </c>
      <c r="C556" s="1">
        <v>3</v>
      </c>
      <c r="D556" s="1" t="s">
        <v>4596</v>
      </c>
      <c r="E556" s="1">
        <v>5</v>
      </c>
      <c r="F556" s="1">
        <v>4</v>
      </c>
      <c r="G556" s="1">
        <v>1</v>
      </c>
      <c r="H556" s="1">
        <f t="shared" si="10"/>
        <v>3.3333333333333335</v>
      </c>
      <c r="K556" s="1">
        <v>531</v>
      </c>
    </row>
    <row r="557" spans="1:12">
      <c r="A557" s="3">
        <v>36326</v>
      </c>
      <c r="B557" s="1" t="s">
        <v>4597</v>
      </c>
      <c r="C557" s="1">
        <v>1</v>
      </c>
      <c r="D557" s="1" t="s">
        <v>4598</v>
      </c>
      <c r="E557" s="1">
        <v>1</v>
      </c>
      <c r="F557" s="1">
        <v>4</v>
      </c>
      <c r="G557" s="1">
        <v>2</v>
      </c>
      <c r="H557" s="1">
        <f t="shared" si="10"/>
        <v>2.3333333333333335</v>
      </c>
      <c r="I557" s="1">
        <f>STDEV(H557:H559)</f>
        <v>0.38490017945975019</v>
      </c>
      <c r="J557" s="1">
        <f>I557/SQRT(3)</f>
        <v>0.22222222222222204</v>
      </c>
      <c r="K557" s="1">
        <v>661</v>
      </c>
    </row>
    <row r="558" spans="1:12">
      <c r="A558" s="3">
        <v>36326</v>
      </c>
      <c r="B558" s="1" t="s">
        <v>4316</v>
      </c>
      <c r="C558" s="1">
        <v>2</v>
      </c>
      <c r="D558" s="1" t="s">
        <v>4317</v>
      </c>
      <c r="E558" s="1">
        <v>0</v>
      </c>
      <c r="F558" s="1">
        <v>6</v>
      </c>
      <c r="G558" s="1">
        <v>1</v>
      </c>
      <c r="H558" s="1">
        <f t="shared" si="10"/>
        <v>2.3333333333333335</v>
      </c>
      <c r="K558" s="1">
        <v>661</v>
      </c>
    </row>
    <row r="559" spans="1:12">
      <c r="A559" s="3">
        <v>36326</v>
      </c>
      <c r="B559" s="1" t="s">
        <v>4318</v>
      </c>
      <c r="C559" s="1">
        <v>3</v>
      </c>
      <c r="D559" s="1" t="s">
        <v>4319</v>
      </c>
      <c r="E559" s="1">
        <v>1</v>
      </c>
      <c r="F559" s="1">
        <v>0</v>
      </c>
      <c r="G559" s="1">
        <v>4</v>
      </c>
      <c r="H559" s="1">
        <f t="shared" si="10"/>
        <v>1.6666666666666667</v>
      </c>
      <c r="K559" s="1">
        <v>661</v>
      </c>
    </row>
    <row r="560" spans="1:12">
      <c r="A560" s="3">
        <v>36333</v>
      </c>
      <c r="B560" s="1" t="s">
        <v>4320</v>
      </c>
      <c r="C560" s="1">
        <v>1</v>
      </c>
      <c r="D560" s="1" t="s">
        <v>4321</v>
      </c>
      <c r="E560" s="1">
        <v>0</v>
      </c>
      <c r="F560" s="1">
        <v>2</v>
      </c>
      <c r="G560" s="1">
        <v>0</v>
      </c>
      <c r="H560" s="1">
        <f t="shared" si="10"/>
        <v>0.66666666666666663</v>
      </c>
      <c r="I560" s="1">
        <f>STDEV(H560:H562)</f>
        <v>1.1706281947614157</v>
      </c>
      <c r="J560" s="1">
        <f>I560/SQRT(3)</f>
        <v>0.67586250336646903</v>
      </c>
      <c r="K560" s="1">
        <v>531</v>
      </c>
    </row>
    <row r="561" spans="1:11">
      <c r="A561" s="3">
        <v>36333</v>
      </c>
      <c r="B561" s="1" t="s">
        <v>4322</v>
      </c>
      <c r="C561" s="1">
        <v>2</v>
      </c>
      <c r="D561" s="1" t="s">
        <v>4323</v>
      </c>
      <c r="E561" s="1">
        <v>2</v>
      </c>
      <c r="F561" s="1">
        <v>4</v>
      </c>
      <c r="G561" s="1">
        <v>3</v>
      </c>
      <c r="H561" s="1">
        <f t="shared" si="10"/>
        <v>3</v>
      </c>
      <c r="K561" s="1">
        <v>531</v>
      </c>
    </row>
    <row r="562" spans="1:11">
      <c r="A562" s="3">
        <v>36333</v>
      </c>
      <c r="B562" s="1" t="s">
        <v>4324</v>
      </c>
      <c r="C562" s="1">
        <v>3</v>
      </c>
      <c r="D562" s="1" t="s">
        <v>4325</v>
      </c>
      <c r="E562" s="1">
        <v>0</v>
      </c>
      <c r="F562" s="1">
        <v>3</v>
      </c>
      <c r="G562" s="1">
        <v>2</v>
      </c>
      <c r="H562" s="1">
        <f t="shared" si="10"/>
        <v>1.6666666666666667</v>
      </c>
      <c r="K562" s="1">
        <v>531</v>
      </c>
    </row>
    <row r="563" spans="1:11">
      <c r="A563" s="3">
        <v>36340</v>
      </c>
      <c r="B563" s="1" t="s">
        <v>4326</v>
      </c>
      <c r="C563" s="1">
        <v>1</v>
      </c>
      <c r="D563" s="1" t="s">
        <v>4327</v>
      </c>
      <c r="E563" s="1">
        <v>0</v>
      </c>
      <c r="F563" s="1">
        <v>3</v>
      </c>
      <c r="G563" s="1">
        <v>2</v>
      </c>
      <c r="H563" s="1">
        <f t="shared" si="10"/>
        <v>1.6666666666666667</v>
      </c>
      <c r="I563" s="1">
        <f>STDEV(H563:H565)</f>
        <v>0.19245008972987454</v>
      </c>
      <c r="J563" s="1">
        <f>I563/SQRT(3)</f>
        <v>0.1111111111111107</v>
      </c>
      <c r="K563" s="1">
        <v>531</v>
      </c>
    </row>
    <row r="564" spans="1:11">
      <c r="A564" s="3">
        <v>36340</v>
      </c>
      <c r="B564" s="1" t="s">
        <v>4328</v>
      </c>
      <c r="C564" s="1">
        <v>2</v>
      </c>
      <c r="D564" s="1" t="s">
        <v>4329</v>
      </c>
      <c r="E564" s="1">
        <v>3</v>
      </c>
      <c r="F564" s="1">
        <v>1</v>
      </c>
      <c r="G564" s="1">
        <v>1</v>
      </c>
      <c r="H564" s="1">
        <f t="shared" si="10"/>
        <v>1.6666666666666667</v>
      </c>
      <c r="K564" s="1">
        <v>531</v>
      </c>
    </row>
    <row r="565" spans="1:11">
      <c r="A565" s="3">
        <v>36340</v>
      </c>
      <c r="B565" s="1" t="s">
        <v>4330</v>
      </c>
      <c r="C565" s="1">
        <v>3</v>
      </c>
      <c r="D565" s="1" t="s">
        <v>4331</v>
      </c>
      <c r="E565" s="1">
        <v>2</v>
      </c>
      <c r="F565" s="1">
        <v>2</v>
      </c>
      <c r="G565" s="1">
        <v>0</v>
      </c>
      <c r="H565" s="1">
        <f t="shared" si="10"/>
        <v>1.3333333333333333</v>
      </c>
      <c r="K565" s="1">
        <v>531</v>
      </c>
    </row>
    <row r="566" spans="1:11">
      <c r="A566" s="3">
        <v>36347</v>
      </c>
      <c r="B566" s="1" t="s">
        <v>4332</v>
      </c>
      <c r="C566" s="1">
        <v>1</v>
      </c>
      <c r="D566" s="1" t="s">
        <v>4333</v>
      </c>
      <c r="E566" s="1">
        <v>6</v>
      </c>
      <c r="F566" s="1">
        <v>3</v>
      </c>
      <c r="G566" s="1">
        <v>2</v>
      </c>
      <c r="H566" s="1">
        <f t="shared" si="10"/>
        <v>3.6666666666666665</v>
      </c>
      <c r="I566" s="1">
        <f>STDEV(H566:H568)</f>
        <v>1.6777409856157219</v>
      </c>
      <c r="J566" s="1">
        <f>I566/SQRT(3)</f>
        <v>0.96864420967570519</v>
      </c>
      <c r="K566" s="1">
        <v>661</v>
      </c>
    </row>
    <row r="567" spans="1:11">
      <c r="A567" s="3">
        <v>36347</v>
      </c>
      <c r="B567" s="1" t="s">
        <v>4334</v>
      </c>
      <c r="C567" s="1">
        <v>2</v>
      </c>
      <c r="D567" s="1" t="s">
        <v>4335</v>
      </c>
      <c r="E567" s="1">
        <v>1</v>
      </c>
      <c r="F567" s="1">
        <v>0</v>
      </c>
      <c r="G567" s="1">
        <v>0</v>
      </c>
      <c r="H567" s="1">
        <f t="shared" si="10"/>
        <v>0.33333333333333331</v>
      </c>
      <c r="K567" s="1">
        <v>661</v>
      </c>
    </row>
    <row r="568" spans="1:11">
      <c r="A568" s="3">
        <v>36347</v>
      </c>
      <c r="B568" s="1" t="s">
        <v>4336</v>
      </c>
      <c r="C568" s="1">
        <v>3</v>
      </c>
      <c r="D568" s="1" t="s">
        <v>4337</v>
      </c>
      <c r="E568" s="1">
        <v>0</v>
      </c>
      <c r="F568" s="1">
        <v>3</v>
      </c>
      <c r="G568" s="1">
        <v>2</v>
      </c>
      <c r="H568" s="1">
        <f t="shared" si="10"/>
        <v>1.6666666666666667</v>
      </c>
      <c r="K568" s="1">
        <v>661</v>
      </c>
    </row>
    <row r="569" spans="1:11">
      <c r="A569" s="3">
        <v>36354</v>
      </c>
      <c r="B569" s="1" t="s">
        <v>4338</v>
      </c>
      <c r="C569" s="1">
        <v>1</v>
      </c>
      <c r="D569" s="1" t="s">
        <v>4339</v>
      </c>
      <c r="E569" s="1">
        <v>3</v>
      </c>
      <c r="F569" s="1">
        <v>1</v>
      </c>
      <c r="G569" s="1">
        <v>2</v>
      </c>
      <c r="H569" s="1">
        <f t="shared" si="10"/>
        <v>2</v>
      </c>
      <c r="I569" s="1">
        <f>STDEV(H569:H571)</f>
        <v>0.57735026918962584</v>
      </c>
      <c r="J569" s="1">
        <f>I569/SQRT(3)</f>
        <v>0.33333333333333337</v>
      </c>
      <c r="K569" s="1">
        <v>531</v>
      </c>
    </row>
    <row r="570" spans="1:11">
      <c r="A570" s="3">
        <v>36354</v>
      </c>
      <c r="B570" s="1" t="s">
        <v>4340</v>
      </c>
      <c r="C570" s="1">
        <v>2</v>
      </c>
      <c r="D570" s="1" t="s">
        <v>4341</v>
      </c>
      <c r="E570" s="1">
        <v>1</v>
      </c>
      <c r="F570" s="1">
        <v>1</v>
      </c>
      <c r="G570" s="1">
        <v>1</v>
      </c>
      <c r="H570" s="1">
        <f t="shared" si="10"/>
        <v>1</v>
      </c>
      <c r="K570" s="1">
        <v>531</v>
      </c>
    </row>
    <row r="571" spans="1:11">
      <c r="A571" s="3">
        <v>36354</v>
      </c>
      <c r="B571" s="1" t="s">
        <v>4342</v>
      </c>
      <c r="C571" s="1">
        <v>3</v>
      </c>
      <c r="D571" s="1" t="s">
        <v>4343</v>
      </c>
      <c r="E571" s="1">
        <v>1</v>
      </c>
      <c r="F571" s="1">
        <v>0</v>
      </c>
      <c r="G571" s="1">
        <v>2</v>
      </c>
      <c r="H571" s="1">
        <f t="shared" si="10"/>
        <v>1</v>
      </c>
      <c r="K571" s="1">
        <v>531</v>
      </c>
    </row>
    <row r="572" spans="1:11">
      <c r="A572" s="3">
        <v>36361</v>
      </c>
      <c r="B572" s="1" t="s">
        <v>4344</v>
      </c>
      <c r="C572" s="1">
        <v>1</v>
      </c>
      <c r="D572" s="1" t="s">
        <v>4345</v>
      </c>
      <c r="E572" s="1">
        <v>0</v>
      </c>
      <c r="F572" s="1">
        <v>4</v>
      </c>
      <c r="G572" s="1">
        <v>0</v>
      </c>
      <c r="H572" s="1">
        <f t="shared" si="10"/>
        <v>1.3333333333333333</v>
      </c>
      <c r="I572" s="1">
        <f>STDEV(H572:H574)</f>
        <v>0.69388866648871084</v>
      </c>
      <c r="J572" s="1">
        <f>I572/SQRT(3)</f>
        <v>0.40061680838488767</v>
      </c>
      <c r="K572" s="1">
        <v>531</v>
      </c>
    </row>
    <row r="573" spans="1:11">
      <c r="A573" s="3">
        <v>36361</v>
      </c>
      <c r="B573" s="1" t="s">
        <v>4346</v>
      </c>
      <c r="C573" s="1">
        <v>2</v>
      </c>
      <c r="D573" s="1" t="s">
        <v>4347</v>
      </c>
      <c r="E573" s="1">
        <v>4</v>
      </c>
      <c r="F573" s="1">
        <v>3</v>
      </c>
      <c r="G573" s="1">
        <v>0</v>
      </c>
      <c r="H573" s="1">
        <f t="shared" si="10"/>
        <v>2.3333333333333335</v>
      </c>
      <c r="K573" s="1">
        <v>531</v>
      </c>
    </row>
    <row r="574" spans="1:11">
      <c r="A574" s="3">
        <v>36361</v>
      </c>
      <c r="B574" s="1" t="s">
        <v>4348</v>
      </c>
      <c r="C574" s="1">
        <v>3</v>
      </c>
      <c r="D574" s="1" t="s">
        <v>4349</v>
      </c>
      <c r="E574" s="1">
        <v>0</v>
      </c>
      <c r="F574" s="1">
        <v>1</v>
      </c>
      <c r="G574" s="1">
        <v>2</v>
      </c>
      <c r="H574" s="1">
        <f t="shared" si="10"/>
        <v>1</v>
      </c>
      <c r="K574" s="1">
        <v>531</v>
      </c>
    </row>
    <row r="575" spans="1:11">
      <c r="A575" s="3">
        <v>36368</v>
      </c>
      <c r="B575" s="1" t="s">
        <v>4350</v>
      </c>
      <c r="C575" s="1">
        <v>1</v>
      </c>
      <c r="D575" s="1" t="s">
        <v>4351</v>
      </c>
      <c r="E575" s="1">
        <v>0</v>
      </c>
      <c r="F575" s="1">
        <v>0</v>
      </c>
      <c r="G575" s="1">
        <v>0</v>
      </c>
      <c r="H575" s="1">
        <f t="shared" si="10"/>
        <v>0</v>
      </c>
      <c r="I575" s="1">
        <f>STDEV(H575:H577)</f>
        <v>0.83887049280786097</v>
      </c>
      <c r="J575" s="1">
        <f>I575/SQRT(3)</f>
        <v>0.4843221048378526</v>
      </c>
      <c r="K575" s="1">
        <v>661</v>
      </c>
    </row>
    <row r="576" spans="1:11">
      <c r="A576" s="3">
        <v>36368</v>
      </c>
      <c r="B576" s="1" t="s">
        <v>4352</v>
      </c>
      <c r="C576" s="1">
        <v>2</v>
      </c>
      <c r="D576" s="1" t="s">
        <v>4078</v>
      </c>
      <c r="E576" s="1">
        <v>0</v>
      </c>
      <c r="F576" s="1">
        <v>2</v>
      </c>
      <c r="G576" s="1">
        <v>0</v>
      </c>
      <c r="H576" s="1">
        <f t="shared" si="10"/>
        <v>0.66666666666666663</v>
      </c>
      <c r="K576" s="1">
        <v>661</v>
      </c>
    </row>
    <row r="577" spans="1:11">
      <c r="A577" s="3">
        <v>36368</v>
      </c>
      <c r="B577" s="1" t="s">
        <v>4079</v>
      </c>
      <c r="C577" s="1">
        <v>3</v>
      </c>
      <c r="D577" s="1" t="s">
        <v>4080</v>
      </c>
      <c r="E577" s="1">
        <v>2</v>
      </c>
      <c r="F577" s="1">
        <v>2</v>
      </c>
      <c r="G577" s="1">
        <v>1</v>
      </c>
      <c r="H577" s="1">
        <f t="shared" si="10"/>
        <v>1.6666666666666667</v>
      </c>
      <c r="K577" s="1">
        <v>661</v>
      </c>
    </row>
    <row r="578" spans="1:11">
      <c r="A578" s="3">
        <v>36375</v>
      </c>
      <c r="B578" s="1" t="s">
        <v>4081</v>
      </c>
      <c r="C578" s="1">
        <v>1</v>
      </c>
      <c r="D578" s="1" t="s">
        <v>4082</v>
      </c>
      <c r="E578" s="1">
        <v>0</v>
      </c>
      <c r="F578" s="1">
        <v>1</v>
      </c>
      <c r="G578" s="1">
        <v>1</v>
      </c>
      <c r="H578" s="1">
        <f t="shared" ref="H578:H641" si="11">AVERAGE(E578:G578)</f>
        <v>0.66666666666666663</v>
      </c>
      <c r="I578" s="1">
        <f>STDEV(H578:H580)</f>
        <v>0.5091750772173157</v>
      </c>
      <c r="J578" s="1">
        <f>I578/SQRT(3)</f>
        <v>0.29397236789606573</v>
      </c>
      <c r="K578" s="1">
        <v>661</v>
      </c>
    </row>
    <row r="579" spans="1:11">
      <c r="A579" s="3">
        <v>36375</v>
      </c>
      <c r="B579" s="1" t="s">
        <v>4083</v>
      </c>
      <c r="C579" s="1">
        <v>2</v>
      </c>
      <c r="D579" s="1" t="s">
        <v>4084</v>
      </c>
      <c r="E579" s="1">
        <v>0</v>
      </c>
      <c r="F579" s="1">
        <v>1</v>
      </c>
      <c r="G579" s="1">
        <v>0</v>
      </c>
      <c r="H579" s="1">
        <f t="shared" si="11"/>
        <v>0.33333333333333331</v>
      </c>
      <c r="K579" s="1">
        <v>661</v>
      </c>
    </row>
    <row r="580" spans="1:11">
      <c r="A580" s="3">
        <v>36375</v>
      </c>
      <c r="B580" s="1" t="s">
        <v>4085</v>
      </c>
      <c r="C580" s="1">
        <v>3</v>
      </c>
      <c r="D580" s="1" t="s">
        <v>4086</v>
      </c>
      <c r="E580" s="1">
        <v>1</v>
      </c>
      <c r="F580" s="1">
        <v>2</v>
      </c>
      <c r="G580" s="1">
        <v>1</v>
      </c>
      <c r="H580" s="1">
        <f t="shared" si="11"/>
        <v>1.3333333333333333</v>
      </c>
      <c r="K580" s="1">
        <v>531</v>
      </c>
    </row>
    <row r="581" spans="1:11">
      <c r="A581" s="3">
        <v>36382</v>
      </c>
      <c r="B581" s="1" t="s">
        <v>4087</v>
      </c>
      <c r="C581" s="1">
        <v>1</v>
      </c>
      <c r="D581" s="1" t="s">
        <v>4088</v>
      </c>
      <c r="E581" s="1">
        <v>0</v>
      </c>
      <c r="F581" s="1">
        <v>1</v>
      </c>
      <c r="G581" s="1">
        <v>2</v>
      </c>
      <c r="H581" s="1">
        <f t="shared" si="11"/>
        <v>1</v>
      </c>
      <c r="I581" s="1">
        <f>STDEV(H581:H583)</f>
        <v>0.19245008972987598</v>
      </c>
      <c r="J581" s="1">
        <f>I581/SQRT(3)</f>
        <v>0.11111111111111154</v>
      </c>
      <c r="K581" s="1">
        <v>531</v>
      </c>
    </row>
    <row r="582" spans="1:11">
      <c r="A582" s="3">
        <v>36382</v>
      </c>
      <c r="B582" s="1" t="s">
        <v>4089</v>
      </c>
      <c r="C582" s="1">
        <v>2</v>
      </c>
      <c r="D582" s="1" t="s">
        <v>4090</v>
      </c>
      <c r="E582" s="1">
        <v>0</v>
      </c>
      <c r="F582" s="1">
        <v>1</v>
      </c>
      <c r="G582" s="1">
        <v>1</v>
      </c>
      <c r="H582" s="1">
        <f t="shared" si="11"/>
        <v>0.66666666666666663</v>
      </c>
      <c r="K582" s="1">
        <v>531</v>
      </c>
    </row>
    <row r="583" spans="1:11">
      <c r="A583" s="3">
        <v>36382</v>
      </c>
      <c r="B583" s="1" t="s">
        <v>4091</v>
      </c>
      <c r="C583" s="1">
        <v>3</v>
      </c>
      <c r="D583" s="1" t="s">
        <v>4095</v>
      </c>
      <c r="E583" s="1">
        <v>0</v>
      </c>
      <c r="F583" s="1">
        <v>1</v>
      </c>
      <c r="G583" s="1">
        <v>1</v>
      </c>
      <c r="H583" s="1">
        <f t="shared" si="11"/>
        <v>0.66666666666666663</v>
      </c>
      <c r="K583" s="1">
        <v>531</v>
      </c>
    </row>
    <row r="584" spans="1:11">
      <c r="A584" s="3">
        <v>36389</v>
      </c>
      <c r="B584" s="1" t="s">
        <v>4096</v>
      </c>
      <c r="C584" s="1">
        <v>1</v>
      </c>
      <c r="D584" s="1" t="s">
        <v>4364</v>
      </c>
      <c r="E584" s="1">
        <v>0</v>
      </c>
      <c r="F584" s="1">
        <v>1</v>
      </c>
      <c r="G584" s="1">
        <v>0</v>
      </c>
      <c r="H584" s="1">
        <f t="shared" si="11"/>
        <v>0.33333333333333331</v>
      </c>
      <c r="I584" s="1">
        <f>STDEV(H584:H586)</f>
        <v>0.33333333333333343</v>
      </c>
      <c r="J584" s="1">
        <f>I584/SQRT(3)</f>
        <v>0.19245008972987532</v>
      </c>
      <c r="K584" s="1">
        <v>531</v>
      </c>
    </row>
    <row r="585" spans="1:11">
      <c r="A585" s="3">
        <v>36389</v>
      </c>
      <c r="B585" s="1" t="s">
        <v>4365</v>
      </c>
      <c r="C585" s="1">
        <v>2</v>
      </c>
      <c r="D585" s="1" t="s">
        <v>4366</v>
      </c>
      <c r="E585" s="1">
        <v>1</v>
      </c>
      <c r="F585" s="1">
        <v>1</v>
      </c>
      <c r="G585" s="1">
        <v>1</v>
      </c>
      <c r="H585" s="1">
        <f t="shared" si="11"/>
        <v>1</v>
      </c>
      <c r="K585" s="1">
        <v>531</v>
      </c>
    </row>
    <row r="586" spans="1:11">
      <c r="A586" s="3">
        <v>36389</v>
      </c>
      <c r="B586" s="1" t="s">
        <v>4367</v>
      </c>
      <c r="C586" s="1">
        <v>3</v>
      </c>
      <c r="D586" s="1" t="s">
        <v>4368</v>
      </c>
      <c r="E586" s="1">
        <v>1</v>
      </c>
      <c r="F586" s="1">
        <v>0</v>
      </c>
      <c r="G586" s="1">
        <v>1</v>
      </c>
      <c r="H586" s="1">
        <f t="shared" si="11"/>
        <v>0.66666666666666663</v>
      </c>
      <c r="K586" s="1">
        <v>531</v>
      </c>
    </row>
    <row r="587" spans="1:11">
      <c r="A587" s="3">
        <v>36307</v>
      </c>
      <c r="B587" s="1" t="s">
        <v>4369</v>
      </c>
      <c r="C587" s="1">
        <v>1</v>
      </c>
      <c r="D587" s="1" t="s">
        <v>4370</v>
      </c>
      <c r="E587" s="1">
        <v>0</v>
      </c>
      <c r="F587" s="1">
        <v>0</v>
      </c>
      <c r="G587" s="1">
        <v>1</v>
      </c>
      <c r="H587" s="1">
        <f t="shared" si="11"/>
        <v>0.33333333333333331</v>
      </c>
      <c r="I587" s="1">
        <f>STDEV(H587:H589)</f>
        <v>0.5091750772173157</v>
      </c>
      <c r="J587" s="1">
        <f>I587/SQRT(3)</f>
        <v>0.29397236789606573</v>
      </c>
      <c r="K587" s="1">
        <v>531</v>
      </c>
    </row>
    <row r="588" spans="1:11">
      <c r="A588" s="3">
        <v>36307</v>
      </c>
      <c r="B588" s="1" t="s">
        <v>4371</v>
      </c>
      <c r="C588" s="1">
        <v>2</v>
      </c>
      <c r="D588" s="1" t="s">
        <v>4372</v>
      </c>
      <c r="E588" s="1">
        <v>0</v>
      </c>
      <c r="F588" s="1">
        <v>2</v>
      </c>
      <c r="G588" s="1">
        <v>2</v>
      </c>
      <c r="H588" s="1">
        <f t="shared" si="11"/>
        <v>1.3333333333333333</v>
      </c>
      <c r="K588" s="1">
        <v>531</v>
      </c>
    </row>
    <row r="589" spans="1:11">
      <c r="A589" s="3">
        <v>36307</v>
      </c>
      <c r="B589" s="1" t="s">
        <v>4373</v>
      </c>
      <c r="C589" s="1">
        <v>3</v>
      </c>
      <c r="D589" s="1" t="s">
        <v>4374</v>
      </c>
      <c r="E589" s="1">
        <v>0</v>
      </c>
      <c r="F589" s="1">
        <v>0</v>
      </c>
      <c r="G589" s="1">
        <v>2</v>
      </c>
      <c r="H589" s="1">
        <f t="shared" si="11"/>
        <v>0.66666666666666663</v>
      </c>
      <c r="K589" s="1">
        <v>531</v>
      </c>
    </row>
    <row r="590" spans="1:11">
      <c r="A590" s="3">
        <v>36312</v>
      </c>
      <c r="B590" s="1" t="s">
        <v>4375</v>
      </c>
      <c r="C590" s="1">
        <v>1</v>
      </c>
      <c r="D590" s="1" t="s">
        <v>4376</v>
      </c>
      <c r="E590" s="1">
        <v>1</v>
      </c>
      <c r="F590" s="1">
        <v>0</v>
      </c>
      <c r="G590" s="1">
        <v>0</v>
      </c>
      <c r="H590" s="1">
        <f t="shared" si="11"/>
        <v>0.33333333333333331</v>
      </c>
      <c r="I590" s="1">
        <f>STDEV(H590:H592)</f>
        <v>0.19245008972987526</v>
      </c>
      <c r="J590" s="1">
        <f>I590/SQRT(3)</f>
        <v>0.11111111111111112</v>
      </c>
      <c r="K590" s="1">
        <v>531</v>
      </c>
    </row>
    <row r="591" spans="1:11">
      <c r="A591" s="3">
        <v>36312</v>
      </c>
      <c r="B591" s="1" t="s">
        <v>4377</v>
      </c>
      <c r="C591" s="1">
        <v>2</v>
      </c>
      <c r="D591" s="1" t="s">
        <v>4104</v>
      </c>
      <c r="E591" s="1">
        <v>0</v>
      </c>
      <c r="F591" s="1">
        <v>0</v>
      </c>
      <c r="G591" s="1">
        <v>0</v>
      </c>
      <c r="H591" s="1">
        <f t="shared" si="11"/>
        <v>0</v>
      </c>
      <c r="K591" s="1">
        <v>531</v>
      </c>
    </row>
    <row r="592" spans="1:11">
      <c r="A592" s="3">
        <v>36312</v>
      </c>
      <c r="B592" s="1" t="s">
        <v>4105</v>
      </c>
      <c r="C592" s="1">
        <v>3</v>
      </c>
      <c r="D592" s="1" t="s">
        <v>4106</v>
      </c>
      <c r="E592" s="1">
        <v>1</v>
      </c>
      <c r="F592" s="1">
        <v>0</v>
      </c>
      <c r="G592" s="1">
        <v>0</v>
      </c>
      <c r="H592" s="1">
        <f t="shared" si="11"/>
        <v>0.33333333333333331</v>
      </c>
      <c r="K592" s="1">
        <v>531</v>
      </c>
    </row>
    <row r="593" spans="1:11">
      <c r="A593" s="3">
        <v>36319</v>
      </c>
      <c r="B593" s="1" t="s">
        <v>4107</v>
      </c>
      <c r="C593" s="1">
        <v>1</v>
      </c>
      <c r="D593" s="1" t="s">
        <v>4108</v>
      </c>
      <c r="E593" s="1">
        <v>2</v>
      </c>
      <c r="F593" s="1">
        <v>2</v>
      </c>
      <c r="G593" s="1">
        <v>1</v>
      </c>
      <c r="H593" s="1">
        <f t="shared" si="11"/>
        <v>1.6666666666666667</v>
      </c>
      <c r="I593" s="1">
        <f>STDEV(H593:H595)</f>
        <v>1.8954135676924431</v>
      </c>
      <c r="J593" s="1">
        <f>I593/SQRT(3)</f>
        <v>1.094317533532901</v>
      </c>
      <c r="K593" s="1">
        <v>531</v>
      </c>
    </row>
    <row r="594" spans="1:11">
      <c r="A594" s="3">
        <v>36319</v>
      </c>
      <c r="B594" s="1" t="s">
        <v>4109</v>
      </c>
      <c r="C594" s="1">
        <v>2</v>
      </c>
      <c r="D594" s="1" t="s">
        <v>4110</v>
      </c>
      <c r="E594" s="1">
        <v>8</v>
      </c>
      <c r="F594" s="1">
        <v>5</v>
      </c>
      <c r="G594" s="1">
        <v>3</v>
      </c>
      <c r="H594" s="1">
        <f t="shared" si="11"/>
        <v>5.333333333333333</v>
      </c>
      <c r="K594" s="1">
        <v>531</v>
      </c>
    </row>
    <row r="595" spans="1:11">
      <c r="A595" s="3">
        <v>36319</v>
      </c>
      <c r="B595" s="1" t="s">
        <v>4111</v>
      </c>
      <c r="C595" s="1">
        <v>3</v>
      </c>
      <c r="D595" s="1" t="s">
        <v>4112</v>
      </c>
      <c r="E595" s="1">
        <v>8</v>
      </c>
      <c r="F595" s="1">
        <v>3</v>
      </c>
      <c r="G595" s="1">
        <v>2</v>
      </c>
      <c r="H595" s="1">
        <f t="shared" si="11"/>
        <v>4.333333333333333</v>
      </c>
      <c r="K595" s="1">
        <v>531</v>
      </c>
    </row>
    <row r="596" spans="1:11">
      <c r="A596" s="3">
        <v>36326</v>
      </c>
      <c r="B596" s="1" t="s">
        <v>4113</v>
      </c>
      <c r="C596" s="1">
        <v>1</v>
      </c>
      <c r="D596" s="1" t="s">
        <v>4114</v>
      </c>
      <c r="E596" s="1">
        <v>0</v>
      </c>
      <c r="F596" s="1">
        <v>0</v>
      </c>
      <c r="G596" s="1">
        <v>2</v>
      </c>
      <c r="H596" s="1">
        <f t="shared" si="11"/>
        <v>0.66666666666666663</v>
      </c>
      <c r="I596" s="1">
        <f>STDEV(H596:H598)</f>
        <v>0.33333333333333337</v>
      </c>
      <c r="J596" s="1">
        <f>I596/SQRT(3)</f>
        <v>0.19245008972987529</v>
      </c>
      <c r="K596" s="1">
        <v>661</v>
      </c>
    </row>
    <row r="597" spans="1:11">
      <c r="A597" s="3">
        <v>36326</v>
      </c>
      <c r="B597" s="1" t="s">
        <v>4115</v>
      </c>
      <c r="C597" s="1">
        <v>2</v>
      </c>
      <c r="D597" s="1" t="s">
        <v>4116</v>
      </c>
      <c r="E597" s="1">
        <v>0</v>
      </c>
      <c r="F597" s="1">
        <v>0</v>
      </c>
      <c r="G597" s="1">
        <v>0</v>
      </c>
      <c r="H597" s="1">
        <f t="shared" si="11"/>
        <v>0</v>
      </c>
      <c r="K597" s="1">
        <v>661</v>
      </c>
    </row>
    <row r="598" spans="1:11">
      <c r="A598" s="3">
        <v>36326</v>
      </c>
      <c r="B598" s="1" t="s">
        <v>4117</v>
      </c>
      <c r="C598" s="1">
        <v>3</v>
      </c>
      <c r="D598" s="1" t="s">
        <v>4118</v>
      </c>
      <c r="E598" s="1">
        <v>1</v>
      </c>
      <c r="F598" s="1">
        <v>0</v>
      </c>
      <c r="G598" s="1">
        <v>0</v>
      </c>
      <c r="H598" s="1">
        <f t="shared" si="11"/>
        <v>0.33333333333333331</v>
      </c>
      <c r="K598" s="1">
        <v>661</v>
      </c>
    </row>
    <row r="599" spans="1:11">
      <c r="A599" s="3">
        <v>36333</v>
      </c>
      <c r="B599" s="1" t="s">
        <v>4119</v>
      </c>
      <c r="C599" s="1">
        <v>1</v>
      </c>
      <c r="D599" s="1" t="s">
        <v>4120</v>
      </c>
      <c r="E599" s="1">
        <v>0</v>
      </c>
      <c r="F599" s="1">
        <v>1</v>
      </c>
      <c r="G599" s="1">
        <v>2</v>
      </c>
      <c r="H599" s="1">
        <f t="shared" si="11"/>
        <v>1</v>
      </c>
      <c r="I599" s="1">
        <f>STDEV(H599:H601)</f>
        <v>0.33333333333333343</v>
      </c>
      <c r="J599" s="1">
        <f>I599/SQRT(3)</f>
        <v>0.19245008972987532</v>
      </c>
      <c r="K599" s="1">
        <v>531</v>
      </c>
    </row>
    <row r="600" spans="1:11">
      <c r="A600" s="3">
        <v>36333</v>
      </c>
      <c r="B600" s="1" t="s">
        <v>4121</v>
      </c>
      <c r="C600" s="1">
        <v>2</v>
      </c>
      <c r="D600" s="1" t="s">
        <v>3865</v>
      </c>
      <c r="E600" s="1">
        <v>0</v>
      </c>
      <c r="F600" s="1">
        <v>2</v>
      </c>
      <c r="G600" s="1">
        <v>3</v>
      </c>
      <c r="H600" s="1">
        <f t="shared" si="11"/>
        <v>1.6666666666666667</v>
      </c>
      <c r="K600" s="1">
        <v>531</v>
      </c>
    </row>
    <row r="601" spans="1:11">
      <c r="A601" s="3">
        <v>36333</v>
      </c>
      <c r="B601" s="1" t="s">
        <v>3566</v>
      </c>
      <c r="C601" s="1">
        <v>3</v>
      </c>
      <c r="D601" s="1" t="s">
        <v>3567</v>
      </c>
      <c r="E601" s="1">
        <v>1</v>
      </c>
      <c r="F601" s="1">
        <v>2</v>
      </c>
      <c r="G601" s="1">
        <v>1</v>
      </c>
      <c r="H601" s="1">
        <f t="shared" si="11"/>
        <v>1.3333333333333333</v>
      </c>
      <c r="K601" s="1">
        <v>531</v>
      </c>
    </row>
    <row r="602" spans="1:11">
      <c r="A602" s="3">
        <v>36340</v>
      </c>
      <c r="B602" s="1" t="s">
        <v>3568</v>
      </c>
      <c r="C602" s="1">
        <v>1</v>
      </c>
      <c r="D602" s="1" t="s">
        <v>3870</v>
      </c>
      <c r="E602" s="1">
        <v>1</v>
      </c>
      <c r="F602" s="1">
        <v>1</v>
      </c>
      <c r="G602" s="1">
        <v>3</v>
      </c>
      <c r="H602" s="1">
        <f t="shared" si="11"/>
        <v>1.6666666666666667</v>
      </c>
      <c r="I602" s="1">
        <f>STDEV(H602:H604)</f>
        <v>0.69388866648871184</v>
      </c>
      <c r="J602" s="1">
        <f>I602/SQRT(3)</f>
        <v>0.40061680838488828</v>
      </c>
      <c r="K602" s="1">
        <v>531</v>
      </c>
    </row>
    <row r="603" spans="1:11">
      <c r="A603" s="3">
        <v>36340</v>
      </c>
      <c r="B603" s="1" t="s">
        <v>3871</v>
      </c>
      <c r="C603" s="1">
        <v>2</v>
      </c>
      <c r="D603" s="1" t="s">
        <v>3872</v>
      </c>
      <c r="E603" s="1">
        <v>5</v>
      </c>
      <c r="F603" s="1">
        <v>2</v>
      </c>
      <c r="G603" s="1">
        <v>1</v>
      </c>
      <c r="H603" s="1">
        <f t="shared" si="11"/>
        <v>2.6666666666666665</v>
      </c>
      <c r="K603" s="1">
        <v>531</v>
      </c>
    </row>
    <row r="604" spans="1:11">
      <c r="A604" s="3">
        <v>36340</v>
      </c>
      <c r="B604" s="1" t="s">
        <v>3873</v>
      </c>
      <c r="C604" s="1">
        <v>3</v>
      </c>
      <c r="D604" s="1" t="s">
        <v>3874</v>
      </c>
      <c r="E604" s="1">
        <v>5</v>
      </c>
      <c r="F604" s="1">
        <v>2</v>
      </c>
      <c r="G604" s="1">
        <v>2</v>
      </c>
      <c r="H604" s="1">
        <f t="shared" si="11"/>
        <v>3</v>
      </c>
      <c r="K604" s="1">
        <v>531</v>
      </c>
    </row>
    <row r="605" spans="1:11">
      <c r="A605" s="3">
        <v>36347</v>
      </c>
      <c r="B605" s="1" t="s">
        <v>3875</v>
      </c>
      <c r="C605" s="1">
        <v>1</v>
      </c>
      <c r="D605" s="1" t="s">
        <v>4137</v>
      </c>
      <c r="E605" s="1">
        <v>12</v>
      </c>
      <c r="F605" s="1">
        <v>8</v>
      </c>
      <c r="G605" s="1">
        <v>1</v>
      </c>
      <c r="H605" s="1">
        <f t="shared" si="11"/>
        <v>7</v>
      </c>
      <c r="I605" s="1">
        <f>STDEV(H605:H607)</f>
        <v>2.6943012562182522</v>
      </c>
      <c r="J605" s="1">
        <f>I605/SQRT(3)</f>
        <v>1.5555555555555549</v>
      </c>
      <c r="K605" s="1">
        <v>661</v>
      </c>
    </row>
    <row r="606" spans="1:11">
      <c r="A606" s="3">
        <v>36347</v>
      </c>
      <c r="B606" s="1" t="s">
        <v>4138</v>
      </c>
      <c r="C606" s="1">
        <v>2</v>
      </c>
      <c r="D606" s="1" t="s">
        <v>4139</v>
      </c>
      <c r="E606" s="1">
        <v>4</v>
      </c>
      <c r="F606" s="1">
        <v>1</v>
      </c>
      <c r="G606" s="1">
        <v>2</v>
      </c>
      <c r="H606" s="1">
        <f t="shared" si="11"/>
        <v>2.3333333333333335</v>
      </c>
      <c r="K606" s="1">
        <v>661</v>
      </c>
    </row>
    <row r="607" spans="1:11">
      <c r="A607" s="3">
        <v>36347</v>
      </c>
      <c r="B607" s="1" t="s">
        <v>4140</v>
      </c>
      <c r="C607" s="1">
        <v>3</v>
      </c>
      <c r="D607" s="1" t="s">
        <v>4141</v>
      </c>
      <c r="E607" s="1">
        <v>4</v>
      </c>
      <c r="F607" s="1">
        <v>1</v>
      </c>
      <c r="G607" s="1">
        <v>2</v>
      </c>
      <c r="H607" s="1">
        <f t="shared" si="11"/>
        <v>2.3333333333333335</v>
      </c>
      <c r="K607" s="1">
        <v>661</v>
      </c>
    </row>
    <row r="608" spans="1:11">
      <c r="A608" s="3">
        <v>36354</v>
      </c>
      <c r="B608" s="1" t="s">
        <v>4142</v>
      </c>
      <c r="C608" s="1">
        <v>1</v>
      </c>
      <c r="D608" s="1" t="s">
        <v>4143</v>
      </c>
      <c r="E608" s="1">
        <v>0</v>
      </c>
      <c r="F608" s="1">
        <v>1</v>
      </c>
      <c r="G608" s="1">
        <v>1</v>
      </c>
      <c r="H608" s="1">
        <f t="shared" si="11"/>
        <v>0.66666666666666663</v>
      </c>
      <c r="I608" s="1">
        <f>STDEV(H608:H610)</f>
        <v>0.1924500897298754</v>
      </c>
      <c r="J608" s="1">
        <f>I608/SQRT(3)</f>
        <v>0.1111111111111112</v>
      </c>
      <c r="K608" s="1">
        <v>531</v>
      </c>
    </row>
    <row r="609" spans="1:11">
      <c r="A609" s="3">
        <v>36354</v>
      </c>
      <c r="B609" s="1" t="s">
        <v>4144</v>
      </c>
      <c r="C609" s="1">
        <v>2</v>
      </c>
      <c r="D609" s="1" t="s">
        <v>4145</v>
      </c>
      <c r="E609" s="1">
        <v>1</v>
      </c>
      <c r="F609" s="1">
        <v>0</v>
      </c>
      <c r="G609" s="1">
        <v>0</v>
      </c>
      <c r="H609" s="1">
        <f t="shared" si="11"/>
        <v>0.33333333333333331</v>
      </c>
      <c r="K609" s="1">
        <v>531</v>
      </c>
    </row>
    <row r="610" spans="1:11">
      <c r="A610" s="3">
        <v>36354</v>
      </c>
      <c r="B610" s="1" t="s">
        <v>4146</v>
      </c>
      <c r="C610" s="1">
        <v>3</v>
      </c>
      <c r="D610" s="1" t="s">
        <v>4422</v>
      </c>
      <c r="E610" s="1">
        <v>0</v>
      </c>
      <c r="F610" s="1">
        <v>1</v>
      </c>
      <c r="G610" s="1">
        <v>0</v>
      </c>
      <c r="H610" s="1">
        <f t="shared" si="11"/>
        <v>0.33333333333333331</v>
      </c>
      <c r="K610" s="1">
        <v>531</v>
      </c>
    </row>
    <row r="611" spans="1:11">
      <c r="A611" s="3">
        <v>36361</v>
      </c>
      <c r="B611" s="1" t="s">
        <v>4423</v>
      </c>
      <c r="C611" s="1">
        <v>1</v>
      </c>
      <c r="D611" s="1" t="s">
        <v>4711</v>
      </c>
      <c r="E611" s="1">
        <v>3</v>
      </c>
      <c r="F611" s="1">
        <v>0</v>
      </c>
      <c r="G611" s="1">
        <v>3</v>
      </c>
      <c r="H611" s="1">
        <f t="shared" si="11"/>
        <v>2</v>
      </c>
      <c r="I611" s="1">
        <f>STDEV(H611:H613)</f>
        <v>0.69388866648871117</v>
      </c>
      <c r="J611" s="1">
        <f>I611/SQRT(3)</f>
        <v>0.40061680838488789</v>
      </c>
      <c r="K611" s="1">
        <v>531</v>
      </c>
    </row>
    <row r="612" spans="1:11">
      <c r="A612" s="3">
        <v>36361</v>
      </c>
      <c r="B612" s="1" t="s">
        <v>4712</v>
      </c>
      <c r="C612" s="1">
        <v>2</v>
      </c>
      <c r="D612" s="1" t="s">
        <v>4713</v>
      </c>
      <c r="E612" s="1">
        <v>0</v>
      </c>
      <c r="F612" s="1">
        <v>1</v>
      </c>
      <c r="G612" s="1">
        <v>1</v>
      </c>
      <c r="H612" s="1">
        <f t="shared" si="11"/>
        <v>0.66666666666666663</v>
      </c>
      <c r="K612" s="1">
        <v>531</v>
      </c>
    </row>
    <row r="613" spans="1:11">
      <c r="A613" s="3">
        <v>36361</v>
      </c>
      <c r="B613" s="1" t="s">
        <v>4714</v>
      </c>
      <c r="C613" s="1">
        <v>3</v>
      </c>
      <c r="D613" s="1" t="s">
        <v>4715</v>
      </c>
      <c r="E613" s="1">
        <v>0</v>
      </c>
      <c r="F613" s="1">
        <v>2</v>
      </c>
      <c r="G613" s="1">
        <v>1</v>
      </c>
      <c r="H613" s="1">
        <f t="shared" si="11"/>
        <v>1</v>
      </c>
      <c r="K613" s="1">
        <v>531</v>
      </c>
    </row>
    <row r="614" spans="1:11">
      <c r="A614" s="3">
        <v>36368</v>
      </c>
      <c r="B614" s="1" t="s">
        <v>4716</v>
      </c>
      <c r="C614" s="1">
        <v>1</v>
      </c>
      <c r="D614" s="1" t="s">
        <v>4717</v>
      </c>
      <c r="E614" s="1">
        <v>0</v>
      </c>
      <c r="F614" s="1">
        <v>2</v>
      </c>
      <c r="G614" s="1">
        <v>0</v>
      </c>
      <c r="H614" s="1">
        <f t="shared" si="11"/>
        <v>0.66666666666666663</v>
      </c>
      <c r="I614" s="1">
        <f>STDEV(H614:H616)</f>
        <v>0.33333333333333337</v>
      </c>
      <c r="J614" s="1">
        <f>I614/SQRT(3)</f>
        <v>0.19245008972987529</v>
      </c>
      <c r="K614" s="1">
        <v>661</v>
      </c>
    </row>
    <row r="615" spans="1:11">
      <c r="A615" s="3">
        <v>36368</v>
      </c>
      <c r="B615" s="1" t="s">
        <v>4718</v>
      </c>
      <c r="C615" s="1">
        <v>2</v>
      </c>
      <c r="D615" s="1" t="s">
        <v>4994</v>
      </c>
      <c r="E615" s="1">
        <v>0</v>
      </c>
      <c r="F615" s="1">
        <v>0</v>
      </c>
      <c r="G615" s="1">
        <v>0</v>
      </c>
      <c r="H615" s="1">
        <f t="shared" si="11"/>
        <v>0</v>
      </c>
      <c r="K615" s="1">
        <v>661</v>
      </c>
    </row>
    <row r="616" spans="1:11">
      <c r="A616" s="3">
        <v>36368</v>
      </c>
      <c r="B616" s="1" t="s">
        <v>4995</v>
      </c>
      <c r="C616" s="1">
        <v>3</v>
      </c>
      <c r="D616" s="1" t="s">
        <v>5287</v>
      </c>
      <c r="E616" s="1">
        <v>1</v>
      </c>
      <c r="F616" s="1">
        <v>0</v>
      </c>
      <c r="G616" s="1">
        <v>0</v>
      </c>
      <c r="H616" s="1">
        <f t="shared" si="11"/>
        <v>0.33333333333333331</v>
      </c>
      <c r="K616" s="1">
        <v>661</v>
      </c>
    </row>
    <row r="617" spans="1:11">
      <c r="A617" s="3">
        <v>36375</v>
      </c>
      <c r="B617" s="1" t="s">
        <v>5288</v>
      </c>
      <c r="C617" s="1">
        <v>1</v>
      </c>
      <c r="D617" s="1" t="s">
        <v>5289</v>
      </c>
      <c r="E617" s="1">
        <v>1</v>
      </c>
      <c r="F617" s="1">
        <v>0</v>
      </c>
      <c r="G617" s="1">
        <v>4</v>
      </c>
      <c r="H617" s="1">
        <f t="shared" si="11"/>
        <v>1.6666666666666667</v>
      </c>
      <c r="I617" s="1">
        <f>STDEV(H617:H619)</f>
        <v>0.76980035891950105</v>
      </c>
      <c r="J617" s="1">
        <f>I617/SQRT(3)</f>
        <v>0.44444444444444448</v>
      </c>
      <c r="K617" s="1">
        <v>661</v>
      </c>
    </row>
    <row r="618" spans="1:11">
      <c r="A618" s="3">
        <v>36375</v>
      </c>
      <c r="B618" s="1" t="s">
        <v>5290</v>
      </c>
      <c r="C618" s="1">
        <v>2</v>
      </c>
      <c r="D618" s="1" t="s">
        <v>5291</v>
      </c>
      <c r="E618" s="1">
        <v>0</v>
      </c>
      <c r="F618" s="1">
        <v>1</v>
      </c>
      <c r="G618" s="1">
        <v>0</v>
      </c>
      <c r="H618" s="1">
        <f t="shared" si="11"/>
        <v>0.33333333333333331</v>
      </c>
      <c r="K618" s="1">
        <v>661</v>
      </c>
    </row>
    <row r="619" spans="1:11">
      <c r="A619" s="3">
        <v>36375</v>
      </c>
      <c r="B619" s="1" t="s">
        <v>5292</v>
      </c>
      <c r="C619" s="1">
        <v>3</v>
      </c>
      <c r="D619" s="1" t="s">
        <v>5008</v>
      </c>
      <c r="E619" s="1">
        <v>0</v>
      </c>
      <c r="F619" s="1">
        <v>1</v>
      </c>
      <c r="G619" s="1">
        <v>0</v>
      </c>
      <c r="H619" s="1">
        <f t="shared" si="11"/>
        <v>0.33333333333333331</v>
      </c>
      <c r="K619" s="1">
        <v>531</v>
      </c>
    </row>
    <row r="620" spans="1:11">
      <c r="A620" s="3">
        <v>36382</v>
      </c>
      <c r="B620" s="1" t="s">
        <v>4736</v>
      </c>
      <c r="C620" s="1">
        <v>1</v>
      </c>
      <c r="D620" s="1" t="s">
        <v>4737</v>
      </c>
      <c r="E620" s="1">
        <v>1</v>
      </c>
      <c r="F620" s="1">
        <v>0</v>
      </c>
      <c r="G620" s="1">
        <v>1</v>
      </c>
      <c r="H620" s="1">
        <f t="shared" si="11"/>
        <v>0.66666666666666663</v>
      </c>
      <c r="I620" s="1">
        <f>STDEV(H620:H622)</f>
        <v>0.38490017945975052</v>
      </c>
      <c r="J620" s="1">
        <f>I620/SQRT(3)</f>
        <v>0.22222222222222224</v>
      </c>
      <c r="K620" s="1">
        <v>531</v>
      </c>
    </row>
    <row r="621" spans="1:11">
      <c r="A621" s="3">
        <v>36382</v>
      </c>
      <c r="B621" s="1" t="s">
        <v>4738</v>
      </c>
      <c r="C621" s="1">
        <v>2</v>
      </c>
      <c r="D621" s="1" t="s">
        <v>4739</v>
      </c>
      <c r="E621" s="1">
        <v>0</v>
      </c>
      <c r="F621" s="1">
        <v>0</v>
      </c>
      <c r="G621" s="1">
        <v>2</v>
      </c>
      <c r="H621" s="1">
        <f t="shared" si="11"/>
        <v>0.66666666666666663</v>
      </c>
      <c r="K621" s="1">
        <v>531</v>
      </c>
    </row>
    <row r="622" spans="1:11">
      <c r="A622" s="3">
        <v>36382</v>
      </c>
      <c r="B622" s="1" t="s">
        <v>4740</v>
      </c>
      <c r="C622" s="1">
        <v>3</v>
      </c>
      <c r="D622" s="1" t="s">
        <v>4460</v>
      </c>
      <c r="E622" s="1">
        <v>1</v>
      </c>
      <c r="F622" s="1">
        <v>2</v>
      </c>
      <c r="G622" s="1">
        <v>1</v>
      </c>
      <c r="H622" s="1">
        <f t="shared" si="11"/>
        <v>1.3333333333333333</v>
      </c>
      <c r="K622" s="1">
        <v>531</v>
      </c>
    </row>
    <row r="623" spans="1:11">
      <c r="A623" s="3">
        <v>36389</v>
      </c>
      <c r="B623" s="1" t="s">
        <v>4461</v>
      </c>
      <c r="C623" s="1">
        <v>1</v>
      </c>
      <c r="D623" s="1" t="s">
        <v>4462</v>
      </c>
      <c r="E623" s="1">
        <v>1</v>
      </c>
      <c r="F623" s="1">
        <v>1</v>
      </c>
      <c r="G623" s="1">
        <v>0</v>
      </c>
      <c r="H623" s="1">
        <f t="shared" si="11"/>
        <v>0.66666666666666663</v>
      </c>
      <c r="I623" s="1">
        <f>STDEV(H623:H625)</f>
        <v>0.38490017945975052</v>
      </c>
      <c r="J623" s="1">
        <f>I623/SQRT(3)</f>
        <v>0.22222222222222224</v>
      </c>
      <c r="K623" s="1">
        <v>531</v>
      </c>
    </row>
    <row r="624" spans="1:11">
      <c r="A624" s="3">
        <v>36389</v>
      </c>
      <c r="B624" s="1" t="s">
        <v>4463</v>
      </c>
      <c r="C624" s="1">
        <v>2</v>
      </c>
      <c r="D624" s="1" t="s">
        <v>4464</v>
      </c>
      <c r="E624" s="1">
        <v>0</v>
      </c>
      <c r="F624" s="1">
        <v>0</v>
      </c>
      <c r="G624" s="1">
        <v>0</v>
      </c>
      <c r="H624" s="1">
        <f t="shared" si="11"/>
        <v>0</v>
      </c>
      <c r="K624" s="1">
        <v>531</v>
      </c>
    </row>
    <row r="625" spans="1:11">
      <c r="A625" s="3">
        <v>36389</v>
      </c>
      <c r="B625" s="1" t="s">
        <v>4465</v>
      </c>
      <c r="C625" s="1">
        <v>3</v>
      </c>
      <c r="D625" s="1" t="s">
        <v>4466</v>
      </c>
      <c r="E625" s="1">
        <v>0</v>
      </c>
      <c r="F625" s="1">
        <v>2</v>
      </c>
      <c r="G625" s="1">
        <v>0</v>
      </c>
      <c r="H625" s="1">
        <f t="shared" si="11"/>
        <v>0.66666666666666663</v>
      </c>
      <c r="K625" s="1">
        <v>531</v>
      </c>
    </row>
    <row r="626" spans="1:11">
      <c r="A626" s="3">
        <v>36307</v>
      </c>
      <c r="B626" s="1" t="s">
        <v>4467</v>
      </c>
      <c r="C626" s="1">
        <v>1</v>
      </c>
      <c r="D626" s="1" t="s">
        <v>4468</v>
      </c>
      <c r="E626" s="1">
        <v>0</v>
      </c>
      <c r="F626" s="1">
        <v>0</v>
      </c>
      <c r="G626" s="1">
        <v>1</v>
      </c>
      <c r="H626" s="1">
        <f t="shared" si="11"/>
        <v>0.33333333333333331</v>
      </c>
      <c r="I626" s="1">
        <f>STDEV(H626:H628)</f>
        <v>0.57735026918962584</v>
      </c>
      <c r="J626" s="1">
        <f>I626/SQRT(3)</f>
        <v>0.33333333333333337</v>
      </c>
      <c r="K626" s="1">
        <v>531</v>
      </c>
    </row>
    <row r="627" spans="1:11">
      <c r="A627" s="3">
        <v>36307</v>
      </c>
      <c r="B627" s="1" t="s">
        <v>4469</v>
      </c>
      <c r="C627" s="1">
        <v>2</v>
      </c>
      <c r="D627" s="1" t="s">
        <v>4470</v>
      </c>
      <c r="E627" s="1">
        <v>1</v>
      </c>
      <c r="F627" s="1">
        <v>0</v>
      </c>
      <c r="G627" s="1">
        <v>0</v>
      </c>
      <c r="H627" s="1">
        <f t="shared" si="11"/>
        <v>0.33333333333333331</v>
      </c>
      <c r="K627" s="1">
        <v>531</v>
      </c>
    </row>
    <row r="628" spans="1:11">
      <c r="A628" s="3">
        <v>36307</v>
      </c>
      <c r="B628" s="1" t="s">
        <v>4471</v>
      </c>
      <c r="C628" s="1">
        <v>3</v>
      </c>
      <c r="D628" s="1" t="s">
        <v>4472</v>
      </c>
      <c r="E628" s="1">
        <v>1</v>
      </c>
      <c r="F628" s="1">
        <v>1</v>
      </c>
      <c r="G628" s="1">
        <v>2</v>
      </c>
      <c r="H628" s="1">
        <f t="shared" si="11"/>
        <v>1.3333333333333333</v>
      </c>
      <c r="K628" s="1">
        <v>531</v>
      </c>
    </row>
    <row r="629" spans="1:11">
      <c r="A629" s="3">
        <v>36312</v>
      </c>
      <c r="B629" s="1" t="s">
        <v>4473</v>
      </c>
      <c r="C629" s="1">
        <v>1</v>
      </c>
      <c r="D629" s="1" t="s">
        <v>4474</v>
      </c>
      <c r="E629" s="1">
        <v>2</v>
      </c>
      <c r="F629" s="1">
        <v>0</v>
      </c>
      <c r="G629" s="1">
        <v>0</v>
      </c>
      <c r="H629" s="1">
        <f t="shared" si="11"/>
        <v>0.66666666666666663</v>
      </c>
      <c r="I629" s="1">
        <f>STDEV(H629:H631)</f>
        <v>0.38490017945975052</v>
      </c>
      <c r="J629" s="1">
        <f>I629/SQRT(3)</f>
        <v>0.22222222222222224</v>
      </c>
      <c r="K629" s="1">
        <v>531</v>
      </c>
    </row>
    <row r="630" spans="1:11">
      <c r="A630" s="3">
        <v>36312</v>
      </c>
      <c r="B630" s="1" t="s">
        <v>4475</v>
      </c>
      <c r="C630" s="1">
        <v>2</v>
      </c>
      <c r="D630" s="1" t="s">
        <v>4476</v>
      </c>
      <c r="E630" s="1">
        <v>0</v>
      </c>
      <c r="F630" s="1">
        <v>0</v>
      </c>
      <c r="G630" s="1">
        <v>0</v>
      </c>
      <c r="H630" s="1">
        <f t="shared" si="11"/>
        <v>0</v>
      </c>
      <c r="K630" s="1">
        <v>531</v>
      </c>
    </row>
    <row r="631" spans="1:11">
      <c r="A631" s="3">
        <v>36312</v>
      </c>
      <c r="B631" s="1" t="s">
        <v>4477</v>
      </c>
      <c r="C631" s="1">
        <v>3</v>
      </c>
      <c r="D631" s="1" t="s">
        <v>4478</v>
      </c>
      <c r="E631" s="1">
        <v>0</v>
      </c>
      <c r="F631" s="1">
        <v>0</v>
      </c>
      <c r="G631" s="1">
        <v>0</v>
      </c>
      <c r="H631" s="1">
        <f t="shared" si="11"/>
        <v>0</v>
      </c>
      <c r="K631" s="1">
        <v>531</v>
      </c>
    </row>
    <row r="632" spans="1:11">
      <c r="A632" s="3">
        <v>36319</v>
      </c>
      <c r="B632" s="1" t="s">
        <v>4479</v>
      </c>
      <c r="C632" s="1">
        <v>1</v>
      </c>
      <c r="D632" s="1" t="s">
        <v>4480</v>
      </c>
      <c r="E632" s="1">
        <v>0</v>
      </c>
      <c r="F632" s="1">
        <v>1</v>
      </c>
      <c r="G632" s="1">
        <v>3</v>
      </c>
      <c r="H632" s="1">
        <f t="shared" si="11"/>
        <v>1.3333333333333333</v>
      </c>
      <c r="I632" s="1">
        <f>STDEV(H632:H634)</f>
        <v>0.19245008972987684</v>
      </c>
      <c r="J632" s="1">
        <f>I632/SQRT(3)</f>
        <v>0.11111111111111203</v>
      </c>
      <c r="K632" s="1">
        <v>531</v>
      </c>
    </row>
    <row r="633" spans="1:11">
      <c r="A633" s="3">
        <v>36319</v>
      </c>
      <c r="B633" s="1" t="s">
        <v>4481</v>
      </c>
      <c r="C633" s="1">
        <v>2</v>
      </c>
      <c r="D633" s="1" t="s">
        <v>4211</v>
      </c>
      <c r="E633" s="1">
        <v>2</v>
      </c>
      <c r="F633" s="1">
        <v>1</v>
      </c>
      <c r="G633" s="1">
        <v>0</v>
      </c>
      <c r="H633" s="1">
        <f t="shared" si="11"/>
        <v>1</v>
      </c>
      <c r="K633" s="1">
        <v>531</v>
      </c>
    </row>
    <row r="634" spans="1:11">
      <c r="A634" s="3">
        <v>36319</v>
      </c>
      <c r="B634" s="1" t="s">
        <v>4212</v>
      </c>
      <c r="C634" s="1">
        <v>3</v>
      </c>
      <c r="D634" s="1" t="s">
        <v>4213</v>
      </c>
      <c r="E634" s="1">
        <v>1</v>
      </c>
      <c r="F634" s="1">
        <v>1</v>
      </c>
      <c r="G634" s="1">
        <v>2</v>
      </c>
      <c r="H634" s="1">
        <f t="shared" si="11"/>
        <v>1.3333333333333333</v>
      </c>
      <c r="K634" s="1">
        <v>531</v>
      </c>
    </row>
    <row r="635" spans="1:11">
      <c r="A635" s="3">
        <v>36326</v>
      </c>
      <c r="B635" s="1" t="s">
        <v>4214</v>
      </c>
      <c r="C635" s="1">
        <v>1</v>
      </c>
      <c r="D635" s="1" t="s">
        <v>4215</v>
      </c>
      <c r="E635" s="1">
        <v>2</v>
      </c>
      <c r="F635" s="1">
        <v>0</v>
      </c>
      <c r="G635" s="1">
        <v>0</v>
      </c>
      <c r="H635" s="1">
        <f t="shared" si="11"/>
        <v>0.66666666666666663</v>
      </c>
      <c r="I635" s="1">
        <f>STDEV(H635:H637)</f>
        <v>0.19245008972987598</v>
      </c>
      <c r="J635" s="1">
        <f>I635/SQRT(3)</f>
        <v>0.11111111111111154</v>
      </c>
      <c r="K635" s="1">
        <v>661</v>
      </c>
    </row>
    <row r="636" spans="1:11">
      <c r="A636" s="3">
        <v>36326</v>
      </c>
      <c r="B636" s="1" t="s">
        <v>4216</v>
      </c>
      <c r="C636" s="1">
        <v>2</v>
      </c>
      <c r="D636" s="1" t="s">
        <v>4217</v>
      </c>
      <c r="E636" s="1">
        <v>0</v>
      </c>
      <c r="F636" s="1">
        <v>3</v>
      </c>
      <c r="G636" s="1">
        <v>0</v>
      </c>
      <c r="H636" s="1">
        <f t="shared" si="11"/>
        <v>1</v>
      </c>
      <c r="K636" s="1">
        <v>661</v>
      </c>
    </row>
    <row r="637" spans="1:11">
      <c r="A637" s="3">
        <v>36326</v>
      </c>
      <c r="B637" s="1" t="s">
        <v>4218</v>
      </c>
      <c r="C637" s="1">
        <v>3</v>
      </c>
      <c r="D637" s="1" t="s">
        <v>4220</v>
      </c>
      <c r="E637" s="1">
        <v>1</v>
      </c>
      <c r="F637" s="1">
        <v>1</v>
      </c>
      <c r="G637" s="1">
        <v>0</v>
      </c>
      <c r="H637" s="1">
        <f t="shared" si="11"/>
        <v>0.66666666666666663</v>
      </c>
      <c r="K637" s="1">
        <v>661</v>
      </c>
    </row>
    <row r="638" spans="1:11">
      <c r="A638" s="3">
        <v>36333</v>
      </c>
      <c r="B638" s="1" t="s">
        <v>4485</v>
      </c>
      <c r="C638" s="1">
        <v>1</v>
      </c>
      <c r="D638" s="1" t="s">
        <v>4486</v>
      </c>
      <c r="E638" s="1">
        <v>2</v>
      </c>
      <c r="F638" s="1">
        <v>1</v>
      </c>
      <c r="G638" s="1">
        <v>0</v>
      </c>
      <c r="H638" s="1">
        <f t="shared" si="11"/>
        <v>1</v>
      </c>
      <c r="I638" s="1">
        <f>STDEV(H638:H640)</f>
        <v>0.83887049280786119</v>
      </c>
      <c r="J638" s="1">
        <f>I638/SQRT(3)</f>
        <v>0.48432210483785271</v>
      </c>
      <c r="K638" s="1">
        <v>531</v>
      </c>
    </row>
    <row r="639" spans="1:11">
      <c r="A639" s="3">
        <v>36333</v>
      </c>
      <c r="B639" s="1" t="s">
        <v>4487</v>
      </c>
      <c r="C639" s="1">
        <v>2</v>
      </c>
      <c r="D639" s="1" t="s">
        <v>4488</v>
      </c>
      <c r="E639" s="1">
        <v>0</v>
      </c>
      <c r="F639" s="1">
        <v>0</v>
      </c>
      <c r="G639" s="1">
        <v>1</v>
      </c>
      <c r="H639" s="1">
        <f t="shared" si="11"/>
        <v>0.33333333333333331</v>
      </c>
      <c r="K639" s="1">
        <v>531</v>
      </c>
    </row>
    <row r="640" spans="1:11">
      <c r="A640" s="3">
        <v>36333</v>
      </c>
      <c r="B640" s="1" t="s">
        <v>4489</v>
      </c>
      <c r="C640" s="1">
        <v>3</v>
      </c>
      <c r="D640" s="1" t="s">
        <v>4490</v>
      </c>
      <c r="E640" s="1">
        <v>4</v>
      </c>
      <c r="F640" s="1">
        <v>2</v>
      </c>
      <c r="G640" s="1">
        <v>0</v>
      </c>
      <c r="H640" s="1">
        <f t="shared" si="11"/>
        <v>2</v>
      </c>
      <c r="K640" s="1">
        <v>531</v>
      </c>
    </row>
    <row r="641" spans="1:11">
      <c r="A641" s="3">
        <v>36340</v>
      </c>
      <c r="B641" s="1" t="s">
        <v>4491</v>
      </c>
      <c r="C641" s="1">
        <v>1</v>
      </c>
      <c r="D641" s="1" t="s">
        <v>4492</v>
      </c>
      <c r="E641" s="1">
        <v>1</v>
      </c>
      <c r="F641" s="1">
        <v>0</v>
      </c>
      <c r="G641" s="1">
        <v>3</v>
      </c>
      <c r="H641" s="1">
        <f t="shared" si="11"/>
        <v>1.3333333333333333</v>
      </c>
      <c r="I641" s="1">
        <f>STDEV(H641:H643)</f>
        <v>0.76980035891950105</v>
      </c>
      <c r="J641" s="1">
        <f>I641/SQRT(3)</f>
        <v>0.44444444444444448</v>
      </c>
      <c r="K641" s="1">
        <v>531</v>
      </c>
    </row>
    <row r="642" spans="1:11">
      <c r="A642" s="3">
        <v>36340</v>
      </c>
      <c r="B642" s="1" t="s">
        <v>4493</v>
      </c>
      <c r="C642" s="1">
        <v>2</v>
      </c>
      <c r="D642" s="1" t="s">
        <v>4494</v>
      </c>
      <c r="E642" s="1">
        <v>1</v>
      </c>
      <c r="F642" s="1">
        <v>3</v>
      </c>
      <c r="G642" s="1">
        <v>0</v>
      </c>
      <c r="H642" s="1">
        <f t="shared" ref="H642:H705" si="12">AVERAGE(E642:G642)</f>
        <v>1.3333333333333333</v>
      </c>
      <c r="K642" s="1">
        <v>531</v>
      </c>
    </row>
    <row r="643" spans="1:11">
      <c r="A643" s="3">
        <v>36340</v>
      </c>
      <c r="B643" s="1" t="s">
        <v>4495</v>
      </c>
      <c r="C643" s="1">
        <v>3</v>
      </c>
      <c r="D643" s="1" t="s">
        <v>4232</v>
      </c>
      <c r="E643" s="1">
        <v>2</v>
      </c>
      <c r="F643" s="1">
        <v>4</v>
      </c>
      <c r="G643" s="1">
        <v>2</v>
      </c>
      <c r="H643" s="1">
        <f t="shared" si="12"/>
        <v>2.6666666666666665</v>
      </c>
      <c r="K643" s="1">
        <v>531</v>
      </c>
    </row>
    <row r="644" spans="1:11">
      <c r="A644" s="3">
        <v>36347</v>
      </c>
      <c r="B644" s="1" t="s">
        <v>4233</v>
      </c>
      <c r="C644" s="1">
        <v>1</v>
      </c>
      <c r="D644" s="1" t="s">
        <v>4234</v>
      </c>
      <c r="E644" s="1">
        <v>2</v>
      </c>
      <c r="F644" s="1">
        <v>3</v>
      </c>
      <c r="G644" s="1">
        <v>1</v>
      </c>
      <c r="H644" s="1">
        <f t="shared" si="12"/>
        <v>2</v>
      </c>
      <c r="I644" s="1">
        <f>STDEV(H644:H646)</f>
        <v>0.19245008972987568</v>
      </c>
      <c r="J644" s="1">
        <f>I644/SQRT(3)</f>
        <v>0.11111111111111137</v>
      </c>
      <c r="K644" s="1">
        <v>661</v>
      </c>
    </row>
    <row r="645" spans="1:11">
      <c r="A645" s="3">
        <v>36347</v>
      </c>
      <c r="B645" s="1" t="s">
        <v>4235</v>
      </c>
      <c r="C645" s="1">
        <v>2</v>
      </c>
      <c r="D645" s="1" t="s">
        <v>4236</v>
      </c>
      <c r="E645" s="1">
        <v>3</v>
      </c>
      <c r="F645" s="1">
        <v>3</v>
      </c>
      <c r="G645" s="1">
        <v>0</v>
      </c>
      <c r="H645" s="1">
        <f t="shared" si="12"/>
        <v>2</v>
      </c>
      <c r="K645" s="1">
        <v>661</v>
      </c>
    </row>
    <row r="646" spans="1:11">
      <c r="A646" s="3">
        <v>36347</v>
      </c>
      <c r="B646" s="1" t="s">
        <v>4237</v>
      </c>
      <c r="C646" s="1">
        <v>3</v>
      </c>
      <c r="D646" s="1" t="s">
        <v>4238</v>
      </c>
      <c r="E646" s="1">
        <v>2</v>
      </c>
      <c r="F646" s="1">
        <v>2</v>
      </c>
      <c r="G646" s="1">
        <v>1</v>
      </c>
      <c r="H646" s="1">
        <f t="shared" si="12"/>
        <v>1.6666666666666667</v>
      </c>
      <c r="K646" s="1">
        <v>661</v>
      </c>
    </row>
    <row r="647" spans="1:11">
      <c r="A647" s="3">
        <v>36354</v>
      </c>
      <c r="B647" s="1" t="s">
        <v>4239</v>
      </c>
      <c r="C647" s="1">
        <v>1</v>
      </c>
      <c r="D647" s="1" t="s">
        <v>4240</v>
      </c>
      <c r="E647" s="1">
        <v>1</v>
      </c>
      <c r="F647" s="1">
        <v>0</v>
      </c>
      <c r="G647" s="1">
        <v>5</v>
      </c>
      <c r="H647" s="1">
        <f t="shared" si="12"/>
        <v>2</v>
      </c>
      <c r="I647" s="1">
        <f>STDEV(H647:H649)</f>
        <v>0.33333333333333542</v>
      </c>
      <c r="J647" s="1">
        <f>I647/SQRT(3)</f>
        <v>0.19245008972987648</v>
      </c>
      <c r="K647" s="1">
        <v>531</v>
      </c>
    </row>
    <row r="648" spans="1:11">
      <c r="A648" s="3">
        <v>36354</v>
      </c>
      <c r="B648" s="1" t="s">
        <v>4241</v>
      </c>
      <c r="C648" s="1">
        <v>2</v>
      </c>
      <c r="D648" s="1" t="s">
        <v>4242</v>
      </c>
      <c r="E648" s="1">
        <v>3</v>
      </c>
      <c r="F648" s="1">
        <v>1</v>
      </c>
      <c r="G648" s="1">
        <v>4</v>
      </c>
      <c r="H648" s="1">
        <f t="shared" si="12"/>
        <v>2.6666666666666665</v>
      </c>
      <c r="K648" s="1">
        <v>531</v>
      </c>
    </row>
    <row r="649" spans="1:11">
      <c r="A649" s="3">
        <v>36354</v>
      </c>
      <c r="B649" s="1" t="s">
        <v>4243</v>
      </c>
      <c r="C649" s="1">
        <v>3</v>
      </c>
      <c r="D649" s="1" t="s">
        <v>4244</v>
      </c>
      <c r="E649" s="1">
        <v>2</v>
      </c>
      <c r="F649" s="1">
        <v>1</v>
      </c>
      <c r="G649" s="1">
        <v>4</v>
      </c>
      <c r="H649" s="1">
        <f t="shared" si="12"/>
        <v>2.3333333333333335</v>
      </c>
      <c r="K649" s="1">
        <v>531</v>
      </c>
    </row>
    <row r="650" spans="1:11">
      <c r="A650" s="3">
        <v>36361</v>
      </c>
      <c r="B650" s="1" t="s">
        <v>4245</v>
      </c>
      <c r="C650" s="1">
        <v>1</v>
      </c>
      <c r="D650" s="1" t="s">
        <v>4246</v>
      </c>
      <c r="E650" s="1">
        <v>4</v>
      </c>
      <c r="F650" s="1">
        <v>13</v>
      </c>
      <c r="G650" s="1">
        <v>1</v>
      </c>
      <c r="H650" s="1">
        <f t="shared" si="12"/>
        <v>6</v>
      </c>
      <c r="I650" s="1">
        <f>STDEV(H650:H652)</f>
        <v>2.0275875100994063</v>
      </c>
      <c r="J650" s="1">
        <f>I650/SQRT(3)</f>
        <v>1.1706281947614154</v>
      </c>
      <c r="K650" s="1">
        <v>531</v>
      </c>
    </row>
    <row r="651" spans="1:11">
      <c r="A651" s="3">
        <v>36361</v>
      </c>
      <c r="B651" s="1" t="s">
        <v>4247</v>
      </c>
      <c r="C651" s="1">
        <v>2</v>
      </c>
      <c r="D651" s="1" t="s">
        <v>4248</v>
      </c>
      <c r="E651" s="1">
        <v>1</v>
      </c>
      <c r="F651" s="1">
        <v>6</v>
      </c>
      <c r="G651" s="1">
        <v>1</v>
      </c>
      <c r="H651" s="1">
        <f t="shared" si="12"/>
        <v>2.6666666666666665</v>
      </c>
      <c r="K651" s="1">
        <v>531</v>
      </c>
    </row>
    <row r="652" spans="1:11">
      <c r="A652" s="3">
        <v>36361</v>
      </c>
      <c r="B652" s="1" t="s">
        <v>3992</v>
      </c>
      <c r="C652" s="1">
        <v>3</v>
      </c>
      <c r="D652" s="1" t="s">
        <v>3724</v>
      </c>
      <c r="E652" s="1">
        <v>3</v>
      </c>
      <c r="F652" s="1">
        <v>3</v>
      </c>
      <c r="G652" s="1">
        <v>1</v>
      </c>
      <c r="H652" s="1">
        <f t="shared" si="12"/>
        <v>2.3333333333333335</v>
      </c>
      <c r="K652" s="1">
        <v>531</v>
      </c>
    </row>
    <row r="653" spans="1:11">
      <c r="A653" s="3">
        <v>36368</v>
      </c>
      <c r="B653" s="1" t="s">
        <v>3725</v>
      </c>
      <c r="C653" s="1">
        <v>1</v>
      </c>
      <c r="D653" s="1" t="s">
        <v>3726</v>
      </c>
      <c r="E653" s="1">
        <v>0</v>
      </c>
      <c r="F653" s="1">
        <v>0</v>
      </c>
      <c r="G653" s="1">
        <v>0</v>
      </c>
      <c r="H653" s="1">
        <f t="shared" si="12"/>
        <v>0</v>
      </c>
      <c r="I653" s="1">
        <f>STDEV(H653:H655)</f>
        <v>0.19245008972987526</v>
      </c>
      <c r="J653" s="1">
        <f>I653/SQRT(3)</f>
        <v>0.11111111111111112</v>
      </c>
      <c r="K653" s="1">
        <v>661</v>
      </c>
    </row>
    <row r="654" spans="1:11">
      <c r="A654" s="3">
        <v>36368</v>
      </c>
      <c r="B654" s="1" t="s">
        <v>3727</v>
      </c>
      <c r="C654" s="1">
        <v>2</v>
      </c>
      <c r="D654" s="1" t="s">
        <v>4000</v>
      </c>
      <c r="E654" s="1">
        <v>0</v>
      </c>
      <c r="F654" s="1">
        <v>1</v>
      </c>
      <c r="G654" s="1">
        <v>0</v>
      </c>
      <c r="H654" s="1">
        <f t="shared" si="12"/>
        <v>0.33333333333333331</v>
      </c>
      <c r="K654" s="1">
        <v>661</v>
      </c>
    </row>
    <row r="655" spans="1:11">
      <c r="A655" s="3">
        <v>36368</v>
      </c>
      <c r="B655" s="1" t="s">
        <v>4001</v>
      </c>
      <c r="C655" s="1">
        <v>3</v>
      </c>
      <c r="D655" s="1" t="s">
        <v>4002</v>
      </c>
      <c r="E655" s="1">
        <v>1</v>
      </c>
      <c r="F655" s="1">
        <v>0</v>
      </c>
      <c r="G655" s="1">
        <v>0</v>
      </c>
      <c r="H655" s="1">
        <f t="shared" si="12"/>
        <v>0.33333333333333331</v>
      </c>
      <c r="K655" s="1">
        <v>661</v>
      </c>
    </row>
    <row r="656" spans="1:11">
      <c r="A656" s="3">
        <v>36375</v>
      </c>
      <c r="B656" s="1" t="s">
        <v>4003</v>
      </c>
      <c r="C656" s="1">
        <v>1</v>
      </c>
      <c r="D656" s="1" t="s">
        <v>4004</v>
      </c>
      <c r="E656" s="1">
        <v>4</v>
      </c>
      <c r="F656" s="1">
        <v>2</v>
      </c>
      <c r="G656" s="1">
        <v>9</v>
      </c>
      <c r="H656" s="1">
        <f t="shared" si="12"/>
        <v>5</v>
      </c>
      <c r="I656" s="1">
        <f>STDEV(H656:H658)</f>
        <v>1.5030832509409648</v>
      </c>
      <c r="J656" s="1">
        <f>I656/SQRT(3)</f>
        <v>0.86780551954518392</v>
      </c>
      <c r="K656" s="1">
        <v>661</v>
      </c>
    </row>
    <row r="657" spans="1:12">
      <c r="A657" s="3">
        <v>36375</v>
      </c>
      <c r="B657" s="1" t="s">
        <v>4005</v>
      </c>
      <c r="C657" s="1">
        <v>2</v>
      </c>
      <c r="D657" s="1" t="s">
        <v>4006</v>
      </c>
      <c r="E657" s="1">
        <v>3</v>
      </c>
      <c r="F657" s="1">
        <v>1</v>
      </c>
      <c r="G657" s="1">
        <v>2</v>
      </c>
      <c r="H657" s="1">
        <f t="shared" si="12"/>
        <v>2</v>
      </c>
      <c r="K657" s="1">
        <v>661</v>
      </c>
    </row>
    <row r="658" spans="1:12">
      <c r="A658" s="3">
        <v>36375</v>
      </c>
      <c r="B658" s="1" t="s">
        <v>4007</v>
      </c>
      <c r="C658" s="1">
        <v>3</v>
      </c>
      <c r="D658" s="1" t="s">
        <v>4268</v>
      </c>
      <c r="E658" s="1">
        <v>1</v>
      </c>
      <c r="F658" s="1">
        <v>7</v>
      </c>
      <c r="G658" s="1">
        <v>2</v>
      </c>
      <c r="H658" s="1">
        <f t="shared" si="12"/>
        <v>3.3333333333333335</v>
      </c>
      <c r="K658" s="1">
        <v>531</v>
      </c>
    </row>
    <row r="659" spans="1:12">
      <c r="A659" s="3">
        <v>36382</v>
      </c>
      <c r="B659" s="1" t="s">
        <v>4269</v>
      </c>
      <c r="C659" s="1">
        <v>1</v>
      </c>
      <c r="D659" s="1" t="s">
        <v>4270</v>
      </c>
      <c r="E659" s="1">
        <v>1</v>
      </c>
      <c r="F659" s="1">
        <v>5</v>
      </c>
      <c r="G659" s="1">
        <v>0</v>
      </c>
      <c r="H659" s="1">
        <f t="shared" si="12"/>
        <v>2</v>
      </c>
      <c r="I659" s="1">
        <f>STDEV(H659:H661)</f>
        <v>1.7638342073763935</v>
      </c>
      <c r="J659" s="1">
        <f>I659/SQRT(3)</f>
        <v>1.0183501544346309</v>
      </c>
      <c r="K659" s="1">
        <v>531</v>
      </c>
    </row>
    <row r="660" spans="1:12">
      <c r="A660" s="3">
        <v>36382</v>
      </c>
      <c r="B660" s="1" t="s">
        <v>4271</v>
      </c>
      <c r="C660" s="1">
        <v>2</v>
      </c>
      <c r="D660" s="1" t="s">
        <v>4272</v>
      </c>
      <c r="E660" s="1">
        <v>3</v>
      </c>
      <c r="F660" s="1">
        <v>5</v>
      </c>
      <c r="G660" s="1">
        <v>0</v>
      </c>
      <c r="H660" s="1">
        <f t="shared" si="12"/>
        <v>2.6666666666666665</v>
      </c>
      <c r="K660" s="1">
        <v>531</v>
      </c>
    </row>
    <row r="661" spans="1:12">
      <c r="A661" s="3">
        <v>36382</v>
      </c>
      <c r="B661" s="1" t="s">
        <v>4273</v>
      </c>
      <c r="C661" s="1">
        <v>3</v>
      </c>
      <c r="D661" s="1" t="s">
        <v>4274</v>
      </c>
      <c r="E661" s="1">
        <v>3</v>
      </c>
      <c r="F661" s="1">
        <v>11</v>
      </c>
      <c r="G661" s="1">
        <v>2</v>
      </c>
      <c r="H661" s="1">
        <f t="shared" si="12"/>
        <v>5.333333333333333</v>
      </c>
      <c r="K661" s="1">
        <v>531</v>
      </c>
    </row>
    <row r="662" spans="1:12">
      <c r="A662" s="3">
        <v>36389</v>
      </c>
      <c r="B662" s="1" t="s">
        <v>4275</v>
      </c>
      <c r="C662" s="1">
        <v>1</v>
      </c>
      <c r="D662" s="1" t="s">
        <v>4276</v>
      </c>
      <c r="E662" s="1">
        <v>0</v>
      </c>
      <c r="F662" s="1">
        <v>1</v>
      </c>
      <c r="G662" s="1">
        <v>0</v>
      </c>
      <c r="H662" s="1">
        <f t="shared" si="12"/>
        <v>0.33333333333333331</v>
      </c>
      <c r="I662" s="1">
        <f>STDEV(H662:H664)</f>
        <v>0</v>
      </c>
      <c r="J662" s="1">
        <f>I662/SQRT(3)</f>
        <v>0</v>
      </c>
      <c r="K662" s="1">
        <v>531</v>
      </c>
    </row>
    <row r="663" spans="1:12">
      <c r="A663" s="3">
        <v>36389</v>
      </c>
      <c r="B663" s="1" t="s">
        <v>4277</v>
      </c>
      <c r="C663" s="1">
        <v>2</v>
      </c>
      <c r="D663" s="1" t="s">
        <v>4278</v>
      </c>
      <c r="E663" s="1">
        <v>1</v>
      </c>
      <c r="F663" s="1">
        <v>0</v>
      </c>
      <c r="G663" s="1">
        <v>0</v>
      </c>
      <c r="H663" s="1">
        <f t="shared" si="12"/>
        <v>0.33333333333333331</v>
      </c>
      <c r="K663" s="1">
        <v>531</v>
      </c>
    </row>
    <row r="664" spans="1:12">
      <c r="A664" s="3">
        <v>36389</v>
      </c>
      <c r="B664" s="1" t="s">
        <v>4553</v>
      </c>
      <c r="C664" s="1">
        <v>3</v>
      </c>
      <c r="D664" s="1" t="s">
        <v>4554</v>
      </c>
      <c r="E664" s="1">
        <v>0</v>
      </c>
      <c r="F664" s="1">
        <v>1</v>
      </c>
      <c r="G664" s="1">
        <v>0</v>
      </c>
      <c r="H664" s="1">
        <f t="shared" si="12"/>
        <v>0.33333333333333331</v>
      </c>
      <c r="K664" s="1">
        <v>531</v>
      </c>
    </row>
    <row r="665" spans="1:12">
      <c r="A665" s="3">
        <v>36307</v>
      </c>
      <c r="B665" s="1" t="s">
        <v>4842</v>
      </c>
      <c r="C665" s="1">
        <v>1</v>
      </c>
      <c r="D665" s="1" t="s">
        <v>4843</v>
      </c>
      <c r="E665" s="1">
        <v>0</v>
      </c>
      <c r="F665" s="1">
        <v>0</v>
      </c>
      <c r="G665" s="1">
        <v>0</v>
      </c>
      <c r="H665" s="1">
        <f t="shared" si="12"/>
        <v>0</v>
      </c>
      <c r="I665" s="1">
        <f>STDEV(H665:H667)</f>
        <v>0.19245008972987526</v>
      </c>
      <c r="J665" s="1">
        <f>I665/SQRT(3)</f>
        <v>0.11111111111111112</v>
      </c>
      <c r="K665" s="1">
        <v>531</v>
      </c>
      <c r="L665" s="1">
        <v>105605</v>
      </c>
    </row>
    <row r="666" spans="1:12">
      <c r="A666" s="3">
        <v>36307</v>
      </c>
      <c r="B666" s="1" t="s">
        <v>4844</v>
      </c>
      <c r="C666" s="1">
        <v>2</v>
      </c>
      <c r="D666" s="1" t="s">
        <v>4845</v>
      </c>
      <c r="E666" s="1">
        <v>0</v>
      </c>
      <c r="F666" s="1">
        <v>1</v>
      </c>
      <c r="G666" s="1">
        <v>0</v>
      </c>
      <c r="H666" s="1">
        <f t="shared" si="12"/>
        <v>0.33333333333333331</v>
      </c>
      <c r="K666" s="1">
        <v>531</v>
      </c>
      <c r="L666" s="1">
        <v>105605</v>
      </c>
    </row>
    <row r="667" spans="1:12">
      <c r="A667" s="3">
        <v>36307</v>
      </c>
      <c r="B667" s="1" t="s">
        <v>4846</v>
      </c>
      <c r="C667" s="1">
        <v>3</v>
      </c>
      <c r="D667" s="1" t="s">
        <v>4847</v>
      </c>
      <c r="E667" s="1">
        <v>1</v>
      </c>
      <c r="F667" s="1">
        <v>0</v>
      </c>
      <c r="G667" s="1">
        <v>0</v>
      </c>
      <c r="H667" s="1">
        <f t="shared" si="12"/>
        <v>0.33333333333333331</v>
      </c>
      <c r="K667" s="1">
        <v>531</v>
      </c>
      <c r="L667" s="1">
        <v>105605</v>
      </c>
    </row>
    <row r="668" spans="1:12">
      <c r="A668" s="3">
        <v>36312</v>
      </c>
      <c r="B668" s="1" t="s">
        <v>4848</v>
      </c>
      <c r="C668" s="1">
        <v>1</v>
      </c>
      <c r="D668" s="1" t="s">
        <v>4849</v>
      </c>
      <c r="E668" s="1">
        <v>0</v>
      </c>
      <c r="F668" s="1">
        <v>0</v>
      </c>
      <c r="G668" s="1">
        <v>0</v>
      </c>
      <c r="H668" s="1">
        <f t="shared" si="12"/>
        <v>0</v>
      </c>
      <c r="I668" s="1">
        <f>STDEV(H668:H670)</f>
        <v>0</v>
      </c>
      <c r="J668" s="1">
        <f>I668/SQRT(3)</f>
        <v>0</v>
      </c>
      <c r="K668" s="1">
        <v>531</v>
      </c>
      <c r="L668" s="1">
        <v>105605</v>
      </c>
    </row>
    <row r="669" spans="1:12">
      <c r="A669" s="3">
        <v>36312</v>
      </c>
      <c r="B669" s="1" t="s">
        <v>4850</v>
      </c>
      <c r="C669" s="1">
        <v>2</v>
      </c>
      <c r="D669" s="1" t="s">
        <v>5135</v>
      </c>
      <c r="E669" s="1">
        <v>0</v>
      </c>
      <c r="F669" s="1">
        <v>0</v>
      </c>
      <c r="G669" s="1">
        <v>0</v>
      </c>
      <c r="H669" s="1">
        <f t="shared" si="12"/>
        <v>0</v>
      </c>
      <c r="K669" s="1">
        <v>531</v>
      </c>
      <c r="L669" s="1">
        <v>105605</v>
      </c>
    </row>
    <row r="670" spans="1:12">
      <c r="A670" s="3">
        <v>36312</v>
      </c>
      <c r="B670" s="1" t="s">
        <v>5136</v>
      </c>
      <c r="C670" s="1">
        <v>3</v>
      </c>
      <c r="D670" s="1" t="s">
        <v>5137</v>
      </c>
      <c r="E670" s="1">
        <v>0</v>
      </c>
      <c r="F670" s="1">
        <v>0</v>
      </c>
      <c r="G670" s="1">
        <v>0</v>
      </c>
      <c r="H670" s="1">
        <f t="shared" si="12"/>
        <v>0</v>
      </c>
      <c r="K670" s="1">
        <v>531</v>
      </c>
      <c r="L670" s="1">
        <v>105605</v>
      </c>
    </row>
    <row r="671" spans="1:12">
      <c r="A671" s="3">
        <v>36319</v>
      </c>
      <c r="B671" s="1" t="s">
        <v>5422</v>
      </c>
      <c r="C671" s="1">
        <v>1</v>
      </c>
      <c r="D671" s="1" t="s">
        <v>5423</v>
      </c>
      <c r="E671" s="1">
        <v>0</v>
      </c>
      <c r="F671" s="1">
        <v>0</v>
      </c>
      <c r="G671" s="1">
        <v>0</v>
      </c>
      <c r="H671" s="1">
        <f t="shared" si="12"/>
        <v>0</v>
      </c>
      <c r="I671" s="1">
        <f>STDEV(H671:H673)</f>
        <v>0.19245008972987526</v>
      </c>
      <c r="J671" s="1">
        <f>I671/SQRT(3)</f>
        <v>0.11111111111111112</v>
      </c>
      <c r="K671" s="1">
        <v>531</v>
      </c>
      <c r="L671" s="1">
        <v>105605</v>
      </c>
    </row>
    <row r="672" spans="1:12">
      <c r="A672" s="3">
        <v>36319</v>
      </c>
      <c r="B672" s="1" t="s">
        <v>5424</v>
      </c>
      <c r="C672" s="1">
        <v>2</v>
      </c>
      <c r="D672" s="1" t="s">
        <v>5425</v>
      </c>
      <c r="E672" s="1">
        <v>0</v>
      </c>
      <c r="F672" s="1">
        <v>1</v>
      </c>
      <c r="G672" s="1">
        <v>0</v>
      </c>
      <c r="H672" s="1">
        <f t="shared" si="12"/>
        <v>0.33333333333333331</v>
      </c>
      <c r="K672" s="1">
        <v>531</v>
      </c>
      <c r="L672" s="1">
        <v>105605</v>
      </c>
    </row>
    <row r="673" spans="1:12">
      <c r="A673" s="3">
        <v>36319</v>
      </c>
      <c r="B673" s="1" t="s">
        <v>5426</v>
      </c>
      <c r="C673" s="1">
        <v>3</v>
      </c>
      <c r="D673" s="1" t="s">
        <v>5149</v>
      </c>
      <c r="E673" s="1">
        <v>0</v>
      </c>
      <c r="F673" s="1">
        <v>1</v>
      </c>
      <c r="G673" s="1">
        <v>0</v>
      </c>
      <c r="H673" s="1">
        <f t="shared" si="12"/>
        <v>0.33333333333333331</v>
      </c>
      <c r="K673" s="1">
        <v>531</v>
      </c>
      <c r="L673" s="1">
        <v>105605</v>
      </c>
    </row>
    <row r="674" spans="1:12">
      <c r="A674" s="3">
        <v>36326</v>
      </c>
      <c r="B674" s="1" t="s">
        <v>5150</v>
      </c>
      <c r="C674" s="1">
        <v>1</v>
      </c>
      <c r="D674" s="1" t="s">
        <v>4868</v>
      </c>
      <c r="E674" s="1">
        <v>1</v>
      </c>
      <c r="F674" s="1">
        <v>1</v>
      </c>
      <c r="G674" s="1">
        <v>2</v>
      </c>
      <c r="H674" s="1">
        <f t="shared" si="12"/>
        <v>1.3333333333333333</v>
      </c>
      <c r="I674" s="1">
        <f>STDEV(H674:H676)</f>
        <v>1.0183501544346314</v>
      </c>
      <c r="J674" s="1">
        <f>I674/SQRT(3)</f>
        <v>0.58794473579213147</v>
      </c>
      <c r="K674" s="1">
        <v>661</v>
      </c>
      <c r="L674" s="1">
        <v>105605</v>
      </c>
    </row>
    <row r="675" spans="1:12">
      <c r="A675" s="3">
        <v>36326</v>
      </c>
      <c r="B675" s="1" t="s">
        <v>4869</v>
      </c>
      <c r="C675" s="1">
        <v>2</v>
      </c>
      <c r="D675" s="1" t="s">
        <v>4870</v>
      </c>
      <c r="E675" s="1">
        <v>2</v>
      </c>
      <c r="F675" s="1">
        <v>4</v>
      </c>
      <c r="G675" s="1">
        <v>0</v>
      </c>
      <c r="H675" s="1">
        <f t="shared" si="12"/>
        <v>2</v>
      </c>
      <c r="K675" s="1">
        <v>661</v>
      </c>
      <c r="L675" s="1">
        <v>105605</v>
      </c>
    </row>
    <row r="676" spans="1:12">
      <c r="A676" s="3">
        <v>36326</v>
      </c>
      <c r="B676" s="1" t="s">
        <v>4871</v>
      </c>
      <c r="C676" s="1">
        <v>3</v>
      </c>
      <c r="D676" s="1" t="s">
        <v>4872</v>
      </c>
      <c r="E676" s="1">
        <v>0</v>
      </c>
      <c r="F676" s="1">
        <v>0</v>
      </c>
      <c r="G676" s="1">
        <v>0</v>
      </c>
      <c r="H676" s="1">
        <f t="shared" si="12"/>
        <v>0</v>
      </c>
      <c r="K676" s="1">
        <v>661</v>
      </c>
      <c r="L676" s="1">
        <v>105605</v>
      </c>
    </row>
    <row r="677" spans="1:12">
      <c r="A677" s="3">
        <v>36333</v>
      </c>
      <c r="B677" s="1" t="s">
        <v>4873</v>
      </c>
      <c r="C677" s="1">
        <v>1</v>
      </c>
      <c r="D677" s="1" t="s">
        <v>4599</v>
      </c>
      <c r="E677" s="1">
        <v>6</v>
      </c>
      <c r="F677" s="1">
        <v>8</v>
      </c>
      <c r="G677" s="1">
        <v>3</v>
      </c>
      <c r="H677" s="1">
        <f t="shared" si="12"/>
        <v>5.666666666666667</v>
      </c>
      <c r="I677" s="1">
        <f>STDEV(H677:H679)</f>
        <v>0</v>
      </c>
      <c r="J677" s="1">
        <f>I677/SQRT(3)</f>
        <v>0</v>
      </c>
      <c r="K677" s="1">
        <v>531</v>
      </c>
      <c r="L677" s="1">
        <v>105605</v>
      </c>
    </row>
    <row r="678" spans="1:12">
      <c r="A678" s="3">
        <v>36333</v>
      </c>
      <c r="B678" s="1" t="s">
        <v>4600</v>
      </c>
      <c r="C678" s="1">
        <v>2</v>
      </c>
      <c r="D678" s="1" t="s">
        <v>4601</v>
      </c>
      <c r="E678" s="1">
        <v>7</v>
      </c>
      <c r="F678" s="1">
        <v>7</v>
      </c>
      <c r="G678" s="1">
        <v>3</v>
      </c>
      <c r="H678" s="1">
        <f t="shared" si="12"/>
        <v>5.666666666666667</v>
      </c>
      <c r="K678" s="1">
        <v>531</v>
      </c>
      <c r="L678" s="1">
        <v>105605</v>
      </c>
    </row>
    <row r="679" spans="1:12">
      <c r="A679" s="3">
        <v>36333</v>
      </c>
      <c r="B679" s="1" t="s">
        <v>4602</v>
      </c>
      <c r="C679" s="1">
        <v>3</v>
      </c>
      <c r="D679" s="1" t="s">
        <v>4603</v>
      </c>
      <c r="E679" s="1">
        <v>8</v>
      </c>
      <c r="F679" s="1">
        <v>5</v>
      </c>
      <c r="G679" s="1">
        <v>4</v>
      </c>
      <c r="H679" s="1">
        <f t="shared" si="12"/>
        <v>5.666666666666667</v>
      </c>
      <c r="K679" s="1">
        <v>531</v>
      </c>
      <c r="L679" s="1">
        <v>105605</v>
      </c>
    </row>
    <row r="680" spans="1:12">
      <c r="A680" s="3">
        <v>36340</v>
      </c>
      <c r="B680" s="1" t="s">
        <v>4604</v>
      </c>
      <c r="C680" s="1">
        <v>1</v>
      </c>
      <c r="D680" s="1" t="s">
        <v>4605</v>
      </c>
      <c r="E680" s="1">
        <v>2</v>
      </c>
      <c r="F680" s="1">
        <v>1</v>
      </c>
      <c r="G680" s="1">
        <v>2</v>
      </c>
      <c r="H680" s="1">
        <f t="shared" si="12"/>
        <v>1.6666666666666667</v>
      </c>
      <c r="I680" s="1">
        <f>STDEV(H680:H682)</f>
        <v>0.50917507721731536</v>
      </c>
      <c r="J680" s="1">
        <f>I680/SQRT(3)</f>
        <v>0.29397236789606551</v>
      </c>
      <c r="K680" s="1">
        <v>531</v>
      </c>
      <c r="L680" s="1">
        <v>105605</v>
      </c>
    </row>
    <row r="681" spans="1:12">
      <c r="A681" s="3">
        <v>36340</v>
      </c>
      <c r="B681" s="1" t="s">
        <v>4606</v>
      </c>
      <c r="C681" s="1">
        <v>2</v>
      </c>
      <c r="D681" s="1" t="s">
        <v>4607</v>
      </c>
      <c r="E681" s="1">
        <v>3</v>
      </c>
      <c r="F681" s="1">
        <v>1</v>
      </c>
      <c r="G681" s="1">
        <v>2</v>
      </c>
      <c r="H681" s="1">
        <f t="shared" si="12"/>
        <v>2</v>
      </c>
      <c r="K681" s="1">
        <v>531</v>
      </c>
      <c r="L681" s="1">
        <v>105605</v>
      </c>
    </row>
    <row r="682" spans="1:12">
      <c r="A682" s="3">
        <v>36340</v>
      </c>
      <c r="B682" s="1" t="s">
        <v>4608</v>
      </c>
      <c r="C682" s="1">
        <v>3</v>
      </c>
      <c r="D682" s="1" t="s">
        <v>4609</v>
      </c>
      <c r="E682" s="1">
        <v>2</v>
      </c>
      <c r="F682" s="1">
        <v>1</v>
      </c>
      <c r="G682" s="1">
        <v>0</v>
      </c>
      <c r="H682" s="1">
        <f t="shared" si="12"/>
        <v>1</v>
      </c>
      <c r="K682" s="1">
        <v>531</v>
      </c>
      <c r="L682" s="1">
        <v>105605</v>
      </c>
    </row>
    <row r="683" spans="1:12">
      <c r="A683" s="3">
        <v>36347</v>
      </c>
      <c r="B683" s="1" t="s">
        <v>4610</v>
      </c>
      <c r="C683" s="1">
        <v>1</v>
      </c>
      <c r="D683" s="1" t="s">
        <v>4611</v>
      </c>
      <c r="E683" s="1">
        <v>0</v>
      </c>
      <c r="F683" s="1">
        <v>0</v>
      </c>
      <c r="G683" s="1">
        <v>0</v>
      </c>
      <c r="H683" s="1">
        <f t="shared" si="12"/>
        <v>0</v>
      </c>
      <c r="I683" s="1">
        <f>STDEV(H683:H685)</f>
        <v>0.19245008972987526</v>
      </c>
      <c r="J683" s="1">
        <f>I683/SQRT(3)</f>
        <v>0.11111111111111112</v>
      </c>
      <c r="K683" s="1">
        <v>661</v>
      </c>
      <c r="L683" s="1">
        <v>105605</v>
      </c>
    </row>
    <row r="684" spans="1:12">
      <c r="A684" s="3">
        <v>36347</v>
      </c>
      <c r="B684" s="1" t="s">
        <v>4612</v>
      </c>
      <c r="C684" s="1">
        <v>2</v>
      </c>
      <c r="D684" s="1" t="s">
        <v>4613</v>
      </c>
      <c r="E684" s="1">
        <v>1</v>
      </c>
      <c r="F684" s="1">
        <v>0</v>
      </c>
      <c r="G684" s="1">
        <v>0</v>
      </c>
      <c r="H684" s="1">
        <f t="shared" si="12"/>
        <v>0.33333333333333331</v>
      </c>
      <c r="K684" s="1">
        <v>661</v>
      </c>
      <c r="L684" s="1">
        <v>105605</v>
      </c>
    </row>
    <row r="685" spans="1:12">
      <c r="A685" s="3">
        <v>36347</v>
      </c>
      <c r="B685" s="1" t="s">
        <v>4614</v>
      </c>
      <c r="C685" s="1">
        <v>3</v>
      </c>
      <c r="D685" s="1" t="s">
        <v>4615</v>
      </c>
      <c r="E685" s="1">
        <v>0</v>
      </c>
      <c r="F685" s="1">
        <v>0</v>
      </c>
      <c r="G685" s="1">
        <v>0</v>
      </c>
      <c r="H685" s="1">
        <f t="shared" si="12"/>
        <v>0</v>
      </c>
      <c r="K685" s="1">
        <v>661</v>
      </c>
      <c r="L685" s="1">
        <v>105605</v>
      </c>
    </row>
    <row r="686" spans="1:12">
      <c r="A686" s="3">
        <v>36354</v>
      </c>
      <c r="B686" s="1" t="s">
        <v>4616</v>
      </c>
      <c r="C686" s="1">
        <v>1</v>
      </c>
      <c r="D686" s="1" t="s">
        <v>4617</v>
      </c>
      <c r="E686" s="1">
        <v>4</v>
      </c>
      <c r="F686" s="1">
        <v>1</v>
      </c>
      <c r="G686" s="1">
        <v>5</v>
      </c>
      <c r="H686" s="1">
        <f t="shared" si="12"/>
        <v>3.3333333333333335</v>
      </c>
      <c r="I686" s="1">
        <f>STDEV(H686:H688)</f>
        <v>1.1706281947614154</v>
      </c>
      <c r="J686" s="1">
        <f>I686/SQRT(3)</f>
        <v>0.67586250336646891</v>
      </c>
      <c r="K686" s="1">
        <v>531</v>
      </c>
      <c r="L686" s="1">
        <v>105605</v>
      </c>
    </row>
    <row r="687" spans="1:12">
      <c r="A687" s="3">
        <v>36354</v>
      </c>
      <c r="B687" s="1" t="s">
        <v>4618</v>
      </c>
      <c r="C687" s="1">
        <v>2</v>
      </c>
      <c r="D687" s="1" t="s">
        <v>4619</v>
      </c>
      <c r="E687" s="1">
        <v>0</v>
      </c>
      <c r="F687" s="1">
        <v>2</v>
      </c>
      <c r="G687" s="1">
        <v>1</v>
      </c>
      <c r="H687" s="1">
        <f t="shared" si="12"/>
        <v>1</v>
      </c>
      <c r="K687" s="1">
        <v>531</v>
      </c>
      <c r="L687" s="1">
        <v>105605</v>
      </c>
    </row>
    <row r="688" spans="1:12">
      <c r="A688" s="3">
        <v>36354</v>
      </c>
      <c r="B688" s="1" t="s">
        <v>4620</v>
      </c>
      <c r="C688" s="1">
        <v>3</v>
      </c>
      <c r="D688" s="1" t="s">
        <v>4621</v>
      </c>
      <c r="E688" s="1">
        <v>2</v>
      </c>
      <c r="F688" s="1">
        <v>2</v>
      </c>
      <c r="G688" s="1">
        <v>2</v>
      </c>
      <c r="H688" s="1">
        <f t="shared" si="12"/>
        <v>2</v>
      </c>
      <c r="K688" s="1">
        <v>531</v>
      </c>
      <c r="L688" s="1">
        <v>105605</v>
      </c>
    </row>
    <row r="689" spans="1:12">
      <c r="A689" s="3">
        <v>36361</v>
      </c>
      <c r="B689" s="1" t="s">
        <v>4622</v>
      </c>
      <c r="C689" s="1">
        <v>1</v>
      </c>
      <c r="D689" s="1" t="s">
        <v>4623</v>
      </c>
      <c r="E689" s="1">
        <v>2</v>
      </c>
      <c r="F689" s="1">
        <v>2</v>
      </c>
      <c r="G689" s="1">
        <v>3</v>
      </c>
      <c r="H689" s="1">
        <f t="shared" si="12"/>
        <v>2.3333333333333335</v>
      </c>
      <c r="I689" s="1">
        <f>STDEV(H689:H691)</f>
        <v>1.2018504251546633</v>
      </c>
      <c r="J689" s="1">
        <f>I689/SQRT(3)</f>
        <v>0.69388866648871106</v>
      </c>
      <c r="K689" s="1">
        <v>531</v>
      </c>
      <c r="L689" s="1">
        <v>105605</v>
      </c>
    </row>
    <row r="690" spans="1:12">
      <c r="A690" s="3">
        <v>36361</v>
      </c>
      <c r="B690" s="1" t="s">
        <v>4624</v>
      </c>
      <c r="C690" s="1">
        <v>2</v>
      </c>
      <c r="D690" s="1" t="s">
        <v>4625</v>
      </c>
      <c r="E690" s="1">
        <v>0</v>
      </c>
      <c r="F690" s="1">
        <v>0</v>
      </c>
      <c r="G690" s="1">
        <v>0</v>
      </c>
      <c r="H690" s="1">
        <f t="shared" si="12"/>
        <v>0</v>
      </c>
      <c r="K690" s="1">
        <v>531</v>
      </c>
      <c r="L690" s="1">
        <v>105605</v>
      </c>
    </row>
    <row r="691" spans="1:12">
      <c r="A691" s="3">
        <v>36361</v>
      </c>
      <c r="B691" s="1" t="s">
        <v>4626</v>
      </c>
      <c r="C691" s="1">
        <v>3</v>
      </c>
      <c r="D691" s="1" t="s">
        <v>4353</v>
      </c>
      <c r="E691" s="1">
        <v>0</v>
      </c>
      <c r="F691" s="1">
        <v>1</v>
      </c>
      <c r="G691" s="1">
        <v>1</v>
      </c>
      <c r="H691" s="1">
        <f t="shared" si="12"/>
        <v>0.66666666666666663</v>
      </c>
      <c r="K691" s="1">
        <v>531</v>
      </c>
      <c r="L691" s="1">
        <v>105605</v>
      </c>
    </row>
    <row r="692" spans="1:12">
      <c r="A692" s="3">
        <v>36368</v>
      </c>
      <c r="B692" s="1" t="s">
        <v>4354</v>
      </c>
      <c r="C692" s="1">
        <v>1</v>
      </c>
      <c r="D692" s="1" t="s">
        <v>4355</v>
      </c>
      <c r="E692" s="1">
        <v>3</v>
      </c>
      <c r="F692" s="1">
        <v>3</v>
      </c>
      <c r="G692" s="1">
        <v>1</v>
      </c>
      <c r="H692" s="1">
        <f t="shared" si="12"/>
        <v>2.3333333333333335</v>
      </c>
      <c r="I692" s="1">
        <f>STDEV(H692:H694)</f>
        <v>0.8388704928078613</v>
      </c>
      <c r="J692" s="1">
        <f>I692/SQRT(3)</f>
        <v>0.48432210483785276</v>
      </c>
      <c r="K692" s="1">
        <v>661</v>
      </c>
      <c r="L692" s="1">
        <v>105605</v>
      </c>
    </row>
    <row r="693" spans="1:12">
      <c r="A693" s="3">
        <v>36368</v>
      </c>
      <c r="B693" s="1" t="s">
        <v>4356</v>
      </c>
      <c r="C693" s="1">
        <v>2</v>
      </c>
      <c r="D693" s="1" t="s">
        <v>4357</v>
      </c>
      <c r="E693" s="1">
        <v>4</v>
      </c>
      <c r="F693" s="1">
        <v>0</v>
      </c>
      <c r="G693" s="1">
        <v>1</v>
      </c>
      <c r="H693" s="1">
        <f t="shared" si="12"/>
        <v>1.6666666666666667</v>
      </c>
      <c r="K693" s="1">
        <v>661</v>
      </c>
      <c r="L693" s="1">
        <v>105605</v>
      </c>
    </row>
    <row r="694" spans="1:12">
      <c r="A694" s="3">
        <v>36368</v>
      </c>
      <c r="B694" s="1" t="s">
        <v>4358</v>
      </c>
      <c r="C694" s="1">
        <v>3</v>
      </c>
      <c r="D694" s="1" t="s">
        <v>4359</v>
      </c>
      <c r="E694" s="1">
        <v>3</v>
      </c>
      <c r="F694" s="1">
        <v>6</v>
      </c>
      <c r="G694" s="1">
        <v>1</v>
      </c>
      <c r="H694" s="1">
        <f t="shared" si="12"/>
        <v>3.3333333333333335</v>
      </c>
      <c r="K694" s="1">
        <v>661</v>
      </c>
      <c r="L694" s="1">
        <v>105605</v>
      </c>
    </row>
    <row r="695" spans="1:12">
      <c r="A695" s="3">
        <v>36375</v>
      </c>
      <c r="B695" s="1" t="s">
        <v>4360</v>
      </c>
      <c r="C695" s="1">
        <v>1</v>
      </c>
      <c r="D695" s="1" t="s">
        <v>4631</v>
      </c>
      <c r="E695" s="1">
        <v>2</v>
      </c>
      <c r="F695" s="1">
        <v>1</v>
      </c>
      <c r="G695" s="1">
        <v>1</v>
      </c>
      <c r="H695" s="1">
        <f t="shared" si="12"/>
        <v>1.3333333333333333</v>
      </c>
      <c r="I695" s="1">
        <f>STDEV(H695:H697)</f>
        <v>0.88191710368819676</v>
      </c>
      <c r="J695" s="1">
        <f>I695/SQRT(3)</f>
        <v>0.50917507721731547</v>
      </c>
      <c r="K695" s="1">
        <v>661</v>
      </c>
      <c r="L695" s="1">
        <v>105605</v>
      </c>
    </row>
    <row r="696" spans="1:12">
      <c r="A696" s="3">
        <v>36375</v>
      </c>
      <c r="B696" s="1" t="s">
        <v>4632</v>
      </c>
      <c r="C696" s="1">
        <v>2</v>
      </c>
      <c r="D696" s="1" t="s">
        <v>4916</v>
      </c>
      <c r="E696" s="1">
        <v>4</v>
      </c>
      <c r="F696" s="1">
        <v>3</v>
      </c>
      <c r="G696" s="1">
        <v>1</v>
      </c>
      <c r="H696" s="1">
        <f t="shared" si="12"/>
        <v>2.6666666666666665</v>
      </c>
      <c r="K696" s="1">
        <v>661</v>
      </c>
      <c r="L696" s="1">
        <v>105605</v>
      </c>
    </row>
    <row r="697" spans="1:12">
      <c r="A697" s="3">
        <v>36375</v>
      </c>
      <c r="B697" s="1" t="s">
        <v>4361</v>
      </c>
      <c r="C697" s="1">
        <v>3</v>
      </c>
      <c r="D697" s="1" t="s">
        <v>4362</v>
      </c>
      <c r="E697" s="1">
        <v>1</v>
      </c>
      <c r="F697" s="1">
        <v>0</v>
      </c>
      <c r="G697" s="1">
        <v>2</v>
      </c>
      <c r="H697" s="1">
        <f t="shared" si="12"/>
        <v>1</v>
      </c>
      <c r="K697" s="1">
        <v>531</v>
      </c>
      <c r="L697" s="1">
        <v>105605</v>
      </c>
    </row>
    <row r="698" spans="1:12">
      <c r="A698" s="3">
        <v>36382</v>
      </c>
      <c r="B698" s="1" t="s">
        <v>4363</v>
      </c>
      <c r="C698" s="1">
        <v>1</v>
      </c>
      <c r="D698" s="1" t="s">
        <v>4633</v>
      </c>
      <c r="E698" s="1">
        <v>2</v>
      </c>
      <c r="F698" s="1">
        <v>2</v>
      </c>
      <c r="G698" s="1">
        <v>2</v>
      </c>
      <c r="H698" s="1">
        <f t="shared" si="12"/>
        <v>2</v>
      </c>
      <c r="I698" s="1">
        <f>STDEV(H698:H700)</f>
        <v>0.50917507721731581</v>
      </c>
      <c r="J698" s="1">
        <f>I698/SQRT(3)</f>
        <v>0.29397236789606579</v>
      </c>
      <c r="K698" s="1">
        <v>531</v>
      </c>
      <c r="L698" s="1">
        <v>119060</v>
      </c>
    </row>
    <row r="699" spans="1:12">
      <c r="A699" s="3">
        <v>36382</v>
      </c>
      <c r="B699" s="1" t="s">
        <v>4634</v>
      </c>
      <c r="C699" s="1">
        <v>2</v>
      </c>
      <c r="D699" s="1" t="s">
        <v>4635</v>
      </c>
      <c r="E699" s="1">
        <v>2</v>
      </c>
      <c r="F699" s="1">
        <v>3</v>
      </c>
      <c r="G699" s="1">
        <v>4</v>
      </c>
      <c r="H699" s="1">
        <f t="shared" si="12"/>
        <v>3</v>
      </c>
      <c r="K699" s="1">
        <v>531</v>
      </c>
      <c r="L699" s="1">
        <v>119060</v>
      </c>
    </row>
    <row r="700" spans="1:12">
      <c r="A700" s="3">
        <v>36382</v>
      </c>
      <c r="B700" s="1" t="s">
        <v>4636</v>
      </c>
      <c r="C700" s="1">
        <v>3</v>
      </c>
      <c r="D700" s="1" t="s">
        <v>4637</v>
      </c>
      <c r="E700" s="1">
        <v>1</v>
      </c>
      <c r="F700" s="1">
        <v>3</v>
      </c>
      <c r="G700" s="1">
        <v>4</v>
      </c>
      <c r="H700" s="1">
        <f t="shared" si="12"/>
        <v>2.6666666666666665</v>
      </c>
      <c r="K700" s="1">
        <v>531</v>
      </c>
      <c r="L700" s="1">
        <v>119060</v>
      </c>
    </row>
    <row r="701" spans="1:12">
      <c r="A701" s="3">
        <v>36389</v>
      </c>
      <c r="B701" s="1" t="s">
        <v>4638</v>
      </c>
      <c r="C701" s="1">
        <v>1</v>
      </c>
      <c r="D701" s="1" t="s">
        <v>4639</v>
      </c>
      <c r="E701" s="1">
        <v>7</v>
      </c>
      <c r="F701" s="1">
        <v>6</v>
      </c>
      <c r="G701" s="1">
        <v>7</v>
      </c>
      <c r="H701" s="1">
        <f t="shared" si="12"/>
        <v>6.666666666666667</v>
      </c>
      <c r="I701" s="1">
        <f>STDEV(H701:H703)</f>
        <v>3.5118845842842434</v>
      </c>
      <c r="J701" s="1">
        <f>I701/SQRT(3)</f>
        <v>2.027587510099405</v>
      </c>
      <c r="K701" s="1">
        <v>531</v>
      </c>
      <c r="L701" s="1">
        <v>119060</v>
      </c>
    </row>
    <row r="702" spans="1:12">
      <c r="A702" s="3">
        <v>36389</v>
      </c>
      <c r="B702" s="1" t="s">
        <v>4640</v>
      </c>
      <c r="C702" s="1">
        <v>2</v>
      </c>
      <c r="D702" s="1" t="s">
        <v>4641</v>
      </c>
      <c r="E702" s="1">
        <v>9</v>
      </c>
      <c r="F702" s="1">
        <v>12</v>
      </c>
      <c r="G702" s="1">
        <v>8</v>
      </c>
      <c r="H702" s="1">
        <f t="shared" si="12"/>
        <v>9.6666666666666661</v>
      </c>
      <c r="K702" s="1">
        <v>531</v>
      </c>
      <c r="L702" s="1">
        <v>119060</v>
      </c>
    </row>
    <row r="703" spans="1:12">
      <c r="A703" s="3">
        <v>36389</v>
      </c>
      <c r="B703" s="1" t="s">
        <v>4642</v>
      </c>
      <c r="C703" s="1">
        <v>3</v>
      </c>
      <c r="D703" s="1" t="s">
        <v>4643</v>
      </c>
      <c r="E703" s="1">
        <v>13</v>
      </c>
      <c r="F703" s="1">
        <v>16</v>
      </c>
      <c r="G703" s="1">
        <v>12</v>
      </c>
      <c r="H703" s="1">
        <f t="shared" si="12"/>
        <v>13.666666666666666</v>
      </c>
      <c r="K703" s="1">
        <v>531</v>
      </c>
      <c r="L703" s="1">
        <v>119060</v>
      </c>
    </row>
    <row r="704" spans="1:12">
      <c r="A704" s="3">
        <v>36307</v>
      </c>
      <c r="B704" s="1" t="s">
        <v>4378</v>
      </c>
      <c r="C704" s="1">
        <v>1</v>
      </c>
      <c r="D704" s="1" t="s">
        <v>4379</v>
      </c>
      <c r="E704" s="1">
        <v>0</v>
      </c>
      <c r="F704" s="1">
        <v>0</v>
      </c>
      <c r="G704" s="1">
        <v>0</v>
      </c>
      <c r="H704" s="1">
        <f t="shared" si="12"/>
        <v>0</v>
      </c>
      <c r="I704" s="1">
        <f>STDEV(H704:H706)</f>
        <v>0.19245008972987526</v>
      </c>
      <c r="J704" s="1">
        <f>I704/SQRT(3)</f>
        <v>0.11111111111111112</v>
      </c>
      <c r="K704" s="1">
        <v>531</v>
      </c>
    </row>
    <row r="705" spans="1:11">
      <c r="A705" s="3">
        <v>36307</v>
      </c>
      <c r="B705" s="1" t="s">
        <v>4380</v>
      </c>
      <c r="C705" s="1">
        <v>2</v>
      </c>
      <c r="D705" s="1" t="s">
        <v>4381</v>
      </c>
      <c r="E705" s="1">
        <v>1</v>
      </c>
      <c r="F705" s="1">
        <v>0</v>
      </c>
      <c r="G705" s="1">
        <v>0</v>
      </c>
      <c r="H705" s="1">
        <f t="shared" si="12"/>
        <v>0.33333333333333331</v>
      </c>
      <c r="K705" s="1">
        <v>531</v>
      </c>
    </row>
    <row r="706" spans="1:11">
      <c r="A706" s="3">
        <v>36307</v>
      </c>
      <c r="B706" s="1" t="s">
        <v>4382</v>
      </c>
      <c r="C706" s="1">
        <v>3</v>
      </c>
      <c r="D706" s="1" t="s">
        <v>4383</v>
      </c>
      <c r="E706" s="1">
        <v>0</v>
      </c>
      <c r="F706" s="1">
        <v>0</v>
      </c>
      <c r="G706" s="1">
        <v>0</v>
      </c>
      <c r="H706" s="1">
        <f t="shared" ref="H706:H742" si="13">AVERAGE(E706:G706)</f>
        <v>0</v>
      </c>
      <c r="K706" s="1">
        <v>531</v>
      </c>
    </row>
    <row r="707" spans="1:11">
      <c r="A707" s="3">
        <v>36312</v>
      </c>
      <c r="B707" s="1" t="s">
        <v>4384</v>
      </c>
      <c r="C707" s="1">
        <v>1</v>
      </c>
      <c r="D707" s="1" t="s">
        <v>4385</v>
      </c>
      <c r="E707" s="1">
        <v>0</v>
      </c>
      <c r="F707" s="1">
        <v>0</v>
      </c>
      <c r="G707" s="1">
        <v>0</v>
      </c>
      <c r="H707" s="1">
        <f t="shared" si="13"/>
        <v>0</v>
      </c>
      <c r="I707" s="1">
        <f>STDEV(H707:H709)</f>
        <v>0.19245008972987526</v>
      </c>
      <c r="J707" s="1">
        <f>I707/SQRT(3)</f>
        <v>0.11111111111111112</v>
      </c>
      <c r="K707" s="1">
        <v>531</v>
      </c>
    </row>
    <row r="708" spans="1:11">
      <c r="A708" s="3">
        <v>36312</v>
      </c>
      <c r="B708" s="1" t="s">
        <v>4386</v>
      </c>
      <c r="C708" s="1">
        <v>2</v>
      </c>
      <c r="D708" s="1" t="s">
        <v>4387</v>
      </c>
      <c r="E708" s="1">
        <v>1</v>
      </c>
      <c r="F708" s="1">
        <v>0</v>
      </c>
      <c r="G708" s="1">
        <v>0</v>
      </c>
      <c r="H708" s="1">
        <f t="shared" si="13"/>
        <v>0.33333333333333331</v>
      </c>
      <c r="K708" s="1">
        <v>531</v>
      </c>
    </row>
    <row r="709" spans="1:11">
      <c r="A709" s="3">
        <v>36312</v>
      </c>
      <c r="B709" s="1" t="s">
        <v>4388</v>
      </c>
      <c r="C709" s="1">
        <v>3</v>
      </c>
      <c r="D709" s="1" t="s">
        <v>4389</v>
      </c>
      <c r="E709" s="1">
        <v>0</v>
      </c>
      <c r="F709" s="1">
        <v>0</v>
      </c>
      <c r="G709" s="1">
        <v>0</v>
      </c>
      <c r="H709" s="1">
        <f t="shared" si="13"/>
        <v>0</v>
      </c>
      <c r="K709" s="1">
        <v>531</v>
      </c>
    </row>
    <row r="710" spans="1:11">
      <c r="A710" s="3">
        <v>36319</v>
      </c>
      <c r="B710" s="1" t="s">
        <v>4390</v>
      </c>
      <c r="C710" s="1">
        <v>1</v>
      </c>
      <c r="D710" s="1" t="s">
        <v>3866</v>
      </c>
      <c r="E710" s="1">
        <v>0</v>
      </c>
      <c r="F710" s="1">
        <v>0</v>
      </c>
      <c r="G710" s="1">
        <v>0</v>
      </c>
      <c r="H710" s="1">
        <f t="shared" si="13"/>
        <v>0</v>
      </c>
      <c r="I710" s="1">
        <f>STDEV(H710:H712)</f>
        <v>0.33333333333333337</v>
      </c>
      <c r="J710" s="1">
        <f>I710/SQRT(3)</f>
        <v>0.19245008972987529</v>
      </c>
      <c r="K710" s="1">
        <v>531</v>
      </c>
    </row>
    <row r="711" spans="1:11">
      <c r="A711" s="3">
        <v>36319</v>
      </c>
      <c r="B711" s="1" t="s">
        <v>3867</v>
      </c>
      <c r="C711" s="1">
        <v>2</v>
      </c>
      <c r="D711" s="1" t="s">
        <v>3868</v>
      </c>
      <c r="E711" s="1">
        <v>1</v>
      </c>
      <c r="F711" s="1">
        <v>0</v>
      </c>
      <c r="G711" s="1">
        <v>0</v>
      </c>
      <c r="H711" s="1">
        <f t="shared" si="13"/>
        <v>0.33333333333333331</v>
      </c>
      <c r="K711" s="1">
        <v>531</v>
      </c>
    </row>
    <row r="712" spans="1:11">
      <c r="A712" s="3">
        <v>36319</v>
      </c>
      <c r="B712" s="1" t="s">
        <v>3869</v>
      </c>
      <c r="C712" s="1">
        <v>3</v>
      </c>
      <c r="D712" s="1" t="s">
        <v>4130</v>
      </c>
      <c r="E712" s="1">
        <v>0</v>
      </c>
      <c r="F712" s="1">
        <v>2</v>
      </c>
      <c r="G712" s="1">
        <v>0</v>
      </c>
      <c r="H712" s="1">
        <f t="shared" si="13"/>
        <v>0.66666666666666663</v>
      </c>
      <c r="K712" s="1">
        <v>531</v>
      </c>
    </row>
    <row r="713" spans="1:11">
      <c r="A713" s="3">
        <v>36326</v>
      </c>
      <c r="B713" s="1" t="s">
        <v>4131</v>
      </c>
      <c r="C713" s="1">
        <v>1</v>
      </c>
      <c r="D713" s="1" t="s">
        <v>4132</v>
      </c>
      <c r="E713" s="1">
        <v>3</v>
      </c>
      <c r="F713" s="1">
        <v>0</v>
      </c>
      <c r="G713" s="1">
        <v>0</v>
      </c>
      <c r="H713" s="1">
        <f t="shared" si="13"/>
        <v>1</v>
      </c>
      <c r="I713" s="1">
        <f>STDEV(H713:H715)</f>
        <v>0.6666666666666663</v>
      </c>
      <c r="J713" s="1">
        <f>I713/SQRT(3)</f>
        <v>0.3849001794597503</v>
      </c>
      <c r="K713" s="1">
        <v>661</v>
      </c>
    </row>
    <row r="714" spans="1:11">
      <c r="A714" s="3">
        <v>36326</v>
      </c>
      <c r="B714" s="1" t="s">
        <v>4133</v>
      </c>
      <c r="C714" s="1">
        <v>2</v>
      </c>
      <c r="D714" s="1" t="s">
        <v>4134</v>
      </c>
      <c r="E714" s="1">
        <v>3</v>
      </c>
      <c r="F714" s="1">
        <v>1</v>
      </c>
      <c r="G714" s="1">
        <v>1</v>
      </c>
      <c r="H714" s="1">
        <f t="shared" si="13"/>
        <v>1.6666666666666667</v>
      </c>
      <c r="K714" s="1">
        <v>661</v>
      </c>
    </row>
    <row r="715" spans="1:11">
      <c r="A715" s="3">
        <v>36326</v>
      </c>
      <c r="B715" s="1" t="s">
        <v>4135</v>
      </c>
      <c r="C715" s="1">
        <v>3</v>
      </c>
      <c r="D715" s="1" t="s">
        <v>4136</v>
      </c>
      <c r="E715" s="1">
        <v>0</v>
      </c>
      <c r="F715" s="1">
        <v>0</v>
      </c>
      <c r="G715" s="1">
        <v>1</v>
      </c>
      <c r="H715" s="1">
        <f t="shared" si="13"/>
        <v>0.33333333333333331</v>
      </c>
      <c r="K715" s="1">
        <v>661</v>
      </c>
    </row>
    <row r="716" spans="1:11">
      <c r="A716" s="3">
        <v>36333</v>
      </c>
      <c r="B716" s="1" t="s">
        <v>4413</v>
      </c>
      <c r="C716" s="1">
        <v>1</v>
      </c>
      <c r="D716" s="1" t="s">
        <v>4414</v>
      </c>
      <c r="E716" s="1">
        <v>0</v>
      </c>
      <c r="F716" s="1">
        <v>4</v>
      </c>
      <c r="G716" s="1">
        <v>2</v>
      </c>
      <c r="H716" s="1">
        <f t="shared" si="13"/>
        <v>2</v>
      </c>
      <c r="I716" s="1">
        <f>STDEV(H716:H718)</f>
        <v>0.88191710368819709</v>
      </c>
      <c r="J716" s="1">
        <f>I716/SQRT(3)</f>
        <v>0.5091750772173157</v>
      </c>
      <c r="K716" s="1">
        <v>531</v>
      </c>
    </row>
    <row r="717" spans="1:11">
      <c r="A717" s="3">
        <v>36333</v>
      </c>
      <c r="B717" s="1" t="s">
        <v>4415</v>
      </c>
      <c r="C717" s="1">
        <v>2</v>
      </c>
      <c r="D717" s="1" t="s">
        <v>4416</v>
      </c>
      <c r="E717" s="1">
        <v>0</v>
      </c>
      <c r="F717" s="1">
        <v>1</v>
      </c>
      <c r="G717" s="1">
        <v>0</v>
      </c>
      <c r="H717" s="1">
        <f t="shared" si="13"/>
        <v>0.33333333333333331</v>
      </c>
      <c r="K717" s="1">
        <v>531</v>
      </c>
    </row>
    <row r="718" spans="1:11">
      <c r="A718" s="3">
        <v>36333</v>
      </c>
      <c r="B718" s="1" t="s">
        <v>4417</v>
      </c>
      <c r="C718" s="1">
        <v>3</v>
      </c>
      <c r="D718" s="1" t="s">
        <v>4418</v>
      </c>
      <c r="E718" s="1">
        <v>2</v>
      </c>
      <c r="F718" s="1">
        <v>2</v>
      </c>
      <c r="G718" s="1">
        <v>1</v>
      </c>
      <c r="H718" s="1">
        <f t="shared" si="13"/>
        <v>1.6666666666666667</v>
      </c>
      <c r="K718" s="1">
        <v>531</v>
      </c>
    </row>
    <row r="719" spans="1:11">
      <c r="A719" s="3">
        <v>36340</v>
      </c>
      <c r="B719" s="1" t="s">
        <v>4419</v>
      </c>
      <c r="C719" s="1">
        <v>1</v>
      </c>
      <c r="D719" s="1" t="s">
        <v>4420</v>
      </c>
      <c r="E719" s="1">
        <v>1</v>
      </c>
      <c r="F719" s="1">
        <v>1</v>
      </c>
      <c r="G719" s="1">
        <v>4</v>
      </c>
      <c r="H719" s="1">
        <f t="shared" si="13"/>
        <v>2</v>
      </c>
      <c r="I719" s="1">
        <f>STDEV(H719:H721)</f>
        <v>1.7638342073763946</v>
      </c>
      <c r="J719" s="1">
        <f>I719/SQRT(3)</f>
        <v>1.0183501544346316</v>
      </c>
      <c r="K719" s="1">
        <v>531</v>
      </c>
    </row>
    <row r="720" spans="1:11">
      <c r="A720" s="3">
        <v>36340</v>
      </c>
      <c r="B720" s="1" t="s">
        <v>4421</v>
      </c>
      <c r="C720" s="1">
        <v>2</v>
      </c>
      <c r="D720" s="1" t="s">
        <v>4709</v>
      </c>
      <c r="E720" s="1">
        <v>1</v>
      </c>
      <c r="F720" s="1">
        <v>3</v>
      </c>
      <c r="G720" s="1">
        <v>0</v>
      </c>
      <c r="H720" s="1">
        <f t="shared" si="13"/>
        <v>1.3333333333333333</v>
      </c>
      <c r="K720" s="1">
        <v>531</v>
      </c>
    </row>
    <row r="721" spans="1:11">
      <c r="A721" s="3">
        <v>36340</v>
      </c>
      <c r="B721" s="1" t="s">
        <v>4710</v>
      </c>
      <c r="C721" s="1">
        <v>3</v>
      </c>
      <c r="D721" s="1" t="s">
        <v>4989</v>
      </c>
      <c r="E721" s="1">
        <v>4</v>
      </c>
      <c r="F721" s="1">
        <v>5</v>
      </c>
      <c r="G721" s="1">
        <v>5</v>
      </c>
      <c r="H721" s="1">
        <f t="shared" si="13"/>
        <v>4.666666666666667</v>
      </c>
      <c r="K721" s="1">
        <v>531</v>
      </c>
    </row>
    <row r="722" spans="1:11">
      <c r="A722" s="3">
        <v>36347</v>
      </c>
      <c r="B722" s="1" t="s">
        <v>4990</v>
      </c>
      <c r="C722" s="1">
        <v>1</v>
      </c>
      <c r="D722" s="1" t="s">
        <v>4991</v>
      </c>
      <c r="E722" s="1">
        <v>2</v>
      </c>
      <c r="F722" s="1">
        <v>3</v>
      </c>
      <c r="G722" s="1">
        <v>2</v>
      </c>
      <c r="H722" s="1">
        <f t="shared" si="13"/>
        <v>2.3333333333333335</v>
      </c>
      <c r="I722" s="1">
        <f>STDEV(H722:H724)</f>
        <v>1.0183501544346307</v>
      </c>
      <c r="J722" s="1">
        <f>I722/SQRT(3)</f>
        <v>0.58794473579213102</v>
      </c>
      <c r="K722" s="1">
        <v>661</v>
      </c>
    </row>
    <row r="723" spans="1:11">
      <c r="A723" s="3">
        <v>36347</v>
      </c>
      <c r="B723" s="1" t="s">
        <v>4992</v>
      </c>
      <c r="C723" s="1">
        <v>2</v>
      </c>
      <c r="D723" s="1" t="s">
        <v>4993</v>
      </c>
      <c r="E723" s="1">
        <v>4</v>
      </c>
      <c r="F723" s="1">
        <v>1</v>
      </c>
      <c r="G723" s="1">
        <v>0</v>
      </c>
      <c r="H723" s="1">
        <f t="shared" si="13"/>
        <v>1.6666666666666667</v>
      </c>
      <c r="K723" s="1">
        <v>661</v>
      </c>
    </row>
    <row r="724" spans="1:11">
      <c r="A724" s="3">
        <v>36347</v>
      </c>
      <c r="B724" s="1" t="s">
        <v>5284</v>
      </c>
      <c r="C724" s="1">
        <v>3</v>
      </c>
      <c r="D724" s="1" t="s">
        <v>5285</v>
      </c>
      <c r="E724" s="1">
        <v>2</v>
      </c>
      <c r="F724" s="1">
        <v>6</v>
      </c>
      <c r="G724" s="1">
        <v>3</v>
      </c>
      <c r="H724" s="1">
        <f t="shared" si="13"/>
        <v>3.6666666666666665</v>
      </c>
      <c r="K724" s="1">
        <v>661</v>
      </c>
    </row>
    <row r="725" spans="1:11">
      <c r="A725" s="3">
        <v>36354</v>
      </c>
      <c r="B725" s="1" t="s">
        <v>5286</v>
      </c>
      <c r="C725" s="1">
        <v>1</v>
      </c>
      <c r="D725" s="1" t="s">
        <v>5568</v>
      </c>
      <c r="E725" s="1">
        <v>0</v>
      </c>
      <c r="F725" s="1">
        <v>0</v>
      </c>
      <c r="G725" s="1">
        <v>0</v>
      </c>
      <c r="H725" s="1">
        <f t="shared" si="13"/>
        <v>0</v>
      </c>
      <c r="I725" s="1">
        <f>STDEV(H725:H727)</f>
        <v>0.19245008972987526</v>
      </c>
      <c r="J725" s="1">
        <f>I725/SQRT(3)</f>
        <v>0.11111111111111112</v>
      </c>
      <c r="K725" s="1">
        <v>531</v>
      </c>
    </row>
    <row r="726" spans="1:11">
      <c r="A726" s="3">
        <v>36354</v>
      </c>
      <c r="B726" s="1" t="s">
        <v>5569</v>
      </c>
      <c r="C726" s="1">
        <v>2</v>
      </c>
      <c r="D726" s="1" t="s">
        <v>5293</v>
      </c>
      <c r="E726" s="1">
        <v>0</v>
      </c>
      <c r="F726" s="1">
        <v>1</v>
      </c>
      <c r="G726" s="1">
        <v>0</v>
      </c>
      <c r="H726" s="1">
        <f t="shared" si="13"/>
        <v>0.33333333333333331</v>
      </c>
      <c r="K726" s="1">
        <v>531</v>
      </c>
    </row>
    <row r="727" spans="1:11">
      <c r="A727" s="3">
        <v>36354</v>
      </c>
      <c r="B727" s="1" t="s">
        <v>5009</v>
      </c>
      <c r="C727" s="1">
        <v>3</v>
      </c>
      <c r="D727" s="1" t="s">
        <v>5010</v>
      </c>
      <c r="E727" s="1">
        <v>0</v>
      </c>
      <c r="F727" s="1">
        <v>1</v>
      </c>
      <c r="G727" s="1">
        <v>0</v>
      </c>
      <c r="H727" s="1">
        <f t="shared" si="13"/>
        <v>0.33333333333333331</v>
      </c>
      <c r="K727" s="1">
        <v>531</v>
      </c>
    </row>
    <row r="728" spans="1:11">
      <c r="A728" s="3">
        <v>36361</v>
      </c>
      <c r="B728" s="1" t="s">
        <v>5011</v>
      </c>
      <c r="C728" s="1">
        <v>1</v>
      </c>
      <c r="D728" s="1" t="s">
        <v>5012</v>
      </c>
      <c r="E728" s="1">
        <v>0</v>
      </c>
      <c r="F728" s="1">
        <v>0</v>
      </c>
      <c r="G728" s="1">
        <v>0</v>
      </c>
      <c r="H728" s="1">
        <f t="shared" si="13"/>
        <v>0</v>
      </c>
      <c r="I728" s="1">
        <f>STDEV(H728:H730)</f>
        <v>0</v>
      </c>
      <c r="J728" s="1">
        <f>I728/SQRT(3)</f>
        <v>0</v>
      </c>
      <c r="K728" s="1">
        <v>531</v>
      </c>
    </row>
    <row r="729" spans="1:11">
      <c r="A729" s="3">
        <v>36361</v>
      </c>
      <c r="B729" s="1" t="s">
        <v>5013</v>
      </c>
      <c r="C729" s="1">
        <v>2</v>
      </c>
      <c r="D729" s="1" t="s">
        <v>4741</v>
      </c>
      <c r="E729" s="1">
        <v>0</v>
      </c>
      <c r="F729" s="1">
        <v>0</v>
      </c>
      <c r="G729" s="1">
        <v>0</v>
      </c>
      <c r="H729" s="1">
        <f t="shared" si="13"/>
        <v>0</v>
      </c>
      <c r="K729" s="1">
        <v>531</v>
      </c>
    </row>
    <row r="730" spans="1:11">
      <c r="A730" s="3">
        <v>36361</v>
      </c>
      <c r="B730" s="1" t="s">
        <v>4742</v>
      </c>
      <c r="C730" s="1">
        <v>3</v>
      </c>
      <c r="D730" s="1" t="s">
        <v>4743</v>
      </c>
      <c r="E730" s="1">
        <v>0</v>
      </c>
      <c r="F730" s="1">
        <v>0</v>
      </c>
      <c r="G730" s="1">
        <v>0</v>
      </c>
      <c r="H730" s="1">
        <f t="shared" si="13"/>
        <v>0</v>
      </c>
      <c r="K730" s="1">
        <v>531</v>
      </c>
    </row>
    <row r="731" spans="1:11">
      <c r="A731" s="3">
        <v>36368</v>
      </c>
      <c r="B731" s="1" t="s">
        <v>4744</v>
      </c>
      <c r="C731" s="1">
        <v>1</v>
      </c>
      <c r="D731" s="1" t="s">
        <v>4745</v>
      </c>
      <c r="E731" s="1">
        <v>0</v>
      </c>
      <c r="F731" s="1">
        <v>1</v>
      </c>
      <c r="G731" s="1">
        <v>0</v>
      </c>
      <c r="H731" s="1">
        <f t="shared" si="13"/>
        <v>0.33333333333333331</v>
      </c>
      <c r="I731" s="1">
        <f>STDEV(H731:H733)</f>
        <v>0.19245008972987526</v>
      </c>
      <c r="J731" s="1">
        <f>I731/SQRT(3)</f>
        <v>0.11111111111111112</v>
      </c>
      <c r="K731" s="1">
        <v>661</v>
      </c>
    </row>
    <row r="732" spans="1:11">
      <c r="A732" s="3">
        <v>36368</v>
      </c>
      <c r="B732" s="1" t="s">
        <v>4746</v>
      </c>
      <c r="C732" s="1">
        <v>2</v>
      </c>
      <c r="D732" s="1" t="s">
        <v>4747</v>
      </c>
      <c r="E732" s="1">
        <v>0</v>
      </c>
      <c r="F732" s="1">
        <v>0</v>
      </c>
      <c r="G732" s="1">
        <v>0</v>
      </c>
      <c r="H732" s="1">
        <f t="shared" si="13"/>
        <v>0</v>
      </c>
      <c r="K732" s="1">
        <v>661</v>
      </c>
    </row>
    <row r="733" spans="1:11">
      <c r="A733" s="3">
        <v>36368</v>
      </c>
      <c r="B733" s="1" t="s">
        <v>4748</v>
      </c>
      <c r="C733" s="1">
        <v>3</v>
      </c>
      <c r="D733" s="1" t="s">
        <v>4749</v>
      </c>
      <c r="E733" s="1">
        <v>0</v>
      </c>
      <c r="F733" s="1">
        <v>0</v>
      </c>
      <c r="G733" s="1">
        <v>0</v>
      </c>
      <c r="H733" s="1">
        <f t="shared" si="13"/>
        <v>0</v>
      </c>
      <c r="K733" s="1">
        <v>661</v>
      </c>
    </row>
    <row r="734" spans="1:11">
      <c r="A734" s="3">
        <v>36375</v>
      </c>
      <c r="B734" s="1" t="s">
        <v>4750</v>
      </c>
      <c r="C734" s="1">
        <v>1</v>
      </c>
      <c r="D734" s="1" t="s">
        <v>4751</v>
      </c>
      <c r="E734" s="1">
        <v>0</v>
      </c>
      <c r="F734" s="1">
        <v>0</v>
      </c>
      <c r="G734" s="1">
        <v>0</v>
      </c>
      <c r="H734" s="1">
        <f t="shared" si="13"/>
        <v>0</v>
      </c>
      <c r="I734" s="1">
        <f>STDEV(H734:H736)</f>
        <v>0</v>
      </c>
      <c r="J734" s="1">
        <f>I734/SQRT(3)</f>
        <v>0</v>
      </c>
      <c r="K734" s="1">
        <v>661</v>
      </c>
    </row>
    <row r="735" spans="1:11">
      <c r="A735" s="3">
        <v>36375</v>
      </c>
      <c r="B735" s="1" t="s">
        <v>4752</v>
      </c>
      <c r="C735" s="1">
        <v>2</v>
      </c>
      <c r="D735" s="1" t="s">
        <v>4753</v>
      </c>
      <c r="E735" s="1">
        <v>0</v>
      </c>
      <c r="F735" s="1">
        <v>0</v>
      </c>
      <c r="G735" s="1">
        <v>0</v>
      </c>
      <c r="H735" s="1">
        <f t="shared" si="13"/>
        <v>0</v>
      </c>
      <c r="K735" s="1">
        <v>661</v>
      </c>
    </row>
    <row r="736" spans="1:11">
      <c r="A736" s="3">
        <v>36375</v>
      </c>
      <c r="B736" s="1" t="s">
        <v>4754</v>
      </c>
      <c r="C736" s="1">
        <v>3</v>
      </c>
      <c r="D736" s="1" t="s">
        <v>4755</v>
      </c>
      <c r="E736" s="1">
        <v>0</v>
      </c>
      <c r="F736" s="1">
        <v>0</v>
      </c>
      <c r="G736" s="1">
        <v>0</v>
      </c>
      <c r="H736" s="1">
        <f t="shared" si="13"/>
        <v>0</v>
      </c>
      <c r="K736" s="1">
        <v>531</v>
      </c>
    </row>
    <row r="737" spans="1:11">
      <c r="A737" s="3">
        <v>36382</v>
      </c>
      <c r="B737" s="1" t="s">
        <v>4756</v>
      </c>
      <c r="C737" s="1">
        <v>1</v>
      </c>
      <c r="D737" s="1" t="s">
        <v>4757</v>
      </c>
      <c r="E737" s="1">
        <v>0</v>
      </c>
      <c r="F737" s="1">
        <v>0</v>
      </c>
      <c r="G737" s="1">
        <v>0</v>
      </c>
      <c r="H737" s="1">
        <f t="shared" si="13"/>
        <v>0</v>
      </c>
      <c r="I737" s="1">
        <f>STDEV(H737:H739)</f>
        <v>0</v>
      </c>
      <c r="J737" s="1">
        <f>I737/SQRT(3)</f>
        <v>0</v>
      </c>
      <c r="K737" s="1">
        <v>531</v>
      </c>
    </row>
    <row r="738" spans="1:11">
      <c r="A738" s="3">
        <v>36382</v>
      </c>
      <c r="B738" s="1" t="s">
        <v>4758</v>
      </c>
      <c r="C738" s="1">
        <v>2</v>
      </c>
      <c r="D738" s="1" t="s">
        <v>4482</v>
      </c>
      <c r="E738" s="1">
        <v>0</v>
      </c>
      <c r="F738" s="1">
        <v>0</v>
      </c>
      <c r="G738" s="1">
        <v>0</v>
      </c>
      <c r="H738" s="1">
        <f t="shared" si="13"/>
        <v>0</v>
      </c>
      <c r="K738" s="1">
        <v>531</v>
      </c>
    </row>
    <row r="739" spans="1:11">
      <c r="A739" s="3">
        <v>36382</v>
      </c>
      <c r="B739" s="1" t="s">
        <v>4483</v>
      </c>
      <c r="C739" s="1">
        <v>3</v>
      </c>
      <c r="D739" s="1" t="s">
        <v>4765</v>
      </c>
      <c r="E739" s="1">
        <v>0</v>
      </c>
      <c r="F739" s="1">
        <v>0</v>
      </c>
      <c r="G739" s="1">
        <v>0</v>
      </c>
      <c r="H739" s="1">
        <f t="shared" si="13"/>
        <v>0</v>
      </c>
      <c r="K739" s="1">
        <v>531</v>
      </c>
    </row>
    <row r="740" spans="1:11">
      <c r="A740" s="3">
        <v>36389</v>
      </c>
      <c r="B740" s="1" t="s">
        <v>4766</v>
      </c>
      <c r="C740" s="1">
        <v>1</v>
      </c>
      <c r="D740" s="1" t="s">
        <v>5053</v>
      </c>
      <c r="E740" s="1">
        <v>0</v>
      </c>
      <c r="F740" s="1">
        <v>0</v>
      </c>
      <c r="G740" s="1">
        <v>0</v>
      </c>
      <c r="H740" s="1">
        <f t="shared" si="13"/>
        <v>0</v>
      </c>
      <c r="I740" s="1">
        <f>STDEV(H740:H742)</f>
        <v>0</v>
      </c>
      <c r="J740" s="1">
        <f>I740/SQRT(3)</f>
        <v>0</v>
      </c>
      <c r="K740" s="1">
        <v>531</v>
      </c>
    </row>
    <row r="741" spans="1:11">
      <c r="A741" s="3">
        <v>36389</v>
      </c>
      <c r="B741" s="1" t="s">
        <v>5054</v>
      </c>
      <c r="C741" s="1">
        <v>2</v>
      </c>
      <c r="D741" s="1" t="s">
        <v>5055</v>
      </c>
      <c r="E741" s="1">
        <v>0</v>
      </c>
      <c r="F741" s="1">
        <v>0</v>
      </c>
      <c r="G741" s="1">
        <v>0</v>
      </c>
      <c r="H741" s="1">
        <f t="shared" si="13"/>
        <v>0</v>
      </c>
      <c r="K741" s="1">
        <v>531</v>
      </c>
    </row>
    <row r="742" spans="1:11">
      <c r="A742" s="3">
        <v>36389</v>
      </c>
      <c r="B742" s="1" t="s">
        <v>5056</v>
      </c>
      <c r="C742" s="1">
        <v>3</v>
      </c>
      <c r="D742" s="1" t="s">
        <v>4484</v>
      </c>
      <c r="E742" s="1">
        <v>0</v>
      </c>
      <c r="F742" s="1">
        <v>0</v>
      </c>
      <c r="G742" s="1">
        <v>0</v>
      </c>
      <c r="H742" s="1">
        <f t="shared" si="13"/>
        <v>0</v>
      </c>
      <c r="K742" s="1">
        <v>531</v>
      </c>
    </row>
  </sheetData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M547"/>
  <sheetViews>
    <sheetView topLeftCell="A367" workbookViewId="0">
      <selection activeCell="L354" sqref="L354:L391"/>
    </sheetView>
  </sheetViews>
  <sheetFormatPr defaultColWidth="12.7109375" defaultRowHeight="12"/>
  <cols>
    <col min="1" max="8" width="12.7109375" style="1"/>
    <col min="9" max="10" width="11.42578125" style="1" customWidth="1"/>
    <col min="11" max="16384" width="12.7109375" style="1"/>
  </cols>
  <sheetData>
    <row r="1" spans="1:12">
      <c r="A1" s="1" t="s">
        <v>4767</v>
      </c>
      <c r="B1" s="1" t="s">
        <v>4768</v>
      </c>
      <c r="C1" s="1" t="s">
        <v>4769</v>
      </c>
      <c r="D1" s="1" t="s">
        <v>4770</v>
      </c>
      <c r="E1" s="1" t="s">
        <v>4771</v>
      </c>
      <c r="F1" s="1" t="s">
        <v>4772</v>
      </c>
      <c r="G1" s="1" t="s">
        <v>4773</v>
      </c>
      <c r="H1" s="1" t="s">
        <v>4774</v>
      </c>
      <c r="I1" s="1" t="s">
        <v>20</v>
      </c>
      <c r="J1" s="4" t="s">
        <v>7035</v>
      </c>
      <c r="K1" s="1" t="s">
        <v>4775</v>
      </c>
      <c r="L1" s="1" t="s">
        <v>4776</v>
      </c>
    </row>
    <row r="2" spans="1:12">
      <c r="A2" s="3">
        <v>36307</v>
      </c>
      <c r="B2" s="1" t="s">
        <v>4777</v>
      </c>
      <c r="C2" s="1">
        <v>1</v>
      </c>
      <c r="D2" s="1" t="s">
        <v>4778</v>
      </c>
      <c r="E2" s="1">
        <v>107</v>
      </c>
      <c r="F2" s="1">
        <v>80</v>
      </c>
      <c r="G2" s="1">
        <v>3</v>
      </c>
      <c r="H2" s="1">
        <f t="shared" ref="H2:H65" si="0">AVERAGE(E2:G2)</f>
        <v>63.333333333333336</v>
      </c>
      <c r="I2" s="1">
        <f>STDEV(H2:H4)</f>
        <v>31.354602710146263</v>
      </c>
      <c r="J2" s="1">
        <f>I2/SQRT(3)</f>
        <v>18.102588315036716</v>
      </c>
      <c r="K2" s="1">
        <v>531</v>
      </c>
      <c r="L2" s="1">
        <v>1153</v>
      </c>
    </row>
    <row r="3" spans="1:12">
      <c r="A3" s="3">
        <v>36307</v>
      </c>
      <c r="B3" s="1" t="s">
        <v>4496</v>
      </c>
      <c r="C3" s="1">
        <v>2</v>
      </c>
      <c r="D3" s="1" t="s">
        <v>4497</v>
      </c>
      <c r="E3" s="1">
        <v>89</v>
      </c>
      <c r="F3" s="1">
        <v>128</v>
      </c>
      <c r="G3" s="1">
        <v>125</v>
      </c>
      <c r="H3" s="1">
        <f t="shared" si="0"/>
        <v>114</v>
      </c>
      <c r="K3" s="1">
        <v>531</v>
      </c>
      <c r="L3" s="1">
        <v>1153</v>
      </c>
    </row>
    <row r="4" spans="1:12">
      <c r="A4" s="3">
        <v>36307</v>
      </c>
      <c r="B4" s="1" t="s">
        <v>4498</v>
      </c>
      <c r="C4" s="1">
        <v>3</v>
      </c>
      <c r="D4" s="1" t="s">
        <v>4499</v>
      </c>
      <c r="E4" s="1">
        <v>98</v>
      </c>
      <c r="F4" s="1">
        <v>161</v>
      </c>
      <c r="G4" s="1">
        <v>103</v>
      </c>
      <c r="H4" s="1">
        <f t="shared" si="0"/>
        <v>120.66666666666667</v>
      </c>
      <c r="K4" s="1">
        <v>531</v>
      </c>
      <c r="L4" s="1">
        <v>1153</v>
      </c>
    </row>
    <row r="5" spans="1:12">
      <c r="A5" s="3">
        <v>36312</v>
      </c>
      <c r="B5" s="1" t="s">
        <v>4500</v>
      </c>
      <c r="C5" s="1">
        <v>1</v>
      </c>
      <c r="D5" s="1" t="s">
        <v>4501</v>
      </c>
      <c r="E5" s="1">
        <v>57</v>
      </c>
      <c r="F5" s="1">
        <v>72</v>
      </c>
      <c r="G5" s="1">
        <v>27</v>
      </c>
      <c r="H5" s="1">
        <f t="shared" si="0"/>
        <v>52</v>
      </c>
      <c r="I5" s="1">
        <f>STDEV(H5:H7)</f>
        <v>16.935607896229008</v>
      </c>
      <c r="J5" s="1">
        <f>I5/SQRT(3)</f>
        <v>9.7777777777777697</v>
      </c>
      <c r="K5" s="1">
        <v>531</v>
      </c>
      <c r="L5" s="1">
        <v>1153</v>
      </c>
    </row>
    <row r="6" spans="1:12">
      <c r="A6" s="3">
        <v>36312</v>
      </c>
      <c r="B6" s="1" t="s">
        <v>4502</v>
      </c>
      <c r="C6" s="1">
        <v>2</v>
      </c>
      <c r="D6" s="1" t="s">
        <v>4503</v>
      </c>
      <c r="E6" s="1">
        <v>19</v>
      </c>
      <c r="F6" s="1">
        <v>40</v>
      </c>
      <c r="G6" s="1">
        <v>9</v>
      </c>
      <c r="H6" s="1">
        <f t="shared" si="0"/>
        <v>22.666666666666668</v>
      </c>
      <c r="K6" s="1">
        <v>661</v>
      </c>
      <c r="L6" s="1">
        <v>1153</v>
      </c>
    </row>
    <row r="7" spans="1:12">
      <c r="A7" s="3">
        <v>36312</v>
      </c>
      <c r="B7" s="1" t="s">
        <v>4504</v>
      </c>
      <c r="C7" s="1">
        <v>3</v>
      </c>
      <c r="D7" s="1" t="s">
        <v>4505</v>
      </c>
      <c r="E7" s="1">
        <v>47</v>
      </c>
      <c r="F7" s="1">
        <v>66</v>
      </c>
      <c r="G7" s="1">
        <v>43</v>
      </c>
      <c r="H7" s="1">
        <f t="shared" si="0"/>
        <v>52</v>
      </c>
      <c r="K7" s="1">
        <v>531</v>
      </c>
      <c r="L7" s="1">
        <v>1153</v>
      </c>
    </row>
    <row r="8" spans="1:12">
      <c r="A8" s="3">
        <v>36319</v>
      </c>
      <c r="B8" s="1" t="s">
        <v>4506</v>
      </c>
      <c r="C8" s="1">
        <v>1</v>
      </c>
      <c r="D8" s="1" t="s">
        <v>4507</v>
      </c>
      <c r="E8" s="1">
        <v>114</v>
      </c>
      <c r="F8" s="1">
        <v>30</v>
      </c>
      <c r="G8" s="1">
        <v>42</v>
      </c>
      <c r="H8" s="1">
        <f t="shared" si="0"/>
        <v>62</v>
      </c>
      <c r="I8" s="1">
        <f>STDEV(H8:H10)</f>
        <v>5.315943872846959</v>
      </c>
      <c r="J8" s="1">
        <f>I8/SQRT(3)</f>
        <v>3.0691616259851338</v>
      </c>
      <c r="K8" s="1">
        <v>531</v>
      </c>
      <c r="L8" s="1">
        <v>1153</v>
      </c>
    </row>
    <row r="9" spans="1:12">
      <c r="A9" s="3">
        <v>36319</v>
      </c>
      <c r="B9" s="1" t="s">
        <v>4508</v>
      </c>
      <c r="C9" s="1">
        <v>2</v>
      </c>
      <c r="D9" s="1" t="s">
        <v>4509</v>
      </c>
      <c r="E9" s="1">
        <v>68</v>
      </c>
      <c r="F9" s="1">
        <v>89</v>
      </c>
      <c r="G9" s="1">
        <v>20</v>
      </c>
      <c r="H9" s="1">
        <f t="shared" si="0"/>
        <v>59</v>
      </c>
      <c r="K9" s="1">
        <v>661</v>
      </c>
      <c r="L9" s="1">
        <v>1153</v>
      </c>
    </row>
    <row r="10" spans="1:12">
      <c r="A10" s="3">
        <v>36319</v>
      </c>
      <c r="B10" s="1" t="s">
        <v>4510</v>
      </c>
      <c r="C10" s="1">
        <v>3</v>
      </c>
      <c r="D10" s="1" t="s">
        <v>4511</v>
      </c>
      <c r="E10" s="1">
        <v>91</v>
      </c>
      <c r="F10" s="1">
        <v>58</v>
      </c>
      <c r="G10" s="1">
        <v>59</v>
      </c>
      <c r="H10" s="1">
        <f t="shared" si="0"/>
        <v>69.333333333333329</v>
      </c>
      <c r="K10" s="1">
        <v>531</v>
      </c>
      <c r="L10" s="1">
        <v>1153</v>
      </c>
    </row>
    <row r="11" spans="1:12">
      <c r="A11" s="3">
        <v>36326</v>
      </c>
      <c r="B11" s="1" t="s">
        <v>4512</v>
      </c>
      <c r="C11" s="1">
        <v>1</v>
      </c>
      <c r="D11" s="1" t="s">
        <v>4513</v>
      </c>
      <c r="E11" s="1">
        <v>75</v>
      </c>
      <c r="F11" s="1">
        <v>34</v>
      </c>
      <c r="G11" s="1">
        <v>58</v>
      </c>
      <c r="H11" s="1">
        <f t="shared" si="0"/>
        <v>55.666666666666664</v>
      </c>
      <c r="I11" s="1">
        <f>STDEV(H11:H13)</f>
        <v>13.500342931172494</v>
      </c>
      <c r="J11" s="1">
        <f>I11/SQRT(3)</f>
        <v>7.794426625464701</v>
      </c>
      <c r="K11" s="1">
        <v>661</v>
      </c>
      <c r="L11" s="1">
        <v>1153</v>
      </c>
    </row>
    <row r="12" spans="1:12">
      <c r="A12" s="3">
        <v>36326</v>
      </c>
      <c r="B12" s="1" t="s">
        <v>4514</v>
      </c>
      <c r="C12" s="1">
        <v>2</v>
      </c>
      <c r="D12" s="1" t="s">
        <v>4515</v>
      </c>
      <c r="E12" s="1">
        <v>19</v>
      </c>
      <c r="F12" s="1">
        <v>41</v>
      </c>
      <c r="G12" s="1">
        <v>26</v>
      </c>
      <c r="H12" s="1">
        <f t="shared" si="0"/>
        <v>28.666666666666668</v>
      </c>
      <c r="K12" s="1">
        <v>661</v>
      </c>
      <c r="L12" s="1">
        <v>1153</v>
      </c>
    </row>
    <row r="13" spans="1:12">
      <c r="A13" s="3">
        <v>36326</v>
      </c>
      <c r="B13" s="1" t="s">
        <v>4516</v>
      </c>
      <c r="C13" s="1">
        <v>3</v>
      </c>
      <c r="D13" s="1" t="s">
        <v>4517</v>
      </c>
      <c r="E13" s="1">
        <v>29</v>
      </c>
      <c r="F13" s="1">
        <v>50</v>
      </c>
      <c r="G13" s="1">
        <v>47</v>
      </c>
      <c r="H13" s="1">
        <f t="shared" si="0"/>
        <v>42</v>
      </c>
      <c r="K13" s="1">
        <v>661</v>
      </c>
      <c r="L13" s="1">
        <v>1153</v>
      </c>
    </row>
    <row r="14" spans="1:12">
      <c r="A14" s="3">
        <v>36333</v>
      </c>
      <c r="B14" s="1" t="s">
        <v>4518</v>
      </c>
      <c r="C14" s="1">
        <v>1</v>
      </c>
      <c r="D14" s="1" t="s">
        <v>3993</v>
      </c>
      <c r="E14" s="1">
        <v>32</v>
      </c>
      <c r="F14" s="1">
        <v>37</v>
      </c>
      <c r="G14" s="1">
        <v>13</v>
      </c>
      <c r="H14" s="1">
        <f t="shared" si="0"/>
        <v>27.333333333333332</v>
      </c>
      <c r="I14" s="1">
        <f>STDEV(H14:H16)</f>
        <v>2.8480012484391928</v>
      </c>
      <c r="J14" s="1">
        <f>I14/SQRT(3)</f>
        <v>1.6442942874387583</v>
      </c>
      <c r="K14" s="1">
        <v>531</v>
      </c>
      <c r="L14" s="1">
        <v>1153</v>
      </c>
    </row>
    <row r="15" spans="1:12">
      <c r="A15" s="3">
        <v>36333</v>
      </c>
      <c r="B15" s="1" t="s">
        <v>3994</v>
      </c>
      <c r="C15" s="1">
        <v>2</v>
      </c>
      <c r="D15" s="1" t="s">
        <v>3995</v>
      </c>
      <c r="E15" s="1">
        <v>19</v>
      </c>
      <c r="F15" s="1">
        <v>28</v>
      </c>
      <c r="G15" s="1">
        <v>25</v>
      </c>
      <c r="H15" s="1">
        <f t="shared" si="0"/>
        <v>24</v>
      </c>
      <c r="K15" s="1">
        <v>531</v>
      </c>
      <c r="L15" s="1">
        <v>1153</v>
      </c>
    </row>
    <row r="16" spans="1:12">
      <c r="A16" s="3">
        <v>36333</v>
      </c>
      <c r="B16" s="1" t="s">
        <v>3996</v>
      </c>
      <c r="C16" s="1">
        <v>3</v>
      </c>
      <c r="D16" s="1" t="s">
        <v>3997</v>
      </c>
      <c r="E16" s="1">
        <v>35</v>
      </c>
      <c r="F16" s="1">
        <v>19</v>
      </c>
      <c r="G16" s="1">
        <v>11</v>
      </c>
      <c r="H16" s="1">
        <f t="shared" si="0"/>
        <v>21.666666666666668</v>
      </c>
      <c r="K16" s="1">
        <v>531</v>
      </c>
      <c r="L16" s="1">
        <v>1153</v>
      </c>
    </row>
    <row r="17" spans="1:12">
      <c r="A17" s="3">
        <v>36340</v>
      </c>
      <c r="B17" s="1" t="s">
        <v>3998</v>
      </c>
      <c r="C17" s="1">
        <v>1</v>
      </c>
      <c r="D17" s="1" t="s">
        <v>3999</v>
      </c>
      <c r="E17" s="1">
        <v>11</v>
      </c>
      <c r="F17" s="1">
        <v>13</v>
      </c>
      <c r="G17" s="1">
        <v>12</v>
      </c>
      <c r="H17" s="1">
        <f t="shared" si="0"/>
        <v>12</v>
      </c>
      <c r="I17" s="1">
        <f>STDEV(H17:H19)</f>
        <v>3.3388842669592718</v>
      </c>
      <c r="J17" s="1">
        <f>I17/SQRT(3)</f>
        <v>1.927705730321942</v>
      </c>
      <c r="K17" s="1">
        <v>661</v>
      </c>
      <c r="L17" s="1">
        <v>1153</v>
      </c>
    </row>
    <row r="18" spans="1:12">
      <c r="A18" s="3">
        <v>36340</v>
      </c>
      <c r="B18" s="1" t="s">
        <v>4255</v>
      </c>
      <c r="C18" s="1">
        <v>2</v>
      </c>
      <c r="D18" s="1" t="s">
        <v>4256</v>
      </c>
      <c r="E18" s="1">
        <v>2</v>
      </c>
      <c r="F18" s="1">
        <v>14</v>
      </c>
      <c r="G18" s="1">
        <v>9</v>
      </c>
      <c r="H18" s="1">
        <f t="shared" si="0"/>
        <v>8.3333333333333339</v>
      </c>
      <c r="K18" s="1">
        <v>661</v>
      </c>
      <c r="L18" s="1">
        <v>1153</v>
      </c>
    </row>
    <row r="19" spans="1:12">
      <c r="A19" s="3">
        <v>36340</v>
      </c>
      <c r="B19" s="1" t="s">
        <v>4257</v>
      </c>
      <c r="C19" s="1">
        <v>3</v>
      </c>
      <c r="D19" s="1" t="s">
        <v>4258</v>
      </c>
      <c r="E19" s="1">
        <v>6</v>
      </c>
      <c r="F19" s="1">
        <v>10</v>
      </c>
      <c r="G19" s="1">
        <v>0</v>
      </c>
      <c r="H19" s="1">
        <f t="shared" si="0"/>
        <v>5.333333333333333</v>
      </c>
      <c r="K19" s="1">
        <v>661</v>
      </c>
      <c r="L19" s="1">
        <v>1153</v>
      </c>
    </row>
    <row r="20" spans="1:12">
      <c r="A20" s="3">
        <v>36347</v>
      </c>
      <c r="B20" s="1" t="s">
        <v>4259</v>
      </c>
      <c r="C20" s="1">
        <v>1</v>
      </c>
      <c r="D20" s="1" t="s">
        <v>4260</v>
      </c>
      <c r="E20" s="1">
        <v>7</v>
      </c>
      <c r="F20" s="1">
        <v>14</v>
      </c>
      <c r="G20" s="1">
        <v>12</v>
      </c>
      <c r="H20" s="1">
        <f t="shared" si="0"/>
        <v>11</v>
      </c>
      <c r="I20" s="1">
        <f>STDEV(H20:H22)</f>
        <v>2.0816659994661282</v>
      </c>
      <c r="J20" s="1">
        <f>I20/SQRT(3)</f>
        <v>1.2018504251546605</v>
      </c>
      <c r="K20" s="1">
        <v>531</v>
      </c>
      <c r="L20" s="1">
        <v>1440</v>
      </c>
    </row>
    <row r="21" spans="1:12">
      <c r="A21" s="3">
        <v>36347</v>
      </c>
      <c r="B21" s="1" t="s">
        <v>4261</v>
      </c>
      <c r="C21" s="1">
        <v>2</v>
      </c>
      <c r="D21" s="1" t="s">
        <v>4262</v>
      </c>
      <c r="E21" s="1">
        <v>10</v>
      </c>
      <c r="F21" s="1">
        <v>21</v>
      </c>
      <c r="G21" s="1">
        <v>11</v>
      </c>
      <c r="H21" s="1">
        <f t="shared" si="0"/>
        <v>14</v>
      </c>
      <c r="K21" s="1">
        <v>531</v>
      </c>
      <c r="L21" s="1">
        <v>1440</v>
      </c>
    </row>
    <row r="22" spans="1:12">
      <c r="A22" s="3">
        <v>36347</v>
      </c>
      <c r="B22" s="1" t="s">
        <v>4263</v>
      </c>
      <c r="C22" s="1">
        <v>3</v>
      </c>
      <c r="D22" s="1" t="s">
        <v>4264</v>
      </c>
      <c r="E22" s="1">
        <v>22</v>
      </c>
      <c r="F22" s="1">
        <v>20</v>
      </c>
      <c r="G22" s="1">
        <v>3</v>
      </c>
      <c r="H22" s="1">
        <f t="shared" si="0"/>
        <v>15</v>
      </c>
      <c r="K22" s="1">
        <v>531</v>
      </c>
      <c r="L22" s="1">
        <v>1440</v>
      </c>
    </row>
    <row r="23" spans="1:12">
      <c r="A23" s="3">
        <v>36354</v>
      </c>
      <c r="B23" s="1" t="s">
        <v>4265</v>
      </c>
      <c r="C23" s="1">
        <v>1</v>
      </c>
      <c r="D23" s="1" t="s">
        <v>4266</v>
      </c>
      <c r="E23" s="1">
        <v>9</v>
      </c>
      <c r="F23" s="1">
        <v>18</v>
      </c>
      <c r="G23" s="1">
        <v>5</v>
      </c>
      <c r="H23" s="1">
        <f t="shared" si="0"/>
        <v>10.666666666666666</v>
      </c>
      <c r="I23" s="1">
        <f>STDEV(H23:H25)</f>
        <v>2.9059326290271179</v>
      </c>
      <c r="J23" s="1">
        <f>I23/SQRT(3)</f>
        <v>1.6777409856157235</v>
      </c>
      <c r="K23" s="1">
        <v>661</v>
      </c>
      <c r="L23" s="1">
        <v>1440</v>
      </c>
    </row>
    <row r="24" spans="1:12">
      <c r="A24" s="3">
        <v>36354</v>
      </c>
      <c r="B24" s="1" t="s">
        <v>4267</v>
      </c>
      <c r="C24" s="1">
        <v>2</v>
      </c>
      <c r="D24" s="1" t="s">
        <v>4541</v>
      </c>
      <c r="E24" s="1">
        <v>24</v>
      </c>
      <c r="F24" s="1">
        <v>7</v>
      </c>
      <c r="G24" s="1">
        <v>15</v>
      </c>
      <c r="H24" s="1">
        <f t="shared" si="0"/>
        <v>15.333333333333334</v>
      </c>
      <c r="K24" s="1">
        <v>661</v>
      </c>
      <c r="L24" s="1">
        <v>1440</v>
      </c>
    </row>
    <row r="25" spans="1:12">
      <c r="A25" s="3">
        <v>36354</v>
      </c>
      <c r="B25" s="1" t="s">
        <v>4542</v>
      </c>
      <c r="C25" s="1">
        <v>3</v>
      </c>
      <c r="D25" s="1" t="s">
        <v>4543</v>
      </c>
      <c r="E25" s="1">
        <v>10</v>
      </c>
      <c r="F25" s="1">
        <v>19</v>
      </c>
      <c r="G25" s="1">
        <v>19</v>
      </c>
      <c r="H25" s="1">
        <f t="shared" si="0"/>
        <v>16</v>
      </c>
      <c r="K25" s="1">
        <v>661</v>
      </c>
      <c r="L25" s="1">
        <v>1440</v>
      </c>
    </row>
    <row r="26" spans="1:12">
      <c r="A26" s="3">
        <v>36361</v>
      </c>
      <c r="B26" s="1" t="s">
        <v>4544</v>
      </c>
      <c r="C26" s="1">
        <v>1</v>
      </c>
      <c r="D26" s="1" t="s">
        <v>4545</v>
      </c>
      <c r="E26" s="1">
        <v>19</v>
      </c>
      <c r="F26" s="1">
        <v>25</v>
      </c>
      <c r="G26" s="1">
        <v>15</v>
      </c>
      <c r="H26" s="1">
        <f t="shared" si="0"/>
        <v>19.666666666666668</v>
      </c>
      <c r="I26" s="1">
        <f>STDEV(H26:H28)</f>
        <v>2.8480012484391928</v>
      </c>
      <c r="J26" s="1">
        <f>I26/SQRT(3)</f>
        <v>1.6442942874387583</v>
      </c>
      <c r="K26" s="1">
        <v>531</v>
      </c>
      <c r="L26" s="1">
        <v>1440</v>
      </c>
    </row>
    <row r="27" spans="1:12">
      <c r="A27" s="3">
        <v>36361</v>
      </c>
      <c r="B27" s="1" t="s">
        <v>4546</v>
      </c>
      <c r="C27" s="1">
        <v>2</v>
      </c>
      <c r="D27" s="1" t="s">
        <v>4547</v>
      </c>
      <c r="E27" s="1">
        <v>16</v>
      </c>
      <c r="F27" s="1">
        <v>19</v>
      </c>
      <c r="G27" s="1">
        <v>14</v>
      </c>
      <c r="H27" s="1">
        <f t="shared" si="0"/>
        <v>16.333333333333332</v>
      </c>
      <c r="K27" s="1">
        <v>661</v>
      </c>
      <c r="L27" s="1">
        <v>1440</v>
      </c>
    </row>
    <row r="28" spans="1:12">
      <c r="A28" s="3">
        <v>36361</v>
      </c>
      <c r="B28" s="1" t="s">
        <v>4548</v>
      </c>
      <c r="C28" s="1">
        <v>3</v>
      </c>
      <c r="D28" s="1" t="s">
        <v>4549</v>
      </c>
      <c r="E28" s="1">
        <v>6</v>
      </c>
      <c r="F28" s="1">
        <v>21</v>
      </c>
      <c r="G28" s="1">
        <v>39</v>
      </c>
      <c r="H28" s="1">
        <f t="shared" si="0"/>
        <v>22</v>
      </c>
      <c r="K28" s="1">
        <v>661</v>
      </c>
      <c r="L28" s="1">
        <v>1440</v>
      </c>
    </row>
    <row r="29" spans="1:12">
      <c r="A29" s="3">
        <v>36368</v>
      </c>
      <c r="B29" s="1" t="s">
        <v>4550</v>
      </c>
      <c r="C29" s="1">
        <v>1</v>
      </c>
      <c r="D29" s="1" t="s">
        <v>4551</v>
      </c>
      <c r="E29" s="1">
        <v>21</v>
      </c>
      <c r="F29" s="1">
        <v>16</v>
      </c>
      <c r="G29" s="1">
        <v>16</v>
      </c>
      <c r="H29" s="1">
        <f t="shared" si="0"/>
        <v>17.666666666666668</v>
      </c>
      <c r="I29" s="1">
        <f>STDEV(H29:H31)</f>
        <v>2.775554665954842</v>
      </c>
      <c r="J29" s="1">
        <f>I29/SQRT(3)</f>
        <v>1.60246723353955</v>
      </c>
      <c r="K29" s="1">
        <v>531</v>
      </c>
      <c r="L29" s="1">
        <v>1155</v>
      </c>
    </row>
    <row r="30" spans="1:12">
      <c r="A30" s="3">
        <v>36368</v>
      </c>
      <c r="B30" s="1" t="s">
        <v>4552</v>
      </c>
      <c r="C30" s="1">
        <v>2</v>
      </c>
      <c r="D30" s="1" t="s">
        <v>4838</v>
      </c>
      <c r="E30" s="1">
        <v>26</v>
      </c>
      <c r="F30" s="1">
        <v>15</v>
      </c>
      <c r="G30" s="1">
        <v>8</v>
      </c>
      <c r="H30" s="1">
        <f t="shared" si="0"/>
        <v>16.333333333333332</v>
      </c>
      <c r="K30" s="1">
        <v>661</v>
      </c>
      <c r="L30" s="1">
        <v>1155</v>
      </c>
    </row>
    <row r="31" spans="1:12">
      <c r="A31" s="3">
        <v>36368</v>
      </c>
      <c r="B31" s="1" t="s">
        <v>4839</v>
      </c>
      <c r="C31" s="1">
        <v>3</v>
      </c>
      <c r="D31" s="1" t="s">
        <v>4840</v>
      </c>
      <c r="E31" s="1">
        <v>8</v>
      </c>
      <c r="F31" s="1">
        <v>24</v>
      </c>
      <c r="G31" s="1">
        <v>33</v>
      </c>
      <c r="H31" s="1">
        <f t="shared" si="0"/>
        <v>21.666666666666668</v>
      </c>
      <c r="K31" s="1">
        <v>531</v>
      </c>
      <c r="L31" s="1">
        <v>1155</v>
      </c>
    </row>
    <row r="32" spans="1:12">
      <c r="A32" s="3">
        <v>36375</v>
      </c>
      <c r="B32" s="1" t="s">
        <v>4841</v>
      </c>
      <c r="C32" s="1">
        <v>1</v>
      </c>
      <c r="D32" s="1" t="s">
        <v>5123</v>
      </c>
      <c r="E32" s="1">
        <v>26</v>
      </c>
      <c r="F32" s="1">
        <v>16</v>
      </c>
      <c r="G32" s="1">
        <v>11</v>
      </c>
      <c r="H32" s="1">
        <f t="shared" si="0"/>
        <v>17.666666666666668</v>
      </c>
      <c r="I32" s="1">
        <f>STDEV(H32:H34)</f>
        <v>6.7439959579971225</v>
      </c>
      <c r="J32" s="1">
        <f>I32/SQRT(3)</f>
        <v>3.8936478817633868</v>
      </c>
      <c r="K32" s="1">
        <v>531</v>
      </c>
      <c r="L32" s="1">
        <v>1442</v>
      </c>
    </row>
    <row r="33" spans="1:13">
      <c r="A33" s="3">
        <v>36375</v>
      </c>
      <c r="B33" s="1" t="s">
        <v>5124</v>
      </c>
      <c r="C33" s="1">
        <v>2</v>
      </c>
      <c r="D33" s="1" t="s">
        <v>5125</v>
      </c>
      <c r="E33" s="1">
        <v>26</v>
      </c>
      <c r="F33" s="1">
        <v>42</v>
      </c>
      <c r="G33" s="1">
        <v>21</v>
      </c>
      <c r="H33" s="1">
        <f t="shared" si="0"/>
        <v>29.666666666666668</v>
      </c>
      <c r="K33" s="1">
        <v>531</v>
      </c>
      <c r="L33" s="1">
        <v>1442</v>
      </c>
    </row>
    <row r="34" spans="1:13">
      <c r="A34" s="3">
        <v>36375</v>
      </c>
      <c r="B34" s="1" t="s">
        <v>5126</v>
      </c>
      <c r="C34" s="1">
        <v>3</v>
      </c>
      <c r="D34" s="1" t="s">
        <v>5127</v>
      </c>
      <c r="E34" s="1">
        <v>15</v>
      </c>
      <c r="F34" s="1">
        <v>33</v>
      </c>
      <c r="G34" s="1">
        <v>7</v>
      </c>
      <c r="H34" s="1">
        <f t="shared" si="0"/>
        <v>18.333333333333332</v>
      </c>
      <c r="K34" s="1">
        <v>531</v>
      </c>
      <c r="L34" s="1">
        <v>1442</v>
      </c>
    </row>
    <row r="35" spans="1:13">
      <c r="A35" s="3">
        <v>36382</v>
      </c>
      <c r="B35" s="1" t="s">
        <v>5128</v>
      </c>
      <c r="C35" s="1">
        <v>1</v>
      </c>
      <c r="D35" s="1" t="s">
        <v>5129</v>
      </c>
      <c r="E35" s="1">
        <v>20</v>
      </c>
      <c r="F35" s="1">
        <v>19</v>
      </c>
      <c r="G35" s="1">
        <v>8</v>
      </c>
      <c r="H35" s="1">
        <f t="shared" si="0"/>
        <v>15.666666666666666</v>
      </c>
      <c r="I35" s="1">
        <f>STDEV(H35:H37)</f>
        <v>6.3098981620003105</v>
      </c>
      <c r="J35" s="1">
        <f>I35/SQRT(3)</f>
        <v>3.6430214023900045</v>
      </c>
      <c r="K35" s="1">
        <v>531</v>
      </c>
      <c r="L35" s="1">
        <v>1442</v>
      </c>
    </row>
    <row r="36" spans="1:13">
      <c r="A36" s="3">
        <v>36382</v>
      </c>
      <c r="B36" s="1" t="s">
        <v>5130</v>
      </c>
      <c r="C36" s="1">
        <v>2</v>
      </c>
      <c r="D36" s="1" t="s">
        <v>5131</v>
      </c>
      <c r="E36" s="1">
        <v>27</v>
      </c>
      <c r="F36" s="1">
        <v>13</v>
      </c>
      <c r="G36" s="1">
        <v>42</v>
      </c>
      <c r="H36" s="1">
        <f t="shared" si="0"/>
        <v>27.333333333333332</v>
      </c>
      <c r="K36" s="1">
        <v>531</v>
      </c>
      <c r="L36" s="1">
        <v>1442</v>
      </c>
    </row>
    <row r="37" spans="1:13">
      <c r="A37" s="3">
        <v>36382</v>
      </c>
      <c r="B37" s="1" t="s">
        <v>5132</v>
      </c>
      <c r="C37" s="1">
        <v>3</v>
      </c>
      <c r="D37" s="1" t="s">
        <v>5133</v>
      </c>
      <c r="E37" s="1">
        <v>20</v>
      </c>
      <c r="F37" s="1">
        <v>16</v>
      </c>
      <c r="G37" s="1">
        <v>16</v>
      </c>
      <c r="H37" s="1">
        <f t="shared" si="0"/>
        <v>17.333333333333332</v>
      </c>
      <c r="K37" s="1">
        <v>531</v>
      </c>
      <c r="L37" s="1">
        <v>1442</v>
      </c>
    </row>
    <row r="38" spans="1:13">
      <c r="A38" s="3">
        <v>36389</v>
      </c>
      <c r="B38" s="1" t="s">
        <v>5134</v>
      </c>
      <c r="C38" s="1">
        <v>1</v>
      </c>
      <c r="D38" s="1" t="s">
        <v>5416</v>
      </c>
      <c r="E38" s="1">
        <v>5</v>
      </c>
      <c r="F38" s="1">
        <v>30</v>
      </c>
      <c r="G38" s="1">
        <v>33</v>
      </c>
      <c r="H38" s="1">
        <f t="shared" si="0"/>
        <v>22.666666666666668</v>
      </c>
      <c r="I38" s="1">
        <f>STDEV(H38:H40)</f>
        <v>6.1191865835619366</v>
      </c>
      <c r="J38" s="1">
        <f>I38/SQRT(3)</f>
        <v>3.5329140212410306</v>
      </c>
      <c r="K38" s="1">
        <v>531</v>
      </c>
      <c r="L38" s="1">
        <v>1442</v>
      </c>
    </row>
    <row r="39" spans="1:13">
      <c r="A39" s="3">
        <v>36389</v>
      </c>
      <c r="B39" s="1" t="s">
        <v>5417</v>
      </c>
      <c r="C39" s="1">
        <v>2</v>
      </c>
      <c r="D39" s="1" t="s">
        <v>5418</v>
      </c>
      <c r="E39" s="1">
        <v>9</v>
      </c>
      <c r="F39" s="1">
        <v>14</v>
      </c>
      <c r="G39" s="1">
        <v>11</v>
      </c>
      <c r="H39" s="1">
        <f t="shared" si="0"/>
        <v>11.333333333333334</v>
      </c>
      <c r="K39" s="1">
        <v>661</v>
      </c>
      <c r="L39" s="1">
        <v>1442</v>
      </c>
    </row>
    <row r="40" spans="1:13">
      <c r="A40" s="3">
        <v>36389</v>
      </c>
      <c r="B40" s="1" t="s">
        <v>5419</v>
      </c>
      <c r="C40" s="1">
        <v>3</v>
      </c>
      <c r="D40" s="1" t="s">
        <v>5420</v>
      </c>
      <c r="E40" s="1">
        <v>9</v>
      </c>
      <c r="F40" s="1">
        <v>35</v>
      </c>
      <c r="G40" s="1">
        <v>19</v>
      </c>
      <c r="H40" s="1">
        <f t="shared" si="0"/>
        <v>21</v>
      </c>
      <c r="K40" s="1">
        <v>661</v>
      </c>
      <c r="L40" s="1">
        <v>1442</v>
      </c>
    </row>
    <row r="41" spans="1:13">
      <c r="A41" s="3">
        <v>36307</v>
      </c>
      <c r="B41" s="1" t="s">
        <v>5421</v>
      </c>
      <c r="C41" s="1">
        <v>1</v>
      </c>
      <c r="D41" s="1" t="s">
        <v>5722</v>
      </c>
      <c r="E41" s="1">
        <v>248</v>
      </c>
      <c r="F41" s="1">
        <v>75</v>
      </c>
      <c r="G41" s="1">
        <v>8</v>
      </c>
      <c r="H41" s="1">
        <f t="shared" si="0"/>
        <v>110.33333333333333</v>
      </c>
      <c r="I41" s="1">
        <f>STDEV(H41:H43)</f>
        <v>42.269418066773767</v>
      </c>
      <c r="J41" s="1">
        <f>I41/SQRT(3)</f>
        <v>24.404259899340666</v>
      </c>
      <c r="K41" s="1">
        <v>531</v>
      </c>
      <c r="L41" s="1">
        <v>84</v>
      </c>
      <c r="M41" s="1" t="s">
        <v>282</v>
      </c>
    </row>
    <row r="42" spans="1:13">
      <c r="A42" s="3">
        <v>36307</v>
      </c>
      <c r="B42" s="1" t="s">
        <v>5723</v>
      </c>
      <c r="C42" s="1">
        <v>2</v>
      </c>
      <c r="D42" s="1" t="s">
        <v>5427</v>
      </c>
      <c r="E42" s="1">
        <v>181</v>
      </c>
      <c r="F42" s="1">
        <v>181</v>
      </c>
      <c r="G42" s="1">
        <v>184</v>
      </c>
      <c r="H42" s="1">
        <f t="shared" si="0"/>
        <v>182</v>
      </c>
      <c r="K42" s="1">
        <v>531</v>
      </c>
      <c r="L42" s="1">
        <v>84</v>
      </c>
    </row>
    <row r="43" spans="1:13">
      <c r="A43" s="3">
        <v>36307</v>
      </c>
      <c r="B43" s="1" t="s">
        <v>5428</v>
      </c>
      <c r="C43" s="1">
        <v>3</v>
      </c>
      <c r="D43" s="1" t="s">
        <v>5429</v>
      </c>
      <c r="E43" s="1">
        <v>147</v>
      </c>
      <c r="F43" s="1">
        <v>272</v>
      </c>
      <c r="G43" s="1">
        <v>136</v>
      </c>
      <c r="H43" s="1">
        <f t="shared" si="0"/>
        <v>185</v>
      </c>
      <c r="K43" s="1">
        <v>531</v>
      </c>
      <c r="L43" s="1">
        <v>84</v>
      </c>
    </row>
    <row r="44" spans="1:13">
      <c r="A44" s="3">
        <v>36312</v>
      </c>
      <c r="B44" s="1" t="s">
        <v>5430</v>
      </c>
      <c r="C44" s="1">
        <v>1</v>
      </c>
      <c r="D44" s="1" t="s">
        <v>5431</v>
      </c>
      <c r="E44" s="1">
        <v>242</v>
      </c>
      <c r="F44" s="1">
        <v>183</v>
      </c>
      <c r="G44" s="1">
        <v>120</v>
      </c>
      <c r="H44" s="1">
        <f t="shared" si="0"/>
        <v>181.66666666666666</v>
      </c>
      <c r="I44" s="1">
        <f>STDEV(H44:H46)</f>
        <v>82.361218849470532</v>
      </c>
      <c r="J44" s="1">
        <f>I44/SQRT(3)</f>
        <v>47.551271873527497</v>
      </c>
      <c r="K44" s="1">
        <v>531</v>
      </c>
      <c r="L44" s="1">
        <v>84</v>
      </c>
    </row>
    <row r="45" spans="1:13">
      <c r="A45" s="3">
        <v>36312</v>
      </c>
      <c r="B45" s="1" t="s">
        <v>5432</v>
      </c>
      <c r="C45" s="1">
        <v>2</v>
      </c>
      <c r="D45" s="1" t="s">
        <v>5151</v>
      </c>
      <c r="E45" s="1">
        <v>89</v>
      </c>
      <c r="F45" s="1">
        <v>59</v>
      </c>
      <c r="G45" s="1">
        <v>32</v>
      </c>
      <c r="H45" s="1">
        <f t="shared" si="0"/>
        <v>60</v>
      </c>
      <c r="K45" s="1">
        <v>661</v>
      </c>
      <c r="L45" s="1">
        <v>84</v>
      </c>
    </row>
    <row r="46" spans="1:13">
      <c r="A46" s="3">
        <v>36312</v>
      </c>
      <c r="B46" s="1" t="s">
        <v>5152</v>
      </c>
      <c r="C46" s="1">
        <v>3</v>
      </c>
      <c r="D46" s="1" t="s">
        <v>5153</v>
      </c>
      <c r="E46" s="1">
        <v>267</v>
      </c>
      <c r="F46" s="1">
        <v>212</v>
      </c>
      <c r="G46" s="1">
        <v>172</v>
      </c>
      <c r="H46" s="1">
        <f t="shared" si="0"/>
        <v>217</v>
      </c>
      <c r="K46" s="1">
        <v>531</v>
      </c>
      <c r="L46" s="1">
        <v>84</v>
      </c>
    </row>
    <row r="47" spans="1:13">
      <c r="A47" s="3">
        <v>36319</v>
      </c>
      <c r="B47" s="1" t="s">
        <v>5154</v>
      </c>
      <c r="C47" s="1">
        <v>1</v>
      </c>
      <c r="D47" s="1" t="s">
        <v>5155</v>
      </c>
      <c r="E47" s="1">
        <v>397</v>
      </c>
      <c r="F47" s="1">
        <v>68</v>
      </c>
      <c r="G47" s="1">
        <v>171</v>
      </c>
      <c r="H47" s="1">
        <f t="shared" si="0"/>
        <v>212</v>
      </c>
      <c r="I47" s="1">
        <f>STDEV(H47:H49)</f>
        <v>47.802061012439928</v>
      </c>
      <c r="J47" s="1">
        <f>I47/SQRT(3)</f>
        <v>27.598532793351108</v>
      </c>
      <c r="K47" s="1">
        <v>531</v>
      </c>
      <c r="L47" s="1">
        <v>84</v>
      </c>
    </row>
    <row r="48" spans="1:13">
      <c r="A48" s="3">
        <v>36319</v>
      </c>
      <c r="B48" s="1" t="s">
        <v>5156</v>
      </c>
      <c r="C48" s="1">
        <v>2</v>
      </c>
      <c r="D48" s="1" t="s">
        <v>5157</v>
      </c>
      <c r="E48" s="1">
        <v>201</v>
      </c>
      <c r="F48" s="1">
        <v>144</v>
      </c>
      <c r="G48" s="1">
        <v>51</v>
      </c>
      <c r="H48" s="1">
        <f t="shared" si="0"/>
        <v>132</v>
      </c>
      <c r="K48" s="1">
        <v>661</v>
      </c>
      <c r="L48" s="1">
        <v>84</v>
      </c>
    </row>
    <row r="49" spans="1:12">
      <c r="A49" s="3">
        <v>36319</v>
      </c>
      <c r="B49" s="1" t="s">
        <v>5158</v>
      </c>
      <c r="C49" s="1">
        <v>3</v>
      </c>
      <c r="D49" s="1" t="s">
        <v>4874</v>
      </c>
      <c r="E49" s="1">
        <v>182</v>
      </c>
      <c r="F49" s="1">
        <v>125</v>
      </c>
      <c r="G49" s="1">
        <v>73</v>
      </c>
      <c r="H49" s="1">
        <f t="shared" si="0"/>
        <v>126.66666666666667</v>
      </c>
      <c r="K49" s="1">
        <v>531</v>
      </c>
      <c r="L49" s="1">
        <v>84</v>
      </c>
    </row>
    <row r="50" spans="1:12">
      <c r="A50" s="3">
        <v>36326</v>
      </c>
      <c r="B50" s="1" t="s">
        <v>4875</v>
      </c>
      <c r="C50" s="1">
        <v>1</v>
      </c>
      <c r="D50" s="1" t="s">
        <v>4876</v>
      </c>
      <c r="E50" s="1">
        <v>433</v>
      </c>
      <c r="F50" s="1">
        <v>237</v>
      </c>
      <c r="G50" s="1">
        <v>258</v>
      </c>
      <c r="H50" s="1">
        <f t="shared" si="0"/>
        <v>309.33333333333331</v>
      </c>
      <c r="I50" s="1">
        <f>STDEV(H50:H52)</f>
        <v>35.125700203908139</v>
      </c>
      <c r="J50" s="1">
        <f>I50/SQRT(3)</f>
        <v>20.279832468200457</v>
      </c>
      <c r="K50" s="1">
        <v>661</v>
      </c>
      <c r="L50" s="1">
        <v>84</v>
      </c>
    </row>
    <row r="51" spans="1:12">
      <c r="A51" s="3">
        <v>36326</v>
      </c>
      <c r="B51" s="1" t="s">
        <v>4877</v>
      </c>
      <c r="C51" s="1">
        <v>2</v>
      </c>
      <c r="D51" s="1" t="s">
        <v>4878</v>
      </c>
      <c r="E51" s="1">
        <v>247</v>
      </c>
      <c r="F51" s="1">
        <v>487</v>
      </c>
      <c r="G51" s="1">
        <v>403</v>
      </c>
      <c r="H51" s="1">
        <f t="shared" si="0"/>
        <v>379</v>
      </c>
      <c r="K51" s="1">
        <v>661</v>
      </c>
      <c r="L51" s="1">
        <v>84</v>
      </c>
    </row>
    <row r="52" spans="1:12">
      <c r="A52" s="3">
        <v>36326</v>
      </c>
      <c r="B52" s="1" t="s">
        <v>4879</v>
      </c>
      <c r="C52" s="1">
        <v>3</v>
      </c>
      <c r="D52" s="1" t="s">
        <v>4880</v>
      </c>
      <c r="E52" s="1">
        <v>336</v>
      </c>
      <c r="F52" s="1">
        <v>325</v>
      </c>
      <c r="G52" s="1">
        <v>348</v>
      </c>
      <c r="H52" s="1">
        <f t="shared" si="0"/>
        <v>336.33333333333331</v>
      </c>
      <c r="K52" s="1">
        <v>661</v>
      </c>
      <c r="L52" s="1">
        <v>84</v>
      </c>
    </row>
    <row r="53" spans="1:12">
      <c r="A53" s="3">
        <v>36333</v>
      </c>
      <c r="B53" s="1" t="s">
        <v>4881</v>
      </c>
      <c r="C53" s="1">
        <v>1</v>
      </c>
      <c r="D53" s="1" t="s">
        <v>4882</v>
      </c>
      <c r="E53" s="1">
        <v>1450</v>
      </c>
      <c r="F53" s="1">
        <v>1030</v>
      </c>
      <c r="G53" s="1">
        <v>413</v>
      </c>
      <c r="H53" s="1">
        <f t="shared" si="0"/>
        <v>964.33333333333337</v>
      </c>
      <c r="I53" s="1">
        <f>STDEV(H53:H55)</f>
        <v>182.69474642246891</v>
      </c>
      <c r="J53" s="1">
        <f>I53/SQRT(3)</f>
        <v>105.47886102654284</v>
      </c>
      <c r="K53" s="1">
        <v>531</v>
      </c>
      <c r="L53" s="1">
        <v>84</v>
      </c>
    </row>
    <row r="54" spans="1:12">
      <c r="A54" s="3">
        <v>36333</v>
      </c>
      <c r="B54" s="1" t="s">
        <v>4883</v>
      </c>
      <c r="C54" s="1">
        <v>2</v>
      </c>
      <c r="D54" s="1" t="s">
        <v>4884</v>
      </c>
      <c r="E54" s="1">
        <v>1028</v>
      </c>
      <c r="F54" s="1">
        <v>627</v>
      </c>
      <c r="G54" s="1">
        <v>458</v>
      </c>
      <c r="H54" s="1">
        <f t="shared" si="0"/>
        <v>704.33333333333337</v>
      </c>
      <c r="K54" s="1">
        <v>531</v>
      </c>
      <c r="L54" s="1">
        <v>84</v>
      </c>
    </row>
    <row r="55" spans="1:12">
      <c r="A55" s="3">
        <v>36333</v>
      </c>
      <c r="B55" s="1" t="s">
        <v>4885</v>
      </c>
      <c r="C55" s="1">
        <v>3</v>
      </c>
      <c r="D55" s="1" t="s">
        <v>4886</v>
      </c>
      <c r="E55" s="1">
        <v>678</v>
      </c>
      <c r="F55" s="1">
        <v>725</v>
      </c>
      <c r="G55" s="1">
        <v>433</v>
      </c>
      <c r="H55" s="1">
        <f t="shared" si="0"/>
        <v>612</v>
      </c>
      <c r="K55" s="1">
        <v>531</v>
      </c>
      <c r="L55" s="1">
        <v>84</v>
      </c>
    </row>
    <row r="56" spans="1:12">
      <c r="A56" s="3">
        <v>36340</v>
      </c>
      <c r="B56" s="1" t="s">
        <v>4887</v>
      </c>
      <c r="C56" s="1">
        <v>1</v>
      </c>
      <c r="D56" s="1" t="s">
        <v>4888</v>
      </c>
      <c r="E56" s="1">
        <v>2</v>
      </c>
      <c r="F56" s="1">
        <v>3</v>
      </c>
      <c r="G56" s="1">
        <v>4</v>
      </c>
      <c r="H56" s="1">
        <f t="shared" si="0"/>
        <v>3</v>
      </c>
      <c r="I56" s="1">
        <f>STDEV(H56:H58)</f>
        <v>0.57735026918962473</v>
      </c>
      <c r="J56" s="1">
        <f>I56/SQRT(3)</f>
        <v>0.33333333333333276</v>
      </c>
      <c r="K56" s="1">
        <v>661</v>
      </c>
      <c r="L56" s="1">
        <v>84</v>
      </c>
    </row>
    <row r="57" spans="1:12">
      <c r="A57" s="3">
        <v>36340</v>
      </c>
      <c r="B57" s="1" t="s">
        <v>4889</v>
      </c>
      <c r="C57" s="1">
        <v>2</v>
      </c>
      <c r="D57" s="1" t="s">
        <v>4890</v>
      </c>
      <c r="E57" s="1">
        <v>3</v>
      </c>
      <c r="F57" s="1">
        <v>5</v>
      </c>
      <c r="G57" s="1">
        <v>4</v>
      </c>
      <c r="H57" s="1">
        <f t="shared" si="0"/>
        <v>4</v>
      </c>
      <c r="K57" s="1">
        <v>661</v>
      </c>
      <c r="L57" s="1">
        <v>84</v>
      </c>
    </row>
    <row r="58" spans="1:12">
      <c r="A58" s="3">
        <v>36340</v>
      </c>
      <c r="B58" s="1" t="s">
        <v>4891</v>
      </c>
      <c r="C58" s="1">
        <v>3</v>
      </c>
      <c r="D58" s="1" t="s">
        <v>4892</v>
      </c>
      <c r="E58" s="1">
        <v>6</v>
      </c>
      <c r="F58" s="1">
        <v>3</v>
      </c>
      <c r="G58" s="1">
        <v>3</v>
      </c>
      <c r="H58" s="1">
        <f t="shared" si="0"/>
        <v>4</v>
      </c>
      <c r="K58" s="1">
        <v>661</v>
      </c>
      <c r="L58" s="1">
        <v>84</v>
      </c>
    </row>
    <row r="59" spans="1:12">
      <c r="A59" s="3">
        <v>36347</v>
      </c>
      <c r="B59" s="1" t="s">
        <v>4893</v>
      </c>
      <c r="C59" s="1">
        <v>1</v>
      </c>
      <c r="D59" s="1" t="s">
        <v>4894</v>
      </c>
      <c r="E59" s="1">
        <v>0</v>
      </c>
      <c r="F59" s="1">
        <v>0</v>
      </c>
      <c r="G59" s="1">
        <v>0</v>
      </c>
      <c r="H59" s="1">
        <f t="shared" si="0"/>
        <v>0</v>
      </c>
      <c r="I59" s="1">
        <f>STDEV(H59:H61)</f>
        <v>0</v>
      </c>
      <c r="J59" s="1">
        <f>I59/SQRT(3)</f>
        <v>0</v>
      </c>
      <c r="K59" s="1">
        <v>531</v>
      </c>
      <c r="L59" s="1">
        <v>84</v>
      </c>
    </row>
    <row r="60" spans="1:12">
      <c r="A60" s="3">
        <v>36347</v>
      </c>
      <c r="B60" s="1" t="s">
        <v>4895</v>
      </c>
      <c r="C60" s="1">
        <v>2</v>
      </c>
      <c r="D60" s="1" t="s">
        <v>4896</v>
      </c>
      <c r="E60" s="1">
        <v>0</v>
      </c>
      <c r="F60" s="1">
        <v>0</v>
      </c>
      <c r="G60" s="1">
        <v>0</v>
      </c>
      <c r="H60" s="1">
        <f t="shared" si="0"/>
        <v>0</v>
      </c>
      <c r="K60" s="1">
        <v>531</v>
      </c>
      <c r="L60" s="1">
        <v>84</v>
      </c>
    </row>
    <row r="61" spans="1:12">
      <c r="A61" s="3">
        <v>36347</v>
      </c>
      <c r="B61" s="1" t="s">
        <v>4897</v>
      </c>
      <c r="C61" s="1">
        <v>3</v>
      </c>
      <c r="D61" s="1" t="s">
        <v>4898</v>
      </c>
      <c r="E61" s="1">
        <v>0</v>
      </c>
      <c r="F61" s="1">
        <v>0</v>
      </c>
      <c r="G61" s="1">
        <v>0</v>
      </c>
      <c r="H61" s="1">
        <f t="shared" si="0"/>
        <v>0</v>
      </c>
      <c r="K61" s="1">
        <v>531</v>
      </c>
      <c r="L61" s="1">
        <v>84</v>
      </c>
    </row>
    <row r="62" spans="1:12">
      <c r="A62" s="3">
        <v>36354</v>
      </c>
      <c r="B62" s="1" t="s">
        <v>4899</v>
      </c>
      <c r="C62" s="1">
        <v>1</v>
      </c>
      <c r="D62" s="1" t="s">
        <v>4900</v>
      </c>
      <c r="E62" s="1">
        <v>3</v>
      </c>
      <c r="F62" s="1">
        <v>83</v>
      </c>
      <c r="G62" s="1">
        <v>12</v>
      </c>
      <c r="H62" s="1">
        <f t="shared" si="0"/>
        <v>32.666666666666664</v>
      </c>
      <c r="I62" s="1">
        <f>STDEV(H62:H64)</f>
        <v>23.115651263447745</v>
      </c>
      <c r="J62" s="1">
        <f>I62/SQRT(3)</f>
        <v>13.34582747944507</v>
      </c>
      <c r="K62" s="1">
        <v>661</v>
      </c>
      <c r="L62" s="1">
        <v>84</v>
      </c>
    </row>
    <row r="63" spans="1:12">
      <c r="A63" s="3">
        <v>36354</v>
      </c>
      <c r="B63" s="1" t="s">
        <v>4901</v>
      </c>
      <c r="C63" s="1">
        <v>2</v>
      </c>
      <c r="D63" s="1" t="s">
        <v>4902</v>
      </c>
      <c r="E63" s="1">
        <v>129</v>
      </c>
      <c r="F63" s="1">
        <v>25</v>
      </c>
      <c r="G63" s="1">
        <v>1</v>
      </c>
      <c r="H63" s="1">
        <f t="shared" si="0"/>
        <v>51.666666666666664</v>
      </c>
      <c r="K63" s="1">
        <v>661</v>
      </c>
      <c r="L63" s="1">
        <v>84</v>
      </c>
    </row>
    <row r="64" spans="1:12">
      <c r="A64" s="3">
        <v>36354</v>
      </c>
      <c r="B64" s="1" t="s">
        <v>4903</v>
      </c>
      <c r="C64" s="1">
        <v>3</v>
      </c>
      <c r="D64" s="1" t="s">
        <v>4904</v>
      </c>
      <c r="E64" s="1">
        <v>0</v>
      </c>
      <c r="F64" s="1">
        <v>16</v>
      </c>
      <c r="G64" s="1">
        <v>1</v>
      </c>
      <c r="H64" s="1">
        <f t="shared" si="0"/>
        <v>5.666666666666667</v>
      </c>
      <c r="K64" s="1">
        <v>661</v>
      </c>
      <c r="L64" s="1">
        <v>84</v>
      </c>
    </row>
    <row r="65" spans="1:12">
      <c r="A65" s="3">
        <v>36361</v>
      </c>
      <c r="B65" s="1" t="s">
        <v>4905</v>
      </c>
      <c r="C65" s="1">
        <v>1</v>
      </c>
      <c r="D65" s="1" t="s">
        <v>4906</v>
      </c>
      <c r="E65" s="1">
        <v>51</v>
      </c>
      <c r="F65" s="1">
        <v>77</v>
      </c>
      <c r="G65" s="1">
        <v>41</v>
      </c>
      <c r="H65" s="1">
        <f t="shared" si="0"/>
        <v>56.333333333333336</v>
      </c>
      <c r="I65" s="1">
        <f>STDEV(H65:H67)</f>
        <v>33.208098075285477</v>
      </c>
      <c r="J65" s="1">
        <f>I65/SQRT(3)</f>
        <v>19.172704363041564</v>
      </c>
      <c r="K65" s="1">
        <v>531</v>
      </c>
      <c r="L65" s="1">
        <v>84</v>
      </c>
    </row>
    <row r="66" spans="1:12">
      <c r="A66" s="3">
        <v>36361</v>
      </c>
      <c r="B66" s="1" t="s">
        <v>4907</v>
      </c>
      <c r="C66" s="1">
        <v>2</v>
      </c>
      <c r="D66" s="1" t="s">
        <v>4627</v>
      </c>
      <c r="E66" s="1">
        <v>69</v>
      </c>
      <c r="F66" s="1">
        <v>212</v>
      </c>
      <c r="G66" s="1">
        <v>63</v>
      </c>
      <c r="H66" s="1">
        <f t="shared" ref="H66:H129" si="1">AVERAGE(E66:G66)</f>
        <v>114.66666666666667</v>
      </c>
      <c r="K66" s="1">
        <v>661</v>
      </c>
      <c r="L66" s="1">
        <v>84</v>
      </c>
    </row>
    <row r="67" spans="1:12">
      <c r="A67" s="3">
        <v>36361</v>
      </c>
      <c r="B67" s="1" t="s">
        <v>4628</v>
      </c>
      <c r="C67" s="1">
        <v>3</v>
      </c>
      <c r="D67" s="1" t="s">
        <v>4629</v>
      </c>
      <c r="E67" s="1">
        <v>39</v>
      </c>
      <c r="F67" s="1">
        <v>44</v>
      </c>
      <c r="G67" s="1">
        <v>256</v>
      </c>
      <c r="H67" s="1">
        <f t="shared" si="1"/>
        <v>113</v>
      </c>
      <c r="K67" s="1">
        <v>661</v>
      </c>
      <c r="L67" s="1">
        <v>84</v>
      </c>
    </row>
    <row r="68" spans="1:12">
      <c r="A68" s="3">
        <v>36368</v>
      </c>
      <c r="B68" s="1" t="s">
        <v>4630</v>
      </c>
      <c r="C68" s="1">
        <v>1</v>
      </c>
      <c r="D68" s="1" t="s">
        <v>4913</v>
      </c>
      <c r="E68" s="1">
        <v>0</v>
      </c>
      <c r="F68" s="1">
        <v>0</v>
      </c>
      <c r="G68" s="1">
        <v>0</v>
      </c>
      <c r="H68" s="1">
        <f t="shared" si="1"/>
        <v>0</v>
      </c>
      <c r="I68" s="1">
        <f>STDEV(H68:H70)</f>
        <v>0</v>
      </c>
      <c r="J68" s="1">
        <f>I68/SQRT(3)</f>
        <v>0</v>
      </c>
      <c r="K68" s="1">
        <v>531</v>
      </c>
      <c r="L68" s="1">
        <v>84</v>
      </c>
    </row>
    <row r="69" spans="1:12">
      <c r="A69" s="3">
        <v>36368</v>
      </c>
      <c r="B69" s="1" t="s">
        <v>4914</v>
      </c>
      <c r="C69" s="1">
        <v>2</v>
      </c>
      <c r="D69" s="1" t="s">
        <v>4915</v>
      </c>
      <c r="E69" s="1">
        <v>0</v>
      </c>
      <c r="F69" s="1">
        <v>0</v>
      </c>
      <c r="G69" s="1">
        <v>0</v>
      </c>
      <c r="H69" s="1">
        <f t="shared" si="1"/>
        <v>0</v>
      </c>
      <c r="K69" s="1">
        <v>661</v>
      </c>
      <c r="L69" s="1">
        <v>84</v>
      </c>
    </row>
    <row r="70" spans="1:12">
      <c r="A70" s="3">
        <v>36368</v>
      </c>
      <c r="B70" s="1" t="s">
        <v>5192</v>
      </c>
      <c r="C70" s="1">
        <v>3</v>
      </c>
      <c r="D70" s="1" t="s">
        <v>5193</v>
      </c>
      <c r="E70" s="1">
        <v>0</v>
      </c>
      <c r="F70" s="1">
        <v>0</v>
      </c>
      <c r="G70" s="1">
        <v>0</v>
      </c>
      <c r="H70" s="1">
        <f t="shared" si="1"/>
        <v>0</v>
      </c>
      <c r="K70" s="1">
        <v>531</v>
      </c>
      <c r="L70" s="1">
        <v>84</v>
      </c>
    </row>
    <row r="71" spans="1:12">
      <c r="A71" s="3">
        <v>36375</v>
      </c>
      <c r="B71" s="1" t="s">
        <v>5194</v>
      </c>
      <c r="C71" s="1">
        <v>1</v>
      </c>
      <c r="D71" s="1" t="s">
        <v>5195</v>
      </c>
      <c r="E71" s="1">
        <v>0</v>
      </c>
      <c r="F71" s="1">
        <v>0</v>
      </c>
      <c r="G71" s="1">
        <v>0</v>
      </c>
      <c r="H71" s="1">
        <f t="shared" si="1"/>
        <v>0</v>
      </c>
      <c r="I71" s="1">
        <f>STDEV(H71:H73)</f>
        <v>3.4641016151377544</v>
      </c>
      <c r="J71" s="1">
        <f>I71/SQRT(3)</f>
        <v>2</v>
      </c>
      <c r="K71" s="1">
        <v>531</v>
      </c>
      <c r="L71" s="1">
        <v>84</v>
      </c>
    </row>
    <row r="72" spans="1:12">
      <c r="A72" s="3">
        <v>36375</v>
      </c>
      <c r="B72" s="1" t="s">
        <v>5196</v>
      </c>
      <c r="C72" s="1">
        <v>2</v>
      </c>
      <c r="D72" s="1" t="s">
        <v>5197</v>
      </c>
      <c r="E72" s="1">
        <v>0</v>
      </c>
      <c r="F72" s="1">
        <v>0</v>
      </c>
      <c r="G72" s="1">
        <v>0</v>
      </c>
      <c r="H72" s="1">
        <f t="shared" si="1"/>
        <v>0</v>
      </c>
      <c r="K72" s="1">
        <v>531</v>
      </c>
      <c r="L72" s="1">
        <v>84</v>
      </c>
    </row>
    <row r="73" spans="1:12">
      <c r="A73" s="3">
        <v>36375</v>
      </c>
      <c r="B73" s="1" t="s">
        <v>5198</v>
      </c>
      <c r="C73" s="1">
        <v>3</v>
      </c>
      <c r="D73" s="1" t="s">
        <v>4917</v>
      </c>
      <c r="E73" s="1">
        <v>1</v>
      </c>
      <c r="F73" s="1">
        <v>0</v>
      </c>
      <c r="G73" s="1">
        <v>17</v>
      </c>
      <c r="H73" s="1">
        <f t="shared" si="1"/>
        <v>6</v>
      </c>
      <c r="K73" s="1">
        <v>531</v>
      </c>
      <c r="L73" s="1">
        <v>84</v>
      </c>
    </row>
    <row r="74" spans="1:12">
      <c r="A74" s="3">
        <v>36382</v>
      </c>
      <c r="B74" s="1" t="s">
        <v>4918</v>
      </c>
      <c r="C74" s="1">
        <v>1</v>
      </c>
      <c r="D74" s="1" t="s">
        <v>4919</v>
      </c>
      <c r="E74" s="1">
        <v>64</v>
      </c>
      <c r="F74" s="1">
        <v>37</v>
      </c>
      <c r="G74" s="1">
        <v>40</v>
      </c>
      <c r="H74" s="1">
        <f t="shared" si="1"/>
        <v>47</v>
      </c>
      <c r="I74" s="1">
        <f>STDEV(H74:H76)</f>
        <v>10.535653752852738</v>
      </c>
      <c r="J74" s="1">
        <f>I74/SQRT(3)</f>
        <v>6.0827625302982193</v>
      </c>
      <c r="K74" s="1">
        <v>531</v>
      </c>
      <c r="L74" s="1">
        <v>84</v>
      </c>
    </row>
    <row r="75" spans="1:12">
      <c r="A75" s="3">
        <v>36382</v>
      </c>
      <c r="B75" s="1" t="s">
        <v>4920</v>
      </c>
      <c r="C75" s="1">
        <v>2</v>
      </c>
      <c r="D75" s="1" t="s">
        <v>4921</v>
      </c>
      <c r="E75" s="1">
        <v>72</v>
      </c>
      <c r="F75" s="1">
        <v>49</v>
      </c>
      <c r="G75" s="1">
        <v>47</v>
      </c>
      <c r="H75" s="1">
        <f t="shared" si="1"/>
        <v>56</v>
      </c>
      <c r="K75" s="1">
        <v>531</v>
      </c>
      <c r="L75" s="1">
        <v>84</v>
      </c>
    </row>
    <row r="76" spans="1:12">
      <c r="A76" s="3">
        <v>36382</v>
      </c>
      <c r="B76" s="1" t="s">
        <v>4922</v>
      </c>
      <c r="C76" s="1">
        <v>3</v>
      </c>
      <c r="D76" s="1" t="s">
        <v>4923</v>
      </c>
      <c r="E76" s="1">
        <v>53</v>
      </c>
      <c r="F76" s="1">
        <v>10</v>
      </c>
      <c r="G76" s="1">
        <v>42</v>
      </c>
      <c r="H76" s="1">
        <f t="shared" si="1"/>
        <v>35</v>
      </c>
      <c r="K76" s="1">
        <v>531</v>
      </c>
      <c r="L76" s="1">
        <v>84</v>
      </c>
    </row>
    <row r="77" spans="1:12">
      <c r="A77" s="3">
        <v>36389</v>
      </c>
      <c r="B77" s="1" t="s">
        <v>4924</v>
      </c>
      <c r="C77" s="1">
        <v>1</v>
      </c>
      <c r="D77" s="1" t="s">
        <v>4925</v>
      </c>
      <c r="E77" s="1">
        <v>0</v>
      </c>
      <c r="F77" s="1">
        <v>0</v>
      </c>
      <c r="G77" s="1">
        <v>2</v>
      </c>
      <c r="H77" s="1">
        <f t="shared" si="1"/>
        <v>0.66666666666666663</v>
      </c>
      <c r="I77" s="1">
        <f>STDEV(H77:H79)</f>
        <v>0.38490017945975052</v>
      </c>
      <c r="J77" s="1">
        <f>I77/SQRT(3)</f>
        <v>0.22222222222222224</v>
      </c>
      <c r="K77" s="1">
        <v>531</v>
      </c>
      <c r="L77" s="1">
        <v>84</v>
      </c>
    </row>
    <row r="78" spans="1:12">
      <c r="A78" s="3">
        <v>36389</v>
      </c>
      <c r="B78" s="1" t="s">
        <v>4926</v>
      </c>
      <c r="C78" s="1">
        <v>2</v>
      </c>
      <c r="D78" s="1" t="s">
        <v>4927</v>
      </c>
      <c r="E78" s="1">
        <v>0</v>
      </c>
      <c r="F78" s="1">
        <v>0</v>
      </c>
      <c r="G78" s="1">
        <v>2</v>
      </c>
      <c r="H78" s="1">
        <f t="shared" si="1"/>
        <v>0.66666666666666663</v>
      </c>
      <c r="K78" s="1">
        <v>661</v>
      </c>
      <c r="L78" s="1">
        <v>84</v>
      </c>
    </row>
    <row r="79" spans="1:12">
      <c r="A79" s="3">
        <v>36389</v>
      </c>
      <c r="B79" s="1" t="s">
        <v>4928</v>
      </c>
      <c r="C79" s="1">
        <v>3</v>
      </c>
      <c r="D79" s="1" t="s">
        <v>4929</v>
      </c>
      <c r="E79" s="1">
        <v>4</v>
      </c>
      <c r="F79" s="1">
        <v>0</v>
      </c>
      <c r="G79" s="1">
        <v>0</v>
      </c>
      <c r="H79" s="1">
        <f t="shared" si="1"/>
        <v>1.3333333333333333</v>
      </c>
      <c r="K79" s="1">
        <v>661</v>
      </c>
      <c r="L79" s="1">
        <v>84</v>
      </c>
    </row>
    <row r="80" spans="1:12">
      <c r="A80" s="3">
        <v>36307</v>
      </c>
      <c r="B80" s="1" t="s">
        <v>4930</v>
      </c>
      <c r="C80" s="1">
        <v>1</v>
      </c>
      <c r="D80" s="1" t="s">
        <v>4931</v>
      </c>
      <c r="E80" s="1">
        <v>0</v>
      </c>
      <c r="F80" s="1">
        <v>1</v>
      </c>
      <c r="G80" s="1">
        <v>0</v>
      </c>
      <c r="H80" s="1">
        <f t="shared" si="1"/>
        <v>0.33333333333333331</v>
      </c>
      <c r="I80" s="1">
        <f>STDEV(H80:H82)</f>
        <v>0.69388866648871117</v>
      </c>
      <c r="J80" s="1">
        <f>I80/SQRT(3)</f>
        <v>0.40061680838488789</v>
      </c>
      <c r="K80" s="1">
        <v>531</v>
      </c>
      <c r="L80" s="1">
        <v>24578</v>
      </c>
    </row>
    <row r="81" spans="1:12">
      <c r="A81" s="3">
        <v>36307</v>
      </c>
      <c r="B81" s="1" t="s">
        <v>4644</v>
      </c>
      <c r="C81" s="1">
        <v>2</v>
      </c>
      <c r="D81" s="1" t="s">
        <v>4645</v>
      </c>
      <c r="E81" s="1">
        <v>1</v>
      </c>
      <c r="F81" s="1">
        <v>1</v>
      </c>
      <c r="G81" s="1">
        <v>3</v>
      </c>
      <c r="H81" s="1">
        <f t="shared" si="1"/>
        <v>1.6666666666666667</v>
      </c>
      <c r="K81" s="1">
        <v>531</v>
      </c>
      <c r="L81" s="1">
        <v>24578</v>
      </c>
    </row>
    <row r="82" spans="1:12">
      <c r="A82" s="3">
        <v>36307</v>
      </c>
      <c r="B82" s="1" t="s">
        <v>4646</v>
      </c>
      <c r="C82" s="1">
        <v>3</v>
      </c>
      <c r="D82" s="1" t="s">
        <v>4647</v>
      </c>
      <c r="E82" s="1">
        <v>0</v>
      </c>
      <c r="F82" s="1">
        <v>1</v>
      </c>
      <c r="G82" s="1">
        <v>1</v>
      </c>
      <c r="H82" s="1">
        <f t="shared" si="1"/>
        <v>0.66666666666666663</v>
      </c>
      <c r="K82" s="1">
        <v>531</v>
      </c>
      <c r="L82" s="1">
        <v>24578</v>
      </c>
    </row>
    <row r="83" spans="1:12">
      <c r="A83" s="3">
        <v>36312</v>
      </c>
      <c r="B83" s="1" t="s">
        <v>4648</v>
      </c>
      <c r="C83" s="1">
        <v>1</v>
      </c>
      <c r="D83" s="1" t="s">
        <v>4649</v>
      </c>
      <c r="E83" s="1">
        <v>0</v>
      </c>
      <c r="F83" s="1">
        <v>6</v>
      </c>
      <c r="G83" s="1">
        <v>1</v>
      </c>
      <c r="H83" s="1">
        <f t="shared" si="1"/>
        <v>2.3333333333333335</v>
      </c>
      <c r="I83" s="1">
        <f>STDEV(H83:H85)</f>
        <v>0.66666666666666685</v>
      </c>
      <c r="J83" s="1">
        <f>I83/SQRT(3)</f>
        <v>0.38490017945975064</v>
      </c>
      <c r="K83" s="1">
        <v>531</v>
      </c>
      <c r="L83" s="1">
        <v>24578</v>
      </c>
    </row>
    <row r="84" spans="1:12">
      <c r="A84" s="3">
        <v>36312</v>
      </c>
      <c r="B84" s="1" t="s">
        <v>4650</v>
      </c>
      <c r="C84" s="1">
        <v>2</v>
      </c>
      <c r="D84" s="1" t="s">
        <v>4651</v>
      </c>
      <c r="E84" s="1">
        <v>1</v>
      </c>
      <c r="F84" s="1">
        <v>2</v>
      </c>
      <c r="G84" s="1">
        <v>2</v>
      </c>
      <c r="H84" s="1">
        <f t="shared" si="1"/>
        <v>1.6666666666666667</v>
      </c>
      <c r="K84" s="1">
        <v>661</v>
      </c>
      <c r="L84" s="1">
        <v>24578</v>
      </c>
    </row>
    <row r="85" spans="1:12">
      <c r="A85" s="3">
        <v>36312</v>
      </c>
      <c r="B85" s="1" t="s">
        <v>4652</v>
      </c>
      <c r="C85" s="1">
        <v>3</v>
      </c>
      <c r="D85" s="1" t="s">
        <v>4653</v>
      </c>
      <c r="E85" s="1">
        <v>0</v>
      </c>
      <c r="F85" s="1">
        <v>1</v>
      </c>
      <c r="G85" s="1">
        <v>2</v>
      </c>
      <c r="H85" s="1">
        <f t="shared" si="1"/>
        <v>1</v>
      </c>
      <c r="K85" s="1">
        <v>531</v>
      </c>
      <c r="L85" s="1">
        <v>24578</v>
      </c>
    </row>
    <row r="86" spans="1:12">
      <c r="A86" s="3">
        <v>36319</v>
      </c>
      <c r="B86" s="1" t="s">
        <v>4654</v>
      </c>
      <c r="C86" s="1">
        <v>1</v>
      </c>
      <c r="D86" s="1" t="s">
        <v>4655</v>
      </c>
      <c r="E86" s="1">
        <v>7</v>
      </c>
      <c r="F86" s="1">
        <v>2</v>
      </c>
      <c r="G86" s="1">
        <v>7</v>
      </c>
      <c r="H86" s="1">
        <f t="shared" si="1"/>
        <v>5.333333333333333</v>
      </c>
      <c r="I86" s="1">
        <f>STDEV(H86:H88)</f>
        <v>1.7638342073763935</v>
      </c>
      <c r="J86" s="1">
        <f>I86/SQRT(3)</f>
        <v>1.0183501544346309</v>
      </c>
      <c r="K86" s="1">
        <v>531</v>
      </c>
      <c r="L86" s="1">
        <v>24578</v>
      </c>
    </row>
    <row r="87" spans="1:12">
      <c r="A87" s="3">
        <v>36319</v>
      </c>
      <c r="B87" s="1" t="s">
        <v>4656</v>
      </c>
      <c r="C87" s="1">
        <v>2</v>
      </c>
      <c r="D87" s="1" t="s">
        <v>4657</v>
      </c>
      <c r="E87" s="1">
        <v>4</v>
      </c>
      <c r="F87" s="1">
        <v>1</v>
      </c>
      <c r="G87" s="1">
        <v>1</v>
      </c>
      <c r="H87" s="1">
        <f t="shared" si="1"/>
        <v>2</v>
      </c>
      <c r="K87" s="1">
        <v>661</v>
      </c>
      <c r="L87" s="1">
        <v>24578</v>
      </c>
    </row>
    <row r="88" spans="1:12">
      <c r="A88" s="3">
        <v>36319</v>
      </c>
      <c r="B88" s="1" t="s">
        <v>4658</v>
      </c>
      <c r="C88" s="1">
        <v>3</v>
      </c>
      <c r="D88" s="1" t="s">
        <v>4659</v>
      </c>
      <c r="E88" s="1">
        <v>3</v>
      </c>
      <c r="F88" s="1">
        <v>5</v>
      </c>
      <c r="G88" s="1">
        <v>0</v>
      </c>
      <c r="H88" s="1">
        <f t="shared" si="1"/>
        <v>2.6666666666666665</v>
      </c>
      <c r="K88" s="1">
        <v>531</v>
      </c>
      <c r="L88" s="1">
        <v>24578</v>
      </c>
    </row>
    <row r="89" spans="1:12">
      <c r="A89" s="3">
        <v>36326</v>
      </c>
      <c r="B89" s="1" t="s">
        <v>4660</v>
      </c>
      <c r="C89" s="1">
        <v>1</v>
      </c>
      <c r="D89" s="1" t="s">
        <v>4661</v>
      </c>
      <c r="E89" s="1">
        <v>3</v>
      </c>
      <c r="F89" s="1">
        <v>3</v>
      </c>
      <c r="G89" s="1">
        <v>11</v>
      </c>
      <c r="H89" s="1">
        <f t="shared" si="1"/>
        <v>5.666666666666667</v>
      </c>
      <c r="I89" s="1">
        <f>STDEV(H89:H91)</f>
        <v>0.50917507721731581</v>
      </c>
      <c r="J89" s="1">
        <f>I89/SQRT(3)</f>
        <v>0.29397236789606579</v>
      </c>
      <c r="K89" s="1">
        <v>661</v>
      </c>
      <c r="L89" s="1">
        <v>24578</v>
      </c>
    </row>
    <row r="90" spans="1:12">
      <c r="A90" s="3">
        <v>36326</v>
      </c>
      <c r="B90" s="1" t="s">
        <v>4662</v>
      </c>
      <c r="C90" s="1">
        <v>2</v>
      </c>
      <c r="D90" s="1" t="s">
        <v>4663</v>
      </c>
      <c r="E90" s="1">
        <v>4</v>
      </c>
      <c r="F90" s="1">
        <v>9</v>
      </c>
      <c r="G90" s="1">
        <v>1</v>
      </c>
      <c r="H90" s="1">
        <f t="shared" si="1"/>
        <v>4.666666666666667</v>
      </c>
      <c r="K90" s="1">
        <v>661</v>
      </c>
      <c r="L90" s="1">
        <v>24578</v>
      </c>
    </row>
    <row r="91" spans="1:12">
      <c r="A91" s="3">
        <v>36326</v>
      </c>
      <c r="B91" s="1" t="s">
        <v>4664</v>
      </c>
      <c r="C91" s="1">
        <v>3</v>
      </c>
      <c r="D91" s="1" t="s">
        <v>4665</v>
      </c>
      <c r="E91" s="1">
        <v>4</v>
      </c>
      <c r="F91" s="1">
        <v>3</v>
      </c>
      <c r="G91" s="1">
        <v>9</v>
      </c>
      <c r="H91" s="1">
        <f t="shared" si="1"/>
        <v>5.333333333333333</v>
      </c>
      <c r="K91" s="1">
        <v>661</v>
      </c>
      <c r="L91" s="1">
        <v>24578</v>
      </c>
    </row>
    <row r="92" spans="1:12">
      <c r="A92" s="3">
        <v>36333</v>
      </c>
      <c r="B92" s="1" t="s">
        <v>4666</v>
      </c>
      <c r="C92" s="1">
        <v>1</v>
      </c>
      <c r="D92" s="1" t="s">
        <v>4667</v>
      </c>
      <c r="E92" s="1">
        <v>15</v>
      </c>
      <c r="F92" s="1">
        <v>15</v>
      </c>
      <c r="G92" s="1">
        <v>11</v>
      </c>
      <c r="H92" s="1">
        <f t="shared" si="1"/>
        <v>13.666666666666666</v>
      </c>
      <c r="I92" s="1">
        <f>STDEV(H92:H94)</f>
        <v>6.058358168984709</v>
      </c>
      <c r="J92" s="1">
        <f>I92/SQRT(3)</f>
        <v>3.4977947197104902</v>
      </c>
      <c r="K92" s="1">
        <v>531</v>
      </c>
      <c r="L92" s="1">
        <v>24578</v>
      </c>
    </row>
    <row r="93" spans="1:12">
      <c r="A93" s="3">
        <v>36333</v>
      </c>
      <c r="B93" s="1" t="s">
        <v>4668</v>
      </c>
      <c r="C93" s="1">
        <v>2</v>
      </c>
      <c r="D93" s="1" t="s">
        <v>4669</v>
      </c>
      <c r="E93" s="1">
        <v>4</v>
      </c>
      <c r="F93" s="1">
        <v>15</v>
      </c>
      <c r="G93" s="1">
        <v>13</v>
      </c>
      <c r="H93" s="1">
        <f t="shared" si="1"/>
        <v>10.666666666666666</v>
      </c>
      <c r="K93" s="1">
        <v>531</v>
      </c>
      <c r="L93" s="1">
        <v>24578</v>
      </c>
    </row>
    <row r="94" spans="1:12">
      <c r="A94" s="3">
        <v>36333</v>
      </c>
      <c r="B94" s="1" t="s">
        <v>4670</v>
      </c>
      <c r="C94" s="1">
        <v>3</v>
      </c>
      <c r="D94" s="1" t="s">
        <v>4671</v>
      </c>
      <c r="E94" s="1">
        <v>27</v>
      </c>
      <c r="F94" s="1">
        <v>27</v>
      </c>
      <c r="G94" s="1">
        <v>13</v>
      </c>
      <c r="H94" s="1">
        <f t="shared" si="1"/>
        <v>22.333333333333332</v>
      </c>
      <c r="K94" s="1">
        <v>531</v>
      </c>
      <c r="L94" s="1">
        <v>24578</v>
      </c>
    </row>
    <row r="95" spans="1:12">
      <c r="A95" s="3">
        <v>36340</v>
      </c>
      <c r="B95" s="1" t="s">
        <v>4672</v>
      </c>
      <c r="C95" s="1">
        <v>1</v>
      </c>
      <c r="D95" s="1" t="s">
        <v>4673</v>
      </c>
      <c r="E95" s="1">
        <v>9</v>
      </c>
      <c r="F95" s="1">
        <v>8</v>
      </c>
      <c r="G95" s="1">
        <v>11</v>
      </c>
      <c r="H95" s="1">
        <f t="shared" si="1"/>
        <v>9.3333333333333339</v>
      </c>
      <c r="I95" s="1">
        <f>STDEV(H95:H97)</f>
        <v>3.0245905752924895</v>
      </c>
      <c r="J95" s="1">
        <f>I95/SQRT(3)</f>
        <v>1.7462481828335239</v>
      </c>
      <c r="K95" s="1">
        <v>661</v>
      </c>
      <c r="L95" s="1">
        <v>24578</v>
      </c>
    </row>
    <row r="96" spans="1:12">
      <c r="A96" s="3">
        <v>36340</v>
      </c>
      <c r="B96" s="1" t="s">
        <v>4674</v>
      </c>
      <c r="C96" s="1">
        <v>2</v>
      </c>
      <c r="D96" s="1" t="s">
        <v>4675</v>
      </c>
      <c r="E96" s="1">
        <v>5</v>
      </c>
      <c r="F96" s="1">
        <v>4</v>
      </c>
      <c r="G96" s="1">
        <v>5</v>
      </c>
      <c r="H96" s="1">
        <f t="shared" si="1"/>
        <v>4.666666666666667</v>
      </c>
      <c r="K96" s="1">
        <v>661</v>
      </c>
      <c r="L96" s="1">
        <v>24578</v>
      </c>
    </row>
    <row r="97" spans="1:12">
      <c r="A97" s="3">
        <v>36340</v>
      </c>
      <c r="B97" s="1" t="s">
        <v>4391</v>
      </c>
      <c r="C97" s="1">
        <v>3</v>
      </c>
      <c r="D97" s="1" t="s">
        <v>4122</v>
      </c>
      <c r="E97" s="1">
        <v>1</v>
      </c>
      <c r="F97" s="1">
        <v>6</v>
      </c>
      <c r="G97" s="1">
        <v>4</v>
      </c>
      <c r="H97" s="1">
        <f t="shared" si="1"/>
        <v>3.6666666666666665</v>
      </c>
      <c r="K97" s="1">
        <v>661</v>
      </c>
      <c r="L97" s="1">
        <v>24578</v>
      </c>
    </row>
    <row r="98" spans="1:12">
      <c r="A98" s="3">
        <v>36347</v>
      </c>
      <c r="B98" s="1" t="s">
        <v>4123</v>
      </c>
      <c r="C98" s="1">
        <v>1</v>
      </c>
      <c r="D98" s="1" t="s">
        <v>4124</v>
      </c>
      <c r="E98" s="1">
        <v>8</v>
      </c>
      <c r="F98" s="1">
        <v>8</v>
      </c>
      <c r="G98" s="1">
        <v>7</v>
      </c>
      <c r="H98" s="1">
        <f t="shared" si="1"/>
        <v>7.666666666666667</v>
      </c>
      <c r="I98" s="1">
        <f>STDEV(H98:H100)</f>
        <v>2.5891511550513413</v>
      </c>
      <c r="J98" s="1">
        <f>I98/SQRT(3)</f>
        <v>1.4948471163415225</v>
      </c>
      <c r="K98" s="1">
        <v>531</v>
      </c>
      <c r="L98" s="1">
        <v>24578</v>
      </c>
    </row>
    <row r="99" spans="1:12">
      <c r="A99" s="3">
        <v>36347</v>
      </c>
      <c r="B99" s="1" t="s">
        <v>4125</v>
      </c>
      <c r="C99" s="1">
        <v>2</v>
      </c>
      <c r="D99" s="1" t="s">
        <v>4126</v>
      </c>
      <c r="E99" s="1">
        <v>7</v>
      </c>
      <c r="F99" s="1">
        <v>5</v>
      </c>
      <c r="G99" s="1">
        <v>7</v>
      </c>
      <c r="H99" s="1">
        <f t="shared" si="1"/>
        <v>6.333333333333333</v>
      </c>
      <c r="K99" s="1">
        <v>531</v>
      </c>
      <c r="L99" s="1">
        <v>24578</v>
      </c>
    </row>
    <row r="100" spans="1:12">
      <c r="A100" s="3">
        <v>36347</v>
      </c>
      <c r="B100" s="1" t="s">
        <v>4127</v>
      </c>
      <c r="C100" s="1">
        <v>3</v>
      </c>
      <c r="D100" s="1" t="s">
        <v>4128</v>
      </c>
      <c r="E100" s="1">
        <v>1</v>
      </c>
      <c r="F100" s="1">
        <v>5</v>
      </c>
      <c r="G100" s="1">
        <v>2</v>
      </c>
      <c r="H100" s="1">
        <f t="shared" si="1"/>
        <v>2.6666666666666665</v>
      </c>
      <c r="K100" s="1">
        <v>531</v>
      </c>
      <c r="L100" s="1">
        <v>24578</v>
      </c>
    </row>
    <row r="101" spans="1:12">
      <c r="A101" s="3">
        <v>36354</v>
      </c>
      <c r="B101" s="1" t="s">
        <v>4129</v>
      </c>
      <c r="C101" s="1">
        <v>1</v>
      </c>
      <c r="D101" s="1" t="s">
        <v>4398</v>
      </c>
      <c r="E101" s="1">
        <v>0</v>
      </c>
      <c r="F101" s="1">
        <v>4</v>
      </c>
      <c r="G101" s="1">
        <v>3</v>
      </c>
      <c r="H101" s="1">
        <f t="shared" si="1"/>
        <v>2.3333333333333335</v>
      </c>
      <c r="I101" s="1">
        <f>STDEV(H101:H103)</f>
        <v>0.99999999999999822</v>
      </c>
      <c r="J101" s="1">
        <f>I101/SQRT(3)</f>
        <v>0.57735026918962473</v>
      </c>
      <c r="K101" s="1">
        <v>661</v>
      </c>
      <c r="L101" s="1">
        <v>24578</v>
      </c>
    </row>
    <row r="102" spans="1:12">
      <c r="A102" s="3">
        <v>36354</v>
      </c>
      <c r="B102" s="1" t="s">
        <v>4399</v>
      </c>
      <c r="C102" s="1">
        <v>2</v>
      </c>
      <c r="D102" s="1" t="s">
        <v>4400</v>
      </c>
      <c r="E102" s="1">
        <v>0</v>
      </c>
      <c r="F102" s="1">
        <v>4</v>
      </c>
      <c r="G102" s="1">
        <v>6</v>
      </c>
      <c r="H102" s="1">
        <f t="shared" si="1"/>
        <v>3.3333333333333335</v>
      </c>
      <c r="K102" s="1">
        <v>661</v>
      </c>
      <c r="L102" s="1">
        <v>24578</v>
      </c>
    </row>
    <row r="103" spans="1:12">
      <c r="A103" s="3">
        <v>36354</v>
      </c>
      <c r="B103" s="1" t="s">
        <v>4401</v>
      </c>
      <c r="C103" s="1">
        <v>3</v>
      </c>
      <c r="D103" s="1" t="s">
        <v>4402</v>
      </c>
      <c r="E103" s="1">
        <v>5</v>
      </c>
      <c r="F103" s="1">
        <v>3</v>
      </c>
      <c r="G103" s="1">
        <v>5</v>
      </c>
      <c r="H103" s="1">
        <f t="shared" si="1"/>
        <v>4.333333333333333</v>
      </c>
      <c r="K103" s="1">
        <v>661</v>
      </c>
      <c r="L103" s="1">
        <v>24578</v>
      </c>
    </row>
    <row r="104" spans="1:12">
      <c r="A104" s="3">
        <v>36361</v>
      </c>
      <c r="B104" s="1" t="s">
        <v>4403</v>
      </c>
      <c r="C104" s="1">
        <v>1</v>
      </c>
      <c r="D104" s="1" t="s">
        <v>4404</v>
      </c>
      <c r="E104" s="1">
        <v>1</v>
      </c>
      <c r="F104" s="1">
        <v>2</v>
      </c>
      <c r="G104" s="1">
        <v>0</v>
      </c>
      <c r="H104" s="1">
        <f t="shared" si="1"/>
        <v>1</v>
      </c>
      <c r="I104" s="1">
        <f>STDEV(H104:H106)</f>
        <v>0.50917507721731581</v>
      </c>
      <c r="J104" s="1">
        <f>I104/SQRT(3)</f>
        <v>0.29397236789606579</v>
      </c>
      <c r="K104" s="1">
        <v>531</v>
      </c>
      <c r="L104" s="1">
        <v>33020</v>
      </c>
    </row>
    <row r="105" spans="1:12">
      <c r="A105" s="3">
        <v>36361</v>
      </c>
      <c r="B105" s="1" t="s">
        <v>4405</v>
      </c>
      <c r="C105" s="1">
        <v>2</v>
      </c>
      <c r="D105" s="1" t="s">
        <v>4406</v>
      </c>
      <c r="E105" s="1">
        <v>2</v>
      </c>
      <c r="F105" s="1">
        <v>4</v>
      </c>
      <c r="G105" s="1">
        <v>0</v>
      </c>
      <c r="H105" s="1">
        <f t="shared" si="1"/>
        <v>2</v>
      </c>
      <c r="K105" s="1">
        <v>661</v>
      </c>
      <c r="L105" s="1">
        <v>33020</v>
      </c>
    </row>
    <row r="106" spans="1:12">
      <c r="A106" s="3">
        <v>36361</v>
      </c>
      <c r="B106" s="1" t="s">
        <v>4407</v>
      </c>
      <c r="C106" s="1">
        <v>3</v>
      </c>
      <c r="D106" s="1" t="s">
        <v>4408</v>
      </c>
      <c r="E106" s="1">
        <v>1</v>
      </c>
      <c r="F106" s="1">
        <v>0</v>
      </c>
      <c r="G106" s="1">
        <v>3</v>
      </c>
      <c r="H106" s="1">
        <f t="shared" si="1"/>
        <v>1.3333333333333333</v>
      </c>
      <c r="K106" s="1">
        <v>661</v>
      </c>
      <c r="L106" s="1">
        <v>33020</v>
      </c>
    </row>
    <row r="107" spans="1:12">
      <c r="A107" s="3">
        <v>36368</v>
      </c>
      <c r="B107" s="1" t="s">
        <v>4409</v>
      </c>
      <c r="C107" s="1">
        <v>1</v>
      </c>
      <c r="D107" s="1" t="s">
        <v>4410</v>
      </c>
      <c r="E107" s="1">
        <v>4</v>
      </c>
      <c r="F107" s="1">
        <v>3</v>
      </c>
      <c r="G107" s="1">
        <v>3</v>
      </c>
      <c r="H107" s="1">
        <f t="shared" si="1"/>
        <v>3.3333333333333335</v>
      </c>
      <c r="I107" s="1">
        <f>STDEV(H107:H109)</f>
        <v>1.2619796324000607</v>
      </c>
      <c r="J107" s="1">
        <f>I107/SQRT(3)</f>
        <v>0.72860428047800008</v>
      </c>
      <c r="K107" s="1">
        <v>531</v>
      </c>
      <c r="L107" s="1">
        <v>33020</v>
      </c>
    </row>
    <row r="108" spans="1:12">
      <c r="A108" s="3">
        <v>36368</v>
      </c>
      <c r="B108" s="1" t="s">
        <v>4411</v>
      </c>
      <c r="C108" s="1">
        <v>2</v>
      </c>
      <c r="D108" s="1" t="s">
        <v>4412</v>
      </c>
      <c r="E108" s="1">
        <v>2</v>
      </c>
      <c r="F108" s="1">
        <v>1</v>
      </c>
      <c r="G108" s="1">
        <v>0</v>
      </c>
      <c r="H108" s="1">
        <f t="shared" si="1"/>
        <v>1</v>
      </c>
      <c r="K108" s="1">
        <v>661</v>
      </c>
      <c r="L108" s="1">
        <v>33020</v>
      </c>
    </row>
    <row r="109" spans="1:12">
      <c r="A109" s="3">
        <v>36368</v>
      </c>
      <c r="B109" s="1" t="s">
        <v>4698</v>
      </c>
      <c r="C109" s="1">
        <v>3</v>
      </c>
      <c r="D109" s="1" t="s">
        <v>4699</v>
      </c>
      <c r="E109" s="1">
        <v>1</v>
      </c>
      <c r="F109" s="1">
        <v>2</v>
      </c>
      <c r="G109" s="1">
        <v>1</v>
      </c>
      <c r="H109" s="1">
        <f t="shared" si="1"/>
        <v>1.3333333333333333</v>
      </c>
      <c r="K109" s="1">
        <v>531</v>
      </c>
      <c r="L109" s="1">
        <v>33020</v>
      </c>
    </row>
    <row r="110" spans="1:12">
      <c r="A110" s="3">
        <v>36375</v>
      </c>
      <c r="B110" s="1" t="s">
        <v>4700</v>
      </c>
      <c r="C110" s="1">
        <v>1</v>
      </c>
      <c r="D110" s="1" t="s">
        <v>4701</v>
      </c>
      <c r="E110" s="1">
        <v>1</v>
      </c>
      <c r="F110" s="1">
        <v>1</v>
      </c>
      <c r="G110" s="1">
        <v>0</v>
      </c>
      <c r="H110" s="1">
        <f t="shared" si="1"/>
        <v>0.66666666666666663</v>
      </c>
      <c r="I110" s="1">
        <f>STDEV(H110:H112)</f>
        <v>0.50917507721731536</v>
      </c>
      <c r="J110" s="1">
        <f>I110/SQRT(3)</f>
        <v>0.29397236789606551</v>
      </c>
      <c r="K110" s="1">
        <v>531</v>
      </c>
      <c r="L110" s="1">
        <v>36794</v>
      </c>
    </row>
    <row r="111" spans="1:12">
      <c r="A111" s="3">
        <v>36375</v>
      </c>
      <c r="B111" s="1" t="s">
        <v>4702</v>
      </c>
      <c r="C111" s="1">
        <v>2</v>
      </c>
      <c r="D111" s="1" t="s">
        <v>4703</v>
      </c>
      <c r="E111" s="1">
        <v>0</v>
      </c>
      <c r="F111" s="1">
        <v>4</v>
      </c>
      <c r="G111" s="1">
        <v>1</v>
      </c>
      <c r="H111" s="1">
        <f t="shared" si="1"/>
        <v>1.6666666666666667</v>
      </c>
      <c r="K111" s="1">
        <v>531</v>
      </c>
      <c r="L111" s="1">
        <v>36794</v>
      </c>
    </row>
    <row r="112" spans="1:12">
      <c r="A112" s="3">
        <v>36375</v>
      </c>
      <c r="B112" s="1" t="s">
        <v>4704</v>
      </c>
      <c r="C112" s="1">
        <v>3</v>
      </c>
      <c r="D112" s="1" t="s">
        <v>4705</v>
      </c>
      <c r="E112" s="1">
        <v>1</v>
      </c>
      <c r="F112" s="1">
        <v>3</v>
      </c>
      <c r="G112" s="1">
        <v>0</v>
      </c>
      <c r="H112" s="1">
        <f t="shared" si="1"/>
        <v>1.3333333333333333</v>
      </c>
      <c r="K112" s="1">
        <v>531</v>
      </c>
      <c r="L112" s="1">
        <v>36794</v>
      </c>
    </row>
    <row r="113" spans="1:12">
      <c r="A113" s="3">
        <v>36382</v>
      </c>
      <c r="B113" s="1" t="s">
        <v>4706</v>
      </c>
      <c r="C113" s="1">
        <v>1</v>
      </c>
      <c r="D113" s="1" t="s">
        <v>4707</v>
      </c>
      <c r="E113" s="1">
        <v>0</v>
      </c>
      <c r="F113" s="1">
        <v>2</v>
      </c>
      <c r="G113" s="1">
        <v>0</v>
      </c>
      <c r="H113" s="1">
        <f t="shared" si="1"/>
        <v>0.66666666666666663</v>
      </c>
      <c r="I113" s="1">
        <f>STDEV(H113:H115)</f>
        <v>0.66666666666666674</v>
      </c>
      <c r="J113" s="1">
        <f>I113/SQRT(3)</f>
        <v>0.38490017945975058</v>
      </c>
      <c r="K113" s="1">
        <v>531</v>
      </c>
      <c r="L113" s="1">
        <v>36794</v>
      </c>
    </row>
    <row r="114" spans="1:12">
      <c r="A114" s="3">
        <v>36382</v>
      </c>
      <c r="B114" s="1" t="s">
        <v>4708</v>
      </c>
      <c r="C114" s="1">
        <v>2</v>
      </c>
      <c r="D114" s="1" t="s">
        <v>4983</v>
      </c>
      <c r="E114" s="1">
        <v>2</v>
      </c>
      <c r="F114" s="1">
        <v>0</v>
      </c>
      <c r="G114" s="1">
        <v>2</v>
      </c>
      <c r="H114" s="1">
        <f t="shared" si="1"/>
        <v>1.3333333333333333</v>
      </c>
      <c r="K114" s="1">
        <v>531</v>
      </c>
      <c r="L114" s="1">
        <v>36794</v>
      </c>
    </row>
    <row r="115" spans="1:12">
      <c r="A115" s="3">
        <v>36382</v>
      </c>
      <c r="B115" s="1" t="s">
        <v>4984</v>
      </c>
      <c r="C115" s="1">
        <v>3</v>
      </c>
      <c r="D115" s="1" t="s">
        <v>4985</v>
      </c>
      <c r="E115" s="1">
        <v>0</v>
      </c>
      <c r="F115" s="1">
        <v>0</v>
      </c>
      <c r="G115" s="1">
        <v>0</v>
      </c>
      <c r="H115" s="1">
        <f t="shared" si="1"/>
        <v>0</v>
      </c>
      <c r="K115" s="1">
        <v>531</v>
      </c>
      <c r="L115" s="1">
        <v>36794</v>
      </c>
    </row>
    <row r="116" spans="1:12">
      <c r="A116" s="3">
        <v>36389</v>
      </c>
      <c r="B116" s="1" t="s">
        <v>4986</v>
      </c>
      <c r="C116" s="1">
        <v>1</v>
      </c>
      <c r="D116" s="1" t="s">
        <v>4987</v>
      </c>
      <c r="E116" s="1">
        <v>1</v>
      </c>
      <c r="F116" s="1">
        <v>9</v>
      </c>
      <c r="G116" s="1">
        <v>0</v>
      </c>
      <c r="H116" s="1">
        <f t="shared" si="1"/>
        <v>3.3333333333333335</v>
      </c>
      <c r="I116" s="1">
        <f>STDEV(H116:H118)</f>
        <v>1.2619796324000607</v>
      </c>
      <c r="J116" s="1">
        <f>I116/SQRT(3)</f>
        <v>0.72860428047800008</v>
      </c>
      <c r="K116" s="1">
        <v>531</v>
      </c>
      <c r="L116" s="1">
        <v>36794</v>
      </c>
    </row>
    <row r="117" spans="1:12">
      <c r="A117" s="3">
        <v>36389</v>
      </c>
      <c r="B117" s="1" t="s">
        <v>4988</v>
      </c>
      <c r="C117" s="1">
        <v>2</v>
      </c>
      <c r="D117" s="1" t="s">
        <v>5270</v>
      </c>
      <c r="E117" s="1">
        <v>0</v>
      </c>
      <c r="F117" s="1">
        <v>3</v>
      </c>
      <c r="G117" s="1">
        <v>1</v>
      </c>
      <c r="H117" s="1">
        <f t="shared" si="1"/>
        <v>1.3333333333333333</v>
      </c>
      <c r="K117" s="1">
        <v>661</v>
      </c>
      <c r="L117" s="1">
        <v>36794</v>
      </c>
    </row>
    <row r="118" spans="1:12">
      <c r="A118" s="3">
        <v>36389</v>
      </c>
      <c r="B118" s="1" t="s">
        <v>5271</v>
      </c>
      <c r="C118" s="1">
        <v>3</v>
      </c>
      <c r="D118" s="1" t="s">
        <v>5272</v>
      </c>
      <c r="E118" s="1">
        <v>0</v>
      </c>
      <c r="F118" s="1">
        <v>2</v>
      </c>
      <c r="G118" s="1">
        <v>1</v>
      </c>
      <c r="H118" s="1">
        <f t="shared" si="1"/>
        <v>1</v>
      </c>
      <c r="K118" s="1">
        <v>661</v>
      </c>
      <c r="L118" s="1">
        <v>36794</v>
      </c>
    </row>
    <row r="119" spans="1:12">
      <c r="A119" s="3">
        <v>36307</v>
      </c>
      <c r="B119" s="1" t="s">
        <v>5273</v>
      </c>
      <c r="C119" s="1">
        <v>1</v>
      </c>
      <c r="D119" s="1" t="s">
        <v>5274</v>
      </c>
      <c r="E119" s="1">
        <v>0</v>
      </c>
      <c r="F119" s="1">
        <v>3</v>
      </c>
      <c r="G119" s="1">
        <v>0</v>
      </c>
      <c r="H119" s="1">
        <f t="shared" si="1"/>
        <v>1</v>
      </c>
      <c r="I119" s="1">
        <f>STDEV(H119:H121)</f>
        <v>0.76980035891950105</v>
      </c>
      <c r="J119" s="1">
        <f>I119/SQRT(3)</f>
        <v>0.44444444444444448</v>
      </c>
      <c r="K119" s="1">
        <v>531</v>
      </c>
      <c r="L119" s="1">
        <v>4800</v>
      </c>
    </row>
    <row r="120" spans="1:12">
      <c r="A120" s="3">
        <v>36307</v>
      </c>
      <c r="B120" s="1" t="s">
        <v>5275</v>
      </c>
      <c r="C120" s="1">
        <v>2</v>
      </c>
      <c r="D120" s="1" t="s">
        <v>5276</v>
      </c>
      <c r="E120" s="1">
        <v>1</v>
      </c>
      <c r="F120" s="1">
        <v>1</v>
      </c>
      <c r="G120" s="1">
        <v>1</v>
      </c>
      <c r="H120" s="1">
        <f t="shared" si="1"/>
        <v>1</v>
      </c>
      <c r="K120" s="1">
        <v>531</v>
      </c>
      <c r="L120" s="1">
        <v>4800</v>
      </c>
    </row>
    <row r="121" spans="1:12">
      <c r="A121" s="3">
        <v>36307</v>
      </c>
      <c r="B121" s="1" t="s">
        <v>5277</v>
      </c>
      <c r="C121" s="1">
        <v>3</v>
      </c>
      <c r="D121" s="1" t="s">
        <v>5278</v>
      </c>
      <c r="E121" s="1">
        <v>4</v>
      </c>
      <c r="F121" s="1">
        <v>3</v>
      </c>
      <c r="G121" s="1">
        <v>0</v>
      </c>
      <c r="H121" s="1">
        <f t="shared" si="1"/>
        <v>2.3333333333333335</v>
      </c>
      <c r="K121" s="1">
        <v>531</v>
      </c>
      <c r="L121" s="1">
        <v>4800</v>
      </c>
    </row>
    <row r="122" spans="1:12">
      <c r="A122" s="3">
        <v>36312</v>
      </c>
      <c r="B122" s="1" t="s">
        <v>5279</v>
      </c>
      <c r="C122" s="1">
        <v>1</v>
      </c>
      <c r="D122" s="1" t="s">
        <v>5280</v>
      </c>
      <c r="E122" s="1">
        <v>4</v>
      </c>
      <c r="F122" s="1">
        <v>4</v>
      </c>
      <c r="G122" s="1">
        <v>3</v>
      </c>
      <c r="H122" s="1">
        <f t="shared" si="1"/>
        <v>3.6666666666666665</v>
      </c>
      <c r="I122" s="1">
        <f>STDEV(H122:H124)</f>
        <v>1.5030832509409648</v>
      </c>
      <c r="J122" s="1">
        <f>I122/SQRT(3)</f>
        <v>0.86780551954518392</v>
      </c>
      <c r="K122" s="1">
        <v>531</v>
      </c>
      <c r="L122" s="1">
        <v>4800</v>
      </c>
    </row>
    <row r="123" spans="1:12">
      <c r="A123" s="3">
        <v>36312</v>
      </c>
      <c r="B123" s="1" t="s">
        <v>5281</v>
      </c>
      <c r="C123" s="1">
        <v>2</v>
      </c>
      <c r="D123" s="1" t="s">
        <v>5282</v>
      </c>
      <c r="E123" s="1">
        <v>3</v>
      </c>
      <c r="F123" s="1">
        <v>3</v>
      </c>
      <c r="G123" s="1">
        <v>0</v>
      </c>
      <c r="H123" s="1">
        <f t="shared" si="1"/>
        <v>2</v>
      </c>
      <c r="K123" s="1">
        <v>661</v>
      </c>
      <c r="L123" s="1">
        <v>4800</v>
      </c>
    </row>
    <row r="124" spans="1:12">
      <c r="A124" s="3">
        <v>36312</v>
      </c>
      <c r="B124" s="1" t="s">
        <v>5283</v>
      </c>
      <c r="C124" s="1">
        <v>3</v>
      </c>
      <c r="D124" s="1" t="s">
        <v>5560</v>
      </c>
      <c r="E124" s="1">
        <v>6</v>
      </c>
      <c r="F124" s="1">
        <v>6</v>
      </c>
      <c r="G124" s="1">
        <v>3</v>
      </c>
      <c r="H124" s="1">
        <f t="shared" si="1"/>
        <v>5</v>
      </c>
      <c r="K124" s="1">
        <v>531</v>
      </c>
      <c r="L124" s="1">
        <v>4800</v>
      </c>
    </row>
    <row r="125" spans="1:12">
      <c r="A125" s="3">
        <v>36319</v>
      </c>
      <c r="B125" s="1" t="s">
        <v>5561</v>
      </c>
      <c r="C125" s="1">
        <v>1</v>
      </c>
      <c r="D125" s="1" t="s">
        <v>5562</v>
      </c>
      <c r="E125" s="1">
        <v>33</v>
      </c>
      <c r="F125" s="1">
        <v>8</v>
      </c>
      <c r="G125" s="1">
        <v>9</v>
      </c>
      <c r="H125" s="1">
        <f t="shared" si="1"/>
        <v>16.666666666666668</v>
      </c>
      <c r="I125" s="1">
        <f>STDEV(H125:H127)</f>
        <v>1.7320508075688772</v>
      </c>
      <c r="J125" s="1">
        <f>I125/SQRT(3)</f>
        <v>1</v>
      </c>
      <c r="K125" s="1">
        <v>531</v>
      </c>
      <c r="L125" s="1">
        <v>4800</v>
      </c>
    </row>
    <row r="126" spans="1:12">
      <c r="A126" s="3">
        <v>36319</v>
      </c>
      <c r="B126" s="1" t="s">
        <v>5563</v>
      </c>
      <c r="C126" s="1">
        <v>2</v>
      </c>
      <c r="D126" s="1" t="s">
        <v>5564</v>
      </c>
      <c r="E126" s="1">
        <v>16</v>
      </c>
      <c r="F126" s="1">
        <v>20</v>
      </c>
      <c r="G126" s="1">
        <v>5</v>
      </c>
      <c r="H126" s="1">
        <f t="shared" si="1"/>
        <v>13.666666666666666</v>
      </c>
      <c r="K126" s="1">
        <v>661</v>
      </c>
      <c r="L126" s="1">
        <v>4800</v>
      </c>
    </row>
    <row r="127" spans="1:12">
      <c r="A127" s="3">
        <v>36319</v>
      </c>
      <c r="B127" s="1" t="s">
        <v>5565</v>
      </c>
      <c r="C127" s="1">
        <v>3</v>
      </c>
      <c r="D127" s="1" t="s">
        <v>5566</v>
      </c>
      <c r="E127" s="1">
        <v>23</v>
      </c>
      <c r="F127" s="1">
        <v>5</v>
      </c>
      <c r="G127" s="1">
        <v>13</v>
      </c>
      <c r="H127" s="1">
        <f t="shared" si="1"/>
        <v>13.666666666666666</v>
      </c>
      <c r="K127" s="1">
        <v>531</v>
      </c>
      <c r="L127" s="1">
        <v>4800</v>
      </c>
    </row>
    <row r="128" spans="1:12">
      <c r="A128" s="3">
        <v>36326</v>
      </c>
      <c r="B128" s="1" t="s">
        <v>5567</v>
      </c>
      <c r="C128" s="1">
        <v>1</v>
      </c>
      <c r="D128" s="1" t="s">
        <v>5570</v>
      </c>
      <c r="E128" s="1">
        <v>25</v>
      </c>
      <c r="F128" s="1">
        <v>20</v>
      </c>
      <c r="G128" s="1">
        <v>4</v>
      </c>
      <c r="H128" s="1">
        <f t="shared" si="1"/>
        <v>16.333333333333332</v>
      </c>
      <c r="I128" s="1">
        <f>STDEV(H128:H130)</f>
        <v>3.0245905752924847</v>
      </c>
      <c r="J128" s="1">
        <f>I128/SQRT(3)</f>
        <v>1.7462481828335212</v>
      </c>
      <c r="K128" s="1">
        <v>661</v>
      </c>
      <c r="L128" s="1">
        <v>4800</v>
      </c>
    </row>
    <row r="129" spans="1:12">
      <c r="A129" s="3">
        <v>36326</v>
      </c>
      <c r="B129" s="1" t="s">
        <v>5571</v>
      </c>
      <c r="C129" s="1">
        <v>2</v>
      </c>
      <c r="D129" s="1" t="s">
        <v>5572</v>
      </c>
      <c r="E129" s="1">
        <v>14</v>
      </c>
      <c r="F129" s="1">
        <v>9</v>
      </c>
      <c r="G129" s="1">
        <v>12</v>
      </c>
      <c r="H129" s="1">
        <f t="shared" si="1"/>
        <v>11.666666666666666</v>
      </c>
      <c r="K129" s="1">
        <v>661</v>
      </c>
      <c r="L129" s="1">
        <v>4800</v>
      </c>
    </row>
    <row r="130" spans="1:12">
      <c r="A130" s="3">
        <v>36326</v>
      </c>
      <c r="B130" s="1" t="s">
        <v>5573</v>
      </c>
      <c r="C130" s="1">
        <v>3</v>
      </c>
      <c r="D130" s="1" t="s">
        <v>5574</v>
      </c>
      <c r="E130" s="1">
        <v>11</v>
      </c>
      <c r="F130" s="1">
        <v>14</v>
      </c>
      <c r="G130" s="1">
        <v>7</v>
      </c>
      <c r="H130" s="1">
        <f t="shared" ref="H130:H193" si="2">AVERAGE(E130:G130)</f>
        <v>10.666666666666666</v>
      </c>
      <c r="K130" s="1">
        <v>661</v>
      </c>
      <c r="L130" s="1">
        <v>4800</v>
      </c>
    </row>
    <row r="131" spans="1:12">
      <c r="A131" s="3">
        <v>36333</v>
      </c>
      <c r="B131" s="1" t="s">
        <v>5575</v>
      </c>
      <c r="C131" s="1">
        <v>1</v>
      </c>
      <c r="D131" s="1" t="s">
        <v>5576</v>
      </c>
      <c r="E131" s="1">
        <v>9</v>
      </c>
      <c r="F131" s="1">
        <v>5</v>
      </c>
      <c r="G131" s="1">
        <v>0</v>
      </c>
      <c r="H131" s="1">
        <f t="shared" si="2"/>
        <v>4.666666666666667</v>
      </c>
      <c r="I131" s="1">
        <f>STDEV(H131:H133)</f>
        <v>0.83887049280786241</v>
      </c>
      <c r="J131" s="1">
        <f>I131/SQRT(3)</f>
        <v>0.48432210483785343</v>
      </c>
      <c r="K131" s="1">
        <v>531</v>
      </c>
      <c r="L131" s="1">
        <v>4800</v>
      </c>
    </row>
    <row r="132" spans="1:12">
      <c r="A132" s="3">
        <v>36333</v>
      </c>
      <c r="B132" s="1" t="s">
        <v>5577</v>
      </c>
      <c r="C132" s="1">
        <v>2</v>
      </c>
      <c r="D132" s="1" t="s">
        <v>5294</v>
      </c>
      <c r="E132" s="1">
        <v>6</v>
      </c>
      <c r="F132" s="1">
        <v>2</v>
      </c>
      <c r="G132" s="1">
        <v>1</v>
      </c>
      <c r="H132" s="1">
        <f t="shared" si="2"/>
        <v>3</v>
      </c>
      <c r="K132" s="1">
        <v>531</v>
      </c>
      <c r="L132" s="1">
        <v>4800</v>
      </c>
    </row>
    <row r="133" spans="1:12">
      <c r="A133" s="3">
        <v>36333</v>
      </c>
      <c r="B133" s="1" t="s">
        <v>5295</v>
      </c>
      <c r="C133" s="1">
        <v>3</v>
      </c>
      <c r="D133" s="1" t="s">
        <v>5296</v>
      </c>
      <c r="E133" s="1">
        <v>4</v>
      </c>
      <c r="F133" s="1">
        <v>4</v>
      </c>
      <c r="G133" s="1">
        <v>3</v>
      </c>
      <c r="H133" s="1">
        <f t="shared" si="2"/>
        <v>3.6666666666666665</v>
      </c>
      <c r="K133" s="1">
        <v>531</v>
      </c>
      <c r="L133" s="1">
        <v>4800</v>
      </c>
    </row>
    <row r="134" spans="1:12">
      <c r="A134" s="3">
        <v>36340</v>
      </c>
      <c r="B134" s="1" t="s">
        <v>5297</v>
      </c>
      <c r="C134" s="1">
        <v>1</v>
      </c>
      <c r="D134" s="1" t="s">
        <v>5298</v>
      </c>
      <c r="E134" s="1">
        <v>2</v>
      </c>
      <c r="F134" s="1">
        <v>0</v>
      </c>
      <c r="G134" s="1">
        <v>1</v>
      </c>
      <c r="H134" s="1">
        <f t="shared" si="2"/>
        <v>1</v>
      </c>
      <c r="I134" s="1">
        <f>STDEV(H134:H136)</f>
        <v>0.3849001794597508</v>
      </c>
      <c r="J134" s="1">
        <f>I134/SQRT(3)</f>
        <v>0.2222222222222224</v>
      </c>
      <c r="K134" s="1">
        <v>661</v>
      </c>
      <c r="L134" s="1">
        <v>4800</v>
      </c>
    </row>
    <row r="135" spans="1:12">
      <c r="A135" s="3">
        <v>36340</v>
      </c>
      <c r="B135" s="1" t="s">
        <v>5299</v>
      </c>
      <c r="C135" s="1">
        <v>2</v>
      </c>
      <c r="D135" s="1" t="s">
        <v>5014</v>
      </c>
      <c r="E135" s="1">
        <v>2</v>
      </c>
      <c r="F135" s="1">
        <v>2</v>
      </c>
      <c r="G135" s="1">
        <v>1</v>
      </c>
      <c r="H135" s="1">
        <f t="shared" si="2"/>
        <v>1.6666666666666667</v>
      </c>
      <c r="K135" s="1">
        <v>661</v>
      </c>
      <c r="L135" s="1">
        <v>4800</v>
      </c>
    </row>
    <row r="136" spans="1:12">
      <c r="A136" s="3">
        <v>36340</v>
      </c>
      <c r="B136" s="1" t="s">
        <v>5015</v>
      </c>
      <c r="C136" s="1">
        <v>3</v>
      </c>
      <c r="D136" s="1" t="s">
        <v>5016</v>
      </c>
      <c r="E136" s="1">
        <v>0</v>
      </c>
      <c r="F136" s="1">
        <v>2</v>
      </c>
      <c r="G136" s="1">
        <v>1</v>
      </c>
      <c r="H136" s="1">
        <f t="shared" si="2"/>
        <v>1</v>
      </c>
      <c r="K136" s="1">
        <v>661</v>
      </c>
      <c r="L136" s="1">
        <v>4800</v>
      </c>
    </row>
    <row r="137" spans="1:12">
      <c r="A137" s="3">
        <v>36347</v>
      </c>
      <c r="B137" s="1" t="s">
        <v>5017</v>
      </c>
      <c r="C137" s="1">
        <v>1</v>
      </c>
      <c r="D137" s="1" t="s">
        <v>5018</v>
      </c>
      <c r="E137" s="1">
        <v>0</v>
      </c>
      <c r="F137" s="1">
        <v>0</v>
      </c>
      <c r="G137" s="1">
        <v>0</v>
      </c>
      <c r="H137" s="1">
        <f t="shared" si="2"/>
        <v>0</v>
      </c>
      <c r="I137" s="1">
        <f>STDEV(H137:H139)</f>
        <v>0.57735026918962584</v>
      </c>
      <c r="J137" s="1">
        <f>I137/SQRT(3)</f>
        <v>0.33333333333333337</v>
      </c>
      <c r="K137" s="1">
        <v>531</v>
      </c>
      <c r="L137" s="1">
        <v>3470</v>
      </c>
    </row>
    <row r="138" spans="1:12">
      <c r="A138" s="3">
        <v>36347</v>
      </c>
      <c r="B138" s="1" t="s">
        <v>5019</v>
      </c>
      <c r="C138" s="1">
        <v>2</v>
      </c>
      <c r="D138" s="1" t="s">
        <v>5020</v>
      </c>
      <c r="E138" s="1">
        <v>0</v>
      </c>
      <c r="F138" s="1">
        <v>0</v>
      </c>
      <c r="G138" s="1">
        <v>0</v>
      </c>
      <c r="H138" s="1">
        <f t="shared" si="2"/>
        <v>0</v>
      </c>
      <c r="K138" s="1">
        <v>531</v>
      </c>
      <c r="L138" s="1">
        <v>3470</v>
      </c>
    </row>
    <row r="139" spans="1:12">
      <c r="A139" s="3">
        <v>36347</v>
      </c>
      <c r="B139" s="1" t="s">
        <v>5021</v>
      </c>
      <c r="C139" s="1">
        <v>3</v>
      </c>
      <c r="D139" s="1" t="s">
        <v>5022</v>
      </c>
      <c r="E139" s="1">
        <v>0</v>
      </c>
      <c r="F139" s="1">
        <v>3</v>
      </c>
      <c r="G139" s="1">
        <v>0</v>
      </c>
      <c r="H139" s="1">
        <f t="shared" si="2"/>
        <v>1</v>
      </c>
      <c r="K139" s="1">
        <v>531</v>
      </c>
      <c r="L139" s="1">
        <v>3470</v>
      </c>
    </row>
    <row r="140" spans="1:12">
      <c r="A140" s="3">
        <v>36354</v>
      </c>
      <c r="B140" s="1" t="s">
        <v>5023</v>
      </c>
      <c r="C140" s="1">
        <v>1</v>
      </c>
      <c r="D140" s="1" t="s">
        <v>5024</v>
      </c>
      <c r="E140" s="1">
        <v>0</v>
      </c>
      <c r="F140" s="1">
        <v>0</v>
      </c>
      <c r="G140" s="1">
        <v>0</v>
      </c>
      <c r="H140" s="1">
        <f t="shared" si="2"/>
        <v>0</v>
      </c>
      <c r="I140" s="1">
        <f>STDEV(H140:H142)</f>
        <v>0</v>
      </c>
      <c r="J140" s="1">
        <f>I140/SQRT(3)</f>
        <v>0</v>
      </c>
      <c r="K140" s="1">
        <v>661</v>
      </c>
      <c r="L140" s="1">
        <v>3470</v>
      </c>
    </row>
    <row r="141" spans="1:12">
      <c r="A141" s="3">
        <v>36354</v>
      </c>
      <c r="B141" s="1" t="s">
        <v>5025</v>
      </c>
      <c r="C141" s="1">
        <v>2</v>
      </c>
      <c r="D141" s="1" t="s">
        <v>5026</v>
      </c>
      <c r="E141" s="1">
        <v>0</v>
      </c>
      <c r="F141" s="1">
        <v>0</v>
      </c>
      <c r="G141" s="1">
        <v>0</v>
      </c>
      <c r="H141" s="1">
        <f t="shared" si="2"/>
        <v>0</v>
      </c>
      <c r="K141" s="1">
        <v>661</v>
      </c>
      <c r="L141" s="1">
        <v>3470</v>
      </c>
    </row>
    <row r="142" spans="1:12">
      <c r="A142" s="3">
        <v>36354</v>
      </c>
      <c r="B142" s="1" t="s">
        <v>5027</v>
      </c>
      <c r="C142" s="1">
        <v>3</v>
      </c>
      <c r="D142" s="1" t="s">
        <v>5028</v>
      </c>
      <c r="E142" s="1">
        <v>0</v>
      </c>
      <c r="F142" s="1">
        <v>0</v>
      </c>
      <c r="G142" s="1">
        <v>0</v>
      </c>
      <c r="H142" s="1">
        <f t="shared" si="2"/>
        <v>0</v>
      </c>
      <c r="K142" s="1">
        <v>661</v>
      </c>
      <c r="L142" s="1">
        <v>3470</v>
      </c>
    </row>
    <row r="143" spans="1:12">
      <c r="A143" s="3">
        <v>36361</v>
      </c>
      <c r="B143" s="1" t="s">
        <v>5029</v>
      </c>
      <c r="C143" s="1">
        <v>1</v>
      </c>
      <c r="D143" s="1" t="s">
        <v>5030</v>
      </c>
      <c r="E143" s="1">
        <v>0</v>
      </c>
      <c r="F143" s="1">
        <v>0</v>
      </c>
      <c r="G143" s="1">
        <v>0</v>
      </c>
      <c r="H143" s="1">
        <f t="shared" si="2"/>
        <v>0</v>
      </c>
      <c r="I143" s="1">
        <f>STDEV(H143:H145)</f>
        <v>0.50917507721731559</v>
      </c>
      <c r="J143" s="1">
        <f>I143/SQRT(3)</f>
        <v>0.29397236789606568</v>
      </c>
      <c r="K143" s="1">
        <v>531</v>
      </c>
      <c r="L143" s="1">
        <v>1391</v>
      </c>
    </row>
    <row r="144" spans="1:12">
      <c r="A144" s="3">
        <v>36361</v>
      </c>
      <c r="B144" s="1" t="s">
        <v>5031</v>
      </c>
      <c r="C144" s="1">
        <v>2</v>
      </c>
      <c r="D144" s="1" t="s">
        <v>5032</v>
      </c>
      <c r="E144" s="1">
        <v>1</v>
      </c>
      <c r="F144" s="1">
        <v>0</v>
      </c>
      <c r="G144" s="1">
        <v>0</v>
      </c>
      <c r="H144" s="1">
        <f t="shared" si="2"/>
        <v>0.33333333333333331</v>
      </c>
      <c r="K144" s="1">
        <v>661</v>
      </c>
      <c r="L144" s="1">
        <v>1391</v>
      </c>
    </row>
    <row r="145" spans="1:12">
      <c r="A145" s="3">
        <v>36361</v>
      </c>
      <c r="B145" s="1" t="s">
        <v>5033</v>
      </c>
      <c r="C145" s="1">
        <v>3</v>
      </c>
      <c r="D145" s="1" t="s">
        <v>5034</v>
      </c>
      <c r="E145" s="1">
        <v>1</v>
      </c>
      <c r="F145" s="1">
        <v>2</v>
      </c>
      <c r="G145" s="1">
        <v>0</v>
      </c>
      <c r="H145" s="1">
        <f t="shared" si="2"/>
        <v>1</v>
      </c>
      <c r="K145" s="1">
        <v>661</v>
      </c>
      <c r="L145" s="1">
        <v>1391</v>
      </c>
    </row>
    <row r="146" spans="1:12">
      <c r="A146" s="3">
        <v>36368</v>
      </c>
      <c r="B146" s="1" t="s">
        <v>5035</v>
      </c>
      <c r="C146" s="1">
        <v>1</v>
      </c>
      <c r="D146" s="1" t="s">
        <v>5036</v>
      </c>
      <c r="E146" s="1">
        <v>11</v>
      </c>
      <c r="F146" s="1">
        <v>4</v>
      </c>
      <c r="G146" s="1">
        <v>5</v>
      </c>
      <c r="H146" s="1">
        <f t="shared" si="2"/>
        <v>6.666666666666667</v>
      </c>
      <c r="I146" s="1">
        <f>STDEV(H146:H148)</f>
        <v>0.57735026918963395</v>
      </c>
      <c r="J146" s="1">
        <f>I146/SQRT(3)</f>
        <v>0.33333333333333809</v>
      </c>
      <c r="K146" s="1">
        <v>531</v>
      </c>
      <c r="L146" s="1">
        <v>1391</v>
      </c>
    </row>
    <row r="147" spans="1:12">
      <c r="A147" s="3">
        <v>36368</v>
      </c>
      <c r="B147" s="1" t="s">
        <v>5037</v>
      </c>
      <c r="C147" s="1">
        <v>2</v>
      </c>
      <c r="D147" s="1" t="s">
        <v>5038</v>
      </c>
      <c r="E147" s="1">
        <v>10</v>
      </c>
      <c r="F147" s="1">
        <v>5</v>
      </c>
      <c r="G147" s="1">
        <v>5</v>
      </c>
      <c r="H147" s="1">
        <f t="shared" si="2"/>
        <v>6.666666666666667</v>
      </c>
      <c r="K147" s="1">
        <v>661</v>
      </c>
      <c r="L147" s="1">
        <v>1391</v>
      </c>
    </row>
    <row r="148" spans="1:12">
      <c r="A148" s="3">
        <v>36368</v>
      </c>
      <c r="B148" s="1" t="s">
        <v>5039</v>
      </c>
      <c r="C148" s="1">
        <v>3</v>
      </c>
      <c r="D148" s="1" t="s">
        <v>5040</v>
      </c>
      <c r="E148" s="1">
        <v>5</v>
      </c>
      <c r="F148" s="1">
        <v>8</v>
      </c>
      <c r="G148" s="1">
        <v>4</v>
      </c>
      <c r="H148" s="1">
        <f t="shared" si="2"/>
        <v>5.666666666666667</v>
      </c>
      <c r="K148" s="1">
        <v>531</v>
      </c>
      <c r="L148" s="1">
        <v>1391</v>
      </c>
    </row>
    <row r="149" spans="1:12">
      <c r="A149" s="3">
        <v>36375</v>
      </c>
      <c r="B149" s="1" t="s">
        <v>5041</v>
      </c>
      <c r="C149" s="1">
        <v>1</v>
      </c>
      <c r="D149" s="1" t="s">
        <v>5042</v>
      </c>
      <c r="E149" s="1">
        <v>15</v>
      </c>
      <c r="F149" s="1">
        <v>14</v>
      </c>
      <c r="G149" s="1">
        <v>8</v>
      </c>
      <c r="H149" s="1">
        <f t="shared" si="2"/>
        <v>12.333333333333334</v>
      </c>
      <c r="I149" s="1">
        <f>STDEV(H149:H151)</f>
        <v>1.3877773329773904</v>
      </c>
      <c r="J149" s="1">
        <f>I149/SQRT(3)</f>
        <v>0.80123361676975724</v>
      </c>
      <c r="K149" s="1">
        <v>531</v>
      </c>
      <c r="L149" s="1">
        <v>4045</v>
      </c>
    </row>
    <row r="150" spans="1:12">
      <c r="A150" s="3">
        <v>36375</v>
      </c>
      <c r="B150" s="1" t="s">
        <v>5043</v>
      </c>
      <c r="C150" s="1">
        <v>2</v>
      </c>
      <c r="D150" s="1" t="s">
        <v>5044</v>
      </c>
      <c r="E150" s="1">
        <v>8</v>
      </c>
      <c r="F150" s="1">
        <v>23</v>
      </c>
      <c r="G150" s="1">
        <v>8</v>
      </c>
      <c r="H150" s="1">
        <f t="shared" si="2"/>
        <v>13</v>
      </c>
      <c r="K150" s="1">
        <v>531</v>
      </c>
      <c r="L150" s="1">
        <v>4045</v>
      </c>
    </row>
    <row r="151" spans="1:12">
      <c r="A151" s="3">
        <v>36375</v>
      </c>
      <c r="B151" s="1" t="s">
        <v>5045</v>
      </c>
      <c r="C151" s="1">
        <v>3</v>
      </c>
      <c r="D151" s="1" t="s">
        <v>5046</v>
      </c>
      <c r="E151" s="1">
        <v>10</v>
      </c>
      <c r="F151" s="1">
        <v>14</v>
      </c>
      <c r="G151" s="1">
        <v>7</v>
      </c>
      <c r="H151" s="1">
        <f t="shared" si="2"/>
        <v>10.333333333333334</v>
      </c>
      <c r="K151" s="1">
        <v>531</v>
      </c>
      <c r="L151" s="1">
        <v>4045</v>
      </c>
    </row>
    <row r="152" spans="1:12">
      <c r="A152" s="3">
        <v>36382</v>
      </c>
      <c r="B152" s="1" t="s">
        <v>5047</v>
      </c>
      <c r="C152" s="1">
        <v>1</v>
      </c>
      <c r="D152" s="1" t="s">
        <v>4759</v>
      </c>
      <c r="E152" s="1">
        <v>28</v>
      </c>
      <c r="F152" s="1">
        <v>25</v>
      </c>
      <c r="G152" s="1">
        <v>17</v>
      </c>
      <c r="H152" s="1">
        <f t="shared" si="2"/>
        <v>23.333333333333332</v>
      </c>
      <c r="I152" s="1">
        <f>STDEV(H152:H154)</f>
        <v>7.4261799162253022</v>
      </c>
      <c r="J152" s="1">
        <f>I152/SQRT(3)</f>
        <v>4.2875069736832714</v>
      </c>
      <c r="K152" s="1">
        <v>531</v>
      </c>
      <c r="L152" s="1">
        <v>4045</v>
      </c>
    </row>
    <row r="153" spans="1:12">
      <c r="A153" s="3">
        <v>36382</v>
      </c>
      <c r="B153" s="1" t="s">
        <v>4760</v>
      </c>
      <c r="C153" s="1">
        <v>2</v>
      </c>
      <c r="D153" s="1" t="s">
        <v>4761</v>
      </c>
      <c r="E153" s="1">
        <v>32</v>
      </c>
      <c r="F153" s="1">
        <v>26</v>
      </c>
      <c r="G153" s="1">
        <v>49</v>
      </c>
      <c r="H153" s="1">
        <f t="shared" si="2"/>
        <v>35.666666666666664</v>
      </c>
      <c r="K153" s="1">
        <v>531</v>
      </c>
      <c r="L153" s="1">
        <v>4045</v>
      </c>
    </row>
    <row r="154" spans="1:12">
      <c r="A154" s="3">
        <v>36382</v>
      </c>
      <c r="B154" s="1" t="s">
        <v>4762</v>
      </c>
      <c r="C154" s="1">
        <v>3</v>
      </c>
      <c r="D154" s="1" t="s">
        <v>4763</v>
      </c>
      <c r="E154" s="1">
        <v>19</v>
      </c>
      <c r="F154" s="1">
        <v>20</v>
      </c>
      <c r="G154" s="1">
        <v>28</v>
      </c>
      <c r="H154" s="1">
        <f t="shared" si="2"/>
        <v>22.333333333333332</v>
      </c>
      <c r="K154" s="1">
        <v>531</v>
      </c>
      <c r="L154" s="1">
        <v>4045</v>
      </c>
    </row>
    <row r="155" spans="1:12">
      <c r="A155" s="3">
        <v>36389</v>
      </c>
      <c r="B155" s="1" t="s">
        <v>4764</v>
      </c>
      <c r="C155" s="1">
        <v>1</v>
      </c>
      <c r="D155" s="1" t="s">
        <v>5051</v>
      </c>
      <c r="E155" s="1">
        <v>13</v>
      </c>
      <c r="F155" s="1">
        <v>45</v>
      </c>
      <c r="G155" s="1">
        <v>40</v>
      </c>
      <c r="H155" s="1">
        <f t="shared" si="2"/>
        <v>32.666666666666664</v>
      </c>
      <c r="I155" s="1">
        <f>STDEV(H155:H157)</f>
        <v>1.9999999999999432</v>
      </c>
      <c r="J155" s="1">
        <f>I155/SQRT(3)</f>
        <v>1.1547005383792188</v>
      </c>
      <c r="K155" s="1">
        <v>531</v>
      </c>
      <c r="L155" s="1">
        <v>4045</v>
      </c>
    </row>
    <row r="156" spans="1:12">
      <c r="A156" s="3">
        <v>36389</v>
      </c>
      <c r="B156" s="1" t="s">
        <v>5052</v>
      </c>
      <c r="C156" s="1">
        <v>2</v>
      </c>
      <c r="D156" s="1" t="s">
        <v>5329</v>
      </c>
      <c r="E156" s="1">
        <v>19</v>
      </c>
      <c r="F156" s="1">
        <v>41</v>
      </c>
      <c r="G156" s="1">
        <v>26</v>
      </c>
      <c r="H156" s="1">
        <f t="shared" si="2"/>
        <v>28.666666666666668</v>
      </c>
      <c r="K156" s="1">
        <v>661</v>
      </c>
      <c r="L156" s="1">
        <v>4045</v>
      </c>
    </row>
    <row r="157" spans="1:12">
      <c r="A157" s="3">
        <v>36389</v>
      </c>
      <c r="B157" s="1" t="s">
        <v>5330</v>
      </c>
      <c r="C157" s="1">
        <v>3</v>
      </c>
      <c r="D157" s="1" t="s">
        <v>5331</v>
      </c>
      <c r="E157" s="1">
        <v>18</v>
      </c>
      <c r="F157" s="1">
        <v>46</v>
      </c>
      <c r="G157" s="1">
        <v>28</v>
      </c>
      <c r="H157" s="1">
        <f t="shared" si="2"/>
        <v>30.666666666666668</v>
      </c>
      <c r="K157" s="1">
        <v>661</v>
      </c>
      <c r="L157" s="1">
        <v>4045</v>
      </c>
    </row>
    <row r="158" spans="1:12">
      <c r="A158" s="3">
        <v>36307</v>
      </c>
      <c r="B158" s="1" t="s">
        <v>5332</v>
      </c>
      <c r="C158" s="1">
        <v>1</v>
      </c>
      <c r="D158" s="1" t="s">
        <v>5333</v>
      </c>
      <c r="E158" s="1">
        <v>1</v>
      </c>
      <c r="F158" s="1">
        <v>3</v>
      </c>
      <c r="G158" s="1">
        <v>1</v>
      </c>
      <c r="H158" s="1">
        <f t="shared" si="2"/>
        <v>1.6666666666666667</v>
      </c>
      <c r="I158" s="1">
        <f>STDEV(H158:H160)</f>
        <v>0.33333333333333343</v>
      </c>
      <c r="J158" s="1">
        <f>I158/SQRT(3)</f>
        <v>0.19245008972987532</v>
      </c>
      <c r="K158" s="1">
        <v>531</v>
      </c>
      <c r="L158" s="1">
        <v>1341</v>
      </c>
    </row>
    <row r="159" spans="1:12">
      <c r="A159" s="3">
        <v>36307</v>
      </c>
      <c r="B159" s="1" t="s">
        <v>5334</v>
      </c>
      <c r="C159" s="1">
        <v>2</v>
      </c>
      <c r="D159" s="1" t="s">
        <v>5057</v>
      </c>
      <c r="E159" s="1">
        <v>0</v>
      </c>
      <c r="F159" s="1">
        <v>1</v>
      </c>
      <c r="G159" s="1">
        <v>2</v>
      </c>
      <c r="H159" s="1">
        <f t="shared" si="2"/>
        <v>1</v>
      </c>
      <c r="K159" s="1">
        <v>531</v>
      </c>
      <c r="L159" s="1">
        <v>1341</v>
      </c>
    </row>
    <row r="160" spans="1:12">
      <c r="A160" s="3">
        <v>36307</v>
      </c>
      <c r="B160" s="1" t="s">
        <v>5058</v>
      </c>
      <c r="C160" s="1">
        <v>3</v>
      </c>
      <c r="D160" s="1" t="s">
        <v>5059</v>
      </c>
      <c r="E160" s="1">
        <v>1</v>
      </c>
      <c r="F160" s="1">
        <v>2</v>
      </c>
      <c r="G160" s="1">
        <v>1</v>
      </c>
      <c r="H160" s="1">
        <f t="shared" si="2"/>
        <v>1.3333333333333333</v>
      </c>
      <c r="K160" s="1">
        <v>531</v>
      </c>
      <c r="L160" s="1">
        <v>1341</v>
      </c>
    </row>
    <row r="161" spans="1:12">
      <c r="A161" s="3">
        <v>36312</v>
      </c>
      <c r="B161" s="1" t="s">
        <v>5060</v>
      </c>
      <c r="C161" s="1">
        <v>1</v>
      </c>
      <c r="D161" s="1" t="s">
        <v>5061</v>
      </c>
      <c r="E161" s="1">
        <v>0</v>
      </c>
      <c r="F161" s="1">
        <v>1</v>
      </c>
      <c r="G161" s="1">
        <v>0</v>
      </c>
      <c r="H161" s="1">
        <f t="shared" si="2"/>
        <v>0.33333333333333331</v>
      </c>
      <c r="I161" s="1">
        <f>STDEV(H161:H163)</f>
        <v>0.1924500897298754</v>
      </c>
      <c r="J161" s="1">
        <f>I161/SQRT(3)</f>
        <v>0.1111111111111112</v>
      </c>
      <c r="K161" s="1">
        <v>531</v>
      </c>
      <c r="L161" s="1">
        <v>1341</v>
      </c>
    </row>
    <row r="162" spans="1:12">
      <c r="A162" s="3">
        <v>36312</v>
      </c>
      <c r="B162" s="1" t="s">
        <v>5062</v>
      </c>
      <c r="C162" s="1">
        <v>2</v>
      </c>
      <c r="D162" s="1" t="s">
        <v>5063</v>
      </c>
      <c r="E162" s="1">
        <v>0</v>
      </c>
      <c r="F162" s="1">
        <v>1</v>
      </c>
      <c r="G162" s="1">
        <v>1</v>
      </c>
      <c r="H162" s="1">
        <f t="shared" si="2"/>
        <v>0.66666666666666663</v>
      </c>
      <c r="K162" s="1">
        <v>661</v>
      </c>
      <c r="L162" s="1">
        <v>1341</v>
      </c>
    </row>
    <row r="163" spans="1:12">
      <c r="A163" s="3">
        <v>36312</v>
      </c>
      <c r="B163" s="1" t="s">
        <v>5064</v>
      </c>
      <c r="C163" s="1">
        <v>3</v>
      </c>
      <c r="D163" s="1" t="s">
        <v>5065</v>
      </c>
      <c r="E163" s="1">
        <v>0</v>
      </c>
      <c r="F163" s="1">
        <v>0</v>
      </c>
      <c r="G163" s="1">
        <v>1</v>
      </c>
      <c r="H163" s="1">
        <f t="shared" si="2"/>
        <v>0.33333333333333331</v>
      </c>
      <c r="K163" s="1">
        <v>531</v>
      </c>
      <c r="L163" s="1">
        <v>1341</v>
      </c>
    </row>
    <row r="164" spans="1:12">
      <c r="A164" s="3">
        <v>36319</v>
      </c>
      <c r="B164" s="1" t="s">
        <v>5066</v>
      </c>
      <c r="C164" s="1">
        <v>1</v>
      </c>
      <c r="D164" s="1" t="s">
        <v>5067</v>
      </c>
      <c r="E164" s="1">
        <v>0</v>
      </c>
      <c r="F164" s="1">
        <v>0</v>
      </c>
      <c r="G164" s="1">
        <v>0</v>
      </c>
      <c r="H164" s="1">
        <f t="shared" si="2"/>
        <v>0</v>
      </c>
      <c r="I164" s="1">
        <f>STDEV(H164:H166)</f>
        <v>0</v>
      </c>
      <c r="J164" s="1">
        <f>I164/SQRT(3)</f>
        <v>0</v>
      </c>
      <c r="K164" s="1">
        <v>531</v>
      </c>
      <c r="L164" s="1">
        <v>1341</v>
      </c>
    </row>
    <row r="165" spans="1:12">
      <c r="A165" s="3">
        <v>36319</v>
      </c>
      <c r="B165" s="1" t="s">
        <v>5068</v>
      </c>
      <c r="C165" s="1">
        <v>2</v>
      </c>
      <c r="D165" s="1" t="s">
        <v>5069</v>
      </c>
      <c r="E165" s="1">
        <v>0</v>
      </c>
      <c r="F165" s="1">
        <v>0</v>
      </c>
      <c r="G165" s="1">
        <v>0</v>
      </c>
      <c r="H165" s="1">
        <f t="shared" si="2"/>
        <v>0</v>
      </c>
      <c r="K165" s="1">
        <v>661</v>
      </c>
      <c r="L165" s="1">
        <v>1341</v>
      </c>
    </row>
    <row r="166" spans="1:12">
      <c r="A166" s="3">
        <v>36319</v>
      </c>
      <c r="B166" s="1" t="s">
        <v>5070</v>
      </c>
      <c r="C166" s="1">
        <v>3</v>
      </c>
      <c r="D166" s="1" t="s">
        <v>5071</v>
      </c>
      <c r="E166" s="1">
        <v>0</v>
      </c>
      <c r="F166" s="1">
        <v>0</v>
      </c>
      <c r="G166" s="1">
        <v>0</v>
      </c>
      <c r="H166" s="1">
        <f t="shared" si="2"/>
        <v>0</v>
      </c>
      <c r="K166" s="1">
        <v>531</v>
      </c>
      <c r="L166" s="1">
        <v>1341</v>
      </c>
    </row>
    <row r="167" spans="1:12">
      <c r="A167" s="3">
        <v>36326</v>
      </c>
      <c r="B167" s="1" t="s">
        <v>4779</v>
      </c>
      <c r="C167" s="1">
        <v>1</v>
      </c>
      <c r="D167" s="1" t="s">
        <v>4780</v>
      </c>
      <c r="E167" s="1">
        <v>5</v>
      </c>
      <c r="F167" s="1">
        <v>1</v>
      </c>
      <c r="G167" s="1">
        <v>3</v>
      </c>
      <c r="H167" s="1">
        <f t="shared" si="2"/>
        <v>3</v>
      </c>
      <c r="I167" s="1">
        <f>STDEV(H167:H169)</f>
        <v>2.0092379244472367</v>
      </c>
      <c r="J167" s="1">
        <f>I167/SQRT(3)</f>
        <v>1.1600340565456171</v>
      </c>
      <c r="K167" s="1">
        <v>661</v>
      </c>
      <c r="L167" s="1">
        <v>1341</v>
      </c>
    </row>
    <row r="168" spans="1:12">
      <c r="A168" s="3">
        <v>36326</v>
      </c>
      <c r="B168" s="1" t="s">
        <v>4781</v>
      </c>
      <c r="C168" s="1">
        <v>2</v>
      </c>
      <c r="D168" s="1" t="s">
        <v>4782</v>
      </c>
      <c r="E168" s="1">
        <v>2</v>
      </c>
      <c r="F168" s="1">
        <v>2</v>
      </c>
      <c r="G168" s="1">
        <v>0</v>
      </c>
      <c r="H168" s="1">
        <f t="shared" si="2"/>
        <v>1.3333333333333333</v>
      </c>
      <c r="K168" s="1">
        <v>661</v>
      </c>
      <c r="L168" s="1">
        <v>1341</v>
      </c>
    </row>
    <row r="169" spans="1:12">
      <c r="A169" s="3">
        <v>36326</v>
      </c>
      <c r="B169" s="1" t="s">
        <v>4783</v>
      </c>
      <c r="C169" s="1">
        <v>3</v>
      </c>
      <c r="D169" s="1" t="s">
        <v>4784</v>
      </c>
      <c r="E169" s="1">
        <v>10</v>
      </c>
      <c r="F169" s="1">
        <v>4</v>
      </c>
      <c r="G169" s="1">
        <v>2</v>
      </c>
      <c r="H169" s="1">
        <f t="shared" si="2"/>
        <v>5.333333333333333</v>
      </c>
      <c r="K169" s="1">
        <v>661</v>
      </c>
      <c r="L169" s="1">
        <v>1341</v>
      </c>
    </row>
    <row r="170" spans="1:12">
      <c r="A170" s="3">
        <v>36333</v>
      </c>
      <c r="B170" s="1" t="s">
        <v>4785</v>
      </c>
      <c r="C170" s="1">
        <v>1</v>
      </c>
      <c r="D170" s="1" t="s">
        <v>4786</v>
      </c>
      <c r="E170" s="1">
        <v>25</v>
      </c>
      <c r="F170" s="1">
        <v>19</v>
      </c>
      <c r="G170" s="1">
        <v>3</v>
      </c>
      <c r="H170" s="1">
        <f t="shared" si="2"/>
        <v>15.666666666666666</v>
      </c>
      <c r="I170" s="1">
        <f>STDEV(H170:H172)</f>
        <v>1.3471506281091354</v>
      </c>
      <c r="J170" s="1">
        <f>I170/SQRT(3)</f>
        <v>0.77777777777778279</v>
      </c>
      <c r="K170" s="1">
        <v>531</v>
      </c>
      <c r="L170" s="1">
        <v>1341</v>
      </c>
    </row>
    <row r="171" spans="1:12">
      <c r="A171" s="3">
        <v>36333</v>
      </c>
      <c r="B171" s="1" t="s">
        <v>4787</v>
      </c>
      <c r="C171" s="1">
        <v>2</v>
      </c>
      <c r="D171" s="1" t="s">
        <v>4788</v>
      </c>
      <c r="E171" s="1">
        <v>21</v>
      </c>
      <c r="F171" s="1">
        <v>14</v>
      </c>
      <c r="G171" s="1">
        <v>7</v>
      </c>
      <c r="H171" s="1">
        <f t="shared" si="2"/>
        <v>14</v>
      </c>
      <c r="K171" s="1">
        <v>531</v>
      </c>
      <c r="L171" s="1">
        <v>1341</v>
      </c>
    </row>
    <row r="172" spans="1:12">
      <c r="A172" s="3">
        <v>36333</v>
      </c>
      <c r="B172" s="1" t="s">
        <v>4789</v>
      </c>
      <c r="C172" s="1">
        <v>3</v>
      </c>
      <c r="D172" s="1" t="s">
        <v>4790</v>
      </c>
      <c r="E172" s="1">
        <v>20</v>
      </c>
      <c r="F172" s="1">
        <v>17</v>
      </c>
      <c r="G172" s="1">
        <v>2</v>
      </c>
      <c r="H172" s="1">
        <f t="shared" si="2"/>
        <v>13</v>
      </c>
      <c r="K172" s="1">
        <v>531</v>
      </c>
      <c r="L172" s="1">
        <v>1341</v>
      </c>
    </row>
    <row r="173" spans="1:12">
      <c r="A173" s="3">
        <v>36340</v>
      </c>
      <c r="B173" s="1" t="s">
        <v>4791</v>
      </c>
      <c r="C173" s="1">
        <v>1</v>
      </c>
      <c r="D173" s="1" t="s">
        <v>4792</v>
      </c>
      <c r="E173" s="1">
        <v>12</v>
      </c>
      <c r="F173" s="1">
        <v>27</v>
      </c>
      <c r="G173" s="1">
        <v>6</v>
      </c>
      <c r="H173" s="1">
        <f t="shared" si="2"/>
        <v>15</v>
      </c>
      <c r="I173" s="1">
        <f>STDEV(H173:H175)</f>
        <v>4.350393766767084</v>
      </c>
      <c r="J173" s="1">
        <f>I173/SQRT(3)</f>
        <v>2.5117010123238459</v>
      </c>
      <c r="K173" s="1">
        <v>661</v>
      </c>
      <c r="L173" s="1">
        <v>1341</v>
      </c>
    </row>
    <row r="174" spans="1:12">
      <c r="A174" s="3">
        <v>36340</v>
      </c>
      <c r="B174" s="1" t="s">
        <v>4793</v>
      </c>
      <c r="C174" s="1">
        <v>2</v>
      </c>
      <c r="D174" s="1" t="s">
        <v>4794</v>
      </c>
      <c r="E174" s="1">
        <v>5</v>
      </c>
      <c r="F174" s="1">
        <v>10</v>
      </c>
      <c r="G174" s="1">
        <v>5</v>
      </c>
      <c r="H174" s="1">
        <f t="shared" si="2"/>
        <v>6.666666666666667</v>
      </c>
      <c r="K174" s="1">
        <v>661</v>
      </c>
      <c r="L174" s="1">
        <v>1341</v>
      </c>
    </row>
    <row r="175" spans="1:12">
      <c r="A175" s="3">
        <v>36340</v>
      </c>
      <c r="B175" s="1" t="s">
        <v>4795</v>
      </c>
      <c r="C175" s="1">
        <v>3</v>
      </c>
      <c r="D175" s="1" t="s">
        <v>4796</v>
      </c>
      <c r="E175" s="1">
        <v>11</v>
      </c>
      <c r="F175" s="1">
        <v>10</v>
      </c>
      <c r="G175" s="1">
        <v>5</v>
      </c>
      <c r="H175" s="1">
        <f t="shared" si="2"/>
        <v>8.6666666666666661</v>
      </c>
      <c r="K175" s="1">
        <v>661</v>
      </c>
      <c r="L175" s="1">
        <v>1341</v>
      </c>
    </row>
    <row r="176" spans="1:12">
      <c r="A176" s="3">
        <v>36347</v>
      </c>
      <c r="B176" s="1" t="s">
        <v>4797</v>
      </c>
      <c r="C176" s="1">
        <v>1</v>
      </c>
      <c r="D176" s="1" t="s">
        <v>4798</v>
      </c>
      <c r="E176" s="1">
        <v>19</v>
      </c>
      <c r="F176" s="1">
        <v>13</v>
      </c>
      <c r="G176" s="1">
        <v>7</v>
      </c>
      <c r="H176" s="1">
        <f t="shared" si="2"/>
        <v>13</v>
      </c>
      <c r="I176" s="1">
        <f>STDEV(H176:H178)</f>
        <v>2.5166114784235849</v>
      </c>
      <c r="J176" s="1">
        <f>I176/SQRT(3)</f>
        <v>1.452966314513559</v>
      </c>
      <c r="K176" s="1">
        <v>531</v>
      </c>
      <c r="L176" s="1">
        <v>1192</v>
      </c>
    </row>
    <row r="177" spans="1:12">
      <c r="A177" s="3">
        <v>36347</v>
      </c>
      <c r="B177" s="1" t="s">
        <v>4799</v>
      </c>
      <c r="C177" s="1">
        <v>2</v>
      </c>
      <c r="D177" s="1" t="s">
        <v>4800</v>
      </c>
      <c r="E177" s="1">
        <v>14</v>
      </c>
      <c r="F177" s="1">
        <v>13</v>
      </c>
      <c r="G177" s="1">
        <v>6</v>
      </c>
      <c r="H177" s="1">
        <f t="shared" si="2"/>
        <v>11</v>
      </c>
      <c r="K177" s="1">
        <v>531</v>
      </c>
      <c r="L177" s="1">
        <v>1192</v>
      </c>
    </row>
    <row r="178" spans="1:12">
      <c r="A178" s="3">
        <v>36347</v>
      </c>
      <c r="B178" s="1" t="s">
        <v>4801</v>
      </c>
      <c r="C178" s="1">
        <v>3</v>
      </c>
      <c r="D178" s="1" t="s">
        <v>4802</v>
      </c>
      <c r="E178" s="1">
        <v>9</v>
      </c>
      <c r="F178" s="1">
        <v>9</v>
      </c>
      <c r="G178" s="1">
        <v>6</v>
      </c>
      <c r="H178" s="1">
        <f t="shared" si="2"/>
        <v>8</v>
      </c>
      <c r="K178" s="1">
        <v>531</v>
      </c>
      <c r="L178" s="1">
        <v>1192</v>
      </c>
    </row>
    <row r="179" spans="1:12">
      <c r="A179" s="3">
        <v>36354</v>
      </c>
      <c r="B179" s="1" t="s">
        <v>4803</v>
      </c>
      <c r="C179" s="1">
        <v>1</v>
      </c>
      <c r="D179" s="1" t="s">
        <v>4804</v>
      </c>
      <c r="E179" s="1">
        <v>12</v>
      </c>
      <c r="F179" s="1">
        <v>15</v>
      </c>
      <c r="G179" s="1">
        <v>19</v>
      </c>
      <c r="H179" s="1">
        <f t="shared" si="2"/>
        <v>15.333333333333334</v>
      </c>
      <c r="I179" s="1">
        <f>STDEV(H179:H181)</f>
        <v>6.9282032302755088</v>
      </c>
      <c r="J179" s="1">
        <f>I179/SQRT(3)</f>
        <v>4</v>
      </c>
      <c r="K179" s="1">
        <v>661</v>
      </c>
      <c r="L179" s="1">
        <v>1192</v>
      </c>
    </row>
    <row r="180" spans="1:12">
      <c r="A180" s="3">
        <v>36354</v>
      </c>
      <c r="B180" s="1" t="s">
        <v>4805</v>
      </c>
      <c r="C180" s="1">
        <v>2</v>
      </c>
      <c r="D180" s="1" t="s">
        <v>4806</v>
      </c>
      <c r="E180" s="1">
        <v>40</v>
      </c>
      <c r="F180" s="1">
        <v>22</v>
      </c>
      <c r="G180" s="1">
        <v>20</v>
      </c>
      <c r="H180" s="1">
        <f t="shared" si="2"/>
        <v>27.333333333333332</v>
      </c>
      <c r="K180" s="1">
        <v>661</v>
      </c>
      <c r="L180" s="1">
        <v>1192</v>
      </c>
    </row>
    <row r="181" spans="1:12">
      <c r="A181" s="3">
        <v>36354</v>
      </c>
      <c r="B181" s="1" t="s">
        <v>4807</v>
      </c>
      <c r="C181" s="1">
        <v>3</v>
      </c>
      <c r="D181" s="1" t="s">
        <v>4249</v>
      </c>
      <c r="E181" s="1">
        <v>28</v>
      </c>
      <c r="F181" s="1">
        <v>35</v>
      </c>
      <c r="G181" s="1">
        <v>19</v>
      </c>
      <c r="H181" s="1">
        <f t="shared" si="2"/>
        <v>27.333333333333332</v>
      </c>
      <c r="K181" s="1">
        <v>661</v>
      </c>
      <c r="L181" s="1">
        <v>1192</v>
      </c>
    </row>
    <row r="182" spans="1:12">
      <c r="A182" s="3">
        <v>36361</v>
      </c>
      <c r="B182" s="1" t="s">
        <v>4250</v>
      </c>
      <c r="C182" s="1">
        <v>1</v>
      </c>
      <c r="D182" s="1" t="s">
        <v>4251</v>
      </c>
      <c r="E182" s="1">
        <v>12</v>
      </c>
      <c r="F182" s="1">
        <v>18</v>
      </c>
      <c r="G182" s="1">
        <v>22</v>
      </c>
      <c r="H182" s="1">
        <f t="shared" si="2"/>
        <v>17.333333333333332</v>
      </c>
      <c r="I182" s="1">
        <f>STDEV(H182:H184)</f>
        <v>0.19245008972980415</v>
      </c>
      <c r="J182" s="1">
        <f>I182/SQRT(3)</f>
        <v>0.11111111111107007</v>
      </c>
      <c r="K182" s="1">
        <v>531</v>
      </c>
      <c r="L182" s="1">
        <v>1039</v>
      </c>
    </row>
    <row r="183" spans="1:12">
      <c r="A183" s="3">
        <v>36361</v>
      </c>
      <c r="B183" s="1" t="s">
        <v>4252</v>
      </c>
      <c r="C183" s="1">
        <v>2</v>
      </c>
      <c r="D183" s="1" t="s">
        <v>4253</v>
      </c>
      <c r="E183" s="1">
        <v>23</v>
      </c>
      <c r="F183" s="1">
        <v>16</v>
      </c>
      <c r="G183" s="1">
        <v>14</v>
      </c>
      <c r="H183" s="1">
        <f t="shared" si="2"/>
        <v>17.666666666666668</v>
      </c>
      <c r="K183" s="1">
        <v>661</v>
      </c>
      <c r="L183" s="1">
        <v>1039</v>
      </c>
    </row>
    <row r="184" spans="1:12">
      <c r="A184" s="3">
        <v>36361</v>
      </c>
      <c r="B184" s="1" t="s">
        <v>4254</v>
      </c>
      <c r="C184" s="1">
        <v>3</v>
      </c>
      <c r="D184" s="1" t="s">
        <v>4527</v>
      </c>
      <c r="E184" s="1">
        <v>15</v>
      </c>
      <c r="F184" s="1">
        <v>22</v>
      </c>
      <c r="G184" s="1">
        <v>16</v>
      </c>
      <c r="H184" s="1">
        <f t="shared" si="2"/>
        <v>17.666666666666668</v>
      </c>
      <c r="K184" s="1">
        <v>661</v>
      </c>
      <c r="L184" s="1">
        <v>1039</v>
      </c>
    </row>
    <row r="185" spans="1:12">
      <c r="A185" s="3">
        <v>36368</v>
      </c>
      <c r="B185" s="1" t="s">
        <v>4528</v>
      </c>
      <c r="C185" s="1">
        <v>1</v>
      </c>
      <c r="D185" s="1" t="s">
        <v>4529</v>
      </c>
      <c r="E185" s="1">
        <v>27</v>
      </c>
      <c r="F185" s="1">
        <v>13</v>
      </c>
      <c r="G185" s="1">
        <v>14</v>
      </c>
      <c r="H185" s="1">
        <f t="shared" si="2"/>
        <v>18</v>
      </c>
      <c r="I185" s="1">
        <f>STDEV(H185:H187)</f>
        <v>1.7320508075688772</v>
      </c>
      <c r="J185" s="1">
        <f>I185/SQRT(3)</f>
        <v>1</v>
      </c>
      <c r="K185" s="1">
        <v>531</v>
      </c>
      <c r="L185" s="1">
        <v>1039</v>
      </c>
    </row>
    <row r="186" spans="1:12">
      <c r="A186" s="3">
        <v>36368</v>
      </c>
      <c r="B186" s="1" t="s">
        <v>4530</v>
      </c>
      <c r="C186" s="1">
        <v>2</v>
      </c>
      <c r="D186" s="1" t="s">
        <v>4531</v>
      </c>
      <c r="E186" s="1">
        <v>26</v>
      </c>
      <c r="F186" s="1">
        <v>10</v>
      </c>
      <c r="G186" s="1">
        <v>18</v>
      </c>
      <c r="H186" s="1">
        <f t="shared" si="2"/>
        <v>18</v>
      </c>
      <c r="K186" s="1">
        <v>661</v>
      </c>
      <c r="L186" s="1">
        <v>1039</v>
      </c>
    </row>
    <row r="187" spans="1:12">
      <c r="A187" s="3">
        <v>36368</v>
      </c>
      <c r="B187" s="1" t="s">
        <v>4532</v>
      </c>
      <c r="C187" s="1">
        <v>3</v>
      </c>
      <c r="D187" s="1" t="s">
        <v>4533</v>
      </c>
      <c r="E187" s="1">
        <v>21</v>
      </c>
      <c r="F187" s="1">
        <v>12</v>
      </c>
      <c r="G187" s="1">
        <v>30</v>
      </c>
      <c r="H187" s="1">
        <f t="shared" si="2"/>
        <v>21</v>
      </c>
      <c r="K187" s="1">
        <v>531</v>
      </c>
      <c r="L187" s="1">
        <v>1039</v>
      </c>
    </row>
    <row r="188" spans="1:12">
      <c r="A188" s="3">
        <v>36375</v>
      </c>
      <c r="B188" s="1" t="s">
        <v>4534</v>
      </c>
      <c r="C188" s="1">
        <v>1</v>
      </c>
      <c r="D188" s="1" t="s">
        <v>4535</v>
      </c>
      <c r="E188" s="1">
        <v>2</v>
      </c>
      <c r="F188" s="1">
        <v>1</v>
      </c>
      <c r="G188" s="1">
        <v>3</v>
      </c>
      <c r="H188" s="1">
        <f t="shared" si="2"/>
        <v>2</v>
      </c>
      <c r="I188" s="1">
        <f>STDEV(H188:H190)</f>
        <v>1.3877773329774223</v>
      </c>
      <c r="J188" s="1">
        <f>I188/SQRT(3)</f>
        <v>0.80123361676977578</v>
      </c>
      <c r="K188" s="1">
        <v>531</v>
      </c>
      <c r="L188" s="1">
        <v>1192</v>
      </c>
    </row>
    <row r="189" spans="1:12">
      <c r="A189" s="3">
        <v>36375</v>
      </c>
      <c r="B189" s="1" t="s">
        <v>4536</v>
      </c>
      <c r="C189" s="1">
        <v>2</v>
      </c>
      <c r="D189" s="1" t="s">
        <v>4537</v>
      </c>
      <c r="E189" s="1">
        <v>7</v>
      </c>
      <c r="F189" s="1">
        <v>4</v>
      </c>
      <c r="G189" s="1">
        <v>3</v>
      </c>
      <c r="H189" s="1">
        <f t="shared" si="2"/>
        <v>4.666666666666667</v>
      </c>
      <c r="K189" s="1">
        <v>531</v>
      </c>
      <c r="L189" s="1">
        <v>1192</v>
      </c>
    </row>
    <row r="190" spans="1:12">
      <c r="A190" s="3">
        <v>36375</v>
      </c>
      <c r="B190" s="1" t="s">
        <v>4538</v>
      </c>
      <c r="C190" s="1">
        <v>3</v>
      </c>
      <c r="D190" s="1" t="s">
        <v>4539</v>
      </c>
      <c r="E190" s="1">
        <v>7</v>
      </c>
      <c r="F190" s="1">
        <v>4</v>
      </c>
      <c r="G190" s="1">
        <v>1</v>
      </c>
      <c r="H190" s="1">
        <f t="shared" si="2"/>
        <v>4</v>
      </c>
      <c r="K190" s="1">
        <v>531</v>
      </c>
      <c r="L190" s="1">
        <v>1192</v>
      </c>
    </row>
    <row r="191" spans="1:12">
      <c r="A191" s="3">
        <v>36382</v>
      </c>
      <c r="B191" s="1" t="s">
        <v>4540</v>
      </c>
      <c r="C191" s="1">
        <v>1</v>
      </c>
      <c r="D191" s="1" t="s">
        <v>4831</v>
      </c>
      <c r="E191" s="1">
        <v>9</v>
      </c>
      <c r="F191" s="1">
        <v>5</v>
      </c>
      <c r="G191" s="1">
        <v>8</v>
      </c>
      <c r="H191" s="1">
        <f t="shared" si="2"/>
        <v>7.333333333333333</v>
      </c>
      <c r="I191" s="1">
        <f>STDEV(H191:H193)</f>
        <v>0.83887049280785608</v>
      </c>
      <c r="J191" s="1">
        <f>I191/SQRT(3)</f>
        <v>0.48432210483784977</v>
      </c>
      <c r="K191" s="1">
        <v>531</v>
      </c>
      <c r="L191" s="1">
        <v>1192</v>
      </c>
    </row>
    <row r="192" spans="1:12">
      <c r="A192" s="3">
        <v>36382</v>
      </c>
      <c r="B192" s="1" t="s">
        <v>4832</v>
      </c>
      <c r="C192" s="1">
        <v>2</v>
      </c>
      <c r="D192" s="1" t="s">
        <v>4833</v>
      </c>
      <c r="E192" s="1">
        <v>8</v>
      </c>
      <c r="F192" s="1">
        <v>5</v>
      </c>
      <c r="G192" s="1">
        <v>7</v>
      </c>
      <c r="H192" s="1">
        <f t="shared" si="2"/>
        <v>6.666666666666667</v>
      </c>
      <c r="K192" s="1">
        <v>531</v>
      </c>
      <c r="L192" s="1">
        <v>1192</v>
      </c>
    </row>
    <row r="193" spans="1:12">
      <c r="A193" s="3">
        <v>36382</v>
      </c>
      <c r="B193" s="1" t="s">
        <v>4834</v>
      </c>
      <c r="C193" s="1">
        <v>3</v>
      </c>
      <c r="D193" s="1" t="s">
        <v>4835</v>
      </c>
      <c r="E193" s="1">
        <v>8</v>
      </c>
      <c r="F193" s="1">
        <v>6</v>
      </c>
      <c r="G193" s="1">
        <v>11</v>
      </c>
      <c r="H193" s="1">
        <f t="shared" si="2"/>
        <v>8.3333333333333339</v>
      </c>
      <c r="K193" s="1">
        <v>531</v>
      </c>
      <c r="L193" s="1">
        <v>1192</v>
      </c>
    </row>
    <row r="194" spans="1:12">
      <c r="A194" s="3">
        <v>36389</v>
      </c>
      <c r="B194" s="1" t="s">
        <v>4836</v>
      </c>
      <c r="C194" s="1">
        <v>1</v>
      </c>
      <c r="D194" s="1" t="s">
        <v>4837</v>
      </c>
      <c r="E194" s="1">
        <v>2</v>
      </c>
      <c r="F194" s="1">
        <v>7</v>
      </c>
      <c r="G194" s="1">
        <v>8</v>
      </c>
      <c r="H194" s="1">
        <f t="shared" ref="H194:H257" si="3">AVERAGE(E194:G194)</f>
        <v>5.666666666666667</v>
      </c>
      <c r="I194" s="1">
        <f>STDEV(H194:H196)</f>
        <v>1.2018504251546653</v>
      </c>
      <c r="J194" s="1">
        <f>I194/SQRT(3)</f>
        <v>0.69388866648871228</v>
      </c>
      <c r="K194" s="1">
        <v>531</v>
      </c>
      <c r="L194" s="1">
        <v>1192</v>
      </c>
    </row>
    <row r="195" spans="1:12">
      <c r="A195" s="3">
        <v>36389</v>
      </c>
      <c r="B195" s="1" t="s">
        <v>5118</v>
      </c>
      <c r="C195" s="1">
        <v>2</v>
      </c>
      <c r="D195" s="1" t="s">
        <v>5119</v>
      </c>
      <c r="E195" s="1">
        <v>7</v>
      </c>
      <c r="F195" s="1">
        <v>8</v>
      </c>
      <c r="G195" s="1">
        <v>4</v>
      </c>
      <c r="H195" s="1">
        <f t="shared" si="3"/>
        <v>6.333333333333333</v>
      </c>
      <c r="K195" s="1">
        <v>661</v>
      </c>
      <c r="L195" s="1">
        <v>1192</v>
      </c>
    </row>
    <row r="196" spans="1:12">
      <c r="A196" s="3">
        <v>36389</v>
      </c>
      <c r="B196" s="1" t="s">
        <v>5120</v>
      </c>
      <c r="C196" s="1">
        <v>3</v>
      </c>
      <c r="D196" s="1" t="s">
        <v>5121</v>
      </c>
      <c r="E196" s="1">
        <v>4</v>
      </c>
      <c r="F196" s="1">
        <v>6</v>
      </c>
      <c r="G196" s="1">
        <v>2</v>
      </c>
      <c r="H196" s="1">
        <f t="shared" si="3"/>
        <v>4</v>
      </c>
      <c r="K196" s="1">
        <v>661</v>
      </c>
      <c r="L196" s="1">
        <v>1192</v>
      </c>
    </row>
    <row r="197" spans="1:12">
      <c r="A197" s="3">
        <v>36307</v>
      </c>
      <c r="B197" s="1" t="s">
        <v>5122</v>
      </c>
      <c r="C197" s="1">
        <v>1</v>
      </c>
      <c r="D197" s="1" t="s">
        <v>5403</v>
      </c>
      <c r="E197" s="1">
        <v>40</v>
      </c>
      <c r="F197" s="1">
        <v>38</v>
      </c>
      <c r="G197" s="1">
        <v>3</v>
      </c>
      <c r="H197" s="1">
        <f t="shared" si="3"/>
        <v>27</v>
      </c>
      <c r="I197" s="1">
        <f>STDEV(H197:H199)</f>
        <v>12.62419781096486</v>
      </c>
      <c r="J197" s="1">
        <f>I197/SQRT(3)</f>
        <v>7.2885840044636465</v>
      </c>
      <c r="K197" s="1">
        <v>531</v>
      </c>
      <c r="L197" s="1">
        <v>9529</v>
      </c>
    </row>
    <row r="198" spans="1:12">
      <c r="A198" s="3">
        <v>36307</v>
      </c>
      <c r="B198" s="1" t="s">
        <v>5404</v>
      </c>
      <c r="C198" s="1">
        <v>2</v>
      </c>
      <c r="D198" s="1" t="s">
        <v>5405</v>
      </c>
      <c r="E198" s="1">
        <v>45</v>
      </c>
      <c r="F198" s="1">
        <v>52</v>
      </c>
      <c r="G198" s="1">
        <v>57</v>
      </c>
      <c r="H198" s="1">
        <f t="shared" si="3"/>
        <v>51.333333333333336</v>
      </c>
      <c r="K198" s="1">
        <v>531</v>
      </c>
      <c r="L198" s="1">
        <v>9529</v>
      </c>
    </row>
    <row r="199" spans="1:12">
      <c r="A199" s="3">
        <v>36307</v>
      </c>
      <c r="B199" s="1" t="s">
        <v>5406</v>
      </c>
      <c r="C199" s="1">
        <v>3</v>
      </c>
      <c r="D199" s="1" t="s">
        <v>5407</v>
      </c>
      <c r="E199" s="1">
        <v>27</v>
      </c>
      <c r="F199" s="1">
        <v>40</v>
      </c>
      <c r="G199" s="1">
        <v>33</v>
      </c>
      <c r="H199" s="1">
        <f t="shared" si="3"/>
        <v>33.333333333333336</v>
      </c>
      <c r="K199" s="1">
        <v>531</v>
      </c>
      <c r="L199" s="1">
        <v>9529</v>
      </c>
    </row>
    <row r="200" spans="1:12">
      <c r="A200" s="3">
        <v>36312</v>
      </c>
      <c r="B200" s="1" t="s">
        <v>5408</v>
      </c>
      <c r="C200" s="1">
        <v>1</v>
      </c>
      <c r="D200" s="1" t="s">
        <v>5409</v>
      </c>
      <c r="E200" s="1">
        <v>54</v>
      </c>
      <c r="F200" s="1">
        <v>59</v>
      </c>
      <c r="G200" s="1">
        <v>28</v>
      </c>
      <c r="H200" s="1">
        <f t="shared" si="3"/>
        <v>47</v>
      </c>
      <c r="I200" s="1">
        <f>STDEV(H200:H202)</f>
        <v>15.254628927106165</v>
      </c>
      <c r="J200" s="1">
        <f>I200/SQRT(3)</f>
        <v>8.807264117452597</v>
      </c>
      <c r="K200" s="1">
        <v>531</v>
      </c>
      <c r="L200" s="1">
        <v>9529</v>
      </c>
    </row>
    <row r="201" spans="1:12">
      <c r="A201" s="3">
        <v>36312</v>
      </c>
      <c r="B201" s="1" t="s">
        <v>5410</v>
      </c>
      <c r="C201" s="1">
        <v>2</v>
      </c>
      <c r="D201" s="1" t="s">
        <v>5411</v>
      </c>
      <c r="E201" s="1">
        <v>15</v>
      </c>
      <c r="F201" s="1">
        <v>30</v>
      </c>
      <c r="G201" s="1">
        <v>7</v>
      </c>
      <c r="H201" s="1">
        <f t="shared" si="3"/>
        <v>17.333333333333332</v>
      </c>
      <c r="K201" s="1">
        <v>661</v>
      </c>
      <c r="L201" s="1">
        <v>9529</v>
      </c>
    </row>
    <row r="202" spans="1:12">
      <c r="A202" s="3">
        <v>36312</v>
      </c>
      <c r="B202" s="1" t="s">
        <v>5412</v>
      </c>
      <c r="C202" s="1">
        <v>3</v>
      </c>
      <c r="D202" s="1" t="s">
        <v>5413</v>
      </c>
      <c r="E202" s="1">
        <v>32</v>
      </c>
      <c r="F202" s="1">
        <v>62</v>
      </c>
      <c r="G202" s="1">
        <v>21</v>
      </c>
      <c r="H202" s="1">
        <f t="shared" si="3"/>
        <v>38.333333333333336</v>
      </c>
      <c r="K202" s="1">
        <v>531</v>
      </c>
      <c r="L202" s="1">
        <v>9529</v>
      </c>
    </row>
    <row r="203" spans="1:12">
      <c r="A203" s="3">
        <v>36319</v>
      </c>
      <c r="B203" s="1" t="s">
        <v>5414</v>
      </c>
      <c r="C203" s="1">
        <v>1</v>
      </c>
      <c r="D203" s="1" t="s">
        <v>5415</v>
      </c>
      <c r="E203" s="1">
        <v>119</v>
      </c>
      <c r="F203" s="1">
        <v>27</v>
      </c>
      <c r="G203" s="1">
        <v>33</v>
      </c>
      <c r="H203" s="1">
        <f t="shared" si="3"/>
        <v>59.666666666666664</v>
      </c>
      <c r="I203" s="1">
        <f>STDEV(H203:H205)</f>
        <v>8.6752094648636611</v>
      </c>
      <c r="J203" s="1">
        <f>I203/SQRT(3)</f>
        <v>5.0086345198154243</v>
      </c>
      <c r="K203" s="1">
        <v>531</v>
      </c>
      <c r="L203" s="1">
        <v>9529</v>
      </c>
    </row>
    <row r="204" spans="1:12">
      <c r="A204" s="3">
        <v>36319</v>
      </c>
      <c r="B204" s="1" t="s">
        <v>5715</v>
      </c>
      <c r="C204" s="1">
        <v>2</v>
      </c>
      <c r="D204" s="1" t="s">
        <v>5716</v>
      </c>
      <c r="E204" s="1">
        <v>54</v>
      </c>
      <c r="F204" s="1">
        <v>61</v>
      </c>
      <c r="G204" s="1">
        <v>12</v>
      </c>
      <c r="H204" s="1">
        <f t="shared" si="3"/>
        <v>42.333333333333336</v>
      </c>
      <c r="K204" s="1">
        <v>661</v>
      </c>
      <c r="L204" s="1">
        <v>9529</v>
      </c>
    </row>
    <row r="205" spans="1:12">
      <c r="A205" s="3">
        <v>36319</v>
      </c>
      <c r="B205" s="1" t="s">
        <v>5717</v>
      </c>
      <c r="C205" s="1">
        <v>3</v>
      </c>
      <c r="D205" s="1" t="s">
        <v>5718</v>
      </c>
      <c r="E205" s="1">
        <v>74</v>
      </c>
      <c r="F205" s="1">
        <v>47</v>
      </c>
      <c r="G205" s="1">
        <v>34</v>
      </c>
      <c r="H205" s="1">
        <f t="shared" si="3"/>
        <v>51.666666666666664</v>
      </c>
      <c r="K205" s="1">
        <v>531</v>
      </c>
      <c r="L205" s="1">
        <v>9529</v>
      </c>
    </row>
    <row r="206" spans="1:12">
      <c r="A206" s="3">
        <v>36326</v>
      </c>
      <c r="B206" s="1" t="s">
        <v>5719</v>
      </c>
      <c r="C206" s="1">
        <v>1</v>
      </c>
      <c r="D206" s="1" t="s">
        <v>5720</v>
      </c>
      <c r="E206" s="1">
        <v>66</v>
      </c>
      <c r="F206" s="1">
        <v>62</v>
      </c>
      <c r="G206" s="1">
        <v>36</v>
      </c>
      <c r="H206" s="1">
        <f t="shared" si="3"/>
        <v>54.666666666666664</v>
      </c>
      <c r="I206" s="1">
        <f>STDEV(H206:H208)</f>
        <v>11.82433147432935</v>
      </c>
      <c r="J206" s="1">
        <f>I206/SQRT(3)</f>
        <v>6.8267809596914155</v>
      </c>
      <c r="K206" s="1">
        <v>661</v>
      </c>
      <c r="L206" s="1">
        <v>9529</v>
      </c>
    </row>
    <row r="207" spans="1:12">
      <c r="A207" s="3">
        <v>36326</v>
      </c>
      <c r="B207" s="1" t="s">
        <v>5721</v>
      </c>
      <c r="C207" s="1">
        <v>2</v>
      </c>
      <c r="D207" s="1" t="s">
        <v>5726</v>
      </c>
      <c r="E207" s="1">
        <v>30</v>
      </c>
      <c r="F207" s="1">
        <v>43</v>
      </c>
      <c r="G207" s="1">
        <v>46</v>
      </c>
      <c r="H207" s="1">
        <f t="shared" si="3"/>
        <v>39.666666666666664</v>
      </c>
      <c r="K207" s="1">
        <v>661</v>
      </c>
      <c r="L207" s="1">
        <v>9529</v>
      </c>
    </row>
    <row r="208" spans="1:12">
      <c r="A208" s="3">
        <v>36326</v>
      </c>
      <c r="B208" s="1" t="s">
        <v>5727</v>
      </c>
      <c r="C208" s="1">
        <v>3</v>
      </c>
      <c r="D208" s="1" t="s">
        <v>5728</v>
      </c>
      <c r="E208" s="1">
        <v>45</v>
      </c>
      <c r="F208" s="1">
        <v>66</v>
      </c>
      <c r="G208" s="1">
        <v>78</v>
      </c>
      <c r="H208" s="1">
        <f t="shared" si="3"/>
        <v>63</v>
      </c>
      <c r="K208" s="1">
        <v>661</v>
      </c>
      <c r="L208" s="1">
        <v>9529</v>
      </c>
    </row>
    <row r="209" spans="1:12">
      <c r="A209" s="3">
        <v>36333</v>
      </c>
      <c r="B209" s="1" t="s">
        <v>5729</v>
      </c>
      <c r="C209" s="1">
        <v>1</v>
      </c>
      <c r="D209" s="1" t="s">
        <v>5730</v>
      </c>
      <c r="E209" s="1">
        <v>34</v>
      </c>
      <c r="F209" s="1">
        <v>32</v>
      </c>
      <c r="G209" s="1">
        <v>12</v>
      </c>
      <c r="H209" s="1">
        <f t="shared" si="3"/>
        <v>26</v>
      </c>
      <c r="I209" s="1">
        <f>STDEV(H209:H211)</f>
        <v>5.4194437325587721</v>
      </c>
      <c r="J209" s="1">
        <f>I209/SQRT(3)</f>
        <v>3.1289172978508373</v>
      </c>
      <c r="K209" s="1">
        <v>531</v>
      </c>
      <c r="L209" s="1">
        <v>9529</v>
      </c>
    </row>
    <row r="210" spans="1:12">
      <c r="A210" s="3">
        <v>36333</v>
      </c>
      <c r="B210" s="1" t="s">
        <v>5731</v>
      </c>
      <c r="C210" s="1">
        <v>2</v>
      </c>
      <c r="D210" s="1" t="s">
        <v>5433</v>
      </c>
      <c r="E210" s="1">
        <v>11</v>
      </c>
      <c r="F210" s="1">
        <v>22</v>
      </c>
      <c r="G210" s="1">
        <v>14</v>
      </c>
      <c r="H210" s="1">
        <f t="shared" si="3"/>
        <v>15.666666666666666</v>
      </c>
      <c r="K210" s="1">
        <v>531</v>
      </c>
      <c r="L210" s="1">
        <v>9529</v>
      </c>
    </row>
    <row r="211" spans="1:12">
      <c r="A211" s="3">
        <v>36333</v>
      </c>
      <c r="B211" s="1" t="s">
        <v>5434</v>
      </c>
      <c r="C211" s="1">
        <v>3</v>
      </c>
      <c r="D211" s="1" t="s">
        <v>5435</v>
      </c>
      <c r="E211" s="1">
        <v>23</v>
      </c>
      <c r="F211" s="1">
        <v>25</v>
      </c>
      <c r="G211" s="1">
        <v>23</v>
      </c>
      <c r="H211" s="1">
        <f t="shared" si="3"/>
        <v>23.666666666666668</v>
      </c>
      <c r="K211" s="1">
        <v>531</v>
      </c>
      <c r="L211" s="1">
        <v>9529</v>
      </c>
    </row>
    <row r="212" spans="1:12">
      <c r="A212" s="3">
        <v>36340</v>
      </c>
      <c r="B212" s="1" t="s">
        <v>5436</v>
      </c>
      <c r="C212" s="1">
        <v>1</v>
      </c>
      <c r="D212" s="1" t="s">
        <v>5159</v>
      </c>
      <c r="E212" s="1">
        <v>5</v>
      </c>
      <c r="F212" s="1">
        <v>13</v>
      </c>
      <c r="G212" s="1">
        <v>5</v>
      </c>
      <c r="H212" s="1">
        <f t="shared" si="3"/>
        <v>7.666666666666667</v>
      </c>
      <c r="I212" s="1">
        <f>STDEV(H212:H214)</f>
        <v>1.5030832509409624</v>
      </c>
      <c r="J212" s="1">
        <f>I212/SQRT(3)</f>
        <v>0.86780551954518248</v>
      </c>
      <c r="K212" s="1">
        <v>661</v>
      </c>
      <c r="L212" s="1">
        <v>9529</v>
      </c>
    </row>
    <row r="213" spans="1:12">
      <c r="A213" s="3">
        <v>36340</v>
      </c>
      <c r="B213" s="1" t="s">
        <v>5160</v>
      </c>
      <c r="C213" s="1">
        <v>2</v>
      </c>
      <c r="D213" s="1" t="s">
        <v>5161</v>
      </c>
      <c r="E213" s="1">
        <v>3</v>
      </c>
      <c r="F213" s="1">
        <v>8</v>
      </c>
      <c r="G213" s="1">
        <v>3</v>
      </c>
      <c r="H213" s="1">
        <f t="shared" si="3"/>
        <v>4.666666666666667</v>
      </c>
      <c r="K213" s="1">
        <v>661</v>
      </c>
      <c r="L213" s="1">
        <v>9529</v>
      </c>
    </row>
    <row r="214" spans="1:12">
      <c r="A214" s="3">
        <v>36340</v>
      </c>
      <c r="B214" s="1" t="s">
        <v>5162</v>
      </c>
      <c r="C214" s="1">
        <v>3</v>
      </c>
      <c r="D214" s="1" t="s">
        <v>5163</v>
      </c>
      <c r="E214" s="1">
        <v>11</v>
      </c>
      <c r="F214" s="1">
        <v>3</v>
      </c>
      <c r="G214" s="1">
        <v>4</v>
      </c>
      <c r="H214" s="1">
        <f t="shared" si="3"/>
        <v>6</v>
      </c>
      <c r="K214" s="1">
        <v>661</v>
      </c>
      <c r="L214" s="1">
        <v>9529</v>
      </c>
    </row>
    <row r="215" spans="1:12">
      <c r="A215" s="3">
        <v>36347</v>
      </c>
      <c r="B215" s="1" t="s">
        <v>5164</v>
      </c>
      <c r="C215" s="1">
        <v>1</v>
      </c>
      <c r="D215" s="1" t="s">
        <v>5165</v>
      </c>
      <c r="E215" s="1">
        <v>1</v>
      </c>
      <c r="F215" s="1">
        <v>0</v>
      </c>
      <c r="G215" s="1">
        <v>1</v>
      </c>
      <c r="H215" s="1">
        <f t="shared" si="3"/>
        <v>0.66666666666666663</v>
      </c>
      <c r="I215" s="1">
        <f>STDEV(H215:H217)</f>
        <v>0.19245008972987598</v>
      </c>
      <c r="J215" s="1">
        <f>I215/SQRT(3)</f>
        <v>0.11111111111111154</v>
      </c>
      <c r="K215" s="1">
        <v>531</v>
      </c>
      <c r="L215" s="1">
        <v>9529</v>
      </c>
    </row>
    <row r="216" spans="1:12">
      <c r="A216" s="3">
        <v>36347</v>
      </c>
      <c r="B216" s="1" t="s">
        <v>5166</v>
      </c>
      <c r="C216" s="1">
        <v>2</v>
      </c>
      <c r="D216" s="1" t="s">
        <v>5167</v>
      </c>
      <c r="E216" s="1">
        <v>1</v>
      </c>
      <c r="F216" s="1">
        <v>0</v>
      </c>
      <c r="G216" s="1">
        <v>2</v>
      </c>
      <c r="H216" s="1">
        <f t="shared" si="3"/>
        <v>1</v>
      </c>
      <c r="K216" s="1">
        <v>531</v>
      </c>
      <c r="L216" s="1">
        <v>9529</v>
      </c>
    </row>
    <row r="217" spans="1:12">
      <c r="A217" s="3">
        <v>36347</v>
      </c>
      <c r="B217" s="1" t="s">
        <v>5168</v>
      </c>
      <c r="C217" s="1">
        <v>3</v>
      </c>
      <c r="D217" s="1" t="s">
        <v>5169</v>
      </c>
      <c r="E217" s="1">
        <v>0</v>
      </c>
      <c r="F217" s="1">
        <v>2</v>
      </c>
      <c r="G217" s="1">
        <v>0</v>
      </c>
      <c r="H217" s="1">
        <f t="shared" si="3"/>
        <v>0.66666666666666663</v>
      </c>
      <c r="K217" s="1">
        <v>531</v>
      </c>
      <c r="L217" s="1">
        <v>9529</v>
      </c>
    </row>
    <row r="218" spans="1:12">
      <c r="A218" s="3">
        <v>36354</v>
      </c>
      <c r="B218" s="1" t="s">
        <v>5170</v>
      </c>
      <c r="C218" s="1">
        <v>1</v>
      </c>
      <c r="D218" s="1" t="s">
        <v>5171</v>
      </c>
      <c r="E218" s="1">
        <v>2</v>
      </c>
      <c r="F218" s="1">
        <v>4</v>
      </c>
      <c r="G218" s="1">
        <v>1</v>
      </c>
      <c r="H218" s="1">
        <f t="shared" si="3"/>
        <v>2.3333333333333335</v>
      </c>
      <c r="I218" s="1">
        <f>STDEV(H218:H220)</f>
        <v>1.0000000000000009</v>
      </c>
      <c r="J218" s="1">
        <f>I218/SQRT(3)</f>
        <v>0.57735026918962629</v>
      </c>
      <c r="K218" s="1">
        <v>661</v>
      </c>
      <c r="L218" s="1">
        <v>9529</v>
      </c>
    </row>
    <row r="219" spans="1:12">
      <c r="A219" s="3">
        <v>36354</v>
      </c>
      <c r="B219" s="1" t="s">
        <v>5172</v>
      </c>
      <c r="C219" s="1">
        <v>2</v>
      </c>
      <c r="D219" s="1" t="s">
        <v>5173</v>
      </c>
      <c r="E219" s="1">
        <v>1</v>
      </c>
      <c r="F219" s="1">
        <v>1</v>
      </c>
      <c r="G219" s="1">
        <v>2</v>
      </c>
      <c r="H219" s="1">
        <f t="shared" si="3"/>
        <v>1.3333333333333333</v>
      </c>
      <c r="K219" s="1">
        <v>661</v>
      </c>
      <c r="L219" s="1">
        <v>9529</v>
      </c>
    </row>
    <row r="220" spans="1:12">
      <c r="A220" s="3">
        <v>36354</v>
      </c>
      <c r="B220" s="1" t="s">
        <v>5174</v>
      </c>
      <c r="C220" s="1">
        <v>3</v>
      </c>
      <c r="D220" s="1" t="s">
        <v>5175</v>
      </c>
      <c r="E220" s="1">
        <v>3</v>
      </c>
      <c r="F220" s="1">
        <v>3</v>
      </c>
      <c r="G220" s="1">
        <v>4</v>
      </c>
      <c r="H220" s="1">
        <f t="shared" si="3"/>
        <v>3.3333333333333335</v>
      </c>
      <c r="K220" s="1">
        <v>661</v>
      </c>
      <c r="L220" s="1">
        <v>9529</v>
      </c>
    </row>
    <row r="221" spans="1:12">
      <c r="A221" s="3">
        <v>36361</v>
      </c>
      <c r="B221" s="1" t="s">
        <v>5176</v>
      </c>
      <c r="C221" s="1">
        <v>1</v>
      </c>
      <c r="D221" s="1" t="s">
        <v>5177</v>
      </c>
      <c r="E221" s="1">
        <v>4</v>
      </c>
      <c r="F221" s="1">
        <v>6</v>
      </c>
      <c r="G221" s="1">
        <v>7</v>
      </c>
      <c r="H221" s="1">
        <f t="shared" si="3"/>
        <v>5.666666666666667</v>
      </c>
      <c r="I221" s="1">
        <f>STDEV(H221:H223)</f>
        <v>1.8954135676924411</v>
      </c>
      <c r="J221" s="1">
        <f>I221/SQRT(3)</f>
        <v>1.0943175335328998</v>
      </c>
      <c r="K221" s="1">
        <v>531</v>
      </c>
      <c r="L221" s="1">
        <v>9529</v>
      </c>
    </row>
    <row r="222" spans="1:12">
      <c r="A222" s="3">
        <v>36361</v>
      </c>
      <c r="B222" s="1" t="s">
        <v>5178</v>
      </c>
      <c r="C222" s="1">
        <v>2</v>
      </c>
      <c r="D222" s="1" t="s">
        <v>5179</v>
      </c>
      <c r="E222" s="1">
        <v>3</v>
      </c>
      <c r="F222" s="1">
        <v>5</v>
      </c>
      <c r="G222" s="1">
        <v>1</v>
      </c>
      <c r="H222" s="1">
        <f t="shared" si="3"/>
        <v>3</v>
      </c>
      <c r="K222" s="1">
        <v>661</v>
      </c>
      <c r="L222" s="1">
        <v>9529</v>
      </c>
    </row>
    <row r="223" spans="1:12">
      <c r="A223" s="3">
        <v>36361</v>
      </c>
      <c r="B223" s="1" t="s">
        <v>5180</v>
      </c>
      <c r="C223" s="1">
        <v>3</v>
      </c>
      <c r="D223" s="1" t="s">
        <v>5181</v>
      </c>
      <c r="E223" s="1">
        <v>3</v>
      </c>
      <c r="F223" s="1">
        <v>8</v>
      </c>
      <c r="G223" s="1">
        <v>9</v>
      </c>
      <c r="H223" s="1">
        <f t="shared" si="3"/>
        <v>6.666666666666667</v>
      </c>
      <c r="K223" s="1">
        <v>661</v>
      </c>
      <c r="L223" s="1">
        <v>9529</v>
      </c>
    </row>
    <row r="224" spans="1:12">
      <c r="A224" s="3">
        <v>36368</v>
      </c>
      <c r="B224" s="1" t="s">
        <v>5182</v>
      </c>
      <c r="C224" s="1">
        <v>1</v>
      </c>
      <c r="D224" s="1" t="s">
        <v>5183</v>
      </c>
      <c r="E224" s="1">
        <v>2</v>
      </c>
      <c r="F224" s="1">
        <v>3</v>
      </c>
      <c r="G224" s="1">
        <v>2</v>
      </c>
      <c r="H224" s="1">
        <f t="shared" si="3"/>
        <v>2.3333333333333335</v>
      </c>
      <c r="I224" s="1">
        <f>STDEV(H224:H226)</f>
        <v>0.88191710368819731</v>
      </c>
      <c r="J224" s="1">
        <f>I224/SQRT(3)</f>
        <v>0.50917507721731581</v>
      </c>
      <c r="K224" s="1">
        <v>531</v>
      </c>
      <c r="L224" s="1">
        <v>9529</v>
      </c>
    </row>
    <row r="225" spans="1:12">
      <c r="A225" s="3">
        <v>36368</v>
      </c>
      <c r="B225" s="1" t="s">
        <v>5184</v>
      </c>
      <c r="C225" s="1">
        <v>2</v>
      </c>
      <c r="D225" s="1" t="s">
        <v>5185</v>
      </c>
      <c r="E225" s="1">
        <v>1</v>
      </c>
      <c r="F225" s="1">
        <v>1</v>
      </c>
      <c r="G225" s="1">
        <v>0</v>
      </c>
      <c r="H225" s="1">
        <f t="shared" si="3"/>
        <v>0.66666666666666663</v>
      </c>
      <c r="K225" s="1">
        <v>661</v>
      </c>
      <c r="L225" s="1">
        <v>9529</v>
      </c>
    </row>
    <row r="226" spans="1:12">
      <c r="A226" s="3">
        <v>36368</v>
      </c>
      <c r="B226" s="1" t="s">
        <v>5186</v>
      </c>
      <c r="C226" s="1">
        <v>3</v>
      </c>
      <c r="D226" s="1" t="s">
        <v>5187</v>
      </c>
      <c r="E226" s="1">
        <v>0</v>
      </c>
      <c r="F226" s="1">
        <v>1</v>
      </c>
      <c r="G226" s="1">
        <v>2</v>
      </c>
      <c r="H226" s="1">
        <f t="shared" si="3"/>
        <v>1</v>
      </c>
      <c r="K226" s="1">
        <v>531</v>
      </c>
      <c r="L226" s="1">
        <v>9529</v>
      </c>
    </row>
    <row r="227" spans="1:12">
      <c r="A227" s="3">
        <v>36375</v>
      </c>
      <c r="B227" s="1" t="s">
        <v>5188</v>
      </c>
      <c r="C227" s="1">
        <v>1</v>
      </c>
      <c r="D227" s="1" t="s">
        <v>5189</v>
      </c>
      <c r="E227" s="1">
        <v>7</v>
      </c>
      <c r="F227" s="1">
        <v>2</v>
      </c>
      <c r="G227" s="1">
        <v>0</v>
      </c>
      <c r="H227" s="1">
        <f t="shared" si="3"/>
        <v>3</v>
      </c>
      <c r="I227" s="1">
        <f>STDEV(H227:H229)</f>
        <v>0.69388866648870795</v>
      </c>
      <c r="J227" s="1">
        <f>I227/SQRT(3)</f>
        <v>0.400616808384886</v>
      </c>
      <c r="K227" s="1">
        <v>531</v>
      </c>
      <c r="L227" s="1">
        <v>9529</v>
      </c>
    </row>
    <row r="228" spans="1:12">
      <c r="A228" s="3">
        <v>36375</v>
      </c>
      <c r="B228" s="1" t="s">
        <v>4908</v>
      </c>
      <c r="C228" s="1">
        <v>2</v>
      </c>
      <c r="D228" s="1" t="s">
        <v>4909</v>
      </c>
      <c r="E228" s="1">
        <v>4</v>
      </c>
      <c r="F228" s="1">
        <v>2</v>
      </c>
      <c r="G228" s="1">
        <v>4</v>
      </c>
      <c r="H228" s="1">
        <f t="shared" si="3"/>
        <v>3.3333333333333335</v>
      </c>
      <c r="K228" s="1">
        <v>531</v>
      </c>
      <c r="L228" s="1">
        <v>9529</v>
      </c>
    </row>
    <row r="229" spans="1:12">
      <c r="A229" s="3">
        <v>36375</v>
      </c>
      <c r="B229" s="1" t="s">
        <v>4910</v>
      </c>
      <c r="C229" s="1">
        <v>3</v>
      </c>
      <c r="D229" s="1" t="s">
        <v>4911</v>
      </c>
      <c r="E229" s="1">
        <v>4</v>
      </c>
      <c r="F229" s="1">
        <v>7</v>
      </c>
      <c r="G229" s="1">
        <v>2</v>
      </c>
      <c r="H229" s="1">
        <f t="shared" si="3"/>
        <v>4.333333333333333</v>
      </c>
      <c r="K229" s="1">
        <v>531</v>
      </c>
      <c r="L229" s="1">
        <v>9529</v>
      </c>
    </row>
    <row r="230" spans="1:12">
      <c r="A230" s="3">
        <v>36382</v>
      </c>
      <c r="B230" s="1" t="s">
        <v>4912</v>
      </c>
      <c r="C230" s="1">
        <v>1</v>
      </c>
      <c r="D230" s="1" t="s">
        <v>5190</v>
      </c>
      <c r="E230" s="1">
        <v>14</v>
      </c>
      <c r="F230" s="1">
        <v>6</v>
      </c>
      <c r="G230" s="1">
        <v>7</v>
      </c>
      <c r="H230" s="1">
        <f t="shared" si="3"/>
        <v>9</v>
      </c>
      <c r="I230" s="1">
        <f>STDEV(H230:H232)</f>
        <v>1.6777409856157206</v>
      </c>
      <c r="J230" s="1">
        <f>I230/SQRT(3)</f>
        <v>0.96864420967570442</v>
      </c>
      <c r="K230" s="1">
        <v>531</v>
      </c>
      <c r="L230" s="1">
        <v>9529</v>
      </c>
    </row>
    <row r="231" spans="1:12">
      <c r="A231" s="3">
        <v>36382</v>
      </c>
      <c r="B231" s="1" t="s">
        <v>5191</v>
      </c>
      <c r="C231" s="1">
        <v>2</v>
      </c>
      <c r="D231" s="1" t="s">
        <v>5471</v>
      </c>
      <c r="E231" s="1">
        <v>12</v>
      </c>
      <c r="F231" s="1">
        <v>8</v>
      </c>
      <c r="G231" s="1">
        <v>13</v>
      </c>
      <c r="H231" s="1">
        <f t="shared" si="3"/>
        <v>11</v>
      </c>
      <c r="K231" s="1">
        <v>531</v>
      </c>
      <c r="L231" s="1">
        <v>9529</v>
      </c>
    </row>
    <row r="232" spans="1:12">
      <c r="A232" s="3">
        <v>36382</v>
      </c>
      <c r="B232" s="1" t="s">
        <v>5472</v>
      </c>
      <c r="C232" s="1">
        <v>3</v>
      </c>
      <c r="D232" s="1" t="s">
        <v>5473</v>
      </c>
      <c r="E232" s="1">
        <v>10</v>
      </c>
      <c r="F232" s="1">
        <v>4</v>
      </c>
      <c r="G232" s="1">
        <v>9</v>
      </c>
      <c r="H232" s="1">
        <f t="shared" si="3"/>
        <v>7.666666666666667</v>
      </c>
      <c r="K232" s="1">
        <v>531</v>
      </c>
      <c r="L232" s="1">
        <v>9529</v>
      </c>
    </row>
    <row r="233" spans="1:12">
      <c r="A233" s="3">
        <v>36389</v>
      </c>
      <c r="B233" s="1" t="s">
        <v>5474</v>
      </c>
      <c r="C233" s="1">
        <v>1</v>
      </c>
      <c r="D233" s="1" t="s">
        <v>5475</v>
      </c>
      <c r="E233" s="1">
        <v>1</v>
      </c>
      <c r="F233" s="1">
        <v>10</v>
      </c>
      <c r="G233" s="1">
        <v>21</v>
      </c>
      <c r="H233" s="1">
        <f t="shared" si="3"/>
        <v>10.666666666666666</v>
      </c>
      <c r="I233" s="1">
        <f>STDEV(H233:H235)</f>
        <v>0.5091750772173228</v>
      </c>
      <c r="J233" s="1">
        <f>I233/SQRT(3)</f>
        <v>0.29397236789606984</v>
      </c>
      <c r="K233" s="1">
        <v>531</v>
      </c>
      <c r="L233" s="1">
        <v>9529</v>
      </c>
    </row>
    <row r="234" spans="1:12">
      <c r="A234" s="3">
        <v>36389</v>
      </c>
      <c r="B234" s="1" t="s">
        <v>5476</v>
      </c>
      <c r="C234" s="1">
        <v>2</v>
      </c>
      <c r="D234" s="1" t="s">
        <v>5199</v>
      </c>
      <c r="E234" s="1">
        <v>10</v>
      </c>
      <c r="F234" s="1">
        <v>15</v>
      </c>
      <c r="G234" s="1">
        <v>9</v>
      </c>
      <c r="H234" s="1">
        <f t="shared" si="3"/>
        <v>11.333333333333334</v>
      </c>
      <c r="K234" s="1">
        <v>661</v>
      </c>
      <c r="L234" s="1">
        <v>9529</v>
      </c>
    </row>
    <row r="235" spans="1:12">
      <c r="A235" s="3">
        <v>36389</v>
      </c>
      <c r="B235" s="1" t="s">
        <v>5200</v>
      </c>
      <c r="C235" s="1">
        <v>3</v>
      </c>
      <c r="D235" s="1" t="s">
        <v>5201</v>
      </c>
      <c r="E235" s="1">
        <v>7</v>
      </c>
      <c r="F235" s="1">
        <v>13</v>
      </c>
      <c r="G235" s="1">
        <v>15</v>
      </c>
      <c r="H235" s="1">
        <f t="shared" si="3"/>
        <v>11.666666666666666</v>
      </c>
      <c r="K235" s="1">
        <v>661</v>
      </c>
      <c r="L235" s="1">
        <v>9529</v>
      </c>
    </row>
    <row r="236" spans="1:12">
      <c r="A236" s="3">
        <v>36307</v>
      </c>
      <c r="B236" s="1" t="s">
        <v>5202</v>
      </c>
      <c r="C236" s="1">
        <v>1</v>
      </c>
      <c r="D236" s="1" t="s">
        <v>5203</v>
      </c>
      <c r="E236" s="1">
        <v>0</v>
      </c>
      <c r="F236" s="1">
        <v>0</v>
      </c>
      <c r="G236" s="1">
        <v>0</v>
      </c>
      <c r="H236" s="1">
        <f t="shared" si="3"/>
        <v>0</v>
      </c>
      <c r="I236" s="1">
        <f>STDEV(H236:H238)</f>
        <v>0</v>
      </c>
      <c r="J236" s="1">
        <f>I236/SQRT(3)</f>
        <v>0</v>
      </c>
      <c r="K236" s="1">
        <v>531</v>
      </c>
      <c r="L236" s="1">
        <v>84480</v>
      </c>
    </row>
    <row r="237" spans="1:12">
      <c r="A237" s="3">
        <v>36307</v>
      </c>
      <c r="B237" s="1" t="s">
        <v>5204</v>
      </c>
      <c r="C237" s="1">
        <v>2</v>
      </c>
      <c r="D237" s="1" t="s">
        <v>5205</v>
      </c>
      <c r="E237" s="1">
        <v>0</v>
      </c>
      <c r="F237" s="1">
        <v>0</v>
      </c>
      <c r="G237" s="1">
        <v>0</v>
      </c>
      <c r="H237" s="1">
        <f t="shared" si="3"/>
        <v>0</v>
      </c>
      <c r="K237" s="1">
        <v>531</v>
      </c>
      <c r="L237" s="1">
        <v>84480</v>
      </c>
    </row>
    <row r="238" spans="1:12">
      <c r="A238" s="3">
        <v>36307</v>
      </c>
      <c r="B238" s="1" t="s">
        <v>5206</v>
      </c>
      <c r="C238" s="1">
        <v>3</v>
      </c>
      <c r="D238" s="1" t="s">
        <v>5207</v>
      </c>
      <c r="E238" s="1">
        <v>0</v>
      </c>
      <c r="F238" s="1">
        <v>0</v>
      </c>
      <c r="G238" s="1">
        <v>0</v>
      </c>
      <c r="H238" s="1">
        <f t="shared" si="3"/>
        <v>0</v>
      </c>
      <c r="K238" s="1">
        <v>531</v>
      </c>
      <c r="L238" s="1">
        <v>84480</v>
      </c>
    </row>
    <row r="239" spans="1:12">
      <c r="A239" s="3">
        <v>36312</v>
      </c>
      <c r="B239" s="1" t="s">
        <v>5208</v>
      </c>
      <c r="C239" s="1">
        <v>1</v>
      </c>
      <c r="D239" s="1" t="s">
        <v>5209</v>
      </c>
      <c r="E239" s="1">
        <v>0</v>
      </c>
      <c r="F239" s="1">
        <v>0</v>
      </c>
      <c r="G239" s="1">
        <v>0</v>
      </c>
      <c r="H239" s="1">
        <f t="shared" si="3"/>
        <v>0</v>
      </c>
      <c r="I239" s="1">
        <f>STDEV(H239:H241)</f>
        <v>0</v>
      </c>
      <c r="J239" s="1">
        <f>I239/SQRT(3)</f>
        <v>0</v>
      </c>
      <c r="K239" s="1">
        <v>531</v>
      </c>
      <c r="L239" s="1">
        <v>84480</v>
      </c>
    </row>
    <row r="240" spans="1:12">
      <c r="A240" s="3">
        <v>36312</v>
      </c>
      <c r="B240" s="1" t="s">
        <v>5210</v>
      </c>
      <c r="C240" s="1">
        <v>2</v>
      </c>
      <c r="D240" s="1" t="s">
        <v>4932</v>
      </c>
      <c r="E240" s="1">
        <v>0</v>
      </c>
      <c r="F240" s="1">
        <v>0</v>
      </c>
      <c r="G240" s="1">
        <v>0</v>
      </c>
      <c r="H240" s="1">
        <f t="shared" si="3"/>
        <v>0</v>
      </c>
      <c r="K240" s="1">
        <v>661</v>
      </c>
      <c r="L240" s="1">
        <v>84480</v>
      </c>
    </row>
    <row r="241" spans="1:12">
      <c r="A241" s="3">
        <v>36312</v>
      </c>
      <c r="B241" s="1" t="s">
        <v>4933</v>
      </c>
      <c r="C241" s="1">
        <v>3</v>
      </c>
      <c r="D241" s="1" t="s">
        <v>4934</v>
      </c>
      <c r="E241" s="1">
        <v>0</v>
      </c>
      <c r="F241" s="1">
        <v>0</v>
      </c>
      <c r="G241" s="1">
        <v>0</v>
      </c>
      <c r="H241" s="1">
        <f t="shared" si="3"/>
        <v>0</v>
      </c>
      <c r="K241" s="1">
        <v>531</v>
      </c>
      <c r="L241" s="1">
        <v>84480</v>
      </c>
    </row>
    <row r="242" spans="1:12">
      <c r="A242" s="3">
        <v>36319</v>
      </c>
      <c r="B242" s="1" t="s">
        <v>4935</v>
      </c>
      <c r="C242" s="1">
        <v>1</v>
      </c>
      <c r="D242" s="1" t="s">
        <v>4936</v>
      </c>
      <c r="E242" s="1">
        <v>0</v>
      </c>
      <c r="F242" s="1">
        <v>0</v>
      </c>
      <c r="G242" s="1">
        <v>0</v>
      </c>
      <c r="H242" s="1">
        <f t="shared" si="3"/>
        <v>0</v>
      </c>
      <c r="I242" s="1">
        <f>STDEV(H242:H244)</f>
        <v>0</v>
      </c>
      <c r="J242" s="1">
        <f>I242/SQRT(3)</f>
        <v>0</v>
      </c>
      <c r="K242" s="1">
        <v>531</v>
      </c>
      <c r="L242" s="1">
        <v>84480</v>
      </c>
    </row>
    <row r="243" spans="1:12">
      <c r="A243" s="3">
        <v>36319</v>
      </c>
      <c r="B243" s="1" t="s">
        <v>4937</v>
      </c>
      <c r="C243" s="1">
        <v>2</v>
      </c>
      <c r="D243" s="1" t="s">
        <v>4938</v>
      </c>
      <c r="E243" s="1">
        <v>0</v>
      </c>
      <c r="F243" s="1">
        <v>0</v>
      </c>
      <c r="G243" s="1">
        <v>0</v>
      </c>
      <c r="H243" s="1">
        <f t="shared" si="3"/>
        <v>0</v>
      </c>
      <c r="K243" s="1">
        <v>661</v>
      </c>
      <c r="L243" s="1">
        <v>84480</v>
      </c>
    </row>
    <row r="244" spans="1:12">
      <c r="A244" s="3">
        <v>36319</v>
      </c>
      <c r="B244" s="1" t="s">
        <v>4939</v>
      </c>
      <c r="C244" s="1">
        <v>3</v>
      </c>
      <c r="D244" s="1" t="s">
        <v>4940</v>
      </c>
      <c r="E244" s="1">
        <v>0</v>
      </c>
      <c r="F244" s="1">
        <v>0</v>
      </c>
      <c r="G244" s="1">
        <v>0</v>
      </c>
      <c r="H244" s="1">
        <f t="shared" si="3"/>
        <v>0</v>
      </c>
      <c r="K244" s="1">
        <v>531</v>
      </c>
      <c r="L244" s="1">
        <v>84480</v>
      </c>
    </row>
    <row r="245" spans="1:12">
      <c r="A245" s="3">
        <v>36326</v>
      </c>
      <c r="B245" s="1" t="s">
        <v>4941</v>
      </c>
      <c r="C245" s="1">
        <v>1</v>
      </c>
      <c r="D245" s="1" t="s">
        <v>4942</v>
      </c>
      <c r="E245" s="1">
        <v>0</v>
      </c>
      <c r="F245" s="1">
        <v>0</v>
      </c>
      <c r="G245" s="1">
        <v>0</v>
      </c>
      <c r="H245" s="1">
        <f t="shared" si="3"/>
        <v>0</v>
      </c>
      <c r="I245" s="1">
        <f>STDEV(H245:H247)</f>
        <v>0</v>
      </c>
      <c r="J245" s="1">
        <f>I245/SQRT(3)</f>
        <v>0</v>
      </c>
      <c r="K245" s="1">
        <v>661</v>
      </c>
      <c r="L245" s="1">
        <v>84480</v>
      </c>
    </row>
    <row r="246" spans="1:12">
      <c r="A246" s="3">
        <v>36326</v>
      </c>
      <c r="B246" s="1" t="s">
        <v>4943</v>
      </c>
      <c r="C246" s="1">
        <v>2</v>
      </c>
      <c r="D246" s="1" t="s">
        <v>4944</v>
      </c>
      <c r="E246" s="1">
        <v>0</v>
      </c>
      <c r="F246" s="1">
        <v>0</v>
      </c>
      <c r="G246" s="1">
        <v>0</v>
      </c>
      <c r="H246" s="1">
        <f t="shared" si="3"/>
        <v>0</v>
      </c>
      <c r="K246" s="1">
        <v>661</v>
      </c>
      <c r="L246" s="1">
        <v>84480</v>
      </c>
    </row>
    <row r="247" spans="1:12">
      <c r="A247" s="3">
        <v>36326</v>
      </c>
      <c r="B247" s="1" t="s">
        <v>4945</v>
      </c>
      <c r="C247" s="1">
        <v>3</v>
      </c>
      <c r="D247" s="1" t="s">
        <v>4946</v>
      </c>
      <c r="E247" s="1">
        <v>0</v>
      </c>
      <c r="F247" s="1">
        <v>0</v>
      </c>
      <c r="G247" s="1">
        <v>0</v>
      </c>
      <c r="H247" s="1">
        <f t="shared" si="3"/>
        <v>0</v>
      </c>
      <c r="K247" s="1">
        <v>661</v>
      </c>
      <c r="L247" s="1">
        <v>84480</v>
      </c>
    </row>
    <row r="248" spans="1:12">
      <c r="A248" s="3">
        <v>36333</v>
      </c>
      <c r="B248" s="1" t="s">
        <v>4947</v>
      </c>
      <c r="C248" s="1">
        <v>1</v>
      </c>
      <c r="D248" s="1" t="s">
        <v>4948</v>
      </c>
      <c r="E248" s="1">
        <v>0</v>
      </c>
      <c r="F248" s="1">
        <v>1</v>
      </c>
      <c r="G248" s="1">
        <v>0</v>
      </c>
      <c r="H248" s="1">
        <f t="shared" si="3"/>
        <v>0.33333333333333331</v>
      </c>
      <c r="I248" s="1">
        <f>STDEV(H248:H250)</f>
        <v>0.19245008972987526</v>
      </c>
      <c r="J248" s="1">
        <f>I248/SQRT(3)</f>
        <v>0.11111111111111112</v>
      </c>
      <c r="K248" s="1">
        <v>531</v>
      </c>
      <c r="L248" s="1">
        <v>84480</v>
      </c>
    </row>
    <row r="249" spans="1:12">
      <c r="A249" s="3">
        <v>36333</v>
      </c>
      <c r="B249" s="1" t="s">
        <v>4949</v>
      </c>
      <c r="C249" s="1">
        <v>2</v>
      </c>
      <c r="D249" s="1" t="s">
        <v>4950</v>
      </c>
      <c r="E249" s="1">
        <v>0</v>
      </c>
      <c r="F249" s="1">
        <v>0</v>
      </c>
      <c r="G249" s="1">
        <v>0</v>
      </c>
      <c r="H249" s="1">
        <f t="shared" si="3"/>
        <v>0</v>
      </c>
      <c r="K249" s="1">
        <v>531</v>
      </c>
      <c r="L249" s="1">
        <v>84480</v>
      </c>
    </row>
    <row r="250" spans="1:12">
      <c r="A250" s="3">
        <v>36333</v>
      </c>
      <c r="B250" s="1" t="s">
        <v>4951</v>
      </c>
      <c r="C250" s="1">
        <v>3</v>
      </c>
      <c r="D250" s="1" t="s">
        <v>4392</v>
      </c>
      <c r="E250" s="1">
        <v>1</v>
      </c>
      <c r="F250" s="1">
        <v>0</v>
      </c>
      <c r="G250" s="1">
        <v>0</v>
      </c>
      <c r="H250" s="1">
        <f t="shared" si="3"/>
        <v>0.33333333333333331</v>
      </c>
      <c r="K250" s="1">
        <v>531</v>
      </c>
      <c r="L250" s="1">
        <v>84480</v>
      </c>
    </row>
    <row r="251" spans="1:12">
      <c r="A251" s="3">
        <v>36340</v>
      </c>
      <c r="B251" s="1" t="s">
        <v>4393</v>
      </c>
      <c r="C251" s="1">
        <v>1</v>
      </c>
      <c r="D251" s="1" t="s">
        <v>4394</v>
      </c>
      <c r="E251" s="1">
        <v>0</v>
      </c>
      <c r="F251" s="1">
        <v>2</v>
      </c>
      <c r="G251" s="1">
        <v>1</v>
      </c>
      <c r="H251" s="1">
        <f t="shared" si="3"/>
        <v>1</v>
      </c>
      <c r="I251" s="1">
        <f>STDEV(H251:H253)</f>
        <v>0.69388866648871106</v>
      </c>
      <c r="J251" s="1">
        <f>I251/SQRT(3)</f>
        <v>0.40061680838488783</v>
      </c>
      <c r="K251" s="1">
        <v>661</v>
      </c>
      <c r="L251" s="1">
        <v>84480</v>
      </c>
    </row>
    <row r="252" spans="1:12">
      <c r="A252" s="3">
        <v>36340</v>
      </c>
      <c r="B252" s="1" t="s">
        <v>4395</v>
      </c>
      <c r="C252" s="1">
        <v>2</v>
      </c>
      <c r="D252" s="1" t="s">
        <v>4396</v>
      </c>
      <c r="E252" s="1">
        <v>1</v>
      </c>
      <c r="F252" s="1">
        <v>2</v>
      </c>
      <c r="G252" s="1">
        <v>1</v>
      </c>
      <c r="H252" s="1">
        <f t="shared" si="3"/>
        <v>1.3333333333333333</v>
      </c>
      <c r="K252" s="1">
        <v>661</v>
      </c>
      <c r="L252" s="1">
        <v>84480</v>
      </c>
    </row>
    <row r="253" spans="1:12">
      <c r="A253" s="3">
        <v>36340</v>
      </c>
      <c r="B253" s="1" t="s">
        <v>4397</v>
      </c>
      <c r="C253" s="1">
        <v>3</v>
      </c>
      <c r="D253" s="1" t="s">
        <v>4684</v>
      </c>
      <c r="E253" s="1">
        <v>0</v>
      </c>
      <c r="F253" s="1">
        <v>0</v>
      </c>
      <c r="G253" s="1">
        <v>0</v>
      </c>
      <c r="H253" s="1">
        <f t="shared" si="3"/>
        <v>0</v>
      </c>
      <c r="K253" s="1">
        <v>661</v>
      </c>
      <c r="L253" s="1">
        <v>84480</v>
      </c>
    </row>
    <row r="254" spans="1:12">
      <c r="A254" s="3">
        <v>36347</v>
      </c>
      <c r="B254" s="1" t="s">
        <v>4685</v>
      </c>
      <c r="C254" s="1">
        <v>1</v>
      </c>
      <c r="D254" s="1" t="s">
        <v>4686</v>
      </c>
      <c r="E254" s="1">
        <v>3</v>
      </c>
      <c r="F254" s="1">
        <v>1</v>
      </c>
      <c r="G254" s="1">
        <v>3</v>
      </c>
      <c r="H254" s="1">
        <f t="shared" si="3"/>
        <v>2.3333333333333335</v>
      </c>
      <c r="I254" s="1">
        <f>STDEV(H254:H256)</f>
        <v>0.38490017945974908</v>
      </c>
      <c r="J254" s="1">
        <f>I254/SQRT(3)</f>
        <v>0.2222222222222214</v>
      </c>
      <c r="K254" s="1">
        <v>531</v>
      </c>
      <c r="L254" s="1">
        <v>84480</v>
      </c>
    </row>
    <row r="255" spans="1:12">
      <c r="A255" s="3">
        <v>36347</v>
      </c>
      <c r="B255" s="1" t="s">
        <v>4687</v>
      </c>
      <c r="C255" s="1">
        <v>2</v>
      </c>
      <c r="D255" s="1" t="s">
        <v>4688</v>
      </c>
      <c r="E255" s="1">
        <v>1</v>
      </c>
      <c r="F255" s="1">
        <v>2</v>
      </c>
      <c r="G255" s="1">
        <v>2</v>
      </c>
      <c r="H255" s="1">
        <f t="shared" si="3"/>
        <v>1.6666666666666667</v>
      </c>
      <c r="K255" s="1">
        <v>531</v>
      </c>
      <c r="L255" s="1">
        <v>84480</v>
      </c>
    </row>
    <row r="256" spans="1:12">
      <c r="A256" s="3">
        <v>36347</v>
      </c>
      <c r="B256" s="1" t="s">
        <v>4689</v>
      </c>
      <c r="C256" s="1">
        <v>3</v>
      </c>
      <c r="D256" s="1" t="s">
        <v>4690</v>
      </c>
      <c r="E256" s="1">
        <v>3</v>
      </c>
      <c r="F256" s="1">
        <v>2</v>
      </c>
      <c r="G256" s="1">
        <v>2</v>
      </c>
      <c r="H256" s="1">
        <f t="shared" si="3"/>
        <v>2.3333333333333335</v>
      </c>
      <c r="K256" s="1">
        <v>531</v>
      </c>
      <c r="L256" s="1">
        <v>84480</v>
      </c>
    </row>
    <row r="257" spans="1:12">
      <c r="A257" s="3">
        <v>36354</v>
      </c>
      <c r="B257" s="1" t="s">
        <v>4691</v>
      </c>
      <c r="C257" s="1">
        <v>1</v>
      </c>
      <c r="D257" s="1" t="s">
        <v>4692</v>
      </c>
      <c r="E257" s="1">
        <v>2</v>
      </c>
      <c r="F257" s="1">
        <v>2</v>
      </c>
      <c r="G257" s="1">
        <v>1</v>
      </c>
      <c r="H257" s="1">
        <f t="shared" si="3"/>
        <v>1.6666666666666667</v>
      </c>
      <c r="I257" s="1">
        <f>STDEV(H257:H259)</f>
        <v>1.2619796324000625</v>
      </c>
      <c r="J257" s="1">
        <f>I257/SQRT(3)</f>
        <v>0.72860428047800108</v>
      </c>
      <c r="K257" s="1">
        <v>661</v>
      </c>
      <c r="L257" s="1">
        <v>84480</v>
      </c>
    </row>
    <row r="258" spans="1:12">
      <c r="A258" s="3">
        <v>36354</v>
      </c>
      <c r="B258" s="1" t="s">
        <v>4693</v>
      </c>
      <c r="C258" s="1">
        <v>2</v>
      </c>
      <c r="D258" s="1" t="s">
        <v>4694</v>
      </c>
      <c r="E258" s="1">
        <v>2</v>
      </c>
      <c r="F258" s="1">
        <v>4</v>
      </c>
      <c r="G258" s="1">
        <v>5</v>
      </c>
      <c r="H258" s="1">
        <f t="shared" ref="H258:H321" si="4">AVERAGE(E258:G258)</f>
        <v>3.6666666666666665</v>
      </c>
      <c r="K258" s="1">
        <v>661</v>
      </c>
      <c r="L258" s="1">
        <v>84480</v>
      </c>
    </row>
    <row r="259" spans="1:12">
      <c r="A259" s="3">
        <v>36354</v>
      </c>
      <c r="B259" s="1" t="s">
        <v>4695</v>
      </c>
      <c r="C259" s="1">
        <v>3</v>
      </c>
      <c r="D259" s="1" t="s">
        <v>4696</v>
      </c>
      <c r="E259" s="1">
        <v>3</v>
      </c>
      <c r="F259" s="1">
        <v>4</v>
      </c>
      <c r="G259" s="1">
        <v>5</v>
      </c>
      <c r="H259" s="1">
        <f t="shared" si="4"/>
        <v>4</v>
      </c>
      <c r="K259" s="1">
        <v>661</v>
      </c>
      <c r="L259" s="1">
        <v>84480</v>
      </c>
    </row>
    <row r="260" spans="1:12">
      <c r="A260" s="3">
        <v>36361</v>
      </c>
      <c r="B260" s="1" t="s">
        <v>4697</v>
      </c>
      <c r="C260" s="1">
        <v>1</v>
      </c>
      <c r="D260" s="1" t="s">
        <v>4976</v>
      </c>
      <c r="E260" s="1">
        <v>0</v>
      </c>
      <c r="F260" s="1">
        <v>1</v>
      </c>
      <c r="G260" s="1">
        <v>1</v>
      </c>
      <c r="H260" s="1">
        <f t="shared" si="4"/>
        <v>0.66666666666666663</v>
      </c>
      <c r="I260" s="1">
        <f>STDEV(H260:H262)</f>
        <v>1.8358568490953673</v>
      </c>
      <c r="J260" s="1">
        <f>I260/SQRT(3)</f>
        <v>1.0599324460188286</v>
      </c>
      <c r="K260" s="1">
        <v>531</v>
      </c>
      <c r="L260" s="1">
        <v>45350</v>
      </c>
    </row>
    <row r="261" spans="1:12">
      <c r="A261" s="3">
        <v>36361</v>
      </c>
      <c r="B261" s="1" t="s">
        <v>4977</v>
      </c>
      <c r="C261" s="1">
        <v>2</v>
      </c>
      <c r="D261" s="1" t="s">
        <v>4978</v>
      </c>
      <c r="E261" s="1">
        <v>2</v>
      </c>
      <c r="F261" s="1">
        <v>3</v>
      </c>
      <c r="G261" s="1">
        <v>2</v>
      </c>
      <c r="H261" s="1">
        <f t="shared" si="4"/>
        <v>2.3333333333333335</v>
      </c>
      <c r="K261" s="1">
        <v>661</v>
      </c>
      <c r="L261" s="1">
        <v>45350</v>
      </c>
    </row>
    <row r="262" spans="1:12">
      <c r="A262" s="3">
        <v>36361</v>
      </c>
      <c r="B262" s="1" t="s">
        <v>4979</v>
      </c>
      <c r="C262" s="1">
        <v>3</v>
      </c>
      <c r="D262" s="1" t="s">
        <v>4980</v>
      </c>
      <c r="E262" s="1">
        <v>3</v>
      </c>
      <c r="F262" s="1">
        <v>5</v>
      </c>
      <c r="G262" s="1">
        <v>5</v>
      </c>
      <c r="H262" s="1">
        <f t="shared" si="4"/>
        <v>4.333333333333333</v>
      </c>
      <c r="K262" s="1">
        <v>661</v>
      </c>
      <c r="L262" s="1">
        <v>45350</v>
      </c>
    </row>
    <row r="263" spans="1:12">
      <c r="A263" s="3">
        <v>36368</v>
      </c>
      <c r="B263" s="1" t="s">
        <v>4981</v>
      </c>
      <c r="C263" s="1">
        <v>1</v>
      </c>
      <c r="D263" s="1" t="s">
        <v>4982</v>
      </c>
      <c r="E263" s="1">
        <v>2</v>
      </c>
      <c r="F263" s="1">
        <v>2</v>
      </c>
      <c r="G263" s="1">
        <v>1</v>
      </c>
      <c r="H263" s="1">
        <f t="shared" si="4"/>
        <v>1.6666666666666667</v>
      </c>
      <c r="I263" s="1">
        <f>STDEV(H263:H265)</f>
        <v>1.2018504251546636</v>
      </c>
      <c r="J263" s="1">
        <f>I263/SQRT(3)</f>
        <v>0.69388866648871117</v>
      </c>
      <c r="K263" s="1">
        <v>531</v>
      </c>
      <c r="L263" s="1">
        <v>45350</v>
      </c>
    </row>
    <row r="264" spans="1:12">
      <c r="A264" s="3">
        <v>36368</v>
      </c>
      <c r="B264" s="1" t="s">
        <v>5267</v>
      </c>
      <c r="C264" s="1">
        <v>2</v>
      </c>
      <c r="D264" s="1" t="s">
        <v>5268</v>
      </c>
      <c r="E264" s="1">
        <v>0</v>
      </c>
      <c r="F264" s="1">
        <v>1</v>
      </c>
      <c r="G264" s="1">
        <v>2</v>
      </c>
      <c r="H264" s="1">
        <f t="shared" si="4"/>
        <v>1</v>
      </c>
      <c r="K264" s="1">
        <v>661</v>
      </c>
      <c r="L264" s="1">
        <v>45350</v>
      </c>
    </row>
    <row r="265" spans="1:12">
      <c r="A265" s="3">
        <v>36368</v>
      </c>
      <c r="B265" s="1" t="s">
        <v>5269</v>
      </c>
      <c r="C265" s="1">
        <v>3</v>
      </c>
      <c r="D265" s="1" t="s">
        <v>5546</v>
      </c>
      <c r="E265" s="1">
        <v>0</v>
      </c>
      <c r="F265" s="1">
        <v>5</v>
      </c>
      <c r="G265" s="1">
        <v>5</v>
      </c>
      <c r="H265" s="1">
        <f t="shared" si="4"/>
        <v>3.3333333333333335</v>
      </c>
      <c r="K265" s="1">
        <v>531</v>
      </c>
      <c r="L265" s="1">
        <v>45350</v>
      </c>
    </row>
    <row r="266" spans="1:12">
      <c r="A266" s="3">
        <v>36375</v>
      </c>
      <c r="B266" s="1" t="s">
        <v>5547</v>
      </c>
      <c r="C266" s="1">
        <v>1</v>
      </c>
      <c r="D266" s="1" t="s">
        <v>5548</v>
      </c>
      <c r="E266" s="1">
        <v>7</v>
      </c>
      <c r="F266" s="1">
        <v>4</v>
      </c>
      <c r="G266" s="1">
        <v>6</v>
      </c>
      <c r="H266" s="1">
        <f t="shared" si="4"/>
        <v>5.666666666666667</v>
      </c>
      <c r="I266" s="1">
        <f>STDEV(H266:H268)</f>
        <v>1.3877773329774261</v>
      </c>
      <c r="J266" s="1">
        <f>I266/SQRT(3)</f>
        <v>0.80123361676977789</v>
      </c>
      <c r="K266" s="1">
        <v>531</v>
      </c>
      <c r="L266" s="1">
        <v>45352</v>
      </c>
    </row>
    <row r="267" spans="1:12">
      <c r="A267" s="3">
        <v>36375</v>
      </c>
      <c r="B267" s="1" t="s">
        <v>5549</v>
      </c>
      <c r="C267" s="1">
        <v>2</v>
      </c>
      <c r="D267" s="1" t="s">
        <v>5550</v>
      </c>
      <c r="E267" s="1">
        <v>3</v>
      </c>
      <c r="F267" s="1">
        <v>16</v>
      </c>
      <c r="G267" s="1">
        <v>6</v>
      </c>
      <c r="H267" s="1">
        <f t="shared" si="4"/>
        <v>8.3333333333333339</v>
      </c>
      <c r="K267" s="1">
        <v>531</v>
      </c>
      <c r="L267" s="1">
        <v>45352</v>
      </c>
    </row>
    <row r="268" spans="1:12">
      <c r="A268" s="3">
        <v>36375</v>
      </c>
      <c r="B268" s="1" t="s">
        <v>5551</v>
      </c>
      <c r="C268" s="1">
        <v>3</v>
      </c>
      <c r="D268" s="1" t="s">
        <v>5552</v>
      </c>
      <c r="E268" s="1">
        <v>8</v>
      </c>
      <c r="F268" s="1">
        <v>13</v>
      </c>
      <c r="G268" s="1">
        <v>2</v>
      </c>
      <c r="H268" s="1">
        <f t="shared" si="4"/>
        <v>7.666666666666667</v>
      </c>
      <c r="K268" s="1">
        <v>531</v>
      </c>
      <c r="L268" s="1">
        <v>45352</v>
      </c>
    </row>
    <row r="269" spans="1:12">
      <c r="A269" s="3">
        <v>36382</v>
      </c>
      <c r="B269" s="1" t="s">
        <v>5553</v>
      </c>
      <c r="C269" s="1">
        <v>1</v>
      </c>
      <c r="D269" s="1" t="s">
        <v>5554</v>
      </c>
      <c r="E269" s="1">
        <v>3</v>
      </c>
      <c r="F269" s="1">
        <v>1</v>
      </c>
      <c r="G269" s="1">
        <v>2</v>
      </c>
      <c r="H269" s="1">
        <f t="shared" si="4"/>
        <v>2</v>
      </c>
      <c r="I269" s="1">
        <f>STDEV(H269:H271)</f>
        <v>1.5275252316519463</v>
      </c>
      <c r="J269" s="1">
        <f>I269/SQRT(3)</f>
        <v>0.88191710368819676</v>
      </c>
      <c r="K269" s="1">
        <v>531</v>
      </c>
      <c r="L269" s="1">
        <v>45352</v>
      </c>
    </row>
    <row r="270" spans="1:12">
      <c r="A270" s="3">
        <v>36382</v>
      </c>
      <c r="B270" s="1" t="s">
        <v>5555</v>
      </c>
      <c r="C270" s="1">
        <v>2</v>
      </c>
      <c r="D270" s="1" t="s">
        <v>5556</v>
      </c>
      <c r="E270" s="1">
        <v>8</v>
      </c>
      <c r="F270" s="1">
        <v>2</v>
      </c>
      <c r="G270" s="1">
        <v>5</v>
      </c>
      <c r="H270" s="1">
        <f t="shared" si="4"/>
        <v>5</v>
      </c>
      <c r="K270" s="1">
        <v>531</v>
      </c>
      <c r="L270" s="1">
        <v>45352</v>
      </c>
    </row>
    <row r="271" spans="1:12">
      <c r="A271" s="3">
        <v>36382</v>
      </c>
      <c r="B271" s="1" t="s">
        <v>5557</v>
      </c>
      <c r="C271" s="1">
        <v>3</v>
      </c>
      <c r="D271" s="1" t="s">
        <v>5558</v>
      </c>
      <c r="E271" s="1">
        <v>3</v>
      </c>
      <c r="F271" s="1">
        <v>3</v>
      </c>
      <c r="G271" s="1">
        <v>3</v>
      </c>
      <c r="H271" s="1">
        <f t="shared" si="4"/>
        <v>3</v>
      </c>
      <c r="K271" s="1">
        <v>531</v>
      </c>
      <c r="L271" s="1">
        <v>45352</v>
      </c>
    </row>
    <row r="272" spans="1:12">
      <c r="A272" s="3">
        <v>36389</v>
      </c>
      <c r="B272" s="1" t="s">
        <v>5559</v>
      </c>
      <c r="C272" s="1">
        <v>1</v>
      </c>
      <c r="D272" s="1" t="s">
        <v>5864</v>
      </c>
      <c r="E272" s="1">
        <v>1</v>
      </c>
      <c r="F272" s="1">
        <v>7</v>
      </c>
      <c r="G272" s="1">
        <v>3</v>
      </c>
      <c r="H272" s="1">
        <f t="shared" si="4"/>
        <v>3.6666666666666665</v>
      </c>
      <c r="I272" s="1">
        <f>STDEV(H272:H274)</f>
        <v>1.0715167512214405</v>
      </c>
      <c r="J272" s="1">
        <f>I272/SQRT(3)</f>
        <v>0.618640484758892</v>
      </c>
      <c r="K272" s="1">
        <v>531</v>
      </c>
      <c r="L272" s="1">
        <v>45352</v>
      </c>
    </row>
    <row r="273" spans="1:12">
      <c r="A273" s="3">
        <v>36389</v>
      </c>
      <c r="B273" s="1" t="s">
        <v>5865</v>
      </c>
      <c r="C273" s="1">
        <v>2</v>
      </c>
      <c r="D273" s="1" t="s">
        <v>5866</v>
      </c>
      <c r="E273" s="1">
        <v>0</v>
      </c>
      <c r="F273" s="1">
        <v>4</v>
      </c>
      <c r="G273" s="1">
        <v>2</v>
      </c>
      <c r="H273" s="1">
        <f t="shared" si="4"/>
        <v>2</v>
      </c>
      <c r="K273" s="1">
        <v>661</v>
      </c>
      <c r="L273" s="1">
        <v>45352</v>
      </c>
    </row>
    <row r="274" spans="1:12">
      <c r="A274" s="3">
        <v>36389</v>
      </c>
      <c r="B274" s="1" t="s">
        <v>5867</v>
      </c>
      <c r="C274" s="1">
        <v>3</v>
      </c>
      <c r="D274" s="1" t="s">
        <v>5868</v>
      </c>
      <c r="E274" s="1">
        <v>2</v>
      </c>
      <c r="F274" s="1">
        <v>3</v>
      </c>
      <c r="G274" s="1">
        <v>7</v>
      </c>
      <c r="H274" s="1">
        <f t="shared" si="4"/>
        <v>4</v>
      </c>
      <c r="K274" s="1">
        <v>661</v>
      </c>
      <c r="L274" s="1">
        <v>45352</v>
      </c>
    </row>
    <row r="275" spans="1:12">
      <c r="A275" s="3">
        <v>36307</v>
      </c>
      <c r="B275" s="1" t="s">
        <v>5869</v>
      </c>
      <c r="C275" s="1">
        <v>1</v>
      </c>
      <c r="D275" s="1" t="s">
        <v>5876</v>
      </c>
      <c r="E275" s="1">
        <v>0</v>
      </c>
      <c r="F275" s="1">
        <v>1</v>
      </c>
      <c r="G275" s="1">
        <v>0</v>
      </c>
      <c r="H275" s="1">
        <f t="shared" si="4"/>
        <v>0.33333333333333331</v>
      </c>
      <c r="I275" s="1">
        <f>STDEV(H275:H277)</f>
        <v>0.19245008972987526</v>
      </c>
      <c r="J275" s="1">
        <f>I275/SQRT(3)</f>
        <v>0.11111111111111112</v>
      </c>
      <c r="K275" s="1">
        <v>531</v>
      </c>
      <c r="L275" s="1">
        <v>1667</v>
      </c>
    </row>
    <row r="276" spans="1:12">
      <c r="A276" s="3">
        <v>36307</v>
      </c>
      <c r="B276" s="1" t="s">
        <v>5877</v>
      </c>
      <c r="C276" s="1">
        <v>2</v>
      </c>
      <c r="D276" s="1" t="s">
        <v>5578</v>
      </c>
      <c r="E276" s="1">
        <v>0</v>
      </c>
      <c r="F276" s="1">
        <v>0</v>
      </c>
      <c r="G276" s="1">
        <v>0</v>
      </c>
      <c r="H276" s="1">
        <f t="shared" si="4"/>
        <v>0</v>
      </c>
      <c r="K276" s="1">
        <v>531</v>
      </c>
      <c r="L276" s="1">
        <v>1667</v>
      </c>
    </row>
    <row r="277" spans="1:12">
      <c r="A277" s="3">
        <v>36307</v>
      </c>
      <c r="B277" s="1" t="s">
        <v>5579</v>
      </c>
      <c r="C277" s="1">
        <v>3</v>
      </c>
      <c r="D277" s="1" t="s">
        <v>5580</v>
      </c>
      <c r="E277" s="1">
        <v>0</v>
      </c>
      <c r="F277" s="1">
        <v>0</v>
      </c>
      <c r="G277" s="1">
        <v>0</v>
      </c>
      <c r="H277" s="1">
        <f t="shared" si="4"/>
        <v>0</v>
      </c>
      <c r="K277" s="1">
        <v>531</v>
      </c>
      <c r="L277" s="1">
        <v>1667</v>
      </c>
    </row>
    <row r="278" spans="1:12">
      <c r="A278" s="3">
        <v>36312</v>
      </c>
      <c r="B278" s="1" t="s">
        <v>5581</v>
      </c>
      <c r="C278" s="1">
        <v>1</v>
      </c>
      <c r="D278" s="1" t="s">
        <v>5300</v>
      </c>
      <c r="E278" s="1">
        <v>0</v>
      </c>
      <c r="F278" s="1">
        <v>0</v>
      </c>
      <c r="G278" s="1">
        <v>0</v>
      </c>
      <c r="H278" s="1">
        <f t="shared" si="4"/>
        <v>0</v>
      </c>
      <c r="I278" s="1">
        <f>STDEV(H278:H280)</f>
        <v>0</v>
      </c>
      <c r="J278" s="1">
        <f>I278/SQRT(3)</f>
        <v>0</v>
      </c>
      <c r="K278" s="1">
        <v>531</v>
      </c>
      <c r="L278" s="1">
        <v>1667</v>
      </c>
    </row>
    <row r="279" spans="1:12">
      <c r="A279" s="3">
        <v>36312</v>
      </c>
      <c r="B279" s="1" t="s">
        <v>5301</v>
      </c>
      <c r="C279" s="1">
        <v>2</v>
      </c>
      <c r="D279" s="1" t="s">
        <v>5302</v>
      </c>
      <c r="E279" s="1">
        <v>0</v>
      </c>
      <c r="F279" s="1">
        <v>0</v>
      </c>
      <c r="G279" s="1">
        <v>0</v>
      </c>
      <c r="H279" s="1">
        <f t="shared" si="4"/>
        <v>0</v>
      </c>
      <c r="K279" s="1">
        <v>661</v>
      </c>
      <c r="L279" s="1">
        <v>1667</v>
      </c>
    </row>
    <row r="280" spans="1:12">
      <c r="A280" s="3">
        <v>36312</v>
      </c>
      <c r="B280" s="1" t="s">
        <v>5303</v>
      </c>
      <c r="C280" s="1">
        <v>3</v>
      </c>
      <c r="D280" s="1" t="s">
        <v>5304</v>
      </c>
      <c r="E280" s="1">
        <v>0</v>
      </c>
      <c r="F280" s="1">
        <v>0</v>
      </c>
      <c r="G280" s="1">
        <v>0</v>
      </c>
      <c r="H280" s="1">
        <f t="shared" si="4"/>
        <v>0</v>
      </c>
      <c r="K280" s="1">
        <v>531</v>
      </c>
      <c r="L280" s="1">
        <v>1667</v>
      </c>
    </row>
    <row r="281" spans="1:12">
      <c r="A281" s="3">
        <v>36319</v>
      </c>
      <c r="B281" s="1" t="s">
        <v>5305</v>
      </c>
      <c r="C281" s="1">
        <v>1</v>
      </c>
      <c r="D281" s="1" t="s">
        <v>5306</v>
      </c>
      <c r="E281" s="1">
        <v>0</v>
      </c>
      <c r="F281" s="1">
        <v>0</v>
      </c>
      <c r="G281" s="1">
        <v>0</v>
      </c>
      <c r="H281" s="1">
        <f t="shared" si="4"/>
        <v>0</v>
      </c>
      <c r="I281" s="1">
        <f>STDEV(H281:H283)</f>
        <v>0</v>
      </c>
      <c r="J281" s="1">
        <f>I281/SQRT(3)</f>
        <v>0</v>
      </c>
      <c r="K281" s="1">
        <v>531</v>
      </c>
      <c r="L281" s="1">
        <v>1667</v>
      </c>
    </row>
    <row r="282" spans="1:12">
      <c r="A282" s="3">
        <v>36319</v>
      </c>
      <c r="B282" s="1" t="s">
        <v>5307</v>
      </c>
      <c r="C282" s="1">
        <v>2</v>
      </c>
      <c r="D282" s="1" t="s">
        <v>5308</v>
      </c>
      <c r="E282" s="1">
        <v>0</v>
      </c>
      <c r="F282" s="1">
        <v>0</v>
      </c>
      <c r="G282" s="1">
        <v>0</v>
      </c>
      <c r="H282" s="1">
        <f t="shared" si="4"/>
        <v>0</v>
      </c>
      <c r="K282" s="1">
        <v>661</v>
      </c>
      <c r="L282" s="1">
        <v>1667</v>
      </c>
    </row>
    <row r="283" spans="1:12">
      <c r="A283" s="3">
        <v>36319</v>
      </c>
      <c r="B283" s="1" t="s">
        <v>5309</v>
      </c>
      <c r="C283" s="1">
        <v>3</v>
      </c>
      <c r="D283" s="1" t="s">
        <v>5310</v>
      </c>
      <c r="E283" s="1">
        <v>0</v>
      </c>
      <c r="F283" s="1">
        <v>0</v>
      </c>
      <c r="G283" s="1">
        <v>0</v>
      </c>
      <c r="H283" s="1">
        <f t="shared" si="4"/>
        <v>0</v>
      </c>
      <c r="K283" s="1">
        <v>531</v>
      </c>
      <c r="L283" s="1">
        <v>1667</v>
      </c>
    </row>
    <row r="284" spans="1:12">
      <c r="A284" s="3">
        <v>36326</v>
      </c>
      <c r="B284" s="1" t="s">
        <v>5311</v>
      </c>
      <c r="C284" s="1">
        <v>1</v>
      </c>
      <c r="D284" s="1" t="s">
        <v>5312</v>
      </c>
      <c r="E284" s="1">
        <v>0</v>
      </c>
      <c r="F284" s="1">
        <v>0</v>
      </c>
      <c r="G284" s="1">
        <v>0</v>
      </c>
      <c r="H284" s="1">
        <f t="shared" si="4"/>
        <v>0</v>
      </c>
      <c r="I284" s="1">
        <f>STDEV(H284:H286)</f>
        <v>0</v>
      </c>
      <c r="J284" s="1">
        <f>I284/SQRT(3)</f>
        <v>0</v>
      </c>
      <c r="K284" s="1">
        <v>661</v>
      </c>
      <c r="L284" s="1">
        <v>1667</v>
      </c>
    </row>
    <row r="285" spans="1:12">
      <c r="A285" s="3">
        <v>36326</v>
      </c>
      <c r="B285" s="1" t="s">
        <v>5313</v>
      </c>
      <c r="C285" s="1">
        <v>2</v>
      </c>
      <c r="D285" s="1" t="s">
        <v>5314</v>
      </c>
      <c r="E285" s="1">
        <v>0</v>
      </c>
      <c r="F285" s="1">
        <v>0</v>
      </c>
      <c r="G285" s="1">
        <v>0</v>
      </c>
      <c r="H285" s="1">
        <f t="shared" si="4"/>
        <v>0</v>
      </c>
      <c r="K285" s="1">
        <v>661</v>
      </c>
      <c r="L285" s="1">
        <v>1667</v>
      </c>
    </row>
    <row r="286" spans="1:12">
      <c r="A286" s="3">
        <v>36326</v>
      </c>
      <c r="B286" s="1" t="s">
        <v>5315</v>
      </c>
      <c r="C286" s="1">
        <v>3</v>
      </c>
      <c r="D286" s="1" t="s">
        <v>5316</v>
      </c>
      <c r="E286" s="1">
        <v>0</v>
      </c>
      <c r="F286" s="1">
        <v>0</v>
      </c>
      <c r="G286" s="1">
        <v>0</v>
      </c>
      <c r="H286" s="1">
        <f t="shared" si="4"/>
        <v>0</v>
      </c>
      <c r="K286" s="1">
        <v>661</v>
      </c>
      <c r="L286" s="1">
        <v>1667</v>
      </c>
    </row>
    <row r="287" spans="1:12">
      <c r="A287" s="3">
        <v>36333</v>
      </c>
      <c r="B287" s="1" t="s">
        <v>5317</v>
      </c>
      <c r="C287" s="1">
        <v>1</v>
      </c>
      <c r="D287" s="1" t="s">
        <v>5318</v>
      </c>
      <c r="E287" s="1">
        <v>0</v>
      </c>
      <c r="F287" s="1">
        <v>2</v>
      </c>
      <c r="G287" s="1">
        <v>0</v>
      </c>
      <c r="H287" s="1">
        <f t="shared" si="4"/>
        <v>0.66666666666666663</v>
      </c>
      <c r="I287" s="1">
        <f>STDEV(H287:H289)</f>
        <v>0.33333333333333343</v>
      </c>
      <c r="J287" s="1">
        <f>I287/SQRT(3)</f>
        <v>0.19245008972987532</v>
      </c>
      <c r="K287" s="1">
        <v>531</v>
      </c>
      <c r="L287" s="1">
        <v>1667</v>
      </c>
    </row>
    <row r="288" spans="1:12">
      <c r="A288" s="3">
        <v>36333</v>
      </c>
      <c r="B288" s="1" t="s">
        <v>5319</v>
      </c>
      <c r="C288" s="1">
        <v>2</v>
      </c>
      <c r="D288" s="1" t="s">
        <v>5320</v>
      </c>
      <c r="E288" s="1">
        <v>0</v>
      </c>
      <c r="F288" s="1">
        <v>0</v>
      </c>
      <c r="G288" s="1">
        <v>1</v>
      </c>
      <c r="H288" s="1">
        <f t="shared" si="4"/>
        <v>0.33333333333333331</v>
      </c>
      <c r="K288" s="1">
        <v>531</v>
      </c>
      <c r="L288" s="1">
        <v>1667</v>
      </c>
    </row>
    <row r="289" spans="1:12">
      <c r="A289" s="3">
        <v>36333</v>
      </c>
      <c r="B289" s="1" t="s">
        <v>5321</v>
      </c>
      <c r="C289" s="1">
        <v>3</v>
      </c>
      <c r="D289" s="1" t="s">
        <v>5322</v>
      </c>
      <c r="E289" s="1">
        <v>2</v>
      </c>
      <c r="F289" s="1">
        <v>0</v>
      </c>
      <c r="G289" s="1">
        <v>1</v>
      </c>
      <c r="H289" s="1">
        <f t="shared" si="4"/>
        <v>1</v>
      </c>
      <c r="K289" s="1">
        <v>531</v>
      </c>
      <c r="L289" s="1">
        <v>1667</v>
      </c>
    </row>
    <row r="290" spans="1:12">
      <c r="A290" s="3">
        <v>36340</v>
      </c>
      <c r="B290" s="1" t="s">
        <v>5323</v>
      </c>
      <c r="C290" s="1">
        <v>1</v>
      </c>
      <c r="D290" s="1" t="s">
        <v>5324</v>
      </c>
      <c r="E290" s="1">
        <v>0</v>
      </c>
      <c r="F290" s="1">
        <v>0</v>
      </c>
      <c r="G290" s="1">
        <v>0</v>
      </c>
      <c r="H290" s="1">
        <f t="shared" si="4"/>
        <v>0</v>
      </c>
      <c r="I290" s="1">
        <f>STDEV(H290:H292)</f>
        <v>0</v>
      </c>
      <c r="J290" s="1">
        <f>I290/SQRT(3)</f>
        <v>0</v>
      </c>
      <c r="K290" s="1">
        <v>661</v>
      </c>
      <c r="L290" s="1">
        <v>1667</v>
      </c>
    </row>
    <row r="291" spans="1:12">
      <c r="A291" s="3">
        <v>36340</v>
      </c>
      <c r="B291" s="1" t="s">
        <v>5325</v>
      </c>
      <c r="C291" s="1">
        <v>2</v>
      </c>
      <c r="D291" s="1" t="s">
        <v>5326</v>
      </c>
      <c r="E291" s="1">
        <v>0</v>
      </c>
      <c r="F291" s="1">
        <v>0</v>
      </c>
      <c r="G291" s="1">
        <v>0</v>
      </c>
      <c r="H291" s="1">
        <f t="shared" si="4"/>
        <v>0</v>
      </c>
      <c r="K291" s="1">
        <v>661</v>
      </c>
      <c r="L291" s="1">
        <v>1667</v>
      </c>
    </row>
    <row r="292" spans="1:12">
      <c r="A292" s="3">
        <v>36340</v>
      </c>
      <c r="B292" s="1" t="s">
        <v>5048</v>
      </c>
      <c r="C292" s="1">
        <v>3</v>
      </c>
      <c r="D292" s="1" t="s">
        <v>5049</v>
      </c>
      <c r="E292" s="1">
        <v>0</v>
      </c>
      <c r="F292" s="1">
        <v>0</v>
      </c>
      <c r="G292" s="1">
        <v>0</v>
      </c>
      <c r="H292" s="1">
        <f t="shared" si="4"/>
        <v>0</v>
      </c>
      <c r="K292" s="1">
        <v>661</v>
      </c>
      <c r="L292" s="1">
        <v>1667</v>
      </c>
    </row>
    <row r="293" spans="1:12">
      <c r="A293" s="3">
        <v>36347</v>
      </c>
      <c r="B293" s="1" t="s">
        <v>5050</v>
      </c>
      <c r="C293" s="1">
        <v>1</v>
      </c>
      <c r="D293" s="1" t="s">
        <v>5327</v>
      </c>
      <c r="E293" s="1">
        <v>0</v>
      </c>
      <c r="F293" s="1">
        <v>0</v>
      </c>
      <c r="G293" s="1">
        <v>0</v>
      </c>
      <c r="H293" s="1">
        <f t="shared" si="4"/>
        <v>0</v>
      </c>
      <c r="I293" s="1">
        <f>STDEV(H293:H295)</f>
        <v>0</v>
      </c>
      <c r="J293" s="1">
        <f>I293/SQRT(3)</f>
        <v>0</v>
      </c>
      <c r="K293" s="1">
        <v>531</v>
      </c>
      <c r="L293" s="1">
        <v>1667</v>
      </c>
    </row>
    <row r="294" spans="1:12">
      <c r="A294" s="3">
        <v>36347</v>
      </c>
      <c r="B294" s="1" t="s">
        <v>5328</v>
      </c>
      <c r="C294" s="1">
        <v>2</v>
      </c>
      <c r="D294" s="1" t="s">
        <v>5629</v>
      </c>
      <c r="E294" s="1">
        <v>0</v>
      </c>
      <c r="F294" s="1">
        <v>0</v>
      </c>
      <c r="G294" s="1">
        <v>0</v>
      </c>
      <c r="H294" s="1">
        <f t="shared" si="4"/>
        <v>0</v>
      </c>
      <c r="K294" s="1">
        <v>531</v>
      </c>
      <c r="L294" s="1">
        <v>1667</v>
      </c>
    </row>
    <row r="295" spans="1:12">
      <c r="A295" s="3">
        <v>36347</v>
      </c>
      <c r="B295" s="1" t="s">
        <v>5630</v>
      </c>
      <c r="C295" s="1">
        <v>3</v>
      </c>
      <c r="D295" s="1" t="s">
        <v>5631</v>
      </c>
      <c r="E295" s="1">
        <v>0</v>
      </c>
      <c r="F295" s="1">
        <v>0</v>
      </c>
      <c r="G295" s="1">
        <v>0</v>
      </c>
      <c r="H295" s="1">
        <f t="shared" si="4"/>
        <v>0</v>
      </c>
      <c r="K295" s="1">
        <v>531</v>
      </c>
      <c r="L295" s="1">
        <v>1667</v>
      </c>
    </row>
    <row r="296" spans="1:12">
      <c r="A296" s="3">
        <v>36354</v>
      </c>
      <c r="B296" s="1" t="s">
        <v>5632</v>
      </c>
      <c r="C296" s="1">
        <v>1</v>
      </c>
      <c r="D296" s="1" t="s">
        <v>5633</v>
      </c>
      <c r="E296" s="1">
        <v>0</v>
      </c>
      <c r="F296" s="1">
        <v>0</v>
      </c>
      <c r="G296" s="1">
        <v>0</v>
      </c>
      <c r="H296" s="1">
        <f t="shared" si="4"/>
        <v>0</v>
      </c>
      <c r="I296" s="1">
        <f>STDEV(H296:H298)</f>
        <v>0.38490017945975052</v>
      </c>
      <c r="J296" s="1">
        <f>I296/SQRT(3)</f>
        <v>0.22222222222222224</v>
      </c>
      <c r="K296" s="1">
        <v>661</v>
      </c>
      <c r="L296" s="1">
        <v>1667</v>
      </c>
    </row>
    <row r="297" spans="1:12">
      <c r="A297" s="3">
        <v>36354</v>
      </c>
      <c r="B297" s="1" t="s">
        <v>5634</v>
      </c>
      <c r="C297" s="1">
        <v>2</v>
      </c>
      <c r="D297" s="1" t="s">
        <v>5635</v>
      </c>
      <c r="E297" s="1">
        <v>0</v>
      </c>
      <c r="F297" s="1">
        <v>0</v>
      </c>
      <c r="G297" s="1">
        <v>0</v>
      </c>
      <c r="H297" s="1">
        <f t="shared" si="4"/>
        <v>0</v>
      </c>
      <c r="K297" s="1">
        <v>661</v>
      </c>
      <c r="L297" s="1">
        <v>1667</v>
      </c>
    </row>
    <row r="298" spans="1:12">
      <c r="A298" s="3">
        <v>36354</v>
      </c>
      <c r="B298" s="1" t="s">
        <v>5636</v>
      </c>
      <c r="C298" s="1">
        <v>3</v>
      </c>
      <c r="D298" s="1" t="s">
        <v>5335</v>
      </c>
      <c r="E298" s="1">
        <v>1</v>
      </c>
      <c r="F298" s="1">
        <v>0</v>
      </c>
      <c r="G298" s="1">
        <v>1</v>
      </c>
      <c r="H298" s="1">
        <f t="shared" si="4"/>
        <v>0.66666666666666663</v>
      </c>
      <c r="K298" s="1">
        <v>661</v>
      </c>
      <c r="L298" s="1">
        <v>1667</v>
      </c>
    </row>
    <row r="299" spans="1:12">
      <c r="A299" s="3">
        <v>36361</v>
      </c>
      <c r="B299" s="1" t="s">
        <v>5336</v>
      </c>
      <c r="C299" s="1">
        <v>1</v>
      </c>
      <c r="D299" s="1" t="s">
        <v>5337</v>
      </c>
      <c r="E299" s="1">
        <v>0</v>
      </c>
      <c r="F299" s="1">
        <v>0</v>
      </c>
      <c r="G299" s="1">
        <v>1</v>
      </c>
      <c r="H299" s="1">
        <f t="shared" si="4"/>
        <v>0.33333333333333331</v>
      </c>
      <c r="I299" s="1">
        <f>STDEV(H299:H301)</f>
        <v>0.19245008972987526</v>
      </c>
      <c r="J299" s="1">
        <f>I299/SQRT(3)</f>
        <v>0.11111111111111112</v>
      </c>
      <c r="K299" s="1">
        <v>531</v>
      </c>
      <c r="L299" s="1">
        <v>1667</v>
      </c>
    </row>
    <row r="300" spans="1:12">
      <c r="A300" s="3">
        <v>36361</v>
      </c>
      <c r="B300" s="1" t="s">
        <v>5338</v>
      </c>
      <c r="C300" s="1">
        <v>2</v>
      </c>
      <c r="D300" s="1" t="s">
        <v>5339</v>
      </c>
      <c r="E300" s="1">
        <v>0</v>
      </c>
      <c r="F300" s="1">
        <v>0</v>
      </c>
      <c r="G300" s="1">
        <v>0</v>
      </c>
      <c r="H300" s="1">
        <f t="shared" si="4"/>
        <v>0</v>
      </c>
      <c r="K300" s="1">
        <v>661</v>
      </c>
      <c r="L300" s="1">
        <v>1667</v>
      </c>
    </row>
    <row r="301" spans="1:12">
      <c r="A301" s="3">
        <v>36361</v>
      </c>
      <c r="B301" s="1" t="s">
        <v>5340</v>
      </c>
      <c r="C301" s="1">
        <v>3</v>
      </c>
      <c r="D301" s="1" t="s">
        <v>5341</v>
      </c>
      <c r="E301" s="1">
        <v>0</v>
      </c>
      <c r="F301" s="1">
        <v>0</v>
      </c>
      <c r="G301" s="1">
        <v>0</v>
      </c>
      <c r="H301" s="1">
        <f t="shared" si="4"/>
        <v>0</v>
      </c>
      <c r="K301" s="1">
        <v>661</v>
      </c>
      <c r="L301" s="1">
        <v>1667</v>
      </c>
    </row>
    <row r="302" spans="1:12">
      <c r="A302" s="3">
        <v>36368</v>
      </c>
      <c r="B302" s="1" t="s">
        <v>5342</v>
      </c>
      <c r="C302" s="1">
        <v>1</v>
      </c>
      <c r="D302" s="1" t="s">
        <v>5343</v>
      </c>
      <c r="E302" s="1">
        <v>0</v>
      </c>
      <c r="F302" s="1">
        <v>0</v>
      </c>
      <c r="G302" s="1">
        <v>0</v>
      </c>
      <c r="H302" s="1">
        <f t="shared" si="4"/>
        <v>0</v>
      </c>
      <c r="I302" s="1">
        <f>STDEV(H302:H304)</f>
        <v>0.38490017945975052</v>
      </c>
      <c r="J302" s="1">
        <f>I302/SQRT(3)</f>
        <v>0.22222222222222224</v>
      </c>
      <c r="K302" s="1">
        <v>531</v>
      </c>
      <c r="L302" s="1">
        <v>1667</v>
      </c>
    </row>
    <row r="303" spans="1:12">
      <c r="A303" s="3">
        <v>36368</v>
      </c>
      <c r="B303" s="1" t="s">
        <v>5344</v>
      </c>
      <c r="C303" s="1">
        <v>2</v>
      </c>
      <c r="D303" s="1" t="s">
        <v>5072</v>
      </c>
      <c r="E303" s="1">
        <v>0</v>
      </c>
      <c r="F303" s="1">
        <v>0</v>
      </c>
      <c r="G303" s="1">
        <v>0</v>
      </c>
      <c r="H303" s="1">
        <f t="shared" si="4"/>
        <v>0</v>
      </c>
      <c r="K303" s="1">
        <v>661</v>
      </c>
      <c r="L303" s="1">
        <v>1667</v>
      </c>
    </row>
    <row r="304" spans="1:12">
      <c r="A304" s="3">
        <v>36368</v>
      </c>
      <c r="B304" s="1" t="s">
        <v>5073</v>
      </c>
      <c r="C304" s="1">
        <v>3</v>
      </c>
      <c r="D304" s="1" t="s">
        <v>5074</v>
      </c>
      <c r="E304" s="1">
        <v>0</v>
      </c>
      <c r="F304" s="1">
        <v>0</v>
      </c>
      <c r="G304" s="1">
        <v>2</v>
      </c>
      <c r="H304" s="1">
        <f t="shared" si="4"/>
        <v>0.66666666666666663</v>
      </c>
      <c r="K304" s="1">
        <v>531</v>
      </c>
      <c r="L304" s="1">
        <v>1667</v>
      </c>
    </row>
    <row r="305" spans="1:12">
      <c r="A305" s="3">
        <v>36375</v>
      </c>
      <c r="B305" s="1" t="s">
        <v>5075</v>
      </c>
      <c r="C305" s="1">
        <v>1</v>
      </c>
      <c r="D305" s="1" t="s">
        <v>5076</v>
      </c>
      <c r="E305" s="1">
        <v>0</v>
      </c>
      <c r="F305" s="1">
        <v>0</v>
      </c>
      <c r="G305" s="1">
        <v>0</v>
      </c>
      <c r="H305" s="1">
        <f t="shared" si="4"/>
        <v>0</v>
      </c>
      <c r="I305" s="1">
        <f>STDEV(H305:H307)</f>
        <v>0.33333333333333337</v>
      </c>
      <c r="J305" s="1">
        <f>I305/SQRT(3)</f>
        <v>0.19245008972987529</v>
      </c>
      <c r="K305" s="1">
        <v>531</v>
      </c>
      <c r="L305" s="1">
        <v>1667</v>
      </c>
    </row>
    <row r="306" spans="1:12">
      <c r="A306" s="3">
        <v>36375</v>
      </c>
      <c r="B306" s="1" t="s">
        <v>5077</v>
      </c>
      <c r="C306" s="1">
        <v>2</v>
      </c>
      <c r="D306" s="1" t="s">
        <v>5078</v>
      </c>
      <c r="E306" s="1">
        <v>0</v>
      </c>
      <c r="F306" s="1">
        <v>2</v>
      </c>
      <c r="G306" s="1">
        <v>0</v>
      </c>
      <c r="H306" s="1">
        <f t="shared" si="4"/>
        <v>0.66666666666666663</v>
      </c>
      <c r="K306" s="1">
        <v>531</v>
      </c>
      <c r="L306" s="1">
        <v>1667</v>
      </c>
    </row>
    <row r="307" spans="1:12">
      <c r="A307" s="3">
        <v>36375</v>
      </c>
      <c r="B307" s="1" t="s">
        <v>5079</v>
      </c>
      <c r="C307" s="1">
        <v>3</v>
      </c>
      <c r="D307" s="1" t="s">
        <v>5080</v>
      </c>
      <c r="E307" s="1">
        <v>1</v>
      </c>
      <c r="F307" s="1">
        <v>0</v>
      </c>
      <c r="G307" s="1">
        <v>0</v>
      </c>
      <c r="H307" s="1">
        <f t="shared" si="4"/>
        <v>0.33333333333333331</v>
      </c>
      <c r="K307" s="1">
        <v>531</v>
      </c>
      <c r="L307" s="1">
        <v>1667</v>
      </c>
    </row>
    <row r="308" spans="1:12">
      <c r="A308" s="3">
        <v>36382</v>
      </c>
      <c r="B308" s="1" t="s">
        <v>5081</v>
      </c>
      <c r="C308" s="1">
        <v>1</v>
      </c>
      <c r="D308" s="1" t="s">
        <v>5082</v>
      </c>
      <c r="E308" s="1">
        <v>1</v>
      </c>
      <c r="F308" s="1">
        <v>0</v>
      </c>
      <c r="G308" s="1">
        <v>0</v>
      </c>
      <c r="H308" s="1">
        <f t="shared" si="4"/>
        <v>0.33333333333333331</v>
      </c>
      <c r="I308" s="1">
        <f>STDEV(H308:H310)</f>
        <v>0.8388704928078613</v>
      </c>
      <c r="J308" s="1">
        <f>I308/SQRT(3)</f>
        <v>0.48432210483785276</v>
      </c>
      <c r="K308" s="1">
        <v>531</v>
      </c>
      <c r="L308" s="1">
        <v>1667</v>
      </c>
    </row>
    <row r="309" spans="1:12">
      <c r="A309" s="3">
        <v>36382</v>
      </c>
      <c r="B309" s="1" t="s">
        <v>5083</v>
      </c>
      <c r="C309" s="1">
        <v>2</v>
      </c>
      <c r="D309" s="1" t="s">
        <v>5084</v>
      </c>
      <c r="E309" s="1">
        <v>0</v>
      </c>
      <c r="F309" s="1">
        <v>1</v>
      </c>
      <c r="G309" s="1">
        <v>3</v>
      </c>
      <c r="H309" s="1">
        <f t="shared" si="4"/>
        <v>1.3333333333333333</v>
      </c>
      <c r="K309" s="1">
        <v>531</v>
      </c>
      <c r="L309" s="1">
        <v>1667</v>
      </c>
    </row>
    <row r="310" spans="1:12">
      <c r="A310" s="3">
        <v>36382</v>
      </c>
      <c r="B310" s="1" t="s">
        <v>5085</v>
      </c>
      <c r="C310" s="1">
        <v>3</v>
      </c>
      <c r="D310" s="1" t="s">
        <v>4519</v>
      </c>
      <c r="E310" s="1">
        <v>2</v>
      </c>
      <c r="F310" s="1">
        <v>4</v>
      </c>
      <c r="G310" s="1">
        <v>0</v>
      </c>
      <c r="H310" s="1">
        <f t="shared" si="4"/>
        <v>2</v>
      </c>
      <c r="K310" s="1">
        <v>531</v>
      </c>
      <c r="L310" s="1">
        <v>1667</v>
      </c>
    </row>
    <row r="311" spans="1:12">
      <c r="A311" s="3">
        <v>36389</v>
      </c>
      <c r="B311" s="1" t="s">
        <v>4520</v>
      </c>
      <c r="C311" s="1">
        <v>1</v>
      </c>
      <c r="D311" s="1" t="s">
        <v>4521</v>
      </c>
      <c r="E311" s="1">
        <v>1</v>
      </c>
      <c r="F311" s="1">
        <v>5</v>
      </c>
      <c r="G311" s="1">
        <v>3</v>
      </c>
      <c r="H311" s="1">
        <f t="shared" si="4"/>
        <v>3</v>
      </c>
      <c r="I311" s="1">
        <f>STDEV(H311:H313)</f>
        <v>1.2018504251546631</v>
      </c>
      <c r="J311" s="1">
        <f>I311/SQRT(3)</f>
        <v>0.69388866648871095</v>
      </c>
      <c r="K311" s="1">
        <v>531</v>
      </c>
      <c r="L311" s="1">
        <v>1667</v>
      </c>
    </row>
    <row r="312" spans="1:12">
      <c r="A312" s="3">
        <v>36389</v>
      </c>
      <c r="B312" s="1" t="s">
        <v>4522</v>
      </c>
      <c r="C312" s="1">
        <v>2</v>
      </c>
      <c r="D312" s="1" t="s">
        <v>4523</v>
      </c>
      <c r="E312" s="1">
        <v>2</v>
      </c>
      <c r="F312" s="1">
        <v>0</v>
      </c>
      <c r="G312" s="1">
        <v>2</v>
      </c>
      <c r="H312" s="1">
        <f t="shared" si="4"/>
        <v>1.3333333333333333</v>
      </c>
      <c r="K312" s="1">
        <v>661</v>
      </c>
      <c r="L312" s="1">
        <v>1667</v>
      </c>
    </row>
    <row r="313" spans="1:12">
      <c r="A313" s="3">
        <v>36389</v>
      </c>
      <c r="B313" s="1" t="s">
        <v>4524</v>
      </c>
      <c r="C313" s="1">
        <v>3</v>
      </c>
      <c r="D313" s="1" t="s">
        <v>4525</v>
      </c>
      <c r="E313" s="1">
        <v>0</v>
      </c>
      <c r="F313" s="1">
        <v>0</v>
      </c>
      <c r="G313" s="1">
        <v>2</v>
      </c>
      <c r="H313" s="1">
        <f t="shared" si="4"/>
        <v>0.66666666666666663</v>
      </c>
      <c r="K313" s="1">
        <v>661</v>
      </c>
      <c r="L313" s="1">
        <v>1667</v>
      </c>
    </row>
    <row r="314" spans="1:12">
      <c r="A314" s="3">
        <v>36307</v>
      </c>
      <c r="B314" s="1" t="s">
        <v>4526</v>
      </c>
      <c r="C314" s="1">
        <v>1</v>
      </c>
      <c r="D314" s="1" t="s">
        <v>4817</v>
      </c>
      <c r="E314" s="1">
        <v>1</v>
      </c>
      <c r="F314" s="1">
        <v>0</v>
      </c>
      <c r="G314" s="1">
        <v>0</v>
      </c>
      <c r="H314" s="1">
        <f t="shared" si="4"/>
        <v>0.33333333333333331</v>
      </c>
      <c r="I314" s="1">
        <f>STDEV(H314:H316)</f>
        <v>0.19245008972987526</v>
      </c>
      <c r="J314" s="1">
        <f>I314/SQRT(3)</f>
        <v>0.11111111111111112</v>
      </c>
      <c r="K314" s="1">
        <v>531</v>
      </c>
      <c r="L314" s="1">
        <v>243970</v>
      </c>
    </row>
    <row r="315" spans="1:12">
      <c r="A315" s="3">
        <v>36307</v>
      </c>
      <c r="B315" s="1" t="s">
        <v>4818</v>
      </c>
      <c r="C315" s="1">
        <v>2</v>
      </c>
      <c r="D315" s="1" t="s">
        <v>4819</v>
      </c>
      <c r="E315" s="1">
        <v>0</v>
      </c>
      <c r="F315" s="1">
        <v>0</v>
      </c>
      <c r="G315" s="1">
        <v>0</v>
      </c>
      <c r="H315" s="1">
        <f t="shared" si="4"/>
        <v>0</v>
      </c>
      <c r="K315" s="1">
        <v>531</v>
      </c>
      <c r="L315" s="1">
        <v>243970</v>
      </c>
    </row>
    <row r="316" spans="1:12">
      <c r="A316" s="3">
        <v>36307</v>
      </c>
      <c r="B316" s="1" t="s">
        <v>4820</v>
      </c>
      <c r="C316" s="1">
        <v>3</v>
      </c>
      <c r="D316" s="1" t="s">
        <v>4821</v>
      </c>
      <c r="E316" s="1">
        <v>0</v>
      </c>
      <c r="F316" s="1">
        <v>0</v>
      </c>
      <c r="G316" s="1">
        <v>0</v>
      </c>
      <c r="H316" s="1">
        <f t="shared" si="4"/>
        <v>0</v>
      </c>
      <c r="K316" s="1">
        <v>531</v>
      </c>
      <c r="L316" s="1">
        <v>243970</v>
      </c>
    </row>
    <row r="317" spans="1:12">
      <c r="A317" s="3">
        <v>36312</v>
      </c>
      <c r="B317" s="1" t="s">
        <v>4822</v>
      </c>
      <c r="C317" s="1">
        <v>1</v>
      </c>
      <c r="D317" s="1" t="s">
        <v>4823</v>
      </c>
      <c r="E317" s="1">
        <v>0</v>
      </c>
      <c r="F317" s="1">
        <v>0</v>
      </c>
      <c r="G317" s="1">
        <v>0</v>
      </c>
      <c r="H317" s="1">
        <f t="shared" si="4"/>
        <v>0</v>
      </c>
      <c r="I317" s="1">
        <f>STDEV(H317:H319)</f>
        <v>0.19245008972987526</v>
      </c>
      <c r="J317" s="1">
        <f>I317/SQRT(3)</f>
        <v>0.11111111111111112</v>
      </c>
      <c r="K317" s="1">
        <v>531</v>
      </c>
      <c r="L317" s="1">
        <v>243970</v>
      </c>
    </row>
    <row r="318" spans="1:12">
      <c r="A318" s="3">
        <v>36312</v>
      </c>
      <c r="B318" s="1" t="s">
        <v>4824</v>
      </c>
      <c r="C318" s="1">
        <v>2</v>
      </c>
      <c r="D318" s="1" t="s">
        <v>4825</v>
      </c>
      <c r="E318" s="1">
        <v>0</v>
      </c>
      <c r="F318" s="1">
        <v>0</v>
      </c>
      <c r="G318" s="1">
        <v>0</v>
      </c>
      <c r="H318" s="1">
        <f t="shared" si="4"/>
        <v>0</v>
      </c>
      <c r="K318" s="1">
        <v>661</v>
      </c>
      <c r="L318" s="1">
        <v>243970</v>
      </c>
    </row>
    <row r="319" spans="1:12">
      <c r="A319" s="3">
        <v>36312</v>
      </c>
      <c r="B319" s="1" t="s">
        <v>4826</v>
      </c>
      <c r="C319" s="1">
        <v>3</v>
      </c>
      <c r="D319" s="1" t="s">
        <v>4827</v>
      </c>
      <c r="E319" s="1">
        <v>0</v>
      </c>
      <c r="F319" s="1">
        <v>1</v>
      </c>
      <c r="G319" s="1">
        <v>0</v>
      </c>
      <c r="H319" s="1">
        <f t="shared" si="4"/>
        <v>0.33333333333333331</v>
      </c>
      <c r="K319" s="1">
        <v>531</v>
      </c>
      <c r="L319" s="1">
        <v>243970</v>
      </c>
    </row>
    <row r="320" spans="1:12">
      <c r="A320" s="3">
        <v>36319</v>
      </c>
      <c r="B320" s="1" t="s">
        <v>4828</v>
      </c>
      <c r="C320" s="1">
        <v>1</v>
      </c>
      <c r="D320" s="1" t="s">
        <v>4829</v>
      </c>
      <c r="E320" s="1">
        <v>0</v>
      </c>
      <c r="F320" s="1">
        <v>0</v>
      </c>
      <c r="G320" s="1">
        <v>0</v>
      </c>
      <c r="H320" s="1">
        <f t="shared" si="4"/>
        <v>0</v>
      </c>
      <c r="I320" s="1">
        <f>STDEV(H320:H322)</f>
        <v>0</v>
      </c>
      <c r="J320" s="1">
        <f>I320/SQRT(3)</f>
        <v>0</v>
      </c>
      <c r="K320" s="1">
        <v>531</v>
      </c>
      <c r="L320" s="1">
        <v>243970</v>
      </c>
    </row>
    <row r="321" spans="1:12">
      <c r="A321" s="3">
        <v>36319</v>
      </c>
      <c r="B321" s="1" t="s">
        <v>4830</v>
      </c>
      <c r="C321" s="1">
        <v>2</v>
      </c>
      <c r="D321" s="1" t="s">
        <v>5111</v>
      </c>
      <c r="E321" s="1">
        <v>0</v>
      </c>
      <c r="F321" s="1">
        <v>0</v>
      </c>
      <c r="G321" s="1">
        <v>0</v>
      </c>
      <c r="H321" s="1">
        <f t="shared" si="4"/>
        <v>0</v>
      </c>
      <c r="K321" s="1">
        <v>661</v>
      </c>
      <c r="L321" s="1">
        <v>243970</v>
      </c>
    </row>
    <row r="322" spans="1:12">
      <c r="A322" s="3">
        <v>36319</v>
      </c>
      <c r="B322" s="1" t="s">
        <v>5112</v>
      </c>
      <c r="C322" s="1">
        <v>3</v>
      </c>
      <c r="D322" s="1" t="s">
        <v>5113</v>
      </c>
      <c r="E322" s="1">
        <v>0</v>
      </c>
      <c r="F322" s="1">
        <v>0</v>
      </c>
      <c r="G322" s="1">
        <v>0</v>
      </c>
      <c r="H322" s="1">
        <f t="shared" ref="H322:H385" si="5">AVERAGE(E322:G322)</f>
        <v>0</v>
      </c>
      <c r="K322" s="1">
        <v>531</v>
      </c>
      <c r="L322" s="1">
        <v>243970</v>
      </c>
    </row>
    <row r="323" spans="1:12">
      <c r="A323" s="3">
        <v>36326</v>
      </c>
      <c r="B323" s="1" t="s">
        <v>5114</v>
      </c>
      <c r="C323" s="1">
        <v>1</v>
      </c>
      <c r="D323" s="1" t="s">
        <v>5115</v>
      </c>
      <c r="E323" s="1">
        <v>0</v>
      </c>
      <c r="F323" s="1">
        <v>2</v>
      </c>
      <c r="G323" s="1">
        <v>1</v>
      </c>
      <c r="H323" s="1">
        <f t="shared" si="5"/>
        <v>1</v>
      </c>
      <c r="I323" s="1">
        <f>STDEV(H323:H325)</f>
        <v>0.50917507721731559</v>
      </c>
      <c r="J323" s="1">
        <f>I323/SQRT(3)</f>
        <v>0.29397236789606568</v>
      </c>
      <c r="K323" s="1">
        <v>661</v>
      </c>
      <c r="L323" s="1">
        <v>243970</v>
      </c>
    </row>
    <row r="324" spans="1:12">
      <c r="A324" s="3">
        <v>36326</v>
      </c>
      <c r="B324" s="1" t="s">
        <v>5116</v>
      </c>
      <c r="C324" s="1">
        <v>2</v>
      </c>
      <c r="D324" s="1" t="s">
        <v>5117</v>
      </c>
      <c r="E324" s="1">
        <v>0</v>
      </c>
      <c r="F324" s="1">
        <v>0</v>
      </c>
      <c r="G324" s="1">
        <v>0</v>
      </c>
      <c r="H324" s="1">
        <f t="shared" si="5"/>
        <v>0</v>
      </c>
      <c r="K324" s="1">
        <v>661</v>
      </c>
      <c r="L324" s="1">
        <v>243970</v>
      </c>
    </row>
    <row r="325" spans="1:12">
      <c r="A325" s="3">
        <v>36326</v>
      </c>
      <c r="B325" s="1" t="s">
        <v>5402</v>
      </c>
      <c r="C325" s="1">
        <v>3</v>
      </c>
      <c r="D325" s="1" t="s">
        <v>5701</v>
      </c>
      <c r="E325" s="1">
        <v>0</v>
      </c>
      <c r="F325" s="1">
        <v>1</v>
      </c>
      <c r="G325" s="1">
        <v>0</v>
      </c>
      <c r="H325" s="1">
        <f t="shared" si="5"/>
        <v>0.33333333333333331</v>
      </c>
      <c r="K325" s="1">
        <v>661</v>
      </c>
      <c r="L325" s="1">
        <v>243970</v>
      </c>
    </row>
    <row r="326" spans="1:12">
      <c r="A326" s="3">
        <v>36333</v>
      </c>
      <c r="B326" s="1" t="s">
        <v>5702</v>
      </c>
      <c r="C326" s="1">
        <v>1</v>
      </c>
      <c r="D326" s="1" t="s">
        <v>5703</v>
      </c>
      <c r="E326" s="1">
        <v>1</v>
      </c>
      <c r="F326" s="1">
        <v>1</v>
      </c>
      <c r="G326" s="1">
        <v>0</v>
      </c>
      <c r="H326" s="1">
        <f t="shared" si="5"/>
        <v>0.66666666666666663</v>
      </c>
      <c r="I326" s="1">
        <f>STDEV(H326:H328)</f>
        <v>1.0183501544346312</v>
      </c>
      <c r="J326" s="1">
        <f>I326/SQRT(3)</f>
        <v>0.58794473579213136</v>
      </c>
      <c r="K326" s="1">
        <v>531</v>
      </c>
      <c r="L326" s="1">
        <v>243970</v>
      </c>
    </row>
    <row r="327" spans="1:12">
      <c r="A327" s="3">
        <v>36333</v>
      </c>
      <c r="B327" s="1" t="s">
        <v>5704</v>
      </c>
      <c r="C327" s="1">
        <v>2</v>
      </c>
      <c r="D327" s="1" t="s">
        <v>5705</v>
      </c>
      <c r="E327" s="1">
        <v>0</v>
      </c>
      <c r="F327" s="1">
        <v>0</v>
      </c>
      <c r="G327" s="1">
        <v>0</v>
      </c>
      <c r="H327" s="1">
        <f t="shared" si="5"/>
        <v>0</v>
      </c>
      <c r="K327" s="1">
        <v>531</v>
      </c>
      <c r="L327" s="1">
        <v>243970</v>
      </c>
    </row>
    <row r="328" spans="1:12">
      <c r="A328" s="3">
        <v>36333</v>
      </c>
      <c r="B328" s="1" t="s">
        <v>5706</v>
      </c>
      <c r="C328" s="1">
        <v>3</v>
      </c>
      <c r="D328" s="1" t="s">
        <v>5707</v>
      </c>
      <c r="E328" s="1">
        <v>6</v>
      </c>
      <c r="F328" s="1">
        <v>0</v>
      </c>
      <c r="G328" s="1">
        <v>0</v>
      </c>
      <c r="H328" s="1">
        <f t="shared" si="5"/>
        <v>2</v>
      </c>
      <c r="K328" s="1">
        <v>531</v>
      </c>
      <c r="L328" s="1">
        <v>243970</v>
      </c>
    </row>
    <row r="329" spans="1:12">
      <c r="A329" s="3">
        <v>36340</v>
      </c>
      <c r="B329" s="1" t="s">
        <v>5708</v>
      </c>
      <c r="C329" s="1">
        <v>1</v>
      </c>
      <c r="D329" s="1" t="s">
        <v>5709</v>
      </c>
      <c r="E329" s="1">
        <v>0</v>
      </c>
      <c r="F329" s="1">
        <v>2</v>
      </c>
      <c r="G329" s="1">
        <v>4</v>
      </c>
      <c r="H329" s="1">
        <f t="shared" si="5"/>
        <v>2</v>
      </c>
      <c r="I329" s="1">
        <f>STDEV(H329:H331)</f>
        <v>0.66666666666666685</v>
      </c>
      <c r="J329" s="1">
        <f>I329/SQRT(3)</f>
        <v>0.38490017945975064</v>
      </c>
      <c r="K329" s="1">
        <v>661</v>
      </c>
      <c r="L329" s="1">
        <v>243970</v>
      </c>
    </row>
    <row r="330" spans="1:12">
      <c r="A330" s="3">
        <v>36340</v>
      </c>
      <c r="B330" s="1" t="s">
        <v>5710</v>
      </c>
      <c r="C330" s="1">
        <v>2</v>
      </c>
      <c r="D330" s="1" t="s">
        <v>5711</v>
      </c>
      <c r="E330" s="1">
        <v>0</v>
      </c>
      <c r="F330" s="1">
        <v>1</v>
      </c>
      <c r="G330" s="1">
        <v>3</v>
      </c>
      <c r="H330" s="1">
        <f t="shared" si="5"/>
        <v>1.3333333333333333</v>
      </c>
      <c r="K330" s="1">
        <v>661</v>
      </c>
      <c r="L330" s="1">
        <v>243970</v>
      </c>
    </row>
    <row r="331" spans="1:12">
      <c r="A331" s="3">
        <v>36340</v>
      </c>
      <c r="B331" s="1" t="s">
        <v>5712</v>
      </c>
      <c r="C331" s="1">
        <v>3</v>
      </c>
      <c r="D331" s="1" t="s">
        <v>5713</v>
      </c>
      <c r="E331" s="1">
        <v>4</v>
      </c>
      <c r="F331" s="1">
        <v>3</v>
      </c>
      <c r="G331" s="1">
        <v>1</v>
      </c>
      <c r="H331" s="1">
        <f t="shared" si="5"/>
        <v>2.6666666666666665</v>
      </c>
      <c r="K331" s="1">
        <v>661</v>
      </c>
      <c r="L331" s="1">
        <v>243970</v>
      </c>
    </row>
    <row r="332" spans="1:12">
      <c r="A332" s="3">
        <v>36347</v>
      </c>
      <c r="B332" s="1" t="s">
        <v>5714</v>
      </c>
      <c r="C332" s="1">
        <v>1</v>
      </c>
      <c r="D332" s="1" t="s">
        <v>6019</v>
      </c>
      <c r="E332" s="1">
        <v>2</v>
      </c>
      <c r="F332" s="1">
        <v>4</v>
      </c>
      <c r="G332" s="1">
        <v>3</v>
      </c>
      <c r="H332" s="1">
        <f t="shared" si="5"/>
        <v>3</v>
      </c>
      <c r="I332" s="1">
        <f>STDEV(H332:H334)</f>
        <v>1.1706281947614183</v>
      </c>
      <c r="J332" s="1">
        <f>I332/SQRT(3)</f>
        <v>0.67586250336647058</v>
      </c>
      <c r="K332" s="1">
        <v>531</v>
      </c>
      <c r="L332" s="1">
        <v>150695</v>
      </c>
    </row>
    <row r="333" spans="1:12">
      <c r="A333" s="3">
        <v>36347</v>
      </c>
      <c r="B333" s="1" t="s">
        <v>6020</v>
      </c>
      <c r="C333" s="1">
        <v>2</v>
      </c>
      <c r="D333" s="1" t="s">
        <v>6021</v>
      </c>
      <c r="E333" s="1">
        <v>6</v>
      </c>
      <c r="F333" s="1">
        <v>7</v>
      </c>
      <c r="G333" s="1">
        <v>3</v>
      </c>
      <c r="H333" s="1">
        <f t="shared" si="5"/>
        <v>5.333333333333333</v>
      </c>
      <c r="K333" s="1">
        <v>531</v>
      </c>
      <c r="L333" s="1">
        <v>150695</v>
      </c>
    </row>
    <row r="334" spans="1:12">
      <c r="A334" s="3">
        <v>36347</v>
      </c>
      <c r="B334" s="1" t="s">
        <v>6022</v>
      </c>
      <c r="C334" s="1">
        <v>3</v>
      </c>
      <c r="D334" s="1" t="s">
        <v>5724</v>
      </c>
      <c r="E334" s="1">
        <v>5</v>
      </c>
      <c r="F334" s="1">
        <v>4</v>
      </c>
      <c r="G334" s="1">
        <v>4</v>
      </c>
      <c r="H334" s="1">
        <f t="shared" si="5"/>
        <v>4.333333333333333</v>
      </c>
      <c r="K334" s="1">
        <v>531</v>
      </c>
      <c r="L334" s="1">
        <v>150695</v>
      </c>
    </row>
    <row r="335" spans="1:12">
      <c r="A335" s="3">
        <v>36354</v>
      </c>
      <c r="B335" s="1" t="s">
        <v>5725</v>
      </c>
      <c r="C335" s="1">
        <v>1</v>
      </c>
      <c r="D335" s="1" t="s">
        <v>5733</v>
      </c>
      <c r="E335" s="1">
        <v>1</v>
      </c>
      <c r="F335" s="1">
        <v>5</v>
      </c>
      <c r="G335" s="1">
        <v>1</v>
      </c>
      <c r="H335" s="1">
        <f t="shared" si="5"/>
        <v>2.3333333333333335</v>
      </c>
      <c r="I335" s="1">
        <f>STDEV(H335:H337)</f>
        <v>1.452966314513559</v>
      </c>
      <c r="J335" s="1">
        <f>I335/SQRT(3)</f>
        <v>0.83887049280786175</v>
      </c>
      <c r="K335" s="1">
        <v>661</v>
      </c>
      <c r="L335" s="1">
        <v>150695</v>
      </c>
    </row>
    <row r="336" spans="1:12">
      <c r="A336" s="3">
        <v>36354</v>
      </c>
      <c r="B336" s="1" t="s">
        <v>5734</v>
      </c>
      <c r="C336" s="1">
        <v>2</v>
      </c>
      <c r="D336" s="1" t="s">
        <v>5735</v>
      </c>
      <c r="E336" s="1">
        <v>0</v>
      </c>
      <c r="F336" s="1">
        <v>9</v>
      </c>
      <c r="G336" s="1">
        <v>5</v>
      </c>
      <c r="H336" s="1">
        <f t="shared" si="5"/>
        <v>4.666666666666667</v>
      </c>
      <c r="K336" s="1">
        <v>661</v>
      </c>
      <c r="L336" s="1">
        <v>150695</v>
      </c>
    </row>
    <row r="337" spans="1:12">
      <c r="A337" s="3">
        <v>36354</v>
      </c>
      <c r="B337" s="1" t="s">
        <v>5736</v>
      </c>
      <c r="C337" s="1">
        <v>3</v>
      </c>
      <c r="D337" s="1" t="s">
        <v>5437</v>
      </c>
      <c r="E337" s="1">
        <v>6</v>
      </c>
      <c r="F337" s="1">
        <v>6</v>
      </c>
      <c r="G337" s="1">
        <v>3</v>
      </c>
      <c r="H337" s="1">
        <f t="shared" si="5"/>
        <v>5</v>
      </c>
      <c r="K337" s="1">
        <v>661</v>
      </c>
      <c r="L337" s="1">
        <v>150695</v>
      </c>
    </row>
    <row r="338" spans="1:12">
      <c r="A338" s="3">
        <v>36361</v>
      </c>
      <c r="B338" s="1" t="s">
        <v>5438</v>
      </c>
      <c r="C338" s="1">
        <v>1</v>
      </c>
      <c r="D338" s="1" t="s">
        <v>5439</v>
      </c>
      <c r="E338" s="1">
        <v>2</v>
      </c>
      <c r="F338" s="1">
        <v>2</v>
      </c>
      <c r="G338" s="1">
        <v>1</v>
      </c>
      <c r="H338" s="1">
        <f t="shared" si="5"/>
        <v>1.6666666666666667</v>
      </c>
      <c r="I338" s="1">
        <f>STDEV(H338:H340)</f>
        <v>0.50917507721731847</v>
      </c>
      <c r="J338" s="1">
        <f>I338/SQRT(3)</f>
        <v>0.29397236789606734</v>
      </c>
      <c r="K338" s="1">
        <v>531</v>
      </c>
      <c r="L338" s="1">
        <v>160697</v>
      </c>
    </row>
    <row r="339" spans="1:12">
      <c r="A339" s="3">
        <v>36361</v>
      </c>
      <c r="B339" s="1" t="s">
        <v>5440</v>
      </c>
      <c r="C339" s="1">
        <v>2</v>
      </c>
      <c r="D339" s="1" t="s">
        <v>5441</v>
      </c>
      <c r="E339" s="1">
        <v>4</v>
      </c>
      <c r="F339" s="1">
        <v>2</v>
      </c>
      <c r="G339" s="1">
        <v>2</v>
      </c>
      <c r="H339" s="1">
        <f t="shared" si="5"/>
        <v>2.6666666666666665</v>
      </c>
      <c r="K339" s="1">
        <v>661</v>
      </c>
      <c r="L339" s="1">
        <v>160697</v>
      </c>
    </row>
    <row r="340" spans="1:12">
      <c r="A340" s="3">
        <v>36361</v>
      </c>
      <c r="B340" s="1" t="s">
        <v>5442</v>
      </c>
      <c r="C340" s="1">
        <v>3</v>
      </c>
      <c r="D340" s="1" t="s">
        <v>5443</v>
      </c>
      <c r="E340" s="1">
        <v>3</v>
      </c>
      <c r="F340" s="1">
        <v>2</v>
      </c>
      <c r="G340" s="1">
        <v>2</v>
      </c>
      <c r="H340" s="1">
        <f t="shared" si="5"/>
        <v>2.3333333333333335</v>
      </c>
      <c r="K340" s="1">
        <v>661</v>
      </c>
      <c r="L340" s="1">
        <v>160697</v>
      </c>
    </row>
    <row r="341" spans="1:12">
      <c r="A341" s="3">
        <v>36368</v>
      </c>
      <c r="B341" s="1" t="s">
        <v>5444</v>
      </c>
      <c r="C341" s="1">
        <v>1</v>
      </c>
      <c r="D341" s="1" t="s">
        <v>5445</v>
      </c>
      <c r="E341" s="1">
        <v>5</v>
      </c>
      <c r="F341" s="1">
        <v>0</v>
      </c>
      <c r="G341" s="1">
        <v>1</v>
      </c>
      <c r="H341" s="1">
        <f t="shared" si="5"/>
        <v>2</v>
      </c>
      <c r="I341" s="1">
        <f>STDEV(H341:H343)</f>
        <v>2.1169509870286274</v>
      </c>
      <c r="J341" s="1">
        <f>I341/SQRT(3)</f>
        <v>1.2222222222222221</v>
      </c>
      <c r="K341" s="1">
        <v>531</v>
      </c>
      <c r="L341" s="1">
        <v>160697</v>
      </c>
    </row>
    <row r="342" spans="1:12">
      <c r="A342" s="3">
        <v>36368</v>
      </c>
      <c r="B342" s="1" t="s">
        <v>5446</v>
      </c>
      <c r="C342" s="1">
        <v>2</v>
      </c>
      <c r="D342" s="1" t="s">
        <v>5447</v>
      </c>
      <c r="E342" s="1">
        <v>1</v>
      </c>
      <c r="F342" s="1">
        <v>2</v>
      </c>
      <c r="G342" s="1">
        <v>3</v>
      </c>
      <c r="H342" s="1">
        <f t="shared" si="5"/>
        <v>2</v>
      </c>
      <c r="K342" s="1">
        <v>661</v>
      </c>
      <c r="L342" s="1">
        <v>160697</v>
      </c>
    </row>
    <row r="343" spans="1:12">
      <c r="A343" s="3">
        <v>36368</v>
      </c>
      <c r="B343" s="1" t="s">
        <v>5448</v>
      </c>
      <c r="C343" s="1">
        <v>3</v>
      </c>
      <c r="D343" s="1" t="s">
        <v>5449</v>
      </c>
      <c r="E343" s="1">
        <v>1</v>
      </c>
      <c r="F343" s="1">
        <v>6</v>
      </c>
      <c r="G343" s="1">
        <v>10</v>
      </c>
      <c r="H343" s="1">
        <f t="shared" si="5"/>
        <v>5.666666666666667</v>
      </c>
      <c r="K343" s="1">
        <v>531</v>
      </c>
      <c r="L343" s="1">
        <v>160697</v>
      </c>
    </row>
    <row r="344" spans="1:12">
      <c r="A344" s="3">
        <v>36375</v>
      </c>
      <c r="B344" s="1" t="s">
        <v>5450</v>
      </c>
      <c r="C344" s="1">
        <v>1</v>
      </c>
      <c r="D344" s="1" t="s">
        <v>5451</v>
      </c>
      <c r="E344" s="1">
        <v>3</v>
      </c>
      <c r="F344" s="1">
        <v>4</v>
      </c>
      <c r="G344" s="1">
        <v>8</v>
      </c>
      <c r="H344" s="1">
        <f t="shared" si="5"/>
        <v>5</v>
      </c>
      <c r="I344" s="1">
        <f>STDEV(H344:H346)</f>
        <v>1.8358568490953624</v>
      </c>
      <c r="J344" s="1">
        <f>I344/SQRT(3)</f>
        <v>1.0599324460188257</v>
      </c>
      <c r="K344" s="1">
        <v>531</v>
      </c>
      <c r="L344" s="1">
        <v>132485</v>
      </c>
    </row>
    <row r="345" spans="1:12">
      <c r="A345" s="3">
        <v>36375</v>
      </c>
      <c r="B345" s="1" t="s">
        <v>5452</v>
      </c>
      <c r="C345" s="1">
        <v>2</v>
      </c>
      <c r="D345" s="1" t="s">
        <v>5453</v>
      </c>
      <c r="E345" s="1">
        <v>5</v>
      </c>
      <c r="F345" s="1">
        <v>7</v>
      </c>
      <c r="G345" s="1">
        <v>8</v>
      </c>
      <c r="H345" s="1">
        <f t="shared" si="5"/>
        <v>6.666666666666667</v>
      </c>
      <c r="K345" s="1">
        <v>531</v>
      </c>
      <c r="L345" s="1">
        <v>132485</v>
      </c>
    </row>
    <row r="346" spans="1:12">
      <c r="A346" s="3">
        <v>36375</v>
      </c>
      <c r="B346" s="1" t="s">
        <v>5454</v>
      </c>
      <c r="C346" s="1">
        <v>3</v>
      </c>
      <c r="D346" s="1" t="s">
        <v>5455</v>
      </c>
      <c r="E346" s="1">
        <v>8</v>
      </c>
      <c r="F346" s="1">
        <v>10</v>
      </c>
      <c r="G346" s="1">
        <v>8</v>
      </c>
      <c r="H346" s="1">
        <f t="shared" si="5"/>
        <v>8.6666666666666661</v>
      </c>
      <c r="K346" s="1">
        <v>531</v>
      </c>
      <c r="L346" s="1">
        <v>132485</v>
      </c>
    </row>
    <row r="347" spans="1:12">
      <c r="A347" s="3">
        <v>36382</v>
      </c>
      <c r="B347" s="1" t="s">
        <v>5456</v>
      </c>
      <c r="C347" s="1">
        <v>1</v>
      </c>
      <c r="D347" s="1" t="s">
        <v>5457</v>
      </c>
      <c r="E347" s="1">
        <v>6</v>
      </c>
      <c r="F347" s="1">
        <v>4</v>
      </c>
      <c r="G347" s="1">
        <v>2</v>
      </c>
      <c r="H347" s="1">
        <f t="shared" si="5"/>
        <v>4</v>
      </c>
      <c r="I347" s="1">
        <f>STDEV(H347:H349)</f>
        <v>0.50917507721731581</v>
      </c>
      <c r="J347" s="1">
        <f>I347/SQRT(3)</f>
        <v>0.29397236789606579</v>
      </c>
      <c r="K347" s="1">
        <v>531</v>
      </c>
      <c r="L347" s="1">
        <v>132485</v>
      </c>
    </row>
    <row r="348" spans="1:12">
      <c r="A348" s="3">
        <v>36382</v>
      </c>
      <c r="B348" s="1" t="s">
        <v>5458</v>
      </c>
      <c r="C348" s="1">
        <v>2</v>
      </c>
      <c r="D348" s="1" t="s">
        <v>5459</v>
      </c>
      <c r="E348" s="1">
        <v>6</v>
      </c>
      <c r="F348" s="1">
        <v>0</v>
      </c>
      <c r="G348" s="1">
        <v>5</v>
      </c>
      <c r="H348" s="1">
        <f t="shared" si="5"/>
        <v>3.6666666666666665</v>
      </c>
      <c r="K348" s="1">
        <v>531</v>
      </c>
      <c r="L348" s="1">
        <v>132485</v>
      </c>
    </row>
    <row r="349" spans="1:12">
      <c r="A349" s="3">
        <v>36382</v>
      </c>
      <c r="B349" s="1" t="s">
        <v>5460</v>
      </c>
      <c r="C349" s="1">
        <v>3</v>
      </c>
      <c r="D349" s="1" t="s">
        <v>5461</v>
      </c>
      <c r="E349" s="1">
        <v>2</v>
      </c>
      <c r="F349" s="1">
        <v>4</v>
      </c>
      <c r="G349" s="1">
        <v>3</v>
      </c>
      <c r="H349" s="1">
        <f t="shared" si="5"/>
        <v>3</v>
      </c>
      <c r="K349" s="1">
        <v>531</v>
      </c>
      <c r="L349" s="1">
        <v>132485</v>
      </c>
    </row>
    <row r="350" spans="1:12">
      <c r="A350" s="3">
        <v>36389</v>
      </c>
      <c r="B350" s="1" t="s">
        <v>5462</v>
      </c>
      <c r="C350" s="1">
        <v>1</v>
      </c>
      <c r="D350" s="1" t="s">
        <v>5463</v>
      </c>
      <c r="E350" s="1">
        <v>5</v>
      </c>
      <c r="F350" s="1">
        <v>7</v>
      </c>
      <c r="G350" s="1">
        <v>4</v>
      </c>
      <c r="H350" s="1">
        <f t="shared" si="5"/>
        <v>5.333333333333333</v>
      </c>
      <c r="I350" s="1">
        <f>STDEV(H350:H352)</f>
        <v>2.2194427061597981</v>
      </c>
      <c r="J350" s="1">
        <f>I350/SQRT(3)</f>
        <v>1.281395843852311</v>
      </c>
      <c r="K350" s="1">
        <v>531</v>
      </c>
      <c r="L350" s="1">
        <v>132485</v>
      </c>
    </row>
    <row r="351" spans="1:12">
      <c r="A351" s="3">
        <v>36389</v>
      </c>
      <c r="B351" s="1" t="s">
        <v>5464</v>
      </c>
      <c r="C351" s="1">
        <v>2</v>
      </c>
      <c r="D351" s="1" t="s">
        <v>5465</v>
      </c>
      <c r="E351" s="1">
        <v>3</v>
      </c>
      <c r="F351" s="1">
        <v>5</v>
      </c>
      <c r="G351" s="1">
        <v>4</v>
      </c>
      <c r="H351" s="1">
        <f t="shared" si="5"/>
        <v>4</v>
      </c>
      <c r="K351" s="1">
        <v>661</v>
      </c>
      <c r="L351" s="1">
        <v>132485</v>
      </c>
    </row>
    <row r="352" spans="1:12">
      <c r="A352" s="3">
        <v>36389</v>
      </c>
      <c r="B352" s="1" t="s">
        <v>5466</v>
      </c>
      <c r="C352" s="1">
        <v>3</v>
      </c>
      <c r="D352" s="1" t="s">
        <v>5768</v>
      </c>
      <c r="E352" s="1">
        <v>0</v>
      </c>
      <c r="F352" s="1">
        <v>2</v>
      </c>
      <c r="G352" s="1">
        <v>1</v>
      </c>
      <c r="H352" s="1">
        <f t="shared" si="5"/>
        <v>1</v>
      </c>
      <c r="K352" s="1">
        <v>661</v>
      </c>
      <c r="L352" s="1">
        <v>132485</v>
      </c>
    </row>
    <row r="353" spans="1:12">
      <c r="A353" s="3">
        <v>36307</v>
      </c>
      <c r="B353" s="1" t="s">
        <v>5769</v>
      </c>
      <c r="C353" s="1">
        <v>1</v>
      </c>
      <c r="D353" s="1" t="s">
        <v>5467</v>
      </c>
      <c r="E353" s="1">
        <v>2</v>
      </c>
      <c r="F353" s="1">
        <v>3</v>
      </c>
      <c r="G353" s="1">
        <v>0</v>
      </c>
      <c r="H353" s="1">
        <f t="shared" si="5"/>
        <v>1.6666666666666667</v>
      </c>
      <c r="I353" s="1">
        <f>STDEV(H353:H355)</f>
        <v>0.38490017945975019</v>
      </c>
      <c r="J353" s="1">
        <f>I353/SQRT(3)</f>
        <v>0.22222222222222204</v>
      </c>
      <c r="K353" s="1">
        <v>531</v>
      </c>
      <c r="L353" s="4">
        <v>11440</v>
      </c>
    </row>
    <row r="354" spans="1:12">
      <c r="A354" s="3">
        <v>36307</v>
      </c>
      <c r="B354" s="1" t="s">
        <v>5468</v>
      </c>
      <c r="C354" s="1">
        <v>2</v>
      </c>
      <c r="D354" s="1" t="s">
        <v>5469</v>
      </c>
      <c r="E354" s="1">
        <v>1</v>
      </c>
      <c r="F354" s="1">
        <v>2</v>
      </c>
      <c r="G354" s="1">
        <v>0</v>
      </c>
      <c r="H354" s="1">
        <f t="shared" si="5"/>
        <v>1</v>
      </c>
      <c r="K354" s="1">
        <v>531</v>
      </c>
      <c r="L354" s="4">
        <v>11440</v>
      </c>
    </row>
    <row r="355" spans="1:12">
      <c r="A355" s="3">
        <v>36307</v>
      </c>
      <c r="B355" s="1" t="s">
        <v>5470</v>
      </c>
      <c r="C355" s="1">
        <v>3</v>
      </c>
      <c r="D355" s="1" t="s">
        <v>5773</v>
      </c>
      <c r="E355" s="1">
        <v>0</v>
      </c>
      <c r="F355" s="1">
        <v>3</v>
      </c>
      <c r="G355" s="1">
        <v>2</v>
      </c>
      <c r="H355" s="1">
        <f t="shared" si="5"/>
        <v>1.6666666666666667</v>
      </c>
      <c r="K355" s="1">
        <v>531</v>
      </c>
      <c r="L355" s="4">
        <v>11440</v>
      </c>
    </row>
    <row r="356" spans="1:12">
      <c r="A356" s="3">
        <v>36312</v>
      </c>
      <c r="B356" s="1" t="s">
        <v>5774</v>
      </c>
      <c r="C356" s="1">
        <v>1</v>
      </c>
      <c r="D356" s="1" t="s">
        <v>5775</v>
      </c>
      <c r="E356" s="1">
        <v>0</v>
      </c>
      <c r="F356" s="1">
        <v>0</v>
      </c>
      <c r="G356" s="1">
        <v>0</v>
      </c>
      <c r="H356" s="1">
        <f t="shared" si="5"/>
        <v>0</v>
      </c>
      <c r="I356" s="1">
        <f>STDEV(H356:H358)</f>
        <v>0.33333333333333337</v>
      </c>
      <c r="J356" s="1">
        <f>I356/SQRT(3)</f>
        <v>0.19245008972987529</v>
      </c>
      <c r="K356" s="1">
        <v>531</v>
      </c>
      <c r="L356" s="4">
        <v>11440</v>
      </c>
    </row>
    <row r="357" spans="1:12">
      <c r="A357" s="3">
        <v>36312</v>
      </c>
      <c r="B357" s="1" t="s">
        <v>5776</v>
      </c>
      <c r="C357" s="1">
        <v>2</v>
      </c>
      <c r="D357" s="1" t="s">
        <v>5777</v>
      </c>
      <c r="E357" s="1">
        <v>0</v>
      </c>
      <c r="F357" s="1">
        <v>1</v>
      </c>
      <c r="G357" s="1">
        <v>0</v>
      </c>
      <c r="H357" s="1">
        <f t="shared" si="5"/>
        <v>0.33333333333333331</v>
      </c>
      <c r="K357" s="1">
        <v>661</v>
      </c>
      <c r="L357" s="4">
        <v>11440</v>
      </c>
    </row>
    <row r="358" spans="1:12">
      <c r="A358" s="3">
        <v>36312</v>
      </c>
      <c r="B358" s="1" t="s">
        <v>5778</v>
      </c>
      <c r="C358" s="1">
        <v>3</v>
      </c>
      <c r="D358" s="1" t="s">
        <v>5779</v>
      </c>
      <c r="E358" s="1">
        <v>0</v>
      </c>
      <c r="F358" s="1">
        <v>2</v>
      </c>
      <c r="G358" s="1">
        <v>0</v>
      </c>
      <c r="H358" s="1">
        <f t="shared" si="5"/>
        <v>0.66666666666666663</v>
      </c>
      <c r="K358" s="1">
        <v>531</v>
      </c>
      <c r="L358" s="4">
        <v>11440</v>
      </c>
    </row>
    <row r="359" spans="1:12">
      <c r="A359" s="3">
        <v>36319</v>
      </c>
      <c r="B359" s="1" t="s">
        <v>5780</v>
      </c>
      <c r="C359" s="1">
        <v>1</v>
      </c>
      <c r="D359" s="1" t="s">
        <v>5781</v>
      </c>
      <c r="E359" s="1">
        <v>0</v>
      </c>
      <c r="F359" s="1">
        <v>0</v>
      </c>
      <c r="G359" s="1">
        <v>0</v>
      </c>
      <c r="H359" s="1">
        <f t="shared" si="5"/>
        <v>0</v>
      </c>
      <c r="I359" s="1">
        <f>STDEV(H359:H361)</f>
        <v>0</v>
      </c>
      <c r="J359" s="1">
        <f>I359/SQRT(3)</f>
        <v>0</v>
      </c>
      <c r="K359" s="1">
        <v>531</v>
      </c>
      <c r="L359" s="4">
        <v>11440</v>
      </c>
    </row>
    <row r="360" spans="1:12">
      <c r="A360" s="3">
        <v>36319</v>
      </c>
      <c r="B360" s="1" t="s">
        <v>5782</v>
      </c>
      <c r="C360" s="1">
        <v>2</v>
      </c>
      <c r="D360" s="1" t="s">
        <v>5783</v>
      </c>
      <c r="E360" s="1">
        <v>0</v>
      </c>
      <c r="F360" s="1">
        <v>0</v>
      </c>
      <c r="G360" s="1">
        <v>0</v>
      </c>
      <c r="H360" s="1">
        <f t="shared" si="5"/>
        <v>0</v>
      </c>
      <c r="K360" s="1">
        <v>661</v>
      </c>
      <c r="L360" s="4">
        <v>11440</v>
      </c>
    </row>
    <row r="361" spans="1:12">
      <c r="A361" s="3">
        <v>36319</v>
      </c>
      <c r="B361" s="1" t="s">
        <v>5784</v>
      </c>
      <c r="C361" s="1">
        <v>3</v>
      </c>
      <c r="D361" s="1" t="s">
        <v>5477</v>
      </c>
      <c r="E361" s="1">
        <v>0</v>
      </c>
      <c r="F361" s="1">
        <v>0</v>
      </c>
      <c r="G361" s="1">
        <v>0</v>
      </c>
      <c r="H361" s="1">
        <f t="shared" si="5"/>
        <v>0</v>
      </c>
      <c r="K361" s="1">
        <v>531</v>
      </c>
      <c r="L361" s="4">
        <v>11440</v>
      </c>
    </row>
    <row r="362" spans="1:12">
      <c r="A362" s="3">
        <v>36326</v>
      </c>
      <c r="B362" s="1" t="s">
        <v>5478</v>
      </c>
      <c r="C362" s="1">
        <v>1</v>
      </c>
      <c r="D362" s="1" t="s">
        <v>5479</v>
      </c>
      <c r="E362" s="1">
        <v>0</v>
      </c>
      <c r="F362" s="1">
        <v>0</v>
      </c>
      <c r="G362" s="1">
        <v>0</v>
      </c>
      <c r="H362" s="1">
        <f t="shared" si="5"/>
        <v>0</v>
      </c>
      <c r="I362" s="1">
        <f>STDEV(H362:H364)</f>
        <v>0</v>
      </c>
      <c r="J362" s="1">
        <f>I362/SQRT(3)</f>
        <v>0</v>
      </c>
      <c r="K362" s="1">
        <v>661</v>
      </c>
      <c r="L362" s="4">
        <v>11440</v>
      </c>
    </row>
    <row r="363" spans="1:12">
      <c r="A363" s="3">
        <v>36326</v>
      </c>
      <c r="B363" s="1" t="s">
        <v>5480</v>
      </c>
      <c r="C363" s="1">
        <v>2</v>
      </c>
      <c r="D363" s="1" t="s">
        <v>5481</v>
      </c>
      <c r="E363" s="1">
        <v>0</v>
      </c>
      <c r="F363" s="1">
        <v>0</v>
      </c>
      <c r="G363" s="1">
        <v>0</v>
      </c>
      <c r="H363" s="1">
        <f t="shared" si="5"/>
        <v>0</v>
      </c>
      <c r="K363" s="1">
        <v>661</v>
      </c>
      <c r="L363" s="4">
        <v>11440</v>
      </c>
    </row>
    <row r="364" spans="1:12">
      <c r="A364" s="3">
        <v>36326</v>
      </c>
      <c r="B364" s="1" t="s">
        <v>5482</v>
      </c>
      <c r="C364" s="1">
        <v>3</v>
      </c>
      <c r="D364" s="1" t="s">
        <v>5483</v>
      </c>
      <c r="E364" s="1">
        <v>0</v>
      </c>
      <c r="F364" s="1">
        <v>0</v>
      </c>
      <c r="G364" s="1">
        <v>0</v>
      </c>
      <c r="H364" s="1">
        <f t="shared" si="5"/>
        <v>0</v>
      </c>
      <c r="K364" s="1">
        <v>661</v>
      </c>
      <c r="L364" s="4">
        <v>11440</v>
      </c>
    </row>
    <row r="365" spans="1:12">
      <c r="A365" s="3">
        <v>36333</v>
      </c>
      <c r="B365" s="1" t="s">
        <v>5484</v>
      </c>
      <c r="C365" s="1">
        <v>1</v>
      </c>
      <c r="D365" s="1" t="s">
        <v>5485</v>
      </c>
      <c r="E365" s="1">
        <v>0</v>
      </c>
      <c r="F365" s="1">
        <v>0</v>
      </c>
      <c r="G365" s="1">
        <v>0</v>
      </c>
      <c r="H365" s="1">
        <f t="shared" si="5"/>
        <v>0</v>
      </c>
      <c r="I365" s="1">
        <f>STDEV(H365:H367)</f>
        <v>0</v>
      </c>
      <c r="J365" s="1">
        <f>I365/SQRT(3)</f>
        <v>0</v>
      </c>
      <c r="K365" s="1">
        <v>531</v>
      </c>
      <c r="L365" s="4">
        <v>11440</v>
      </c>
    </row>
    <row r="366" spans="1:12">
      <c r="A366" s="3">
        <v>36333</v>
      </c>
      <c r="B366" s="1" t="s">
        <v>5486</v>
      </c>
      <c r="C366" s="1">
        <v>2</v>
      </c>
      <c r="D366" s="1" t="s">
        <v>5487</v>
      </c>
      <c r="E366" s="1">
        <v>0</v>
      </c>
      <c r="F366" s="1">
        <v>0</v>
      </c>
      <c r="G366" s="1">
        <v>0</v>
      </c>
      <c r="H366" s="1">
        <f t="shared" si="5"/>
        <v>0</v>
      </c>
      <c r="K366" s="1">
        <v>531</v>
      </c>
      <c r="L366" s="4">
        <v>11440</v>
      </c>
    </row>
    <row r="367" spans="1:12">
      <c r="A367" s="3">
        <v>36333</v>
      </c>
      <c r="B367" s="1" t="s">
        <v>5211</v>
      </c>
      <c r="C367" s="1">
        <v>3</v>
      </c>
      <c r="D367" s="1" t="s">
        <v>5212</v>
      </c>
      <c r="E367" s="1">
        <v>0</v>
      </c>
      <c r="F367" s="1">
        <v>0</v>
      </c>
      <c r="G367" s="1">
        <v>0</v>
      </c>
      <c r="H367" s="1">
        <f t="shared" si="5"/>
        <v>0</v>
      </c>
      <c r="K367" s="1">
        <v>531</v>
      </c>
      <c r="L367" s="4">
        <v>11440</v>
      </c>
    </row>
    <row r="368" spans="1:12">
      <c r="A368" s="3">
        <v>36340</v>
      </c>
      <c r="B368" s="1" t="s">
        <v>5213</v>
      </c>
      <c r="C368" s="1">
        <v>1</v>
      </c>
      <c r="D368" s="1" t="s">
        <v>5214</v>
      </c>
      <c r="E368" s="1">
        <v>0</v>
      </c>
      <c r="F368" s="1">
        <v>0</v>
      </c>
      <c r="G368" s="1">
        <v>0</v>
      </c>
      <c r="H368" s="1">
        <f t="shared" si="5"/>
        <v>0</v>
      </c>
      <c r="I368" s="1">
        <f>STDEV(H368:H370)</f>
        <v>0</v>
      </c>
      <c r="J368" s="1">
        <f>I368/SQRT(3)</f>
        <v>0</v>
      </c>
      <c r="K368" s="1">
        <v>661</v>
      </c>
      <c r="L368" s="4">
        <v>11440</v>
      </c>
    </row>
    <row r="369" spans="1:12">
      <c r="A369" s="3">
        <v>36340</v>
      </c>
      <c r="B369" s="1" t="s">
        <v>5215</v>
      </c>
      <c r="C369" s="1">
        <v>2</v>
      </c>
      <c r="D369" s="1" t="s">
        <v>5216</v>
      </c>
      <c r="E369" s="1">
        <v>0</v>
      </c>
      <c r="F369" s="1">
        <v>0</v>
      </c>
      <c r="G369" s="1">
        <v>0</v>
      </c>
      <c r="H369" s="1">
        <f t="shared" si="5"/>
        <v>0</v>
      </c>
      <c r="K369" s="1">
        <v>661</v>
      </c>
      <c r="L369" s="4">
        <v>11440</v>
      </c>
    </row>
    <row r="370" spans="1:12">
      <c r="A370" s="3">
        <v>36340</v>
      </c>
      <c r="B370" s="1" t="s">
        <v>5217</v>
      </c>
      <c r="C370" s="1">
        <v>3</v>
      </c>
      <c r="D370" s="1" t="s">
        <v>5218</v>
      </c>
      <c r="E370" s="1">
        <v>0</v>
      </c>
      <c r="F370" s="1">
        <v>0</v>
      </c>
      <c r="G370" s="1">
        <v>0</v>
      </c>
      <c r="H370" s="1">
        <f t="shared" si="5"/>
        <v>0</v>
      </c>
      <c r="K370" s="1">
        <v>661</v>
      </c>
      <c r="L370" s="4">
        <v>11440</v>
      </c>
    </row>
    <row r="371" spans="1:12">
      <c r="A371" s="3">
        <v>36347</v>
      </c>
      <c r="B371" s="1" t="s">
        <v>5219</v>
      </c>
      <c r="C371" s="1">
        <v>1</v>
      </c>
      <c r="D371" s="1" t="s">
        <v>5220</v>
      </c>
      <c r="E371" s="1">
        <v>0</v>
      </c>
      <c r="F371" s="1">
        <v>0</v>
      </c>
      <c r="G371" s="1">
        <v>0</v>
      </c>
      <c r="H371" s="1">
        <f t="shared" si="5"/>
        <v>0</v>
      </c>
      <c r="I371" s="1">
        <f>STDEV(H371:H373)</f>
        <v>0</v>
      </c>
      <c r="J371" s="1">
        <f>I371/SQRT(3)</f>
        <v>0</v>
      </c>
      <c r="K371" s="1">
        <v>531</v>
      </c>
      <c r="L371" s="4">
        <v>11440</v>
      </c>
    </row>
    <row r="372" spans="1:12">
      <c r="A372" s="3">
        <v>36347</v>
      </c>
      <c r="B372" s="1" t="s">
        <v>5221</v>
      </c>
      <c r="C372" s="1">
        <v>2</v>
      </c>
      <c r="D372" s="1" t="s">
        <v>5222</v>
      </c>
      <c r="E372" s="1">
        <v>0</v>
      </c>
      <c r="F372" s="1">
        <v>0</v>
      </c>
      <c r="G372" s="1">
        <v>0</v>
      </c>
      <c r="H372" s="1">
        <f t="shared" si="5"/>
        <v>0</v>
      </c>
      <c r="K372" s="1">
        <v>531</v>
      </c>
      <c r="L372" s="4">
        <v>11440</v>
      </c>
    </row>
    <row r="373" spans="1:12">
      <c r="A373" s="3">
        <v>36347</v>
      </c>
      <c r="B373" s="1" t="s">
        <v>5223</v>
      </c>
      <c r="C373" s="1">
        <v>3</v>
      </c>
      <c r="D373" s="1" t="s">
        <v>5224</v>
      </c>
      <c r="E373" s="1">
        <v>0</v>
      </c>
      <c r="F373" s="1">
        <v>0</v>
      </c>
      <c r="G373" s="1">
        <v>0</v>
      </c>
      <c r="H373" s="1">
        <f t="shared" si="5"/>
        <v>0</v>
      </c>
      <c r="K373" s="1">
        <v>531</v>
      </c>
      <c r="L373" s="4">
        <v>11440</v>
      </c>
    </row>
    <row r="374" spans="1:12">
      <c r="A374" s="3">
        <v>36354</v>
      </c>
      <c r="B374" s="1" t="s">
        <v>5225</v>
      </c>
      <c r="C374" s="1">
        <v>1</v>
      </c>
      <c r="D374" s="1" t="s">
        <v>5226</v>
      </c>
      <c r="E374" s="1">
        <v>0</v>
      </c>
      <c r="F374" s="1">
        <v>0</v>
      </c>
      <c r="G374" s="1">
        <v>0</v>
      </c>
      <c r="H374" s="1">
        <f t="shared" si="5"/>
        <v>0</v>
      </c>
      <c r="I374" s="1">
        <f>STDEV(H374:H376)</f>
        <v>0</v>
      </c>
      <c r="J374" s="1">
        <f>I374/SQRT(3)</f>
        <v>0</v>
      </c>
      <c r="K374" s="1">
        <v>661</v>
      </c>
      <c r="L374" s="4">
        <v>11440</v>
      </c>
    </row>
    <row r="375" spans="1:12">
      <c r="A375" s="3">
        <v>36354</v>
      </c>
      <c r="B375" s="1" t="s">
        <v>5227</v>
      </c>
      <c r="C375" s="1">
        <v>2</v>
      </c>
      <c r="D375" s="1" t="s">
        <v>4676</v>
      </c>
      <c r="E375" s="1">
        <v>0</v>
      </c>
      <c r="F375" s="1">
        <v>0</v>
      </c>
      <c r="G375" s="1">
        <v>0</v>
      </c>
      <c r="H375" s="1">
        <f t="shared" si="5"/>
        <v>0</v>
      </c>
      <c r="K375" s="1">
        <v>661</v>
      </c>
      <c r="L375" s="4">
        <v>11440</v>
      </c>
    </row>
    <row r="376" spans="1:12">
      <c r="A376" s="3">
        <v>36354</v>
      </c>
      <c r="B376" s="1" t="s">
        <v>4677</v>
      </c>
      <c r="C376" s="1">
        <v>3</v>
      </c>
      <c r="D376" s="1" t="s">
        <v>4678</v>
      </c>
      <c r="E376" s="1">
        <v>0</v>
      </c>
      <c r="F376" s="1">
        <v>0</v>
      </c>
      <c r="G376" s="1">
        <v>0</v>
      </c>
      <c r="H376" s="1">
        <f t="shared" si="5"/>
        <v>0</v>
      </c>
      <c r="K376" s="1">
        <v>661</v>
      </c>
      <c r="L376" s="4">
        <v>11440</v>
      </c>
    </row>
    <row r="377" spans="1:12">
      <c r="A377" s="3">
        <v>36361</v>
      </c>
      <c r="B377" s="1" t="s">
        <v>4679</v>
      </c>
      <c r="C377" s="1">
        <v>1</v>
      </c>
      <c r="D377" s="1" t="s">
        <v>4680</v>
      </c>
      <c r="E377" s="1">
        <v>0</v>
      </c>
      <c r="F377" s="1">
        <v>0</v>
      </c>
      <c r="G377" s="1">
        <v>0</v>
      </c>
      <c r="H377" s="1">
        <f t="shared" si="5"/>
        <v>0</v>
      </c>
      <c r="I377" s="1">
        <f>STDEV(H377:H379)</f>
        <v>0</v>
      </c>
      <c r="J377" s="1">
        <f>I377/SQRT(3)</f>
        <v>0</v>
      </c>
      <c r="K377" s="1">
        <v>531</v>
      </c>
      <c r="L377" s="4">
        <v>11440</v>
      </c>
    </row>
    <row r="378" spans="1:12">
      <c r="A378" s="3">
        <v>36361</v>
      </c>
      <c r="B378" s="1" t="s">
        <v>4681</v>
      </c>
      <c r="C378" s="1">
        <v>2</v>
      </c>
      <c r="D378" s="1" t="s">
        <v>4682</v>
      </c>
      <c r="E378" s="1">
        <v>0</v>
      </c>
      <c r="F378" s="1">
        <v>0</v>
      </c>
      <c r="G378" s="1">
        <v>0</v>
      </c>
      <c r="H378" s="1">
        <f t="shared" si="5"/>
        <v>0</v>
      </c>
      <c r="K378" s="1">
        <v>661</v>
      </c>
      <c r="L378" s="4">
        <v>11440</v>
      </c>
    </row>
    <row r="379" spans="1:12">
      <c r="A379" s="3">
        <v>36361</v>
      </c>
      <c r="B379" s="1" t="s">
        <v>4683</v>
      </c>
      <c r="C379" s="1">
        <v>3</v>
      </c>
      <c r="D379" s="1" t="s">
        <v>4964</v>
      </c>
      <c r="E379" s="1">
        <v>0</v>
      </c>
      <c r="F379" s="1">
        <v>0</v>
      </c>
      <c r="G379" s="1">
        <v>0</v>
      </c>
      <c r="H379" s="1">
        <f t="shared" si="5"/>
        <v>0</v>
      </c>
      <c r="K379" s="1">
        <v>661</v>
      </c>
      <c r="L379" s="4">
        <v>11440</v>
      </c>
    </row>
    <row r="380" spans="1:12">
      <c r="A380" s="3">
        <v>36368</v>
      </c>
      <c r="B380" s="1" t="s">
        <v>4965</v>
      </c>
      <c r="C380" s="1">
        <v>1</v>
      </c>
      <c r="D380" s="1" t="s">
        <v>4966</v>
      </c>
      <c r="E380" s="1">
        <v>0</v>
      </c>
      <c r="F380" s="1">
        <v>0</v>
      </c>
      <c r="G380" s="1">
        <v>0</v>
      </c>
      <c r="H380" s="1">
        <f t="shared" si="5"/>
        <v>0</v>
      </c>
      <c r="I380" s="1">
        <f>STDEV(H380:H382)</f>
        <v>0</v>
      </c>
      <c r="J380" s="1">
        <f>I380/SQRT(3)</f>
        <v>0</v>
      </c>
      <c r="K380" s="1">
        <v>531</v>
      </c>
      <c r="L380" s="4">
        <v>11440</v>
      </c>
    </row>
    <row r="381" spans="1:12">
      <c r="A381" s="3">
        <v>36368</v>
      </c>
      <c r="B381" s="1" t="s">
        <v>4967</v>
      </c>
      <c r="C381" s="1">
        <v>2</v>
      </c>
      <c r="D381" s="1" t="s">
        <v>4968</v>
      </c>
      <c r="E381" s="1">
        <v>0</v>
      </c>
      <c r="F381" s="1">
        <v>0</v>
      </c>
      <c r="G381" s="1">
        <v>0</v>
      </c>
      <c r="H381" s="1">
        <f t="shared" si="5"/>
        <v>0</v>
      </c>
      <c r="K381" s="1">
        <v>661</v>
      </c>
      <c r="L381" s="4">
        <v>11440</v>
      </c>
    </row>
    <row r="382" spans="1:12">
      <c r="A382" s="3">
        <v>36368</v>
      </c>
      <c r="B382" s="1" t="s">
        <v>4969</v>
      </c>
      <c r="C382" s="1">
        <v>3</v>
      </c>
      <c r="D382" s="1" t="s">
        <v>4970</v>
      </c>
      <c r="E382" s="1">
        <v>0</v>
      </c>
      <c r="F382" s="1">
        <v>0</v>
      </c>
      <c r="G382" s="1">
        <v>0</v>
      </c>
      <c r="H382" s="1">
        <f t="shared" si="5"/>
        <v>0</v>
      </c>
      <c r="K382" s="1">
        <v>531</v>
      </c>
      <c r="L382" s="4">
        <v>11440</v>
      </c>
    </row>
    <row r="383" spans="1:12">
      <c r="A383" s="3">
        <v>36375</v>
      </c>
      <c r="B383" s="1" t="s">
        <v>4971</v>
      </c>
      <c r="C383" s="1">
        <v>1</v>
      </c>
      <c r="D383" s="1" t="s">
        <v>4972</v>
      </c>
      <c r="E383" s="1">
        <v>0</v>
      </c>
      <c r="F383" s="1">
        <v>0</v>
      </c>
      <c r="G383" s="1">
        <v>0</v>
      </c>
      <c r="H383" s="1">
        <f t="shared" si="5"/>
        <v>0</v>
      </c>
      <c r="I383" s="1">
        <f>STDEV(H383:H385)</f>
        <v>0</v>
      </c>
      <c r="J383" s="1">
        <f>I383/SQRT(3)</f>
        <v>0</v>
      </c>
      <c r="K383" s="1">
        <v>531</v>
      </c>
      <c r="L383" s="4">
        <v>11440</v>
      </c>
    </row>
    <row r="384" spans="1:12">
      <c r="A384" s="3">
        <v>36375</v>
      </c>
      <c r="B384" s="1" t="s">
        <v>4973</v>
      </c>
      <c r="C384" s="1">
        <v>2</v>
      </c>
      <c r="D384" s="1" t="s">
        <v>4974</v>
      </c>
      <c r="E384" s="1">
        <v>0</v>
      </c>
      <c r="F384" s="1">
        <v>0</v>
      </c>
      <c r="G384" s="1">
        <v>0</v>
      </c>
      <c r="H384" s="1">
        <f t="shared" si="5"/>
        <v>0</v>
      </c>
      <c r="K384" s="1">
        <v>531</v>
      </c>
      <c r="L384" s="4">
        <v>11440</v>
      </c>
    </row>
    <row r="385" spans="1:12">
      <c r="A385" s="3">
        <v>36375</v>
      </c>
      <c r="B385" s="1" t="s">
        <v>4975</v>
      </c>
      <c r="C385" s="1">
        <v>3</v>
      </c>
      <c r="D385" s="1" t="s">
        <v>5261</v>
      </c>
      <c r="E385" s="1">
        <v>0</v>
      </c>
      <c r="F385" s="1">
        <v>0</v>
      </c>
      <c r="G385" s="1">
        <v>0</v>
      </c>
      <c r="H385" s="1">
        <f t="shared" si="5"/>
        <v>0</v>
      </c>
      <c r="K385" s="1">
        <v>531</v>
      </c>
      <c r="L385" s="4">
        <v>11440</v>
      </c>
    </row>
    <row r="386" spans="1:12">
      <c r="A386" s="3">
        <v>36382</v>
      </c>
      <c r="B386" s="1" t="s">
        <v>5262</v>
      </c>
      <c r="C386" s="1">
        <v>1</v>
      </c>
      <c r="D386" s="1" t="s">
        <v>5263</v>
      </c>
      <c r="E386" s="1">
        <v>0</v>
      </c>
      <c r="F386" s="1">
        <v>0</v>
      </c>
      <c r="G386" s="1">
        <v>0</v>
      </c>
      <c r="H386" s="1">
        <f t="shared" ref="H386:H449" si="6">AVERAGE(E386:G386)</f>
        <v>0</v>
      </c>
      <c r="I386" s="1">
        <f>STDEV(H386:H388)</f>
        <v>0</v>
      </c>
      <c r="J386" s="1">
        <f>I386/SQRT(3)</f>
        <v>0</v>
      </c>
      <c r="K386" s="1">
        <v>531</v>
      </c>
      <c r="L386" s="4">
        <v>11440</v>
      </c>
    </row>
    <row r="387" spans="1:12">
      <c r="A387" s="3">
        <v>36382</v>
      </c>
      <c r="B387" s="1" t="s">
        <v>5264</v>
      </c>
      <c r="C387" s="1">
        <v>2</v>
      </c>
      <c r="D387" s="1" t="s">
        <v>5265</v>
      </c>
      <c r="E387" s="1">
        <v>0</v>
      </c>
      <c r="F387" s="1">
        <v>0</v>
      </c>
      <c r="G387" s="1">
        <v>0</v>
      </c>
      <c r="H387" s="1">
        <f t="shared" si="6"/>
        <v>0</v>
      </c>
      <c r="K387" s="1">
        <v>531</v>
      </c>
      <c r="L387" s="4">
        <v>11440</v>
      </c>
    </row>
    <row r="388" spans="1:12">
      <c r="A388" s="3">
        <v>36382</v>
      </c>
      <c r="B388" s="1" t="s">
        <v>5266</v>
      </c>
      <c r="C388" s="1">
        <v>3</v>
      </c>
      <c r="D388" s="1" t="s">
        <v>5846</v>
      </c>
      <c r="E388" s="1">
        <v>0</v>
      </c>
      <c r="F388" s="1">
        <v>0</v>
      </c>
      <c r="G388" s="1">
        <v>0</v>
      </c>
      <c r="H388" s="1">
        <f t="shared" si="6"/>
        <v>0</v>
      </c>
      <c r="K388" s="1">
        <v>531</v>
      </c>
      <c r="L388" s="4">
        <v>11440</v>
      </c>
    </row>
    <row r="389" spans="1:12">
      <c r="A389" s="3">
        <v>36389</v>
      </c>
      <c r="B389" s="1" t="s">
        <v>5847</v>
      </c>
      <c r="C389" s="1">
        <v>1</v>
      </c>
      <c r="D389" s="1" t="s">
        <v>5848</v>
      </c>
      <c r="E389" s="1">
        <v>0</v>
      </c>
      <c r="F389" s="1">
        <v>0</v>
      </c>
      <c r="G389" s="1">
        <v>0</v>
      </c>
      <c r="H389" s="1">
        <f t="shared" si="6"/>
        <v>0</v>
      </c>
      <c r="I389" s="1">
        <f>STDEV(H389:H391)</f>
        <v>0</v>
      </c>
      <c r="J389" s="1">
        <f>I389/SQRT(3)</f>
        <v>0</v>
      </c>
      <c r="K389" s="1">
        <v>531</v>
      </c>
      <c r="L389" s="4">
        <v>11440</v>
      </c>
    </row>
    <row r="390" spans="1:12">
      <c r="A390" s="3">
        <v>36389</v>
      </c>
      <c r="B390" s="1" t="s">
        <v>5849</v>
      </c>
      <c r="C390" s="1">
        <v>2</v>
      </c>
      <c r="D390" s="1" t="s">
        <v>5850</v>
      </c>
      <c r="E390" s="1">
        <v>0</v>
      </c>
      <c r="F390" s="1">
        <v>0</v>
      </c>
      <c r="G390" s="1">
        <v>0</v>
      </c>
      <c r="H390" s="1">
        <f t="shared" si="6"/>
        <v>0</v>
      </c>
      <c r="K390" s="1">
        <v>661</v>
      </c>
      <c r="L390" s="4">
        <v>11440</v>
      </c>
    </row>
    <row r="391" spans="1:12">
      <c r="A391" s="3">
        <v>36389</v>
      </c>
      <c r="B391" s="1" t="s">
        <v>5851</v>
      </c>
      <c r="C391" s="1">
        <v>3</v>
      </c>
      <c r="D391" s="1" t="s">
        <v>5852</v>
      </c>
      <c r="E391" s="1">
        <v>0</v>
      </c>
      <c r="F391" s="1">
        <v>0</v>
      </c>
      <c r="G391" s="1">
        <v>0</v>
      </c>
      <c r="H391" s="1">
        <f t="shared" si="6"/>
        <v>0</v>
      </c>
      <c r="K391" s="1">
        <v>661</v>
      </c>
      <c r="L391" s="4">
        <v>11440</v>
      </c>
    </row>
    <row r="392" spans="1:12">
      <c r="A392" s="3">
        <v>36307</v>
      </c>
      <c r="B392" s="1" t="s">
        <v>5853</v>
      </c>
      <c r="C392" s="1">
        <v>1</v>
      </c>
      <c r="D392" s="1" t="s">
        <v>5854</v>
      </c>
      <c r="E392" s="1">
        <v>0</v>
      </c>
      <c r="F392" s="1">
        <v>0</v>
      </c>
      <c r="G392" s="1">
        <v>0</v>
      </c>
      <c r="H392" s="1">
        <f t="shared" si="6"/>
        <v>0</v>
      </c>
      <c r="I392" s="1">
        <f>STDEV(H392:H394)</f>
        <v>0</v>
      </c>
      <c r="J392" s="1">
        <f>I392/SQRT(3)</f>
        <v>0</v>
      </c>
      <c r="K392" s="1">
        <v>531</v>
      </c>
    </row>
    <row r="393" spans="1:12">
      <c r="A393" s="3">
        <v>36307</v>
      </c>
      <c r="B393" s="1" t="s">
        <v>5855</v>
      </c>
      <c r="C393" s="1">
        <v>2</v>
      </c>
      <c r="D393" s="1" t="s">
        <v>5856</v>
      </c>
      <c r="E393" s="1">
        <v>0</v>
      </c>
      <c r="F393" s="1">
        <v>0</v>
      </c>
      <c r="G393" s="1">
        <v>0</v>
      </c>
      <c r="H393" s="1">
        <f t="shared" si="6"/>
        <v>0</v>
      </c>
      <c r="K393" s="1">
        <v>531</v>
      </c>
    </row>
    <row r="394" spans="1:12">
      <c r="A394" s="3">
        <v>36307</v>
      </c>
      <c r="B394" s="1" t="s">
        <v>5857</v>
      </c>
      <c r="C394" s="1">
        <v>3</v>
      </c>
      <c r="D394" s="1" t="s">
        <v>5858</v>
      </c>
      <c r="E394" s="1">
        <v>0</v>
      </c>
      <c r="F394" s="1">
        <v>0</v>
      </c>
      <c r="G394" s="1">
        <v>0</v>
      </c>
      <c r="H394" s="1">
        <f t="shared" si="6"/>
        <v>0</v>
      </c>
      <c r="K394" s="1">
        <v>531</v>
      </c>
    </row>
    <row r="395" spans="1:12">
      <c r="A395" s="3">
        <v>36312</v>
      </c>
      <c r="B395" s="1" t="s">
        <v>5859</v>
      </c>
      <c r="C395" s="1">
        <v>1</v>
      </c>
      <c r="D395" s="1" t="s">
        <v>5860</v>
      </c>
      <c r="E395" s="1">
        <v>0</v>
      </c>
      <c r="F395" s="1">
        <v>0</v>
      </c>
      <c r="G395" s="1">
        <v>0</v>
      </c>
      <c r="H395" s="1">
        <f t="shared" si="6"/>
        <v>0</v>
      </c>
      <c r="I395" s="1">
        <f>STDEV(H395:H397)</f>
        <v>0.19245008972987526</v>
      </c>
      <c r="J395" s="1">
        <f>I395/SQRT(3)</f>
        <v>0.11111111111111112</v>
      </c>
      <c r="K395" s="1">
        <v>531</v>
      </c>
    </row>
    <row r="396" spans="1:12">
      <c r="A396" s="3">
        <v>36312</v>
      </c>
      <c r="B396" s="1" t="s">
        <v>5861</v>
      </c>
      <c r="C396" s="1">
        <v>2</v>
      </c>
      <c r="D396" s="1" t="s">
        <v>5862</v>
      </c>
      <c r="E396" s="1">
        <v>0</v>
      </c>
      <c r="F396" s="1">
        <v>0</v>
      </c>
      <c r="G396" s="1">
        <v>0</v>
      </c>
      <c r="H396" s="1">
        <f t="shared" si="6"/>
        <v>0</v>
      </c>
      <c r="K396" s="1">
        <v>661</v>
      </c>
    </row>
    <row r="397" spans="1:12">
      <c r="A397" s="3">
        <v>36312</v>
      </c>
      <c r="B397" s="1" t="s">
        <v>5863</v>
      </c>
      <c r="C397" s="1">
        <v>3</v>
      </c>
      <c r="D397" s="1" t="s">
        <v>6173</v>
      </c>
      <c r="E397" s="1">
        <v>0</v>
      </c>
      <c r="F397" s="1">
        <v>0</v>
      </c>
      <c r="G397" s="1">
        <v>1</v>
      </c>
      <c r="H397" s="1">
        <f t="shared" si="6"/>
        <v>0.33333333333333331</v>
      </c>
      <c r="K397" s="1">
        <v>531</v>
      </c>
    </row>
    <row r="398" spans="1:12">
      <c r="A398" s="3">
        <v>36319</v>
      </c>
      <c r="B398" s="1" t="s">
        <v>6174</v>
      </c>
      <c r="C398" s="1">
        <v>1</v>
      </c>
      <c r="D398" s="1" t="s">
        <v>6175</v>
      </c>
      <c r="E398" s="1">
        <v>2</v>
      </c>
      <c r="F398" s="1">
        <v>1</v>
      </c>
      <c r="G398" s="1">
        <v>0</v>
      </c>
      <c r="H398" s="1">
        <f t="shared" si="6"/>
        <v>1</v>
      </c>
      <c r="I398" s="1">
        <f>STDEV(H398:H400)</f>
        <v>0.33333333333333443</v>
      </c>
      <c r="J398" s="1">
        <f>I398/SQRT(3)</f>
        <v>0.1924500897298759</v>
      </c>
      <c r="K398" s="1">
        <v>531</v>
      </c>
    </row>
    <row r="399" spans="1:12">
      <c r="A399" s="3">
        <v>36319</v>
      </c>
      <c r="B399" s="1" t="s">
        <v>6176</v>
      </c>
      <c r="C399" s="1">
        <v>2</v>
      </c>
      <c r="D399" s="1" t="s">
        <v>6177</v>
      </c>
      <c r="E399" s="1">
        <v>1</v>
      </c>
      <c r="F399" s="1">
        <v>1</v>
      </c>
      <c r="G399" s="1">
        <v>2</v>
      </c>
      <c r="H399" s="1">
        <f t="shared" si="6"/>
        <v>1.3333333333333333</v>
      </c>
      <c r="K399" s="1">
        <v>661</v>
      </c>
    </row>
    <row r="400" spans="1:12">
      <c r="A400" s="3">
        <v>36319</v>
      </c>
      <c r="B400" s="1" t="s">
        <v>6178</v>
      </c>
      <c r="C400" s="1">
        <v>3</v>
      </c>
      <c r="D400" s="1" t="s">
        <v>5870</v>
      </c>
      <c r="E400" s="1">
        <v>0</v>
      </c>
      <c r="F400" s="1">
        <v>0</v>
      </c>
      <c r="G400" s="1">
        <v>2</v>
      </c>
      <c r="H400" s="1">
        <f t="shared" si="6"/>
        <v>0.66666666666666663</v>
      </c>
      <c r="K400" s="1">
        <v>531</v>
      </c>
    </row>
    <row r="401" spans="1:11">
      <c r="A401" s="3">
        <v>36326</v>
      </c>
      <c r="B401" s="1" t="s">
        <v>5871</v>
      </c>
      <c r="C401" s="1">
        <v>1</v>
      </c>
      <c r="D401" s="1" t="s">
        <v>5872</v>
      </c>
      <c r="E401" s="1">
        <v>0</v>
      </c>
      <c r="F401" s="1">
        <v>0</v>
      </c>
      <c r="G401" s="1">
        <v>0</v>
      </c>
      <c r="H401" s="1">
        <f t="shared" si="6"/>
        <v>0</v>
      </c>
      <c r="I401" s="1">
        <f>STDEV(H401:H403)</f>
        <v>0.69388866648871095</v>
      </c>
      <c r="J401" s="1">
        <f>I401/SQRT(3)</f>
        <v>0.40061680838488772</v>
      </c>
      <c r="K401" s="1">
        <v>661</v>
      </c>
    </row>
    <row r="402" spans="1:11">
      <c r="A402" s="3">
        <v>36326</v>
      </c>
      <c r="B402" s="1" t="s">
        <v>5873</v>
      </c>
      <c r="C402" s="1">
        <v>2</v>
      </c>
      <c r="D402" s="1" t="s">
        <v>5874</v>
      </c>
      <c r="E402" s="1">
        <v>1</v>
      </c>
      <c r="F402" s="1">
        <v>0</v>
      </c>
      <c r="G402" s="1">
        <v>0</v>
      </c>
      <c r="H402" s="1">
        <f t="shared" si="6"/>
        <v>0.33333333333333331</v>
      </c>
      <c r="K402" s="1">
        <v>661</v>
      </c>
    </row>
    <row r="403" spans="1:11">
      <c r="A403" s="3">
        <v>36326</v>
      </c>
      <c r="B403" s="1" t="s">
        <v>5875</v>
      </c>
      <c r="C403" s="1">
        <v>3</v>
      </c>
      <c r="D403" s="1" t="s">
        <v>5883</v>
      </c>
      <c r="E403" s="1">
        <v>2</v>
      </c>
      <c r="F403" s="1">
        <v>1</v>
      </c>
      <c r="G403" s="1">
        <v>1</v>
      </c>
      <c r="H403" s="1">
        <f t="shared" si="6"/>
        <v>1.3333333333333333</v>
      </c>
      <c r="K403" s="1">
        <v>661</v>
      </c>
    </row>
    <row r="404" spans="1:11">
      <c r="A404" s="3">
        <v>36333</v>
      </c>
      <c r="B404" s="1" t="s">
        <v>5582</v>
      </c>
      <c r="C404" s="1">
        <v>1</v>
      </c>
      <c r="D404" s="1" t="s">
        <v>5583</v>
      </c>
      <c r="E404" s="1">
        <v>2</v>
      </c>
      <c r="F404" s="1">
        <v>3</v>
      </c>
      <c r="G404" s="1">
        <v>2</v>
      </c>
      <c r="H404" s="1">
        <f t="shared" si="6"/>
        <v>2.3333333333333335</v>
      </c>
      <c r="I404" s="1">
        <f>STDEV(H404:H406)</f>
        <v>0</v>
      </c>
      <c r="J404" s="1">
        <f>I404/SQRT(3)</f>
        <v>0</v>
      </c>
      <c r="K404" s="1">
        <v>531</v>
      </c>
    </row>
    <row r="405" spans="1:11">
      <c r="A405" s="3">
        <v>36333</v>
      </c>
      <c r="B405" s="1" t="s">
        <v>5584</v>
      </c>
      <c r="C405" s="1">
        <v>2</v>
      </c>
      <c r="D405" s="1" t="s">
        <v>5585</v>
      </c>
      <c r="E405" s="1">
        <v>3</v>
      </c>
      <c r="F405" s="1">
        <v>3</v>
      </c>
      <c r="G405" s="1">
        <v>1</v>
      </c>
      <c r="H405" s="1">
        <f t="shared" si="6"/>
        <v>2.3333333333333335</v>
      </c>
      <c r="K405" s="1">
        <v>531</v>
      </c>
    </row>
    <row r="406" spans="1:11">
      <c r="A406" s="3">
        <v>36333</v>
      </c>
      <c r="B406" s="1" t="s">
        <v>5586</v>
      </c>
      <c r="C406" s="1">
        <v>3</v>
      </c>
      <c r="D406" s="1" t="s">
        <v>5587</v>
      </c>
      <c r="E406" s="1">
        <v>1</v>
      </c>
      <c r="F406" s="1">
        <v>3</v>
      </c>
      <c r="G406" s="1">
        <v>3</v>
      </c>
      <c r="H406" s="1">
        <f t="shared" si="6"/>
        <v>2.3333333333333335</v>
      </c>
      <c r="K406" s="1">
        <v>531</v>
      </c>
    </row>
    <row r="407" spans="1:11">
      <c r="A407" s="3">
        <v>36340</v>
      </c>
      <c r="B407" s="1" t="s">
        <v>5588</v>
      </c>
      <c r="C407" s="1">
        <v>1</v>
      </c>
      <c r="D407" s="1" t="s">
        <v>5589</v>
      </c>
      <c r="E407" s="1">
        <v>1</v>
      </c>
      <c r="F407" s="1">
        <v>0</v>
      </c>
      <c r="G407" s="1">
        <v>2</v>
      </c>
      <c r="H407" s="1">
        <f t="shared" si="6"/>
        <v>1</v>
      </c>
      <c r="I407" s="1">
        <f>STDEV(H407:H409)</f>
        <v>0.96225044864937681</v>
      </c>
      <c r="J407" s="1">
        <f>I407/SQRT(3)</f>
        <v>0.55555555555555591</v>
      </c>
      <c r="K407" s="1">
        <v>661</v>
      </c>
    </row>
    <row r="408" spans="1:11">
      <c r="A408" s="3">
        <v>36340</v>
      </c>
      <c r="B408" s="1" t="s">
        <v>5590</v>
      </c>
      <c r="C408" s="1">
        <v>2</v>
      </c>
      <c r="D408" s="1" t="s">
        <v>5591</v>
      </c>
      <c r="E408" s="1">
        <v>1</v>
      </c>
      <c r="F408" s="1">
        <v>1</v>
      </c>
      <c r="G408" s="1">
        <v>1</v>
      </c>
      <c r="H408" s="1">
        <f t="shared" si="6"/>
        <v>1</v>
      </c>
      <c r="K408" s="1">
        <v>661</v>
      </c>
    </row>
    <row r="409" spans="1:11">
      <c r="A409" s="3">
        <v>36340</v>
      </c>
      <c r="B409" s="1" t="s">
        <v>5592</v>
      </c>
      <c r="C409" s="1">
        <v>3</v>
      </c>
      <c r="D409" s="1" t="s">
        <v>5593</v>
      </c>
      <c r="E409" s="1">
        <v>0</v>
      </c>
      <c r="F409" s="1">
        <v>3</v>
      </c>
      <c r="G409" s="1">
        <v>5</v>
      </c>
      <c r="H409" s="1">
        <f t="shared" si="6"/>
        <v>2.6666666666666665</v>
      </c>
      <c r="K409" s="1">
        <v>661</v>
      </c>
    </row>
    <row r="410" spans="1:11">
      <c r="A410" s="3">
        <v>36347</v>
      </c>
      <c r="B410" s="1" t="s">
        <v>5594</v>
      </c>
      <c r="C410" s="1">
        <v>1</v>
      </c>
      <c r="D410" s="1" t="s">
        <v>5595</v>
      </c>
      <c r="E410" s="1">
        <v>2</v>
      </c>
      <c r="F410" s="1">
        <v>3</v>
      </c>
      <c r="G410" s="1">
        <v>0</v>
      </c>
      <c r="H410" s="1">
        <f t="shared" si="6"/>
        <v>1.6666666666666667</v>
      </c>
      <c r="I410" s="1">
        <f>STDEV(H410:H412)</f>
        <v>0.38490017945975019</v>
      </c>
      <c r="J410" s="1">
        <f>I410/SQRT(3)</f>
        <v>0.22222222222222204</v>
      </c>
      <c r="K410" s="1">
        <v>531</v>
      </c>
    </row>
    <row r="411" spans="1:11">
      <c r="A411" s="3">
        <v>36347</v>
      </c>
      <c r="B411" s="1" t="s">
        <v>5596</v>
      </c>
      <c r="C411" s="1">
        <v>2</v>
      </c>
      <c r="D411" s="1" t="s">
        <v>5597</v>
      </c>
      <c r="E411" s="1">
        <v>0</v>
      </c>
      <c r="F411" s="1">
        <v>1</v>
      </c>
      <c r="G411" s="1">
        <v>2</v>
      </c>
      <c r="H411" s="1">
        <f t="shared" si="6"/>
        <v>1</v>
      </c>
      <c r="K411" s="1">
        <v>531</v>
      </c>
    </row>
    <row r="412" spans="1:11">
      <c r="A412" s="3">
        <v>36347</v>
      </c>
      <c r="B412" s="1" t="s">
        <v>5598</v>
      </c>
      <c r="C412" s="1">
        <v>3</v>
      </c>
      <c r="D412" s="1" t="s">
        <v>5599</v>
      </c>
      <c r="E412" s="1">
        <v>2</v>
      </c>
      <c r="F412" s="1">
        <v>2</v>
      </c>
      <c r="G412" s="1">
        <v>1</v>
      </c>
      <c r="H412" s="1">
        <f t="shared" si="6"/>
        <v>1.6666666666666667</v>
      </c>
      <c r="K412" s="1">
        <v>531</v>
      </c>
    </row>
    <row r="413" spans="1:11">
      <c r="A413" s="3">
        <v>36354</v>
      </c>
      <c r="B413" s="1" t="s">
        <v>5600</v>
      </c>
      <c r="C413" s="1">
        <v>1</v>
      </c>
      <c r="D413" s="1" t="s">
        <v>5601</v>
      </c>
      <c r="E413" s="1">
        <v>0</v>
      </c>
      <c r="F413" s="1">
        <v>1</v>
      </c>
      <c r="G413" s="1">
        <v>0</v>
      </c>
      <c r="H413" s="1">
        <f t="shared" si="6"/>
        <v>0.33333333333333331</v>
      </c>
      <c r="I413" s="1">
        <f>STDEV(H413:H415)</f>
        <v>0.38490017945975091</v>
      </c>
      <c r="J413" s="1">
        <f>I413/SQRT(3)</f>
        <v>0.22222222222222246</v>
      </c>
      <c r="K413" s="1">
        <v>661</v>
      </c>
    </row>
    <row r="414" spans="1:11">
      <c r="A414" s="3">
        <v>36354</v>
      </c>
      <c r="B414" s="1" t="s">
        <v>5602</v>
      </c>
      <c r="C414" s="1">
        <v>2</v>
      </c>
      <c r="D414" s="1" t="s">
        <v>5603</v>
      </c>
      <c r="E414" s="1">
        <v>0</v>
      </c>
      <c r="F414" s="1">
        <v>0</v>
      </c>
      <c r="G414" s="1">
        <v>3</v>
      </c>
      <c r="H414" s="1">
        <f t="shared" si="6"/>
        <v>1</v>
      </c>
      <c r="K414" s="1">
        <v>661</v>
      </c>
    </row>
    <row r="415" spans="1:11">
      <c r="A415" s="3">
        <v>36354</v>
      </c>
      <c r="B415" s="1" t="s">
        <v>5604</v>
      </c>
      <c r="C415" s="1">
        <v>3</v>
      </c>
      <c r="D415" s="1" t="s">
        <v>5605</v>
      </c>
      <c r="E415" s="1">
        <v>0</v>
      </c>
      <c r="F415" s="1">
        <v>1</v>
      </c>
      <c r="G415" s="1">
        <v>2</v>
      </c>
      <c r="H415" s="1">
        <f t="shared" si="6"/>
        <v>1</v>
      </c>
      <c r="K415" s="1">
        <v>661</v>
      </c>
    </row>
    <row r="416" spans="1:11">
      <c r="A416" s="3">
        <v>36361</v>
      </c>
      <c r="B416" s="1" t="s">
        <v>5606</v>
      </c>
      <c r="C416" s="1">
        <v>1</v>
      </c>
      <c r="D416" s="1" t="s">
        <v>5607</v>
      </c>
      <c r="E416" s="1">
        <v>0</v>
      </c>
      <c r="F416" s="1">
        <v>0</v>
      </c>
      <c r="G416" s="1">
        <v>1</v>
      </c>
      <c r="H416" s="1">
        <f t="shared" si="6"/>
        <v>0.33333333333333331</v>
      </c>
      <c r="I416" s="1">
        <f>STDEV(H416:H418)</f>
        <v>1.1706281947614157</v>
      </c>
      <c r="J416" s="1">
        <f>I416/SQRT(3)</f>
        <v>0.67586250336646903</v>
      </c>
      <c r="K416" s="1">
        <v>531</v>
      </c>
    </row>
    <row r="417" spans="1:11">
      <c r="A417" s="3">
        <v>36361</v>
      </c>
      <c r="B417" s="1" t="s">
        <v>5608</v>
      </c>
      <c r="C417" s="1">
        <v>2</v>
      </c>
      <c r="D417" s="1" t="s">
        <v>5609</v>
      </c>
      <c r="E417" s="1">
        <v>2</v>
      </c>
      <c r="F417" s="1">
        <v>1</v>
      </c>
      <c r="G417" s="1">
        <v>1</v>
      </c>
      <c r="H417" s="1">
        <f t="shared" si="6"/>
        <v>1.3333333333333333</v>
      </c>
      <c r="K417" s="1">
        <v>661</v>
      </c>
    </row>
    <row r="418" spans="1:11">
      <c r="A418" s="3">
        <v>36361</v>
      </c>
      <c r="B418" s="1" t="s">
        <v>5610</v>
      </c>
      <c r="C418" s="1">
        <v>3</v>
      </c>
      <c r="D418" s="1" t="s">
        <v>5611</v>
      </c>
      <c r="E418" s="1">
        <v>1</v>
      </c>
      <c r="F418" s="1">
        <v>3</v>
      </c>
      <c r="G418" s="1">
        <v>4</v>
      </c>
      <c r="H418" s="1">
        <f t="shared" si="6"/>
        <v>2.6666666666666665</v>
      </c>
      <c r="K418" s="1">
        <v>661</v>
      </c>
    </row>
    <row r="419" spans="1:11">
      <c r="A419" s="3">
        <v>36368</v>
      </c>
      <c r="B419" s="1" t="s">
        <v>5612</v>
      </c>
      <c r="C419" s="1">
        <v>1</v>
      </c>
      <c r="D419" s="1" t="s">
        <v>5613</v>
      </c>
      <c r="E419" s="1">
        <v>1</v>
      </c>
      <c r="F419" s="1">
        <v>1</v>
      </c>
      <c r="G419" s="1">
        <v>0</v>
      </c>
      <c r="H419" s="1">
        <f t="shared" si="6"/>
        <v>0.66666666666666663</v>
      </c>
      <c r="I419" s="1">
        <f>STDEV(H419:H421)</f>
        <v>0.19245008972987554</v>
      </c>
      <c r="J419" s="1">
        <f>I419/SQRT(3)</f>
        <v>0.11111111111111129</v>
      </c>
      <c r="K419" s="1">
        <v>531</v>
      </c>
    </row>
    <row r="420" spans="1:11">
      <c r="A420" s="3">
        <v>36368</v>
      </c>
      <c r="B420" s="1" t="s">
        <v>5614</v>
      </c>
      <c r="C420" s="1">
        <v>2</v>
      </c>
      <c r="D420" s="1" t="s">
        <v>5615</v>
      </c>
      <c r="E420" s="1">
        <v>1</v>
      </c>
      <c r="F420" s="1">
        <v>1</v>
      </c>
      <c r="G420" s="1">
        <v>0</v>
      </c>
      <c r="H420" s="1">
        <f t="shared" si="6"/>
        <v>0.66666666666666663</v>
      </c>
      <c r="K420" s="1">
        <v>661</v>
      </c>
    </row>
    <row r="421" spans="1:11">
      <c r="A421" s="3">
        <v>36368</v>
      </c>
      <c r="B421" s="1" t="s">
        <v>5616</v>
      </c>
      <c r="C421" s="1">
        <v>3</v>
      </c>
      <c r="D421" s="1" t="s">
        <v>5617</v>
      </c>
      <c r="E421" s="1">
        <v>1</v>
      </c>
      <c r="F421" s="1">
        <v>0</v>
      </c>
      <c r="G421" s="1">
        <v>0</v>
      </c>
      <c r="H421" s="1">
        <f t="shared" si="6"/>
        <v>0.33333333333333331</v>
      </c>
      <c r="K421" s="1">
        <v>531</v>
      </c>
    </row>
    <row r="422" spans="1:11">
      <c r="A422" s="3">
        <v>36375</v>
      </c>
      <c r="B422" s="1" t="s">
        <v>5618</v>
      </c>
      <c r="C422" s="1">
        <v>1</v>
      </c>
      <c r="D422" s="1" t="s">
        <v>5619</v>
      </c>
      <c r="E422" s="1">
        <v>0</v>
      </c>
      <c r="F422" s="1">
        <v>0</v>
      </c>
      <c r="G422" s="1">
        <v>1</v>
      </c>
      <c r="H422" s="1">
        <f t="shared" si="6"/>
        <v>0.33333333333333331</v>
      </c>
      <c r="I422" s="1">
        <f>STDEV(H422:H424)</f>
        <v>0.19245008972987526</v>
      </c>
      <c r="J422" s="1">
        <f>I422/SQRT(3)</f>
        <v>0.11111111111111112</v>
      </c>
      <c r="K422" s="1">
        <v>531</v>
      </c>
    </row>
    <row r="423" spans="1:11">
      <c r="A423" s="3">
        <v>36375</v>
      </c>
      <c r="B423" s="1" t="s">
        <v>5620</v>
      </c>
      <c r="C423" s="1">
        <v>2</v>
      </c>
      <c r="D423" s="1" t="s">
        <v>5621</v>
      </c>
      <c r="E423" s="1">
        <v>1</v>
      </c>
      <c r="F423" s="1">
        <v>0</v>
      </c>
      <c r="G423" s="1">
        <v>0</v>
      </c>
      <c r="H423" s="1">
        <f t="shared" si="6"/>
        <v>0.33333333333333331</v>
      </c>
      <c r="K423" s="1">
        <v>531</v>
      </c>
    </row>
    <row r="424" spans="1:11">
      <c r="A424" s="3">
        <v>36375</v>
      </c>
      <c r="B424" s="1" t="s">
        <v>5622</v>
      </c>
      <c r="C424" s="1">
        <v>3</v>
      </c>
      <c r="D424" s="1" t="s">
        <v>5623</v>
      </c>
      <c r="E424" s="1">
        <v>0</v>
      </c>
      <c r="F424" s="1">
        <v>0</v>
      </c>
      <c r="G424" s="1">
        <v>0</v>
      </c>
      <c r="H424" s="1">
        <f t="shared" si="6"/>
        <v>0</v>
      </c>
      <c r="K424" s="1">
        <v>531</v>
      </c>
    </row>
    <row r="425" spans="1:11">
      <c r="A425" s="3">
        <v>36382</v>
      </c>
      <c r="B425" s="1" t="s">
        <v>5624</v>
      </c>
      <c r="C425" s="1">
        <v>1</v>
      </c>
      <c r="D425" s="1" t="s">
        <v>5916</v>
      </c>
      <c r="E425" s="1">
        <v>0</v>
      </c>
      <c r="F425" s="1">
        <v>0</v>
      </c>
      <c r="G425" s="1">
        <v>0</v>
      </c>
      <c r="H425" s="1">
        <f t="shared" si="6"/>
        <v>0</v>
      </c>
      <c r="I425" s="1">
        <f>STDEV(H425:H427)</f>
        <v>0.19245008972987526</v>
      </c>
      <c r="J425" s="1">
        <f>I425/SQRT(3)</f>
        <v>0.11111111111111112</v>
      </c>
      <c r="K425" s="1">
        <v>531</v>
      </c>
    </row>
    <row r="426" spans="1:11">
      <c r="A426" s="3">
        <v>36382</v>
      </c>
      <c r="B426" s="1" t="s">
        <v>5917</v>
      </c>
      <c r="C426" s="1">
        <v>2</v>
      </c>
      <c r="D426" s="1" t="s">
        <v>5918</v>
      </c>
      <c r="E426" s="1">
        <v>1</v>
      </c>
      <c r="F426" s="1">
        <v>0</v>
      </c>
      <c r="G426" s="1">
        <v>0</v>
      </c>
      <c r="H426" s="1">
        <f t="shared" si="6"/>
        <v>0.33333333333333331</v>
      </c>
      <c r="K426" s="1">
        <v>531</v>
      </c>
    </row>
    <row r="427" spans="1:11">
      <c r="A427" s="3">
        <v>36382</v>
      </c>
      <c r="B427" s="1" t="s">
        <v>5919</v>
      </c>
      <c r="C427" s="1">
        <v>3</v>
      </c>
      <c r="D427" s="1" t="s">
        <v>5920</v>
      </c>
      <c r="E427" s="1">
        <v>0</v>
      </c>
      <c r="F427" s="1">
        <v>1</v>
      </c>
      <c r="G427" s="1">
        <v>0</v>
      </c>
      <c r="H427" s="1">
        <f t="shared" si="6"/>
        <v>0.33333333333333331</v>
      </c>
      <c r="K427" s="1">
        <v>531</v>
      </c>
    </row>
    <row r="428" spans="1:11">
      <c r="A428" s="3">
        <v>36389</v>
      </c>
      <c r="B428" s="1" t="s">
        <v>5921</v>
      </c>
      <c r="C428" s="1">
        <v>1</v>
      </c>
      <c r="D428" s="1" t="s">
        <v>5922</v>
      </c>
      <c r="E428" s="1">
        <v>0</v>
      </c>
      <c r="F428" s="1">
        <v>0</v>
      </c>
      <c r="G428" s="1">
        <v>1</v>
      </c>
      <c r="H428" s="1">
        <f t="shared" si="6"/>
        <v>0.33333333333333331</v>
      </c>
      <c r="I428" s="1">
        <f>STDEV(H428:H430)</f>
        <v>0.19245008972987526</v>
      </c>
      <c r="J428" s="1">
        <f>I428/SQRT(3)</f>
        <v>0.11111111111111112</v>
      </c>
      <c r="K428" s="1">
        <v>531</v>
      </c>
    </row>
    <row r="429" spans="1:11">
      <c r="A429" s="3">
        <v>36389</v>
      </c>
      <c r="B429" s="1" t="s">
        <v>5923</v>
      </c>
      <c r="C429" s="1">
        <v>2</v>
      </c>
      <c r="D429" s="1" t="s">
        <v>5924</v>
      </c>
      <c r="E429" s="1">
        <v>0</v>
      </c>
      <c r="F429" s="1">
        <v>1</v>
      </c>
      <c r="G429" s="1">
        <v>0</v>
      </c>
      <c r="H429" s="1">
        <f t="shared" si="6"/>
        <v>0.33333333333333331</v>
      </c>
      <c r="K429" s="1">
        <v>661</v>
      </c>
    </row>
    <row r="430" spans="1:11">
      <c r="A430" s="3">
        <v>36389</v>
      </c>
      <c r="B430" s="1" t="s">
        <v>5625</v>
      </c>
      <c r="C430" s="1">
        <v>3</v>
      </c>
      <c r="D430" s="1" t="s">
        <v>5626</v>
      </c>
      <c r="E430" s="1">
        <v>0</v>
      </c>
      <c r="F430" s="1">
        <v>2</v>
      </c>
      <c r="G430" s="1">
        <v>0</v>
      </c>
      <c r="H430" s="1">
        <f t="shared" si="6"/>
        <v>0.66666666666666663</v>
      </c>
      <c r="K430" s="1">
        <v>661</v>
      </c>
    </row>
    <row r="431" spans="1:11">
      <c r="A431" s="3">
        <v>36307</v>
      </c>
      <c r="B431" s="1" t="s">
        <v>5627</v>
      </c>
      <c r="C431" s="1">
        <v>1</v>
      </c>
      <c r="D431" s="1" t="s">
        <v>5628</v>
      </c>
      <c r="E431" s="1">
        <v>0</v>
      </c>
      <c r="F431" s="1">
        <v>0</v>
      </c>
      <c r="G431" s="1">
        <v>0</v>
      </c>
      <c r="H431" s="1">
        <f t="shared" si="6"/>
        <v>0</v>
      </c>
      <c r="I431" s="1">
        <f>STDEV(H431:H433)</f>
        <v>0.33333333333333337</v>
      </c>
      <c r="J431" s="1">
        <f>I431/SQRT(3)</f>
        <v>0.19245008972987529</v>
      </c>
      <c r="K431" s="1">
        <v>531</v>
      </c>
    </row>
    <row r="432" spans="1:11">
      <c r="A432" s="3">
        <v>36307</v>
      </c>
      <c r="B432" s="1" t="s">
        <v>5925</v>
      </c>
      <c r="C432" s="1">
        <v>2</v>
      </c>
      <c r="D432" s="1" t="s">
        <v>5926</v>
      </c>
      <c r="E432" s="1">
        <v>1</v>
      </c>
      <c r="F432" s="1">
        <v>1</v>
      </c>
      <c r="G432" s="1">
        <v>0</v>
      </c>
      <c r="H432" s="1">
        <f t="shared" si="6"/>
        <v>0.66666666666666663</v>
      </c>
      <c r="K432" s="1">
        <v>531</v>
      </c>
    </row>
    <row r="433" spans="1:11">
      <c r="A433" s="3">
        <v>36307</v>
      </c>
      <c r="B433" s="1" t="s">
        <v>5927</v>
      </c>
      <c r="C433" s="1">
        <v>3</v>
      </c>
      <c r="D433" s="1" t="s">
        <v>5928</v>
      </c>
      <c r="E433" s="1">
        <v>0</v>
      </c>
      <c r="F433" s="1">
        <v>1</v>
      </c>
      <c r="G433" s="1">
        <v>0</v>
      </c>
      <c r="H433" s="1">
        <f t="shared" si="6"/>
        <v>0.33333333333333331</v>
      </c>
      <c r="K433" s="1">
        <v>531</v>
      </c>
    </row>
    <row r="434" spans="1:11">
      <c r="A434" s="3">
        <v>36312</v>
      </c>
      <c r="B434" s="1" t="s">
        <v>5929</v>
      </c>
      <c r="C434" s="1">
        <v>1</v>
      </c>
      <c r="D434" s="1" t="s">
        <v>5930</v>
      </c>
      <c r="E434" s="1">
        <v>1</v>
      </c>
      <c r="F434" s="1">
        <v>2</v>
      </c>
      <c r="G434" s="1">
        <v>0</v>
      </c>
      <c r="H434" s="1">
        <f t="shared" si="6"/>
        <v>1</v>
      </c>
      <c r="I434" s="1">
        <f>STDEV(H434:H436)</f>
        <v>0.38490017945975091</v>
      </c>
      <c r="J434" s="1">
        <f>I434/SQRT(3)</f>
        <v>0.22222222222222246</v>
      </c>
      <c r="K434" s="1">
        <v>531</v>
      </c>
    </row>
    <row r="435" spans="1:11">
      <c r="A435" s="3">
        <v>36312</v>
      </c>
      <c r="B435" s="1" t="s">
        <v>5931</v>
      </c>
      <c r="C435" s="1">
        <v>2</v>
      </c>
      <c r="D435" s="1" t="s">
        <v>5932</v>
      </c>
      <c r="E435" s="1">
        <v>0</v>
      </c>
      <c r="F435" s="1">
        <v>1</v>
      </c>
      <c r="G435" s="1">
        <v>0</v>
      </c>
      <c r="H435" s="1">
        <f t="shared" si="6"/>
        <v>0.33333333333333331</v>
      </c>
      <c r="K435" s="1">
        <v>661</v>
      </c>
    </row>
    <row r="436" spans="1:11">
      <c r="A436" s="3">
        <v>36312</v>
      </c>
      <c r="B436" s="1" t="s">
        <v>5933</v>
      </c>
      <c r="C436" s="1">
        <v>3</v>
      </c>
      <c r="D436" s="1" t="s">
        <v>5934</v>
      </c>
      <c r="E436" s="1">
        <v>2</v>
      </c>
      <c r="F436" s="1">
        <v>0</v>
      </c>
      <c r="G436" s="1">
        <v>1</v>
      </c>
      <c r="H436" s="1">
        <f t="shared" si="6"/>
        <v>1</v>
      </c>
      <c r="K436" s="1">
        <v>531</v>
      </c>
    </row>
    <row r="437" spans="1:11">
      <c r="A437" s="3">
        <v>36319</v>
      </c>
      <c r="B437" s="1" t="s">
        <v>5935</v>
      </c>
      <c r="C437" s="1">
        <v>1</v>
      </c>
      <c r="D437" s="1" t="s">
        <v>5936</v>
      </c>
      <c r="E437" s="1">
        <v>2</v>
      </c>
      <c r="F437" s="1">
        <v>0</v>
      </c>
      <c r="G437" s="1">
        <v>0</v>
      </c>
      <c r="H437" s="1">
        <f t="shared" si="6"/>
        <v>0.66666666666666663</v>
      </c>
      <c r="I437" s="1">
        <f>STDEV(H437:H439)</f>
        <v>0.1924500897298754</v>
      </c>
      <c r="J437" s="1">
        <f>I437/SQRT(3)</f>
        <v>0.1111111111111112</v>
      </c>
      <c r="K437" s="1">
        <v>531</v>
      </c>
    </row>
    <row r="438" spans="1:11">
      <c r="A438" s="3">
        <v>36319</v>
      </c>
      <c r="B438" s="1" t="s">
        <v>5937</v>
      </c>
      <c r="C438" s="1">
        <v>2</v>
      </c>
      <c r="D438" s="1" t="s">
        <v>5938</v>
      </c>
      <c r="E438" s="1">
        <v>0</v>
      </c>
      <c r="F438" s="1">
        <v>0</v>
      </c>
      <c r="G438" s="1">
        <v>1</v>
      </c>
      <c r="H438" s="1">
        <f t="shared" si="6"/>
        <v>0.33333333333333331</v>
      </c>
      <c r="K438" s="1">
        <v>661</v>
      </c>
    </row>
    <row r="439" spans="1:11">
      <c r="A439" s="3">
        <v>36319</v>
      </c>
      <c r="B439" s="1" t="s">
        <v>5939</v>
      </c>
      <c r="C439" s="1">
        <v>3</v>
      </c>
      <c r="D439" s="1" t="s">
        <v>5940</v>
      </c>
      <c r="E439" s="1">
        <v>0</v>
      </c>
      <c r="F439" s="1">
        <v>1</v>
      </c>
      <c r="G439" s="1">
        <v>0</v>
      </c>
      <c r="H439" s="1">
        <f t="shared" si="6"/>
        <v>0.33333333333333331</v>
      </c>
      <c r="K439" s="1">
        <v>531</v>
      </c>
    </row>
    <row r="440" spans="1:11">
      <c r="A440" s="3">
        <v>36326</v>
      </c>
      <c r="B440" s="1" t="s">
        <v>5941</v>
      </c>
      <c r="C440" s="1">
        <v>1</v>
      </c>
      <c r="D440" s="1" t="s">
        <v>5637</v>
      </c>
      <c r="E440" s="1">
        <v>0</v>
      </c>
      <c r="F440" s="1">
        <v>0</v>
      </c>
      <c r="G440" s="1">
        <v>0</v>
      </c>
      <c r="H440" s="1">
        <f t="shared" si="6"/>
        <v>0</v>
      </c>
      <c r="I440" s="1">
        <f>STDEV(H440:H442)</f>
        <v>0.19245008972987526</v>
      </c>
      <c r="J440" s="1">
        <f>I440/SQRT(3)</f>
        <v>0.11111111111111112</v>
      </c>
      <c r="K440" s="1">
        <v>661</v>
      </c>
    </row>
    <row r="441" spans="1:11">
      <c r="A441" s="3">
        <v>36326</v>
      </c>
      <c r="B441" s="1" t="s">
        <v>5638</v>
      </c>
      <c r="C441" s="1">
        <v>2</v>
      </c>
      <c r="D441" s="1" t="s">
        <v>5639</v>
      </c>
      <c r="E441" s="1">
        <v>0</v>
      </c>
      <c r="F441" s="1">
        <v>1</v>
      </c>
      <c r="G441" s="1">
        <v>0</v>
      </c>
      <c r="H441" s="1">
        <f t="shared" si="6"/>
        <v>0.33333333333333331</v>
      </c>
      <c r="K441" s="1">
        <v>661</v>
      </c>
    </row>
    <row r="442" spans="1:11">
      <c r="A442" s="3">
        <v>36326</v>
      </c>
      <c r="B442" s="1" t="s">
        <v>5640</v>
      </c>
      <c r="C442" s="1">
        <v>3</v>
      </c>
      <c r="D442" s="1" t="s">
        <v>5641</v>
      </c>
      <c r="E442" s="1">
        <v>0</v>
      </c>
      <c r="F442" s="1">
        <v>0</v>
      </c>
      <c r="G442" s="1">
        <v>0</v>
      </c>
      <c r="H442" s="1">
        <f t="shared" si="6"/>
        <v>0</v>
      </c>
      <c r="K442" s="1">
        <v>661</v>
      </c>
    </row>
    <row r="443" spans="1:11">
      <c r="A443" s="3">
        <v>36333</v>
      </c>
      <c r="B443" s="1" t="s">
        <v>5642</v>
      </c>
      <c r="C443" s="1">
        <v>1</v>
      </c>
      <c r="D443" s="1" t="s">
        <v>5643</v>
      </c>
      <c r="E443" s="1">
        <v>3</v>
      </c>
      <c r="F443" s="1">
        <v>2</v>
      </c>
      <c r="G443" s="1">
        <v>0</v>
      </c>
      <c r="H443" s="1">
        <f t="shared" si="6"/>
        <v>1.6666666666666667</v>
      </c>
      <c r="I443" s="1">
        <f>STDEV(H443:H445)</f>
        <v>0.96225044864937637</v>
      </c>
      <c r="J443" s="1">
        <f>I443/SQRT(3)</f>
        <v>0.55555555555555569</v>
      </c>
      <c r="K443" s="1">
        <v>531</v>
      </c>
    </row>
    <row r="444" spans="1:11">
      <c r="A444" s="3">
        <v>36333</v>
      </c>
      <c r="B444" s="1" t="s">
        <v>5644</v>
      </c>
      <c r="C444" s="1">
        <v>2</v>
      </c>
      <c r="D444" s="1" t="s">
        <v>5645</v>
      </c>
      <c r="E444" s="1">
        <v>0</v>
      </c>
      <c r="F444" s="1">
        <v>0</v>
      </c>
      <c r="G444" s="1">
        <v>0</v>
      </c>
      <c r="H444" s="1">
        <f t="shared" si="6"/>
        <v>0</v>
      </c>
      <c r="K444" s="1">
        <v>531</v>
      </c>
    </row>
    <row r="445" spans="1:11">
      <c r="A445" s="3">
        <v>36333</v>
      </c>
      <c r="B445" s="1" t="s">
        <v>5646</v>
      </c>
      <c r="C445" s="1">
        <v>3</v>
      </c>
      <c r="D445" s="1" t="s">
        <v>5647</v>
      </c>
      <c r="E445" s="1">
        <v>0</v>
      </c>
      <c r="F445" s="1">
        <v>0</v>
      </c>
      <c r="G445" s="1">
        <v>0</v>
      </c>
      <c r="H445" s="1">
        <f t="shared" si="6"/>
        <v>0</v>
      </c>
      <c r="K445" s="1">
        <v>531</v>
      </c>
    </row>
    <row r="446" spans="1:11">
      <c r="A446" s="3">
        <v>36340</v>
      </c>
      <c r="B446" s="1" t="s">
        <v>5648</v>
      </c>
      <c r="C446" s="1">
        <v>1</v>
      </c>
      <c r="D446" s="1" t="s">
        <v>5345</v>
      </c>
      <c r="E446" s="1">
        <v>0</v>
      </c>
      <c r="F446" s="1">
        <v>2</v>
      </c>
      <c r="G446" s="1">
        <v>0</v>
      </c>
      <c r="H446" s="1">
        <f t="shared" si="6"/>
        <v>0.66666666666666663</v>
      </c>
      <c r="I446" s="1">
        <f>STDEV(H446:H448)</f>
        <v>0.19245008972987554</v>
      </c>
      <c r="J446" s="1">
        <f>I446/SQRT(3)</f>
        <v>0.11111111111111129</v>
      </c>
      <c r="K446" s="1">
        <v>661</v>
      </c>
    </row>
    <row r="447" spans="1:11">
      <c r="A447" s="3">
        <v>36340</v>
      </c>
      <c r="B447" s="1" t="s">
        <v>5346</v>
      </c>
      <c r="C447" s="1">
        <v>2</v>
      </c>
      <c r="D447" s="1" t="s">
        <v>5347</v>
      </c>
      <c r="E447" s="1">
        <v>0</v>
      </c>
      <c r="F447" s="1">
        <v>2</v>
      </c>
      <c r="G447" s="1">
        <v>0</v>
      </c>
      <c r="H447" s="1">
        <f t="shared" si="6"/>
        <v>0.66666666666666663</v>
      </c>
      <c r="K447" s="1">
        <v>661</v>
      </c>
    </row>
    <row r="448" spans="1:11">
      <c r="A448" s="3">
        <v>36340</v>
      </c>
      <c r="B448" s="1" t="s">
        <v>5348</v>
      </c>
      <c r="C448" s="1">
        <v>3</v>
      </c>
      <c r="D448" s="1" t="s">
        <v>5349</v>
      </c>
      <c r="E448" s="1">
        <v>0</v>
      </c>
      <c r="F448" s="1">
        <v>1</v>
      </c>
      <c r="G448" s="1">
        <v>0</v>
      </c>
      <c r="H448" s="1">
        <f t="shared" si="6"/>
        <v>0.33333333333333331</v>
      </c>
      <c r="K448" s="1">
        <v>661</v>
      </c>
    </row>
    <row r="449" spans="1:11">
      <c r="A449" s="3">
        <v>36347</v>
      </c>
      <c r="B449" s="1" t="s">
        <v>5350</v>
      </c>
      <c r="C449" s="1">
        <v>1</v>
      </c>
      <c r="D449" s="1" t="s">
        <v>5351</v>
      </c>
      <c r="E449" s="1">
        <v>0</v>
      </c>
      <c r="F449" s="1">
        <v>1</v>
      </c>
      <c r="G449" s="1">
        <v>0</v>
      </c>
      <c r="H449" s="1">
        <f t="shared" si="6"/>
        <v>0.33333333333333331</v>
      </c>
      <c r="I449" s="1">
        <f>STDEV(H449:H451)</f>
        <v>0.33333333333333343</v>
      </c>
      <c r="J449" s="1">
        <f>I449/SQRT(3)</f>
        <v>0.19245008972987532</v>
      </c>
      <c r="K449" s="1">
        <v>531</v>
      </c>
    </row>
    <row r="450" spans="1:11">
      <c r="A450" s="3">
        <v>36347</v>
      </c>
      <c r="B450" s="1" t="s">
        <v>5352</v>
      </c>
      <c r="C450" s="1">
        <v>2</v>
      </c>
      <c r="D450" s="1" t="s">
        <v>5353</v>
      </c>
      <c r="E450" s="1">
        <v>0</v>
      </c>
      <c r="F450" s="1">
        <v>2</v>
      </c>
      <c r="G450" s="1">
        <v>0</v>
      </c>
      <c r="H450" s="1">
        <f t="shared" ref="H450:H513" si="7">AVERAGE(E450:G450)</f>
        <v>0.66666666666666663</v>
      </c>
      <c r="K450" s="1">
        <v>531</v>
      </c>
    </row>
    <row r="451" spans="1:11">
      <c r="A451" s="3">
        <v>36347</v>
      </c>
      <c r="B451" s="1" t="s">
        <v>5354</v>
      </c>
      <c r="C451" s="1">
        <v>3</v>
      </c>
      <c r="D451" s="1" t="s">
        <v>5355</v>
      </c>
      <c r="E451" s="1">
        <v>1</v>
      </c>
      <c r="F451" s="1">
        <v>1</v>
      </c>
      <c r="G451" s="1">
        <v>1</v>
      </c>
      <c r="H451" s="1">
        <f t="shared" si="7"/>
        <v>1</v>
      </c>
      <c r="K451" s="1">
        <v>531</v>
      </c>
    </row>
    <row r="452" spans="1:11">
      <c r="A452" s="3">
        <v>36354</v>
      </c>
      <c r="B452" s="1" t="s">
        <v>5356</v>
      </c>
      <c r="C452" s="1">
        <v>1</v>
      </c>
      <c r="D452" s="1" t="s">
        <v>5357</v>
      </c>
      <c r="E452" s="1">
        <v>0</v>
      </c>
      <c r="F452" s="1">
        <v>0</v>
      </c>
      <c r="G452" s="1">
        <v>0</v>
      </c>
      <c r="H452" s="1">
        <f t="shared" si="7"/>
        <v>0</v>
      </c>
      <c r="I452" s="1">
        <f>STDEV(H452:H454)</f>
        <v>0.19245008972987526</v>
      </c>
      <c r="J452" s="1">
        <f>I452/SQRT(3)</f>
        <v>0.11111111111111112</v>
      </c>
      <c r="K452" s="1">
        <v>661</v>
      </c>
    </row>
    <row r="453" spans="1:11">
      <c r="A453" s="3">
        <v>36354</v>
      </c>
      <c r="B453" s="1" t="s">
        <v>5358</v>
      </c>
      <c r="C453" s="1">
        <v>2</v>
      </c>
      <c r="D453" s="1" t="s">
        <v>5359</v>
      </c>
      <c r="E453" s="1">
        <v>1</v>
      </c>
      <c r="F453" s="1">
        <v>0</v>
      </c>
      <c r="G453" s="1">
        <v>0</v>
      </c>
      <c r="H453" s="1">
        <f t="shared" si="7"/>
        <v>0.33333333333333331</v>
      </c>
      <c r="K453" s="1">
        <v>661</v>
      </c>
    </row>
    <row r="454" spans="1:11">
      <c r="A454" s="3">
        <v>36354</v>
      </c>
      <c r="B454" s="1" t="s">
        <v>5360</v>
      </c>
      <c r="C454" s="1">
        <v>3</v>
      </c>
      <c r="D454" s="1" t="s">
        <v>5361</v>
      </c>
      <c r="E454" s="1">
        <v>0</v>
      </c>
      <c r="F454" s="1">
        <v>0</v>
      </c>
      <c r="G454" s="1">
        <v>0</v>
      </c>
      <c r="H454" s="1">
        <f t="shared" si="7"/>
        <v>0</v>
      </c>
      <c r="K454" s="1">
        <v>661</v>
      </c>
    </row>
    <row r="455" spans="1:11">
      <c r="A455" s="3">
        <v>36361</v>
      </c>
      <c r="B455" s="1" t="s">
        <v>5362</v>
      </c>
      <c r="C455" s="1">
        <v>1</v>
      </c>
      <c r="D455" s="1" t="s">
        <v>5363</v>
      </c>
      <c r="E455" s="1">
        <v>0</v>
      </c>
      <c r="F455" s="1">
        <v>0</v>
      </c>
      <c r="G455" s="1">
        <v>0</v>
      </c>
      <c r="H455" s="1">
        <f t="shared" si="7"/>
        <v>0</v>
      </c>
      <c r="I455" s="1">
        <f>STDEV(H455:H457)</f>
        <v>0</v>
      </c>
      <c r="J455" s="1">
        <f>I455/SQRT(3)</f>
        <v>0</v>
      </c>
      <c r="K455" s="1">
        <v>531</v>
      </c>
    </row>
    <row r="456" spans="1:11">
      <c r="A456" s="3">
        <v>36361</v>
      </c>
      <c r="B456" s="1" t="s">
        <v>5086</v>
      </c>
      <c r="C456" s="1">
        <v>2</v>
      </c>
      <c r="D456" s="1" t="s">
        <v>4808</v>
      </c>
      <c r="E456" s="1">
        <v>0</v>
      </c>
      <c r="F456" s="1">
        <v>0</v>
      </c>
      <c r="G456" s="1">
        <v>0</v>
      </c>
      <c r="H456" s="1">
        <f t="shared" si="7"/>
        <v>0</v>
      </c>
      <c r="K456" s="1">
        <v>661</v>
      </c>
    </row>
    <row r="457" spans="1:11">
      <c r="A457" s="3">
        <v>36361</v>
      </c>
      <c r="B457" s="1" t="s">
        <v>4809</v>
      </c>
      <c r="C457" s="1">
        <v>3</v>
      </c>
      <c r="D457" s="1" t="s">
        <v>4810</v>
      </c>
      <c r="E457" s="1">
        <v>0</v>
      </c>
      <c r="F457" s="1">
        <v>0</v>
      </c>
      <c r="G457" s="1">
        <v>0</v>
      </c>
      <c r="H457" s="1">
        <f t="shared" si="7"/>
        <v>0</v>
      </c>
      <c r="K457" s="1">
        <v>661</v>
      </c>
    </row>
    <row r="458" spans="1:11">
      <c r="A458" s="3">
        <v>36368</v>
      </c>
      <c r="B458" s="1" t="s">
        <v>4811</v>
      </c>
      <c r="C458" s="1">
        <v>1</v>
      </c>
      <c r="D458" s="1" t="s">
        <v>4812</v>
      </c>
      <c r="E458" s="1">
        <v>1</v>
      </c>
      <c r="F458" s="1">
        <v>0</v>
      </c>
      <c r="G458" s="1">
        <v>0</v>
      </c>
      <c r="H458" s="1">
        <f t="shared" si="7"/>
        <v>0.33333333333333331</v>
      </c>
      <c r="I458" s="1">
        <f>STDEV(H458:H460)</f>
        <v>0.33333333333333337</v>
      </c>
      <c r="J458" s="1">
        <f>I458/SQRT(3)</f>
        <v>0.19245008972987529</v>
      </c>
      <c r="K458" s="1">
        <v>531</v>
      </c>
    </row>
    <row r="459" spans="1:11">
      <c r="A459" s="3">
        <v>36368</v>
      </c>
      <c r="B459" s="1" t="s">
        <v>4813</v>
      </c>
      <c r="C459" s="1">
        <v>2</v>
      </c>
      <c r="D459" s="1" t="s">
        <v>4814</v>
      </c>
      <c r="E459" s="1">
        <v>1</v>
      </c>
      <c r="F459" s="1">
        <v>1</v>
      </c>
      <c r="G459" s="1">
        <v>0</v>
      </c>
      <c r="H459" s="1">
        <f t="shared" si="7"/>
        <v>0.66666666666666663</v>
      </c>
      <c r="K459" s="1">
        <v>661</v>
      </c>
    </row>
    <row r="460" spans="1:11">
      <c r="A460" s="3">
        <v>36368</v>
      </c>
      <c r="B460" s="1" t="s">
        <v>4815</v>
      </c>
      <c r="C460" s="1">
        <v>3</v>
      </c>
      <c r="D460" s="1" t="s">
        <v>4816</v>
      </c>
      <c r="E460" s="1">
        <v>0</v>
      </c>
      <c r="F460" s="1">
        <v>0</v>
      </c>
      <c r="G460" s="1">
        <v>0</v>
      </c>
      <c r="H460" s="1">
        <f t="shared" si="7"/>
        <v>0</v>
      </c>
      <c r="K460" s="1">
        <v>531</v>
      </c>
    </row>
    <row r="461" spans="1:11">
      <c r="A461" s="3">
        <v>36375</v>
      </c>
      <c r="B461" s="1" t="s">
        <v>5097</v>
      </c>
      <c r="C461" s="1">
        <v>1</v>
      </c>
      <c r="D461" s="1" t="s">
        <v>5098</v>
      </c>
      <c r="E461" s="1">
        <v>0</v>
      </c>
      <c r="F461" s="1">
        <v>0</v>
      </c>
      <c r="G461" s="1">
        <v>0</v>
      </c>
      <c r="H461" s="1">
        <f t="shared" si="7"/>
        <v>0</v>
      </c>
      <c r="I461" s="1">
        <f>STDEV(H461:H463)</f>
        <v>0.19245008972987526</v>
      </c>
      <c r="J461" s="1">
        <f>I461/SQRT(3)</f>
        <v>0.11111111111111112</v>
      </c>
      <c r="K461" s="1">
        <v>531</v>
      </c>
    </row>
    <row r="462" spans="1:11">
      <c r="A462" s="3">
        <v>36375</v>
      </c>
      <c r="B462" s="1" t="s">
        <v>5099</v>
      </c>
      <c r="C462" s="1">
        <v>2</v>
      </c>
      <c r="D462" s="1" t="s">
        <v>5100</v>
      </c>
      <c r="E462" s="1">
        <v>0</v>
      </c>
      <c r="F462" s="1">
        <v>0</v>
      </c>
      <c r="G462" s="1">
        <v>0</v>
      </c>
      <c r="H462" s="1">
        <f t="shared" si="7"/>
        <v>0</v>
      </c>
      <c r="K462" s="1">
        <v>531</v>
      </c>
    </row>
    <row r="463" spans="1:11">
      <c r="A463" s="3">
        <v>36375</v>
      </c>
      <c r="B463" s="1" t="s">
        <v>5101</v>
      </c>
      <c r="C463" s="1">
        <v>3</v>
      </c>
      <c r="D463" s="1" t="s">
        <v>5102</v>
      </c>
      <c r="E463" s="1">
        <v>0</v>
      </c>
      <c r="F463" s="1">
        <v>0</v>
      </c>
      <c r="G463" s="1">
        <v>1</v>
      </c>
      <c r="H463" s="1">
        <f t="shared" si="7"/>
        <v>0.33333333333333331</v>
      </c>
      <c r="K463" s="1">
        <v>531</v>
      </c>
    </row>
    <row r="464" spans="1:11">
      <c r="A464" s="3">
        <v>36382</v>
      </c>
      <c r="B464" s="1" t="s">
        <v>5103</v>
      </c>
      <c r="C464" s="1">
        <v>1</v>
      </c>
      <c r="D464" s="1" t="s">
        <v>5104</v>
      </c>
      <c r="E464" s="1">
        <v>0</v>
      </c>
      <c r="F464" s="1">
        <v>0</v>
      </c>
      <c r="G464" s="1">
        <v>0</v>
      </c>
      <c r="H464" s="1">
        <f t="shared" si="7"/>
        <v>0</v>
      </c>
      <c r="I464" s="1">
        <f>STDEV(H464:H466)</f>
        <v>0.69388866648871095</v>
      </c>
      <c r="J464" s="1">
        <f>I464/SQRT(3)</f>
        <v>0.40061680838488772</v>
      </c>
      <c r="K464" s="1">
        <v>531</v>
      </c>
    </row>
    <row r="465" spans="1:11">
      <c r="A465" s="3">
        <v>36382</v>
      </c>
      <c r="B465" s="1" t="s">
        <v>5105</v>
      </c>
      <c r="C465" s="1">
        <v>2</v>
      </c>
      <c r="D465" s="1" t="s">
        <v>5106</v>
      </c>
      <c r="E465" s="1">
        <v>1</v>
      </c>
      <c r="F465" s="1">
        <v>0</v>
      </c>
      <c r="G465" s="1">
        <v>0</v>
      </c>
      <c r="H465" s="1">
        <f t="shared" si="7"/>
        <v>0.33333333333333331</v>
      </c>
      <c r="K465" s="1">
        <v>531</v>
      </c>
    </row>
    <row r="466" spans="1:11">
      <c r="A466" s="3">
        <v>36382</v>
      </c>
      <c r="B466" s="1" t="s">
        <v>5107</v>
      </c>
      <c r="C466" s="1">
        <v>3</v>
      </c>
      <c r="D466" s="1" t="s">
        <v>5108</v>
      </c>
      <c r="E466" s="1">
        <v>1</v>
      </c>
      <c r="F466" s="1">
        <v>1</v>
      </c>
      <c r="G466" s="1">
        <v>2</v>
      </c>
      <c r="H466" s="1">
        <f t="shared" si="7"/>
        <v>1.3333333333333333</v>
      </c>
      <c r="K466" s="1">
        <v>531</v>
      </c>
    </row>
    <row r="467" spans="1:11">
      <c r="A467" s="3">
        <v>36389</v>
      </c>
      <c r="B467" s="1" t="s">
        <v>5109</v>
      </c>
      <c r="C467" s="1">
        <v>1</v>
      </c>
      <c r="D467" s="1" t="s">
        <v>5110</v>
      </c>
      <c r="E467" s="1">
        <v>0</v>
      </c>
      <c r="F467" s="1">
        <v>3</v>
      </c>
      <c r="G467" s="1">
        <v>2</v>
      </c>
      <c r="H467" s="1">
        <f t="shared" si="7"/>
        <v>1.6666666666666667</v>
      </c>
      <c r="I467" s="1">
        <f>STDEV(H467:H469)</f>
        <v>0.19245008972987568</v>
      </c>
      <c r="J467" s="1">
        <f>I467/SQRT(3)</f>
        <v>0.11111111111111137</v>
      </c>
      <c r="K467" s="1">
        <v>531</v>
      </c>
    </row>
    <row r="468" spans="1:11">
      <c r="A468" s="3">
        <v>36389</v>
      </c>
      <c r="B468" s="1" t="s">
        <v>5397</v>
      </c>
      <c r="C468" s="1">
        <v>2</v>
      </c>
      <c r="D468" s="1" t="s">
        <v>5398</v>
      </c>
      <c r="E468" s="1">
        <v>1</v>
      </c>
      <c r="F468" s="1">
        <v>3</v>
      </c>
      <c r="G468" s="1">
        <v>2</v>
      </c>
      <c r="H468" s="1">
        <f t="shared" si="7"/>
        <v>2</v>
      </c>
      <c r="K468" s="1">
        <v>661</v>
      </c>
    </row>
    <row r="469" spans="1:11">
      <c r="A469" s="3">
        <v>36389</v>
      </c>
      <c r="B469" s="1" t="s">
        <v>5399</v>
      </c>
      <c r="C469" s="1">
        <v>3</v>
      </c>
      <c r="D469" s="1" t="s">
        <v>5400</v>
      </c>
      <c r="E469" s="1">
        <v>3</v>
      </c>
      <c r="F469" s="1">
        <v>0</v>
      </c>
      <c r="G469" s="1">
        <v>3</v>
      </c>
      <c r="H469" s="1">
        <f t="shared" si="7"/>
        <v>2</v>
      </c>
      <c r="K469" s="1">
        <v>661</v>
      </c>
    </row>
    <row r="470" spans="1:11">
      <c r="A470" s="3">
        <v>36307</v>
      </c>
      <c r="B470" s="1" t="s">
        <v>5401</v>
      </c>
      <c r="C470" s="1">
        <v>1</v>
      </c>
      <c r="D470" s="1" t="s">
        <v>6001</v>
      </c>
      <c r="E470" s="1">
        <v>0</v>
      </c>
      <c r="F470" s="1">
        <v>0</v>
      </c>
      <c r="G470" s="1">
        <v>0</v>
      </c>
      <c r="H470" s="1">
        <f t="shared" si="7"/>
        <v>0</v>
      </c>
      <c r="I470" s="1">
        <f>STDEV(H470:H472)</f>
        <v>0</v>
      </c>
      <c r="J470" s="1">
        <f>I470/SQRT(3)</f>
        <v>0</v>
      </c>
      <c r="K470" s="1">
        <v>531</v>
      </c>
    </row>
    <row r="471" spans="1:11">
      <c r="A471" s="3">
        <v>36307</v>
      </c>
      <c r="B471" s="1" t="s">
        <v>6002</v>
      </c>
      <c r="C471" s="1">
        <v>2</v>
      </c>
      <c r="D471" s="1" t="s">
        <v>6003</v>
      </c>
      <c r="E471" s="1">
        <v>0</v>
      </c>
      <c r="F471" s="1">
        <v>0</v>
      </c>
      <c r="G471" s="1">
        <v>0</v>
      </c>
      <c r="H471" s="1">
        <f t="shared" si="7"/>
        <v>0</v>
      </c>
      <c r="K471" s="1">
        <v>531</v>
      </c>
    </row>
    <row r="472" spans="1:11">
      <c r="A472" s="3">
        <v>36307</v>
      </c>
      <c r="B472" s="1" t="s">
        <v>6004</v>
      </c>
      <c r="C472" s="1">
        <v>3</v>
      </c>
      <c r="D472" s="1" t="s">
        <v>6005</v>
      </c>
      <c r="E472" s="1">
        <v>0</v>
      </c>
      <c r="F472" s="1">
        <v>0</v>
      </c>
      <c r="G472" s="1">
        <v>0</v>
      </c>
      <c r="H472" s="1">
        <f t="shared" si="7"/>
        <v>0</v>
      </c>
      <c r="K472" s="1">
        <v>531</v>
      </c>
    </row>
    <row r="473" spans="1:11">
      <c r="A473" s="3">
        <v>36312</v>
      </c>
      <c r="B473" s="1" t="s">
        <v>6006</v>
      </c>
      <c r="C473" s="1">
        <v>1</v>
      </c>
      <c r="D473" s="1" t="s">
        <v>6007</v>
      </c>
      <c r="E473" s="1">
        <v>0</v>
      </c>
      <c r="F473" s="1">
        <v>0</v>
      </c>
      <c r="G473" s="1">
        <v>0</v>
      </c>
      <c r="H473" s="1">
        <f t="shared" si="7"/>
        <v>0</v>
      </c>
      <c r="I473" s="1">
        <f>STDEV(H473:H475)</f>
        <v>0.57735026918962584</v>
      </c>
      <c r="J473" s="1">
        <f>I473/SQRT(3)</f>
        <v>0.33333333333333337</v>
      </c>
      <c r="K473" s="1">
        <v>531</v>
      </c>
    </row>
    <row r="474" spans="1:11">
      <c r="A474" s="3">
        <v>36312</v>
      </c>
      <c r="B474" s="1" t="s">
        <v>6008</v>
      </c>
      <c r="C474" s="1">
        <v>2</v>
      </c>
      <c r="D474" s="1" t="s">
        <v>6009</v>
      </c>
      <c r="E474" s="1">
        <v>0</v>
      </c>
      <c r="F474" s="1">
        <v>0</v>
      </c>
      <c r="G474" s="1">
        <v>0</v>
      </c>
      <c r="H474" s="1">
        <f t="shared" si="7"/>
        <v>0</v>
      </c>
      <c r="K474" s="1">
        <v>661</v>
      </c>
    </row>
    <row r="475" spans="1:11">
      <c r="A475" s="3">
        <v>36312</v>
      </c>
      <c r="B475" s="1" t="s">
        <v>6010</v>
      </c>
      <c r="C475" s="1">
        <v>3</v>
      </c>
      <c r="D475" s="1" t="s">
        <v>6011</v>
      </c>
      <c r="E475" s="1">
        <v>0</v>
      </c>
      <c r="F475" s="1">
        <v>3</v>
      </c>
      <c r="G475" s="1">
        <v>0</v>
      </c>
      <c r="H475" s="1">
        <f t="shared" si="7"/>
        <v>1</v>
      </c>
      <c r="K475" s="1">
        <v>531</v>
      </c>
    </row>
    <row r="476" spans="1:11">
      <c r="A476" s="3">
        <v>36319</v>
      </c>
      <c r="B476" s="1" t="s">
        <v>6012</v>
      </c>
      <c r="C476" s="1">
        <v>1</v>
      </c>
      <c r="D476" s="1" t="s">
        <v>6013</v>
      </c>
      <c r="E476" s="1">
        <v>4</v>
      </c>
      <c r="F476" s="1">
        <v>2</v>
      </c>
      <c r="G476" s="1">
        <v>2</v>
      </c>
      <c r="H476" s="1">
        <f t="shared" si="7"/>
        <v>2.6666666666666665</v>
      </c>
      <c r="I476" s="1">
        <f>STDEV(H476:H478)</f>
        <v>0.88191710368819831</v>
      </c>
      <c r="J476" s="1">
        <f>I476/SQRT(3)</f>
        <v>0.50917507721731647</v>
      </c>
      <c r="K476" s="1">
        <v>531</v>
      </c>
    </row>
    <row r="477" spans="1:11">
      <c r="A477" s="3">
        <v>36319</v>
      </c>
      <c r="B477" s="1" t="s">
        <v>6014</v>
      </c>
      <c r="C477" s="1">
        <v>2</v>
      </c>
      <c r="D477" s="1" t="s">
        <v>6015</v>
      </c>
      <c r="E477" s="1">
        <v>3</v>
      </c>
      <c r="F477" s="1">
        <v>6</v>
      </c>
      <c r="G477" s="1">
        <v>0</v>
      </c>
      <c r="H477" s="1">
        <f t="shared" si="7"/>
        <v>3</v>
      </c>
      <c r="K477" s="1">
        <v>661</v>
      </c>
    </row>
    <row r="478" spans="1:11">
      <c r="A478" s="3">
        <v>36319</v>
      </c>
      <c r="B478" s="1" t="s">
        <v>6016</v>
      </c>
      <c r="C478" s="1">
        <v>3</v>
      </c>
      <c r="D478" s="1" t="s">
        <v>6017</v>
      </c>
      <c r="E478" s="1">
        <v>1</v>
      </c>
      <c r="F478" s="1">
        <v>2</v>
      </c>
      <c r="G478" s="1">
        <v>1</v>
      </c>
      <c r="H478" s="1">
        <f t="shared" si="7"/>
        <v>1.3333333333333333</v>
      </c>
      <c r="K478" s="1">
        <v>531</v>
      </c>
    </row>
    <row r="479" spans="1:11">
      <c r="A479" s="3">
        <v>36326</v>
      </c>
      <c r="B479" s="1" t="s">
        <v>6018</v>
      </c>
      <c r="C479" s="1">
        <v>1</v>
      </c>
      <c r="D479" s="1" t="s">
        <v>6335</v>
      </c>
      <c r="E479" s="1">
        <v>0</v>
      </c>
      <c r="F479" s="1">
        <v>0</v>
      </c>
      <c r="G479" s="1">
        <v>0</v>
      </c>
      <c r="H479" s="1">
        <f t="shared" si="7"/>
        <v>0</v>
      </c>
      <c r="I479" s="1">
        <f>STDEV(H479:H481)</f>
        <v>0.19245008972987526</v>
      </c>
      <c r="J479" s="1">
        <f>I479/SQRT(3)</f>
        <v>0.11111111111111112</v>
      </c>
      <c r="K479" s="1">
        <v>661</v>
      </c>
    </row>
    <row r="480" spans="1:11">
      <c r="A480" s="3">
        <v>36326</v>
      </c>
      <c r="B480" s="1" t="s">
        <v>6023</v>
      </c>
      <c r="C480" s="1">
        <v>2</v>
      </c>
      <c r="D480" s="1" t="s">
        <v>6024</v>
      </c>
      <c r="E480" s="1">
        <v>0</v>
      </c>
      <c r="F480" s="1">
        <v>0</v>
      </c>
      <c r="G480" s="1">
        <v>1</v>
      </c>
      <c r="H480" s="1">
        <f t="shared" si="7"/>
        <v>0.33333333333333331</v>
      </c>
      <c r="K480" s="1">
        <v>661</v>
      </c>
    </row>
    <row r="481" spans="1:11">
      <c r="A481" s="3">
        <v>36326</v>
      </c>
      <c r="B481" s="1" t="s">
        <v>6025</v>
      </c>
      <c r="C481" s="1">
        <v>3</v>
      </c>
      <c r="D481" s="1" t="s">
        <v>6026</v>
      </c>
      <c r="E481" s="1">
        <v>1</v>
      </c>
      <c r="F481" s="1">
        <v>0</v>
      </c>
      <c r="G481" s="1">
        <v>0</v>
      </c>
      <c r="H481" s="1">
        <f t="shared" si="7"/>
        <v>0.33333333333333331</v>
      </c>
      <c r="K481" s="1">
        <v>661</v>
      </c>
    </row>
    <row r="482" spans="1:11">
      <c r="A482" s="3">
        <v>36333</v>
      </c>
      <c r="B482" s="1" t="s">
        <v>6027</v>
      </c>
      <c r="C482" s="1">
        <v>1</v>
      </c>
      <c r="D482" s="1" t="s">
        <v>6028</v>
      </c>
      <c r="E482" s="1">
        <v>0</v>
      </c>
      <c r="F482" s="1">
        <v>1</v>
      </c>
      <c r="G482" s="1">
        <v>0</v>
      </c>
      <c r="H482" s="1">
        <f t="shared" si="7"/>
        <v>0.33333333333333331</v>
      </c>
      <c r="I482" s="1">
        <f>STDEV(H482:H484)</f>
        <v>0.83887049280786086</v>
      </c>
      <c r="J482" s="1">
        <f>I482/SQRT(3)</f>
        <v>0.48432210483785254</v>
      </c>
      <c r="K482" s="1">
        <v>531</v>
      </c>
    </row>
    <row r="483" spans="1:11">
      <c r="A483" s="3">
        <v>36333</v>
      </c>
      <c r="B483" s="1" t="s">
        <v>6029</v>
      </c>
      <c r="C483" s="1">
        <v>2</v>
      </c>
      <c r="D483" s="1" t="s">
        <v>6030</v>
      </c>
      <c r="E483" s="1">
        <v>3</v>
      </c>
      <c r="F483" s="1">
        <v>0</v>
      </c>
      <c r="G483" s="1">
        <v>3</v>
      </c>
      <c r="H483" s="1">
        <f t="shared" si="7"/>
        <v>2</v>
      </c>
      <c r="K483" s="1">
        <v>531</v>
      </c>
    </row>
    <row r="484" spans="1:11">
      <c r="A484" s="3">
        <v>36333</v>
      </c>
      <c r="B484" s="1" t="s">
        <v>5732</v>
      </c>
      <c r="C484" s="1">
        <v>3</v>
      </c>
      <c r="D484" s="1" t="s">
        <v>5740</v>
      </c>
      <c r="E484" s="1">
        <v>4</v>
      </c>
      <c r="F484" s="1">
        <v>0</v>
      </c>
      <c r="G484" s="1">
        <v>0</v>
      </c>
      <c r="H484" s="1">
        <f t="shared" si="7"/>
        <v>1.3333333333333333</v>
      </c>
      <c r="K484" s="1">
        <v>531</v>
      </c>
    </row>
    <row r="485" spans="1:11">
      <c r="A485" s="3">
        <v>36340</v>
      </c>
      <c r="B485" s="1" t="s">
        <v>5741</v>
      </c>
      <c r="C485" s="1">
        <v>1</v>
      </c>
      <c r="D485" s="1" t="s">
        <v>5742</v>
      </c>
      <c r="E485" s="1">
        <v>0</v>
      </c>
      <c r="F485" s="1">
        <v>0</v>
      </c>
      <c r="G485" s="1">
        <v>0</v>
      </c>
      <c r="H485" s="1">
        <f t="shared" si="7"/>
        <v>0</v>
      </c>
      <c r="I485" s="1">
        <f>STDEV(H485:H487)</f>
        <v>0.33333333333333337</v>
      </c>
      <c r="J485" s="1">
        <f>I485/SQRT(3)</f>
        <v>0.19245008972987529</v>
      </c>
      <c r="K485" s="1">
        <v>661</v>
      </c>
    </row>
    <row r="486" spans="1:11">
      <c r="A486" s="3">
        <v>36340</v>
      </c>
      <c r="B486" s="1" t="s">
        <v>5743</v>
      </c>
      <c r="C486" s="1">
        <v>2</v>
      </c>
      <c r="D486" s="1" t="s">
        <v>5744</v>
      </c>
      <c r="E486" s="1">
        <v>0</v>
      </c>
      <c r="F486" s="1">
        <v>2</v>
      </c>
      <c r="G486" s="1">
        <v>0</v>
      </c>
      <c r="H486" s="1">
        <f t="shared" si="7"/>
        <v>0.66666666666666663</v>
      </c>
      <c r="K486" s="1">
        <v>661</v>
      </c>
    </row>
    <row r="487" spans="1:11">
      <c r="A487" s="3">
        <v>36340</v>
      </c>
      <c r="B487" s="1" t="s">
        <v>5745</v>
      </c>
      <c r="C487" s="1">
        <v>3</v>
      </c>
      <c r="D487" s="1" t="s">
        <v>5746</v>
      </c>
      <c r="E487" s="1">
        <v>0</v>
      </c>
      <c r="F487" s="1">
        <v>1</v>
      </c>
      <c r="G487" s="1">
        <v>0</v>
      </c>
      <c r="H487" s="1">
        <f t="shared" si="7"/>
        <v>0.33333333333333331</v>
      </c>
      <c r="K487" s="1">
        <v>661</v>
      </c>
    </row>
    <row r="488" spans="1:11">
      <c r="A488" s="3">
        <v>36347</v>
      </c>
      <c r="B488" s="1" t="s">
        <v>5747</v>
      </c>
      <c r="C488" s="1">
        <v>1</v>
      </c>
      <c r="D488" s="1" t="s">
        <v>5748</v>
      </c>
      <c r="E488" s="1">
        <v>0</v>
      </c>
      <c r="F488" s="1">
        <v>0</v>
      </c>
      <c r="G488" s="1">
        <v>0</v>
      </c>
      <c r="H488" s="1">
        <f t="shared" si="7"/>
        <v>0</v>
      </c>
      <c r="I488" s="1">
        <f>STDEV(H488:H490)</f>
        <v>0.19245008972987526</v>
      </c>
      <c r="J488" s="1">
        <f>I488/SQRT(3)</f>
        <v>0.11111111111111112</v>
      </c>
      <c r="K488" s="1">
        <v>531</v>
      </c>
    </row>
    <row r="489" spans="1:11">
      <c r="A489" s="3">
        <v>36347</v>
      </c>
      <c r="B489" s="1" t="s">
        <v>5749</v>
      </c>
      <c r="C489" s="1">
        <v>2</v>
      </c>
      <c r="D489" s="1" t="s">
        <v>5750</v>
      </c>
      <c r="E489" s="1">
        <v>1</v>
      </c>
      <c r="F489" s="1">
        <v>0</v>
      </c>
      <c r="G489" s="1">
        <v>0</v>
      </c>
      <c r="H489" s="1">
        <f t="shared" si="7"/>
        <v>0.33333333333333331</v>
      </c>
      <c r="K489" s="1">
        <v>531</v>
      </c>
    </row>
    <row r="490" spans="1:11">
      <c r="A490" s="3">
        <v>36347</v>
      </c>
      <c r="B490" s="1" t="s">
        <v>5751</v>
      </c>
      <c r="C490" s="1">
        <v>3</v>
      </c>
      <c r="D490" s="1" t="s">
        <v>5752</v>
      </c>
      <c r="E490" s="1">
        <v>0</v>
      </c>
      <c r="F490" s="1">
        <v>0</v>
      </c>
      <c r="G490" s="1">
        <v>0</v>
      </c>
      <c r="H490" s="1">
        <f t="shared" si="7"/>
        <v>0</v>
      </c>
      <c r="K490" s="1">
        <v>531</v>
      </c>
    </row>
    <row r="491" spans="1:11">
      <c r="A491" s="3">
        <v>36354</v>
      </c>
      <c r="B491" s="1" t="s">
        <v>5753</v>
      </c>
      <c r="C491" s="1">
        <v>1</v>
      </c>
      <c r="D491" s="1" t="s">
        <v>5754</v>
      </c>
      <c r="E491" s="1">
        <v>0</v>
      </c>
      <c r="F491" s="1">
        <v>0</v>
      </c>
      <c r="G491" s="1">
        <v>0</v>
      </c>
      <c r="H491" s="1">
        <f t="shared" si="7"/>
        <v>0</v>
      </c>
      <c r="I491" s="1">
        <f>STDEV(H491:H493)</f>
        <v>0</v>
      </c>
      <c r="J491" s="1">
        <f>I491/SQRT(3)</f>
        <v>0</v>
      </c>
      <c r="K491" s="1">
        <v>661</v>
      </c>
    </row>
    <row r="492" spans="1:11">
      <c r="A492" s="3">
        <v>36354</v>
      </c>
      <c r="B492" s="1" t="s">
        <v>5755</v>
      </c>
      <c r="C492" s="1">
        <v>2</v>
      </c>
      <c r="D492" s="1" t="s">
        <v>5756</v>
      </c>
      <c r="E492" s="1">
        <v>0</v>
      </c>
      <c r="F492" s="1">
        <v>0</v>
      </c>
      <c r="G492" s="1">
        <v>0</v>
      </c>
      <c r="H492" s="1">
        <f t="shared" si="7"/>
        <v>0</v>
      </c>
      <c r="K492" s="1">
        <v>661</v>
      </c>
    </row>
    <row r="493" spans="1:11">
      <c r="A493" s="3">
        <v>36354</v>
      </c>
      <c r="B493" s="1" t="s">
        <v>5757</v>
      </c>
      <c r="C493" s="1">
        <v>3</v>
      </c>
      <c r="D493" s="1" t="s">
        <v>5758</v>
      </c>
      <c r="E493" s="1">
        <v>0</v>
      </c>
      <c r="F493" s="1">
        <v>0</v>
      </c>
      <c r="G493" s="1">
        <v>0</v>
      </c>
      <c r="H493" s="1">
        <f t="shared" si="7"/>
        <v>0</v>
      </c>
      <c r="K493" s="1">
        <v>661</v>
      </c>
    </row>
    <row r="494" spans="1:11">
      <c r="A494" s="3">
        <v>36361</v>
      </c>
      <c r="B494" s="1" t="s">
        <v>5759</v>
      </c>
      <c r="C494" s="1">
        <v>1</v>
      </c>
      <c r="D494" s="1" t="s">
        <v>5760</v>
      </c>
      <c r="E494" s="1">
        <v>0</v>
      </c>
      <c r="F494" s="1">
        <v>0</v>
      </c>
      <c r="G494" s="1">
        <v>0</v>
      </c>
      <c r="H494" s="1">
        <f t="shared" si="7"/>
        <v>0</v>
      </c>
      <c r="I494" s="1">
        <f>STDEV(H494:H496)</f>
        <v>0.19245008972987526</v>
      </c>
      <c r="J494" s="1">
        <f>I494/SQRT(3)</f>
        <v>0.11111111111111112</v>
      </c>
      <c r="K494" s="1">
        <v>531</v>
      </c>
    </row>
    <row r="495" spans="1:11">
      <c r="A495" s="3">
        <v>36361</v>
      </c>
      <c r="B495" s="1" t="s">
        <v>5761</v>
      </c>
      <c r="C495" s="1">
        <v>2</v>
      </c>
      <c r="D495" s="1" t="s">
        <v>5762</v>
      </c>
      <c r="E495" s="1">
        <v>0</v>
      </c>
      <c r="F495" s="1">
        <v>1</v>
      </c>
      <c r="G495" s="1">
        <v>0</v>
      </c>
      <c r="H495" s="1">
        <f t="shared" si="7"/>
        <v>0.33333333333333331</v>
      </c>
      <c r="K495" s="1">
        <v>661</v>
      </c>
    </row>
    <row r="496" spans="1:11">
      <c r="A496" s="3">
        <v>36361</v>
      </c>
      <c r="B496" s="1" t="s">
        <v>5763</v>
      </c>
      <c r="C496" s="1">
        <v>3</v>
      </c>
      <c r="D496" s="1" t="s">
        <v>5764</v>
      </c>
      <c r="E496" s="1">
        <v>0</v>
      </c>
      <c r="F496" s="1">
        <v>0</v>
      </c>
      <c r="G496" s="1">
        <v>0</v>
      </c>
      <c r="H496" s="1">
        <f t="shared" si="7"/>
        <v>0</v>
      </c>
      <c r="K496" s="1">
        <v>661</v>
      </c>
    </row>
    <row r="497" spans="1:12">
      <c r="A497" s="3">
        <v>36368</v>
      </c>
      <c r="B497" s="1" t="s">
        <v>5765</v>
      </c>
      <c r="C497" s="1">
        <v>1</v>
      </c>
      <c r="D497" s="1" t="s">
        <v>5766</v>
      </c>
      <c r="E497" s="1">
        <v>0</v>
      </c>
      <c r="F497" s="1">
        <v>0</v>
      </c>
      <c r="G497" s="1">
        <v>0</v>
      </c>
      <c r="H497" s="1">
        <f t="shared" si="7"/>
        <v>0</v>
      </c>
      <c r="I497" s="1">
        <f>STDEV(H497:H499)</f>
        <v>0.19245008972987526</v>
      </c>
      <c r="J497" s="1">
        <f>I497/SQRT(3)</f>
        <v>0.11111111111111112</v>
      </c>
      <c r="K497" s="1">
        <v>531</v>
      </c>
    </row>
    <row r="498" spans="1:12">
      <c r="A498" s="3">
        <v>36368</v>
      </c>
      <c r="B498" s="1" t="s">
        <v>5767</v>
      </c>
      <c r="C498" s="1">
        <v>2</v>
      </c>
      <c r="D498" s="1" t="s">
        <v>6077</v>
      </c>
      <c r="E498" s="1">
        <v>0</v>
      </c>
      <c r="F498" s="1">
        <v>0</v>
      </c>
      <c r="G498" s="1">
        <v>0</v>
      </c>
      <c r="H498" s="1">
        <f t="shared" si="7"/>
        <v>0</v>
      </c>
      <c r="K498" s="1">
        <v>661</v>
      </c>
    </row>
    <row r="499" spans="1:12">
      <c r="A499" s="3">
        <v>36368</v>
      </c>
      <c r="B499" s="1" t="s">
        <v>6078</v>
      </c>
      <c r="C499" s="1">
        <v>3</v>
      </c>
      <c r="D499" s="1" t="s">
        <v>6079</v>
      </c>
      <c r="E499" s="1">
        <v>0</v>
      </c>
      <c r="F499" s="1">
        <v>0</v>
      </c>
      <c r="G499" s="1">
        <v>1</v>
      </c>
      <c r="H499" s="1">
        <f t="shared" si="7"/>
        <v>0.33333333333333331</v>
      </c>
      <c r="K499" s="1">
        <v>531</v>
      </c>
    </row>
    <row r="500" spans="1:12">
      <c r="A500" s="3">
        <v>36375</v>
      </c>
      <c r="B500" s="1" t="s">
        <v>6080</v>
      </c>
      <c r="C500" s="1">
        <v>1</v>
      </c>
      <c r="D500" s="1" t="s">
        <v>6081</v>
      </c>
      <c r="E500" s="1">
        <v>3</v>
      </c>
      <c r="F500" s="1">
        <v>1</v>
      </c>
      <c r="G500" s="1">
        <v>2</v>
      </c>
      <c r="H500" s="1">
        <f t="shared" si="7"/>
        <v>2</v>
      </c>
      <c r="I500" s="1">
        <f>STDEV(H500:H502)</f>
        <v>0.66666666666666718</v>
      </c>
      <c r="J500" s="1">
        <f>I500/SQRT(3)</f>
        <v>0.38490017945975086</v>
      </c>
      <c r="K500" s="1">
        <v>531</v>
      </c>
    </row>
    <row r="501" spans="1:12">
      <c r="A501" s="3">
        <v>36375</v>
      </c>
      <c r="B501" s="1" t="s">
        <v>6082</v>
      </c>
      <c r="C501" s="1">
        <v>2</v>
      </c>
      <c r="D501" s="1" t="s">
        <v>6083</v>
      </c>
      <c r="E501" s="1">
        <v>2</v>
      </c>
      <c r="F501" s="1">
        <v>1</v>
      </c>
      <c r="G501" s="1">
        <v>1</v>
      </c>
      <c r="H501" s="1">
        <f t="shared" si="7"/>
        <v>1.3333333333333333</v>
      </c>
      <c r="K501" s="1">
        <v>531</v>
      </c>
    </row>
    <row r="502" spans="1:12">
      <c r="A502" s="3">
        <v>36375</v>
      </c>
      <c r="B502" s="1" t="s">
        <v>6084</v>
      </c>
      <c r="C502" s="1">
        <v>3</v>
      </c>
      <c r="D502" s="1" t="s">
        <v>6387</v>
      </c>
      <c r="E502" s="1">
        <v>1</v>
      </c>
      <c r="F502" s="1">
        <v>1</v>
      </c>
      <c r="G502" s="1">
        <v>0</v>
      </c>
      <c r="H502" s="1">
        <f t="shared" si="7"/>
        <v>0.66666666666666663</v>
      </c>
      <c r="K502" s="1">
        <v>531</v>
      </c>
    </row>
    <row r="503" spans="1:12">
      <c r="A503" s="3">
        <v>36382</v>
      </c>
      <c r="B503" s="1" t="s">
        <v>6388</v>
      </c>
      <c r="C503" s="1">
        <v>1</v>
      </c>
      <c r="D503" s="1" t="s">
        <v>6389</v>
      </c>
      <c r="E503" s="1">
        <v>1</v>
      </c>
      <c r="F503" s="1">
        <v>0</v>
      </c>
      <c r="G503" s="1">
        <v>0</v>
      </c>
      <c r="H503" s="1">
        <f t="shared" si="7"/>
        <v>0.33333333333333331</v>
      </c>
      <c r="I503" s="1">
        <f>STDEV(H503:H505)</f>
        <v>0.1924500897298754</v>
      </c>
      <c r="J503" s="1">
        <f>I503/SQRT(3)</f>
        <v>0.1111111111111112</v>
      </c>
      <c r="K503" s="1">
        <v>531</v>
      </c>
    </row>
    <row r="504" spans="1:12">
      <c r="A504" s="3">
        <v>36382</v>
      </c>
      <c r="B504" s="1" t="s">
        <v>5770</v>
      </c>
      <c r="C504" s="1">
        <v>2</v>
      </c>
      <c r="D504" s="1" t="s">
        <v>5771</v>
      </c>
      <c r="E504" s="1">
        <v>0</v>
      </c>
      <c r="F504" s="1">
        <v>0</v>
      </c>
      <c r="G504" s="1">
        <v>2</v>
      </c>
      <c r="H504" s="1">
        <f t="shared" si="7"/>
        <v>0.66666666666666663</v>
      </c>
      <c r="K504" s="1">
        <v>531</v>
      </c>
    </row>
    <row r="505" spans="1:12">
      <c r="A505" s="3">
        <v>36382</v>
      </c>
      <c r="B505" s="1" t="s">
        <v>5772</v>
      </c>
      <c r="C505" s="1">
        <v>3</v>
      </c>
      <c r="D505" s="1" t="s">
        <v>6085</v>
      </c>
      <c r="E505" s="1">
        <v>0</v>
      </c>
      <c r="F505" s="1">
        <v>0</v>
      </c>
      <c r="G505" s="1">
        <v>1</v>
      </c>
      <c r="H505" s="1">
        <f t="shared" si="7"/>
        <v>0.33333333333333331</v>
      </c>
      <c r="K505" s="1">
        <v>531</v>
      </c>
    </row>
    <row r="506" spans="1:12">
      <c r="A506" s="3">
        <v>36389</v>
      </c>
      <c r="B506" s="1" t="s">
        <v>6086</v>
      </c>
      <c r="C506" s="1">
        <v>1</v>
      </c>
      <c r="D506" s="1" t="s">
        <v>6087</v>
      </c>
      <c r="E506" s="1">
        <v>0</v>
      </c>
      <c r="F506" s="1">
        <v>4</v>
      </c>
      <c r="G506" s="1">
        <v>5</v>
      </c>
      <c r="H506" s="1">
        <f t="shared" si="7"/>
        <v>3</v>
      </c>
      <c r="I506" s="1">
        <f>STDEV(H506:H508)</f>
        <v>0.83887049280786297</v>
      </c>
      <c r="J506" s="1">
        <f>I506/SQRT(3)</f>
        <v>0.48432210483785376</v>
      </c>
      <c r="K506" s="1">
        <v>531</v>
      </c>
    </row>
    <row r="507" spans="1:12">
      <c r="A507" s="3">
        <v>36389</v>
      </c>
      <c r="B507" s="1" t="s">
        <v>6088</v>
      </c>
      <c r="C507" s="1">
        <v>2</v>
      </c>
      <c r="D507" s="1" t="s">
        <v>6089</v>
      </c>
      <c r="E507" s="1">
        <v>0</v>
      </c>
      <c r="F507" s="1">
        <v>2</v>
      </c>
      <c r="G507" s="1">
        <v>2</v>
      </c>
      <c r="H507" s="1">
        <f t="shared" si="7"/>
        <v>1.3333333333333333</v>
      </c>
      <c r="K507" s="1">
        <v>661</v>
      </c>
    </row>
    <row r="508" spans="1:12">
      <c r="A508" s="3">
        <v>36389</v>
      </c>
      <c r="B508" s="1" t="s">
        <v>6090</v>
      </c>
      <c r="C508" s="1">
        <v>3</v>
      </c>
      <c r="D508" s="1" t="s">
        <v>6091</v>
      </c>
      <c r="E508" s="1">
        <v>1</v>
      </c>
      <c r="F508" s="1">
        <v>4</v>
      </c>
      <c r="G508" s="1">
        <v>2</v>
      </c>
      <c r="H508" s="1">
        <f t="shared" si="7"/>
        <v>2.3333333333333335</v>
      </c>
      <c r="K508" s="1">
        <v>661</v>
      </c>
    </row>
    <row r="509" spans="1:12">
      <c r="A509" s="3">
        <v>36307</v>
      </c>
      <c r="B509" s="1" t="s">
        <v>6092</v>
      </c>
      <c r="C509" s="1">
        <v>1</v>
      </c>
      <c r="D509" s="1" t="s">
        <v>6093</v>
      </c>
      <c r="E509" s="1">
        <v>1</v>
      </c>
      <c r="F509" s="1">
        <v>1</v>
      </c>
      <c r="G509" s="1">
        <v>1</v>
      </c>
      <c r="H509" s="1">
        <f t="shared" si="7"/>
        <v>1</v>
      </c>
      <c r="I509" s="1">
        <f>STDEV(H509:H511)</f>
        <v>0.33333333333333359</v>
      </c>
      <c r="J509" s="1">
        <f>I509/SQRT(3)</f>
        <v>0.19245008972987543</v>
      </c>
      <c r="K509" s="1">
        <v>531</v>
      </c>
      <c r="L509" s="1">
        <v>105605</v>
      </c>
    </row>
    <row r="510" spans="1:12">
      <c r="A510" s="3">
        <v>36307</v>
      </c>
      <c r="B510" s="1" t="s">
        <v>6094</v>
      </c>
      <c r="C510" s="1">
        <v>2</v>
      </c>
      <c r="D510" s="1" t="s">
        <v>6095</v>
      </c>
      <c r="E510" s="1">
        <v>0</v>
      </c>
      <c r="F510" s="1">
        <v>0</v>
      </c>
      <c r="G510" s="1">
        <v>2</v>
      </c>
      <c r="H510" s="1">
        <f t="shared" si="7"/>
        <v>0.66666666666666663</v>
      </c>
      <c r="K510" s="1">
        <v>531</v>
      </c>
      <c r="L510" s="1">
        <v>105605</v>
      </c>
    </row>
    <row r="511" spans="1:12">
      <c r="A511" s="3">
        <v>36307</v>
      </c>
      <c r="B511" s="1" t="s">
        <v>6096</v>
      </c>
      <c r="C511" s="1">
        <v>3</v>
      </c>
      <c r="D511" s="1" t="s">
        <v>6097</v>
      </c>
      <c r="E511" s="1">
        <v>0</v>
      </c>
      <c r="F511" s="1">
        <v>1</v>
      </c>
      <c r="G511" s="1">
        <v>0</v>
      </c>
      <c r="H511" s="1">
        <f t="shared" si="7"/>
        <v>0.33333333333333331</v>
      </c>
      <c r="K511" s="1">
        <v>531</v>
      </c>
      <c r="L511" s="1">
        <v>105605</v>
      </c>
    </row>
    <row r="512" spans="1:12">
      <c r="A512" s="3">
        <v>36312</v>
      </c>
      <c r="B512" s="1" t="s">
        <v>6098</v>
      </c>
      <c r="C512" s="1">
        <v>1</v>
      </c>
      <c r="D512" s="1" t="s">
        <v>6099</v>
      </c>
      <c r="E512" s="1">
        <v>2</v>
      </c>
      <c r="F512" s="1">
        <v>2</v>
      </c>
      <c r="G512" s="1">
        <v>1</v>
      </c>
      <c r="H512" s="1">
        <f t="shared" si="7"/>
        <v>1.6666666666666667</v>
      </c>
      <c r="I512" s="1">
        <f>STDEV(H512:H514)</f>
        <v>0.6938886664887105</v>
      </c>
      <c r="J512" s="1">
        <f>I512/SQRT(3)</f>
        <v>0.4006168083848875</v>
      </c>
      <c r="K512" s="1">
        <v>531</v>
      </c>
      <c r="L512" s="1">
        <v>105605</v>
      </c>
    </row>
    <row r="513" spans="1:12">
      <c r="A513" s="3">
        <v>36312</v>
      </c>
      <c r="B513" s="1" t="s">
        <v>6100</v>
      </c>
      <c r="C513" s="1">
        <v>2</v>
      </c>
      <c r="D513" s="1" t="s">
        <v>6101</v>
      </c>
      <c r="E513" s="1">
        <v>1</v>
      </c>
      <c r="F513" s="1">
        <v>0</v>
      </c>
      <c r="G513" s="1">
        <v>1</v>
      </c>
      <c r="H513" s="1">
        <f t="shared" si="7"/>
        <v>0.66666666666666663</v>
      </c>
      <c r="K513" s="1">
        <v>661</v>
      </c>
      <c r="L513" s="1">
        <v>105605</v>
      </c>
    </row>
    <row r="514" spans="1:12">
      <c r="A514" s="3">
        <v>36312</v>
      </c>
      <c r="B514" s="1" t="s">
        <v>6102</v>
      </c>
      <c r="C514" s="1">
        <v>3</v>
      </c>
      <c r="D514" s="1" t="s">
        <v>6103</v>
      </c>
      <c r="E514" s="1">
        <v>3</v>
      </c>
      <c r="F514" s="1">
        <v>2</v>
      </c>
      <c r="G514" s="1">
        <v>1</v>
      </c>
      <c r="H514" s="1">
        <f t="shared" ref="H514:H547" si="8">AVERAGE(E514:G514)</f>
        <v>2</v>
      </c>
      <c r="K514" s="1">
        <v>531</v>
      </c>
      <c r="L514" s="1">
        <v>105605</v>
      </c>
    </row>
    <row r="515" spans="1:12">
      <c r="A515" s="3">
        <v>36319</v>
      </c>
      <c r="B515" s="1" t="s">
        <v>6104</v>
      </c>
      <c r="C515" s="1">
        <v>1</v>
      </c>
      <c r="D515" s="1" t="s">
        <v>6105</v>
      </c>
      <c r="E515" s="1">
        <v>10</v>
      </c>
      <c r="F515" s="1">
        <v>0</v>
      </c>
      <c r="G515" s="1">
        <v>2</v>
      </c>
      <c r="H515" s="1">
        <f t="shared" si="8"/>
        <v>4</v>
      </c>
      <c r="I515" s="1">
        <f>STDEV(H515:H517)</f>
        <v>1.5030832509409673</v>
      </c>
      <c r="J515" s="1">
        <f>I515/SQRT(3)</f>
        <v>0.86780551954518537</v>
      </c>
      <c r="K515" s="1">
        <v>531</v>
      </c>
      <c r="L515" s="1">
        <v>105605</v>
      </c>
    </row>
    <row r="516" spans="1:12">
      <c r="A516" s="3">
        <v>36319</v>
      </c>
      <c r="B516" s="1" t="s">
        <v>6106</v>
      </c>
      <c r="C516" s="1">
        <v>2</v>
      </c>
      <c r="D516" s="1" t="s">
        <v>5785</v>
      </c>
      <c r="E516" s="1">
        <v>11</v>
      </c>
      <c r="F516" s="1">
        <v>7</v>
      </c>
      <c r="G516" s="1">
        <v>3</v>
      </c>
      <c r="H516" s="1">
        <f t="shared" si="8"/>
        <v>7</v>
      </c>
      <c r="K516" s="1">
        <v>661</v>
      </c>
      <c r="L516" s="1">
        <v>105605</v>
      </c>
    </row>
    <row r="517" spans="1:12">
      <c r="A517" s="3">
        <v>36319</v>
      </c>
      <c r="B517" s="1" t="s">
        <v>5786</v>
      </c>
      <c r="C517" s="1">
        <v>3</v>
      </c>
      <c r="D517" s="1" t="s">
        <v>5787</v>
      </c>
      <c r="E517" s="1">
        <v>11</v>
      </c>
      <c r="F517" s="1">
        <v>2</v>
      </c>
      <c r="G517" s="1">
        <v>3</v>
      </c>
      <c r="H517" s="1">
        <f t="shared" si="8"/>
        <v>5.333333333333333</v>
      </c>
      <c r="K517" s="1">
        <v>531</v>
      </c>
      <c r="L517" s="1">
        <v>105605</v>
      </c>
    </row>
    <row r="518" spans="1:12">
      <c r="A518" s="3">
        <v>36326</v>
      </c>
      <c r="B518" s="1" t="s">
        <v>5788</v>
      </c>
      <c r="C518" s="1">
        <v>1</v>
      </c>
      <c r="D518" s="1" t="s">
        <v>5789</v>
      </c>
      <c r="E518" s="1">
        <v>12</v>
      </c>
      <c r="F518" s="1">
        <v>9</v>
      </c>
      <c r="G518" s="1">
        <v>7</v>
      </c>
      <c r="H518" s="1">
        <f t="shared" si="8"/>
        <v>9.3333333333333339</v>
      </c>
      <c r="I518" s="1">
        <f>STDEV(H518:H520)</f>
        <v>2.1858128414340019</v>
      </c>
      <c r="J518" s="1">
        <f>I518/SQRT(3)</f>
        <v>1.2619796324000618</v>
      </c>
      <c r="K518" s="1">
        <v>661</v>
      </c>
      <c r="L518" s="1">
        <v>105605</v>
      </c>
    </row>
    <row r="519" spans="1:12">
      <c r="A519" s="3">
        <v>36326</v>
      </c>
      <c r="B519" s="1" t="s">
        <v>5790</v>
      </c>
      <c r="C519" s="1">
        <v>2</v>
      </c>
      <c r="D519" s="1" t="s">
        <v>5791</v>
      </c>
      <c r="E519" s="1">
        <v>6</v>
      </c>
      <c r="F519" s="1">
        <v>7</v>
      </c>
      <c r="G519" s="1">
        <v>2</v>
      </c>
      <c r="H519" s="1">
        <f t="shared" si="8"/>
        <v>5</v>
      </c>
      <c r="K519" s="1">
        <v>661</v>
      </c>
      <c r="L519" s="1">
        <v>105605</v>
      </c>
    </row>
    <row r="520" spans="1:12">
      <c r="A520" s="3">
        <v>36326</v>
      </c>
      <c r="B520" s="1" t="s">
        <v>5792</v>
      </c>
      <c r="C520" s="1">
        <v>3</v>
      </c>
      <c r="D520" s="1" t="s">
        <v>5793</v>
      </c>
      <c r="E520" s="1">
        <v>8</v>
      </c>
      <c r="F520" s="1">
        <v>7</v>
      </c>
      <c r="G520" s="1">
        <v>5</v>
      </c>
      <c r="H520" s="1">
        <f t="shared" si="8"/>
        <v>6.666666666666667</v>
      </c>
      <c r="K520" s="1">
        <v>661</v>
      </c>
      <c r="L520" s="1">
        <v>105605</v>
      </c>
    </row>
    <row r="521" spans="1:12">
      <c r="A521" s="3">
        <v>36333</v>
      </c>
      <c r="B521" s="1" t="s">
        <v>5794</v>
      </c>
      <c r="C521" s="1">
        <v>1</v>
      </c>
      <c r="D521" s="1" t="s">
        <v>5795</v>
      </c>
      <c r="E521" s="1">
        <v>50</v>
      </c>
      <c r="F521" s="1">
        <v>26</v>
      </c>
      <c r="G521" s="1">
        <v>15</v>
      </c>
      <c r="H521" s="1">
        <f t="shared" si="8"/>
        <v>30.333333333333332</v>
      </c>
      <c r="I521" s="1">
        <f>STDEV(H521:H523)</f>
        <v>4.7297325897317446</v>
      </c>
      <c r="J521" s="1">
        <f>I521/SQRT(3)</f>
        <v>2.7307123838765688</v>
      </c>
      <c r="K521" s="1">
        <v>531</v>
      </c>
      <c r="L521" s="1">
        <v>105605</v>
      </c>
    </row>
    <row r="522" spans="1:12">
      <c r="A522" s="3">
        <v>36333</v>
      </c>
      <c r="B522" s="1" t="s">
        <v>5796</v>
      </c>
      <c r="C522" s="1">
        <v>2</v>
      </c>
      <c r="D522" s="1" t="s">
        <v>5797</v>
      </c>
      <c r="E522" s="1">
        <v>27</v>
      </c>
      <c r="F522" s="1">
        <v>27</v>
      </c>
      <c r="G522" s="1">
        <v>19</v>
      </c>
      <c r="H522" s="1">
        <f t="shared" si="8"/>
        <v>24.333333333333332</v>
      </c>
      <c r="K522" s="1">
        <v>531</v>
      </c>
      <c r="L522" s="1">
        <v>105605</v>
      </c>
    </row>
    <row r="523" spans="1:12">
      <c r="A523" s="3">
        <v>36333</v>
      </c>
      <c r="B523" s="1" t="s">
        <v>5798</v>
      </c>
      <c r="C523" s="1">
        <v>3</v>
      </c>
      <c r="D523" s="1" t="s">
        <v>5488</v>
      </c>
      <c r="E523" s="1">
        <v>22</v>
      </c>
      <c r="F523" s="1">
        <v>20</v>
      </c>
      <c r="G523" s="1">
        <v>21</v>
      </c>
      <c r="H523" s="1">
        <f t="shared" si="8"/>
        <v>21</v>
      </c>
      <c r="K523" s="1">
        <v>531</v>
      </c>
      <c r="L523" s="1">
        <v>105605</v>
      </c>
    </row>
    <row r="524" spans="1:12">
      <c r="A524" s="3">
        <v>36340</v>
      </c>
      <c r="B524" s="1" t="s">
        <v>5489</v>
      </c>
      <c r="C524" s="1">
        <v>1</v>
      </c>
      <c r="D524" s="1" t="s">
        <v>5490</v>
      </c>
      <c r="E524" s="1">
        <v>66</v>
      </c>
      <c r="F524" s="1">
        <v>73</v>
      </c>
      <c r="G524" s="1">
        <v>28</v>
      </c>
      <c r="H524" s="1">
        <f t="shared" si="8"/>
        <v>55.666666666666664</v>
      </c>
      <c r="I524" s="1">
        <f>STDEV(H524:H526)</f>
        <v>15.625240738886163</v>
      </c>
      <c r="J524" s="1">
        <f>I524/SQRT(3)</f>
        <v>9.0212369467486333</v>
      </c>
      <c r="K524" s="1">
        <v>661</v>
      </c>
      <c r="L524" s="1">
        <v>105605</v>
      </c>
    </row>
    <row r="525" spans="1:12">
      <c r="A525" s="3">
        <v>36340</v>
      </c>
      <c r="B525" s="1" t="s">
        <v>5491</v>
      </c>
      <c r="C525" s="1">
        <v>2</v>
      </c>
      <c r="D525" s="1" t="s">
        <v>5492</v>
      </c>
      <c r="E525" s="1">
        <v>29</v>
      </c>
      <c r="F525" s="1">
        <v>38</v>
      </c>
      <c r="G525" s="1">
        <v>28</v>
      </c>
      <c r="H525" s="1">
        <f t="shared" si="8"/>
        <v>31.666666666666668</v>
      </c>
      <c r="K525" s="1">
        <v>661</v>
      </c>
      <c r="L525" s="1">
        <v>105605</v>
      </c>
    </row>
    <row r="526" spans="1:12">
      <c r="A526" s="3">
        <v>36340</v>
      </c>
      <c r="B526" s="1" t="s">
        <v>5493</v>
      </c>
      <c r="C526" s="1">
        <v>3</v>
      </c>
      <c r="D526" s="1" t="s">
        <v>5494</v>
      </c>
      <c r="E526" s="1">
        <v>30</v>
      </c>
      <c r="F526" s="1">
        <v>36</v>
      </c>
      <c r="G526" s="1">
        <v>13</v>
      </c>
      <c r="H526" s="1">
        <f t="shared" si="8"/>
        <v>26.333333333333332</v>
      </c>
      <c r="K526" s="1">
        <v>661</v>
      </c>
      <c r="L526" s="1">
        <v>105605</v>
      </c>
    </row>
    <row r="527" spans="1:12">
      <c r="A527" s="3">
        <v>36347</v>
      </c>
      <c r="B527" s="1" t="s">
        <v>5495</v>
      </c>
      <c r="C527" s="1">
        <v>1</v>
      </c>
      <c r="D527" s="1" t="s">
        <v>5496</v>
      </c>
      <c r="E527" s="1">
        <v>14</v>
      </c>
      <c r="F527" s="1">
        <v>23</v>
      </c>
      <c r="G527" s="1">
        <v>22</v>
      </c>
      <c r="H527" s="1">
        <f t="shared" si="8"/>
        <v>19.666666666666668</v>
      </c>
      <c r="I527" s="1">
        <f>STDEV(H527:H529)</f>
        <v>4.5256470787591452</v>
      </c>
      <c r="J527" s="1">
        <f>I527/SQRT(3)</f>
        <v>2.6128835591788362</v>
      </c>
      <c r="K527" s="1">
        <v>531</v>
      </c>
      <c r="L527" s="1">
        <v>105605</v>
      </c>
    </row>
    <row r="528" spans="1:12">
      <c r="A528" s="3">
        <v>36347</v>
      </c>
      <c r="B528" s="1" t="s">
        <v>5497</v>
      </c>
      <c r="C528" s="1">
        <v>2</v>
      </c>
      <c r="D528" s="1" t="s">
        <v>5498</v>
      </c>
      <c r="E528" s="1">
        <v>20</v>
      </c>
      <c r="F528" s="1">
        <v>33</v>
      </c>
      <c r="G528" s="1">
        <v>30</v>
      </c>
      <c r="H528" s="1">
        <f t="shared" si="8"/>
        <v>27.666666666666668</v>
      </c>
      <c r="K528" s="1">
        <v>531</v>
      </c>
      <c r="L528" s="1">
        <v>105605</v>
      </c>
    </row>
    <row r="529" spans="1:12">
      <c r="A529" s="3">
        <v>36347</v>
      </c>
      <c r="B529" s="1" t="s">
        <v>5499</v>
      </c>
      <c r="C529" s="1">
        <v>3</v>
      </c>
      <c r="D529" s="1" t="s">
        <v>5500</v>
      </c>
      <c r="E529" s="1">
        <v>17</v>
      </c>
      <c r="F529" s="1">
        <v>23</v>
      </c>
      <c r="G529" s="1">
        <v>20</v>
      </c>
      <c r="H529" s="1">
        <f t="shared" si="8"/>
        <v>20</v>
      </c>
      <c r="K529" s="1">
        <v>531</v>
      </c>
      <c r="L529" s="1">
        <v>105605</v>
      </c>
    </row>
    <row r="530" spans="1:12">
      <c r="A530" s="3">
        <v>36354</v>
      </c>
      <c r="B530" s="1" t="s">
        <v>5501</v>
      </c>
      <c r="C530" s="1">
        <v>1</v>
      </c>
      <c r="D530" s="1" t="s">
        <v>5502</v>
      </c>
      <c r="E530" s="1">
        <v>21</v>
      </c>
      <c r="F530" s="1">
        <v>19</v>
      </c>
      <c r="G530" s="1">
        <v>16</v>
      </c>
      <c r="H530" s="1">
        <f t="shared" si="8"/>
        <v>18.666666666666668</v>
      </c>
      <c r="I530" s="1">
        <f>STDEV(H530:H532)</f>
        <v>4.5501322732096021</v>
      </c>
      <c r="J530" s="1">
        <f>I530/SQRT(3)</f>
        <v>2.6270200927859677</v>
      </c>
      <c r="K530" s="1">
        <v>661</v>
      </c>
      <c r="L530" s="1">
        <v>105605</v>
      </c>
    </row>
    <row r="531" spans="1:12">
      <c r="A531" s="3">
        <v>36354</v>
      </c>
      <c r="B531" s="1" t="s">
        <v>5503</v>
      </c>
      <c r="C531" s="1">
        <v>2</v>
      </c>
      <c r="D531" s="1" t="s">
        <v>5504</v>
      </c>
      <c r="E531" s="1">
        <v>36</v>
      </c>
      <c r="F531" s="1">
        <v>24</v>
      </c>
      <c r="G531" s="1">
        <v>21</v>
      </c>
      <c r="H531" s="1">
        <f t="shared" si="8"/>
        <v>27</v>
      </c>
      <c r="K531" s="1">
        <v>661</v>
      </c>
      <c r="L531" s="1">
        <v>105605</v>
      </c>
    </row>
    <row r="532" spans="1:12">
      <c r="A532" s="3">
        <v>36354</v>
      </c>
      <c r="B532" s="1" t="s">
        <v>5505</v>
      </c>
      <c r="C532" s="1">
        <v>3</v>
      </c>
      <c r="D532" s="1" t="s">
        <v>5506</v>
      </c>
      <c r="E532" s="1">
        <v>25</v>
      </c>
      <c r="F532" s="1">
        <v>24</v>
      </c>
      <c r="G532" s="1">
        <v>29</v>
      </c>
      <c r="H532" s="1">
        <f t="shared" si="8"/>
        <v>26</v>
      </c>
      <c r="K532" s="1">
        <v>661</v>
      </c>
      <c r="L532" s="1">
        <v>105605</v>
      </c>
    </row>
    <row r="533" spans="1:12">
      <c r="A533" s="3">
        <v>36361</v>
      </c>
      <c r="B533" s="1" t="s">
        <v>5507</v>
      </c>
      <c r="C533" s="1">
        <v>1</v>
      </c>
      <c r="D533" s="1" t="s">
        <v>5508</v>
      </c>
      <c r="E533" s="1">
        <v>21</v>
      </c>
      <c r="F533" s="1">
        <v>34</v>
      </c>
      <c r="G533" s="1">
        <v>23</v>
      </c>
      <c r="H533" s="1">
        <f t="shared" si="8"/>
        <v>26</v>
      </c>
      <c r="I533" s="1">
        <f>STDEV(H533:H535)</f>
        <v>2.9122983160180032</v>
      </c>
      <c r="J533" s="1">
        <f>I533/SQRT(3)</f>
        <v>1.6814162167134881</v>
      </c>
      <c r="K533" s="1">
        <v>531</v>
      </c>
      <c r="L533" s="1">
        <v>105605</v>
      </c>
    </row>
    <row r="534" spans="1:12">
      <c r="A534" s="3">
        <v>36361</v>
      </c>
      <c r="B534" s="1" t="s">
        <v>5229</v>
      </c>
      <c r="C534" s="1">
        <v>2</v>
      </c>
      <c r="D534" s="1" t="s">
        <v>5230</v>
      </c>
      <c r="E534" s="1">
        <v>23</v>
      </c>
      <c r="F534" s="1">
        <v>35</v>
      </c>
      <c r="G534" s="1">
        <v>8</v>
      </c>
      <c r="H534" s="1">
        <f t="shared" si="8"/>
        <v>22</v>
      </c>
      <c r="K534" s="1">
        <v>661</v>
      </c>
      <c r="L534" s="1">
        <v>105605</v>
      </c>
    </row>
    <row r="535" spans="1:12">
      <c r="A535" s="3">
        <v>36361</v>
      </c>
      <c r="B535" s="1" t="s">
        <v>5228</v>
      </c>
      <c r="C535" s="1">
        <v>3</v>
      </c>
      <c r="D535" s="1" t="s">
        <v>4952</v>
      </c>
      <c r="E535" s="1">
        <v>9</v>
      </c>
      <c r="F535" s="1">
        <v>31</v>
      </c>
      <c r="G535" s="1">
        <v>43</v>
      </c>
      <c r="H535" s="1">
        <f t="shared" si="8"/>
        <v>27.666666666666668</v>
      </c>
      <c r="K535" s="1">
        <v>661</v>
      </c>
      <c r="L535" s="1">
        <v>105605</v>
      </c>
    </row>
    <row r="536" spans="1:12">
      <c r="A536" s="3">
        <v>36368</v>
      </c>
      <c r="B536" s="1" t="s">
        <v>4953</v>
      </c>
      <c r="C536" s="1">
        <v>1</v>
      </c>
      <c r="D536" s="1" t="s">
        <v>4954</v>
      </c>
      <c r="E536" s="1">
        <v>10</v>
      </c>
      <c r="F536" s="1">
        <v>10</v>
      </c>
      <c r="G536" s="1">
        <v>8</v>
      </c>
      <c r="H536" s="1">
        <f t="shared" si="8"/>
        <v>9.3333333333333339</v>
      </c>
      <c r="I536" s="1">
        <f>STDEV(H536:H538)</f>
        <v>1.9531550923607741</v>
      </c>
      <c r="J536" s="1">
        <f>I536/SQRT(3)</f>
        <v>1.1276546183435814</v>
      </c>
      <c r="K536" s="1">
        <v>531</v>
      </c>
      <c r="L536" s="1">
        <v>105605</v>
      </c>
    </row>
    <row r="537" spans="1:12">
      <c r="A537" s="3">
        <v>36368</v>
      </c>
      <c r="B537" s="1" t="s">
        <v>4955</v>
      </c>
      <c r="C537" s="1">
        <v>2</v>
      </c>
      <c r="D537" s="1" t="s">
        <v>4956</v>
      </c>
      <c r="E537" s="1">
        <v>6</v>
      </c>
      <c r="F537" s="1">
        <v>7</v>
      </c>
      <c r="G537" s="1">
        <v>4</v>
      </c>
      <c r="H537" s="1">
        <f t="shared" si="8"/>
        <v>5.666666666666667</v>
      </c>
      <c r="K537" s="1">
        <v>661</v>
      </c>
      <c r="L537" s="1">
        <v>105605</v>
      </c>
    </row>
    <row r="538" spans="1:12">
      <c r="A538" s="3">
        <v>36368</v>
      </c>
      <c r="B538" s="1" t="s">
        <v>4957</v>
      </c>
      <c r="C538" s="1">
        <v>3</v>
      </c>
      <c r="D538" s="1" t="s">
        <v>4958</v>
      </c>
      <c r="E538" s="1">
        <v>4</v>
      </c>
      <c r="F538" s="1">
        <v>7</v>
      </c>
      <c r="G538" s="1">
        <v>8</v>
      </c>
      <c r="H538" s="1">
        <f t="shared" si="8"/>
        <v>6.333333333333333</v>
      </c>
      <c r="K538" s="1">
        <v>531</v>
      </c>
      <c r="L538" s="1">
        <v>105605</v>
      </c>
    </row>
    <row r="539" spans="1:12">
      <c r="A539" s="3">
        <v>36375</v>
      </c>
      <c r="B539" s="1" t="s">
        <v>4959</v>
      </c>
      <c r="C539" s="1">
        <v>1</v>
      </c>
      <c r="D539" s="1" t="s">
        <v>4960</v>
      </c>
      <c r="E539" s="1">
        <v>15</v>
      </c>
      <c r="F539" s="1">
        <v>5</v>
      </c>
      <c r="G539" s="1">
        <v>9</v>
      </c>
      <c r="H539" s="1">
        <f t="shared" si="8"/>
        <v>9.6666666666666661</v>
      </c>
      <c r="I539" s="1">
        <f>STDEV(H539:H541)</f>
        <v>2.1858128414340054</v>
      </c>
      <c r="J539" s="1">
        <f>I539/SQRT(3)</f>
        <v>1.2619796324000638</v>
      </c>
      <c r="K539" s="1">
        <v>531</v>
      </c>
      <c r="L539" s="1">
        <v>105605</v>
      </c>
    </row>
    <row r="540" spans="1:12">
      <c r="A540" s="3">
        <v>36375</v>
      </c>
      <c r="B540" s="1" t="s">
        <v>4961</v>
      </c>
      <c r="C540" s="1">
        <v>2</v>
      </c>
      <c r="D540" s="1" t="s">
        <v>4962</v>
      </c>
      <c r="E540" s="1">
        <v>13</v>
      </c>
      <c r="F540" s="1">
        <v>13</v>
      </c>
      <c r="G540" s="1">
        <v>8</v>
      </c>
      <c r="H540" s="1">
        <f t="shared" si="8"/>
        <v>11.333333333333334</v>
      </c>
      <c r="K540" s="1">
        <v>531</v>
      </c>
      <c r="L540" s="1">
        <v>105605</v>
      </c>
    </row>
    <row r="541" spans="1:12">
      <c r="A541" s="3">
        <v>36375</v>
      </c>
      <c r="B541" s="1" t="s">
        <v>4963</v>
      </c>
      <c r="C541" s="1">
        <v>3</v>
      </c>
      <c r="D541" s="1" t="s">
        <v>5241</v>
      </c>
      <c r="E541" s="1">
        <v>8</v>
      </c>
      <c r="F541" s="1">
        <v>12</v>
      </c>
      <c r="G541" s="1">
        <v>1</v>
      </c>
      <c r="H541" s="1">
        <f t="shared" si="8"/>
        <v>7</v>
      </c>
      <c r="K541" s="1">
        <v>531</v>
      </c>
      <c r="L541" s="1">
        <v>105605</v>
      </c>
    </row>
    <row r="542" spans="1:12">
      <c r="A542" s="3">
        <v>36382</v>
      </c>
      <c r="B542" s="1" t="s">
        <v>5242</v>
      </c>
      <c r="C542" s="1">
        <v>1</v>
      </c>
      <c r="D542" s="1" t="s">
        <v>5243</v>
      </c>
      <c r="E542" s="1">
        <v>9</v>
      </c>
      <c r="F542" s="1">
        <v>3</v>
      </c>
      <c r="G542" s="1">
        <v>6</v>
      </c>
      <c r="H542" s="1">
        <f t="shared" si="8"/>
        <v>6</v>
      </c>
      <c r="I542" s="1">
        <f>STDEV(H542:H544)</f>
        <v>0.38490017945975596</v>
      </c>
      <c r="J542" s="1">
        <f>I542/SQRT(3)</f>
        <v>0.22222222222222537</v>
      </c>
      <c r="K542" s="1">
        <v>531</v>
      </c>
      <c r="L542" s="1">
        <v>119060</v>
      </c>
    </row>
    <row r="543" spans="1:12">
      <c r="A543" s="3">
        <v>36382</v>
      </c>
      <c r="B543" s="1" t="s">
        <v>5244</v>
      </c>
      <c r="C543" s="1">
        <v>2</v>
      </c>
      <c r="D543" s="1" t="s">
        <v>5245</v>
      </c>
      <c r="E543" s="1">
        <v>6</v>
      </c>
      <c r="F543" s="1">
        <v>2</v>
      </c>
      <c r="G543" s="1">
        <v>10</v>
      </c>
      <c r="H543" s="1">
        <f t="shared" si="8"/>
        <v>6</v>
      </c>
      <c r="K543" s="1">
        <v>531</v>
      </c>
      <c r="L543" s="1">
        <v>119060</v>
      </c>
    </row>
    <row r="544" spans="1:12">
      <c r="A544" s="3">
        <v>36382</v>
      </c>
      <c r="B544" s="1" t="s">
        <v>5246</v>
      </c>
      <c r="C544" s="1">
        <v>3</v>
      </c>
      <c r="D544" s="1" t="s">
        <v>5247</v>
      </c>
      <c r="E544" s="1">
        <v>3</v>
      </c>
      <c r="F544" s="1">
        <v>8</v>
      </c>
      <c r="G544" s="1">
        <v>5</v>
      </c>
      <c r="H544" s="1">
        <f t="shared" si="8"/>
        <v>5.333333333333333</v>
      </c>
      <c r="K544" s="1">
        <v>531</v>
      </c>
      <c r="L544" s="1">
        <v>119060</v>
      </c>
    </row>
    <row r="545" spans="1:12">
      <c r="A545" s="3">
        <v>36389</v>
      </c>
      <c r="B545" s="1" t="s">
        <v>5248</v>
      </c>
      <c r="C545" s="1">
        <v>1</v>
      </c>
      <c r="D545" s="1" t="s">
        <v>5249</v>
      </c>
      <c r="E545" s="1">
        <v>2</v>
      </c>
      <c r="F545" s="1">
        <v>5</v>
      </c>
      <c r="G545" s="1">
        <v>5</v>
      </c>
      <c r="H545" s="1">
        <f t="shared" si="8"/>
        <v>4</v>
      </c>
      <c r="I545" s="1">
        <f>STDEV(H545:H547)</f>
        <v>1.2619796324000647</v>
      </c>
      <c r="J545" s="1">
        <f>I545/SQRT(3)</f>
        <v>0.72860428047800241</v>
      </c>
      <c r="K545" s="1">
        <v>531</v>
      </c>
      <c r="L545" s="1">
        <v>119060</v>
      </c>
    </row>
    <row r="546" spans="1:12">
      <c r="A546" s="3">
        <v>36389</v>
      </c>
      <c r="B546" s="1" t="s">
        <v>5250</v>
      </c>
      <c r="C546" s="1">
        <v>2</v>
      </c>
      <c r="D546" s="1" t="s">
        <v>5251</v>
      </c>
      <c r="E546" s="1">
        <v>3</v>
      </c>
      <c r="F546" s="1">
        <v>8</v>
      </c>
      <c r="G546" s="1">
        <v>2</v>
      </c>
      <c r="H546" s="1">
        <f t="shared" si="8"/>
        <v>4.333333333333333</v>
      </c>
      <c r="K546" s="1">
        <v>661</v>
      </c>
      <c r="L546" s="1">
        <v>119060</v>
      </c>
    </row>
    <row r="547" spans="1:12">
      <c r="A547" s="3">
        <v>36389</v>
      </c>
      <c r="B547" s="1" t="s">
        <v>5252</v>
      </c>
      <c r="C547" s="1">
        <v>3</v>
      </c>
      <c r="D547" s="1" t="s">
        <v>5253</v>
      </c>
      <c r="E547" s="1">
        <v>3</v>
      </c>
      <c r="F547" s="1">
        <v>10</v>
      </c>
      <c r="G547" s="1">
        <v>6</v>
      </c>
      <c r="H547" s="1">
        <f t="shared" si="8"/>
        <v>6.333333333333333</v>
      </c>
      <c r="K547" s="1">
        <v>661</v>
      </c>
      <c r="L547" s="1">
        <v>119060</v>
      </c>
    </row>
  </sheetData>
  <pageMargins left="0.78749999999999998" right="0.78749999999999998" top="0.78749999999999998" bottom="0.78749999999999998" header="9.8611111111111122E-2" footer="9.8611111111111122E-2"/>
  <pageSetup fitToHeight="0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"/>
  <dimension ref="A1:L547"/>
  <sheetViews>
    <sheetView topLeftCell="C55" workbookViewId="0">
      <selection activeCell="L41" sqref="L41"/>
    </sheetView>
  </sheetViews>
  <sheetFormatPr defaultColWidth="12.7109375" defaultRowHeight="12"/>
  <cols>
    <col min="1" max="8" width="12.7109375" style="1"/>
    <col min="9" max="10" width="11.42578125" style="1" customWidth="1"/>
    <col min="11" max="16384" width="12.7109375" style="1"/>
  </cols>
  <sheetData>
    <row r="1" spans="1:12">
      <c r="A1" s="1" t="s">
        <v>5254</v>
      </c>
      <c r="B1" s="1" t="s">
        <v>5255</v>
      </c>
      <c r="C1" s="1" t="s">
        <v>5256</v>
      </c>
      <c r="D1" s="1" t="s">
        <v>5257</v>
      </c>
      <c r="E1" s="1" t="s">
        <v>5258</v>
      </c>
      <c r="F1" s="1" t="s">
        <v>5259</v>
      </c>
      <c r="G1" s="1" t="s">
        <v>5260</v>
      </c>
      <c r="H1" s="1" t="s">
        <v>6155</v>
      </c>
      <c r="I1" s="1" t="s">
        <v>20</v>
      </c>
      <c r="J1" s="4" t="s">
        <v>7035</v>
      </c>
      <c r="K1" s="1" t="s">
        <v>6156</v>
      </c>
      <c r="L1" s="1" t="s">
        <v>6157</v>
      </c>
    </row>
    <row r="2" spans="1:12">
      <c r="A2" s="3">
        <v>36307</v>
      </c>
      <c r="B2" s="1" t="s">
        <v>6158</v>
      </c>
      <c r="C2" s="1">
        <v>1</v>
      </c>
      <c r="D2" s="1" t="s">
        <v>6159</v>
      </c>
      <c r="E2" s="1">
        <v>45</v>
      </c>
      <c r="F2" s="1">
        <v>35</v>
      </c>
      <c r="G2" s="1">
        <v>34</v>
      </c>
      <c r="H2" s="1">
        <f t="shared" ref="H2:H65" si="0">AVERAGE(E2:G2)</f>
        <v>38</v>
      </c>
      <c r="I2" s="1">
        <f>STDEV(H2:H4)</f>
        <v>6.6192760038251341</v>
      </c>
      <c r="J2" s="1">
        <f>I2/SQRT(3)</f>
        <v>3.8216407826488719</v>
      </c>
      <c r="K2" s="1">
        <v>531</v>
      </c>
      <c r="L2" s="1">
        <v>1153</v>
      </c>
    </row>
    <row r="3" spans="1:12">
      <c r="A3" s="3">
        <v>36307</v>
      </c>
      <c r="B3" s="1" t="s">
        <v>6160</v>
      </c>
      <c r="C3" s="1">
        <v>2</v>
      </c>
      <c r="D3" s="1" t="s">
        <v>6161</v>
      </c>
      <c r="E3" s="1">
        <v>38</v>
      </c>
      <c r="F3" s="1">
        <v>45</v>
      </c>
      <c r="G3" s="1">
        <v>22</v>
      </c>
      <c r="H3" s="1">
        <f t="shared" si="0"/>
        <v>35</v>
      </c>
      <c r="K3" s="1">
        <v>531</v>
      </c>
      <c r="L3" s="1">
        <v>1153</v>
      </c>
    </row>
    <row r="4" spans="1:12">
      <c r="A4" s="3">
        <v>36307</v>
      </c>
      <c r="B4" s="1" t="s">
        <v>6162</v>
      </c>
      <c r="C4" s="1">
        <v>3</v>
      </c>
      <c r="D4" s="1" t="s">
        <v>6163</v>
      </c>
      <c r="E4" s="1">
        <v>71</v>
      </c>
      <c r="F4" s="1">
        <v>59</v>
      </c>
      <c r="G4" s="1">
        <v>13</v>
      </c>
      <c r="H4" s="1">
        <f t="shared" si="0"/>
        <v>47.666666666666664</v>
      </c>
      <c r="K4" s="1">
        <v>531</v>
      </c>
      <c r="L4" s="1">
        <v>1153</v>
      </c>
    </row>
    <row r="5" spans="1:12">
      <c r="A5" s="3">
        <v>36312</v>
      </c>
      <c r="B5" s="1" t="s">
        <v>6164</v>
      </c>
      <c r="C5" s="1">
        <v>1</v>
      </c>
      <c r="D5" s="1" t="s">
        <v>6165</v>
      </c>
      <c r="E5" s="1">
        <v>6</v>
      </c>
      <c r="F5" s="1">
        <v>35</v>
      </c>
      <c r="G5" s="1">
        <v>30</v>
      </c>
      <c r="H5" s="1">
        <f t="shared" si="0"/>
        <v>23.666666666666668</v>
      </c>
      <c r="I5" s="1">
        <f>STDEV(H5:H7)</f>
        <v>6.9308756327780969</v>
      </c>
      <c r="J5" s="1">
        <f>I5/SQRT(3)</f>
        <v>4.0015429123042523</v>
      </c>
      <c r="K5" s="1">
        <v>661</v>
      </c>
      <c r="L5" s="1">
        <v>1153</v>
      </c>
    </row>
    <row r="6" spans="1:12">
      <c r="A6" s="3">
        <v>36312</v>
      </c>
      <c r="B6" s="1" t="s">
        <v>6166</v>
      </c>
      <c r="C6" s="1">
        <v>2</v>
      </c>
      <c r="D6" s="1" t="s">
        <v>6167</v>
      </c>
      <c r="E6" s="1">
        <v>55</v>
      </c>
      <c r="F6" s="1">
        <v>28</v>
      </c>
      <c r="G6" s="1">
        <v>20</v>
      </c>
      <c r="H6" s="1">
        <f t="shared" si="0"/>
        <v>34.333333333333336</v>
      </c>
      <c r="K6" s="1">
        <v>661</v>
      </c>
      <c r="L6" s="1">
        <v>1153</v>
      </c>
    </row>
    <row r="7" spans="1:12">
      <c r="A7" s="3">
        <v>36312</v>
      </c>
      <c r="B7" s="1" t="s">
        <v>6168</v>
      </c>
      <c r="C7" s="1">
        <v>3</v>
      </c>
      <c r="D7" s="1" t="s">
        <v>6169</v>
      </c>
      <c r="E7" s="1">
        <v>43</v>
      </c>
      <c r="F7" s="1">
        <v>12</v>
      </c>
      <c r="G7" s="1">
        <v>9</v>
      </c>
      <c r="H7" s="1">
        <f t="shared" si="0"/>
        <v>21.333333333333332</v>
      </c>
      <c r="K7" s="1">
        <v>531</v>
      </c>
      <c r="L7" s="1">
        <v>1153</v>
      </c>
    </row>
    <row r="8" spans="1:12">
      <c r="A8" s="3">
        <v>36319</v>
      </c>
      <c r="B8" s="1" t="s">
        <v>6170</v>
      </c>
      <c r="C8" s="1">
        <v>1</v>
      </c>
      <c r="D8" s="1" t="s">
        <v>6171</v>
      </c>
      <c r="E8" s="1">
        <v>52</v>
      </c>
      <c r="F8" s="1">
        <v>30</v>
      </c>
      <c r="G8" s="1">
        <v>15</v>
      </c>
      <c r="H8" s="1">
        <f t="shared" si="0"/>
        <v>32.333333333333336</v>
      </c>
      <c r="I8" s="1">
        <f>STDEV(H8:H10)</f>
        <v>25.684697851127304</v>
      </c>
      <c r="J8" s="1">
        <f>I8/SQRT(3)</f>
        <v>14.829067218402551</v>
      </c>
      <c r="K8" s="1">
        <v>661</v>
      </c>
      <c r="L8" s="1">
        <v>1153</v>
      </c>
    </row>
    <row r="9" spans="1:12">
      <c r="A9" s="3">
        <v>36319</v>
      </c>
      <c r="B9" s="1" t="s">
        <v>6172</v>
      </c>
      <c r="C9" s="1">
        <v>2</v>
      </c>
      <c r="D9" s="1" t="s">
        <v>6181</v>
      </c>
      <c r="E9" s="1">
        <v>46</v>
      </c>
      <c r="F9" s="1">
        <v>68</v>
      </c>
      <c r="G9" s="1">
        <v>37</v>
      </c>
      <c r="H9" s="1">
        <f t="shared" si="0"/>
        <v>50.333333333333336</v>
      </c>
      <c r="K9" s="1">
        <v>661</v>
      </c>
      <c r="L9" s="1">
        <v>1153</v>
      </c>
    </row>
    <row r="10" spans="1:12">
      <c r="A10" s="3">
        <v>36319</v>
      </c>
      <c r="B10" s="1" t="s">
        <v>6182</v>
      </c>
      <c r="C10" s="1">
        <v>3</v>
      </c>
      <c r="D10" s="1" t="s">
        <v>6183</v>
      </c>
      <c r="E10" s="1">
        <v>62</v>
      </c>
      <c r="F10" s="1">
        <v>70</v>
      </c>
      <c r="G10" s="1">
        <v>117</v>
      </c>
      <c r="H10" s="1">
        <f t="shared" si="0"/>
        <v>83</v>
      </c>
      <c r="K10" s="1">
        <v>531</v>
      </c>
      <c r="L10" s="1">
        <v>1153</v>
      </c>
    </row>
    <row r="11" spans="1:12">
      <c r="A11" s="3">
        <v>36326</v>
      </c>
      <c r="B11" s="1" t="s">
        <v>6184</v>
      </c>
      <c r="C11" s="1">
        <v>1</v>
      </c>
      <c r="D11" s="1" t="s">
        <v>6185</v>
      </c>
      <c r="E11" s="1">
        <v>31</v>
      </c>
      <c r="F11" s="1">
        <v>43</v>
      </c>
      <c r="G11" s="1">
        <v>30</v>
      </c>
      <c r="H11" s="1">
        <f t="shared" si="0"/>
        <v>34.666666666666664</v>
      </c>
      <c r="I11" s="1">
        <f>STDEV(H11:H13)</f>
        <v>5.8341269301444907</v>
      </c>
      <c r="J11" s="1">
        <f>I11/SQRT(3)</f>
        <v>3.3683347536053669</v>
      </c>
      <c r="K11" s="1">
        <v>531</v>
      </c>
      <c r="L11" s="1">
        <v>1153</v>
      </c>
    </row>
    <row r="12" spans="1:12">
      <c r="A12" s="3">
        <v>36326</v>
      </c>
      <c r="B12" s="1" t="s">
        <v>6186</v>
      </c>
      <c r="C12" s="1">
        <v>2</v>
      </c>
      <c r="D12" s="1" t="s">
        <v>6187</v>
      </c>
      <c r="E12" s="1">
        <v>15</v>
      </c>
      <c r="F12" s="1">
        <v>33</v>
      </c>
      <c r="G12" s="1">
        <v>21</v>
      </c>
      <c r="H12" s="1">
        <f t="shared" si="0"/>
        <v>23</v>
      </c>
      <c r="K12" s="1">
        <v>661</v>
      </c>
      <c r="L12" s="1">
        <v>1153</v>
      </c>
    </row>
    <row r="13" spans="1:12">
      <c r="A13" s="3">
        <v>36326</v>
      </c>
      <c r="B13" s="1" t="s">
        <v>5878</v>
      </c>
      <c r="C13" s="1">
        <v>3</v>
      </c>
      <c r="D13" s="1" t="s">
        <v>5879</v>
      </c>
      <c r="E13" s="1">
        <v>38</v>
      </c>
      <c r="F13" s="1">
        <v>28</v>
      </c>
      <c r="G13" s="1">
        <v>21</v>
      </c>
      <c r="H13" s="1">
        <f t="shared" si="0"/>
        <v>29</v>
      </c>
      <c r="K13" s="1">
        <v>661</v>
      </c>
      <c r="L13" s="1">
        <v>1153</v>
      </c>
    </row>
    <row r="14" spans="1:12">
      <c r="A14" s="3">
        <v>36333</v>
      </c>
      <c r="B14" s="1" t="s">
        <v>5880</v>
      </c>
      <c r="C14" s="1">
        <v>1</v>
      </c>
      <c r="D14" s="1" t="s">
        <v>5881</v>
      </c>
      <c r="E14" s="1">
        <v>12</v>
      </c>
      <c r="F14" s="1">
        <v>21</v>
      </c>
      <c r="G14" s="1">
        <v>13</v>
      </c>
      <c r="H14" s="1">
        <f t="shared" si="0"/>
        <v>15.333333333333334</v>
      </c>
      <c r="I14" s="1">
        <f>STDEV(H14:H16)</f>
        <v>2.219442706159823</v>
      </c>
      <c r="J14" s="1">
        <f>I14/SQRT(3)</f>
        <v>1.2813958438523254</v>
      </c>
      <c r="K14" s="1">
        <v>661</v>
      </c>
      <c r="L14" s="1">
        <v>1153</v>
      </c>
    </row>
    <row r="15" spans="1:12">
      <c r="A15" s="3">
        <v>36333</v>
      </c>
      <c r="B15" s="1" t="s">
        <v>5882</v>
      </c>
      <c r="C15" s="1">
        <v>2</v>
      </c>
      <c r="D15" s="1" t="s">
        <v>5889</v>
      </c>
      <c r="E15" s="1">
        <v>23</v>
      </c>
      <c r="F15" s="1">
        <v>21</v>
      </c>
      <c r="G15" s="1">
        <v>14</v>
      </c>
      <c r="H15" s="1">
        <f t="shared" si="0"/>
        <v>19.333333333333332</v>
      </c>
      <c r="K15" s="1">
        <v>661</v>
      </c>
      <c r="L15" s="1">
        <v>1153</v>
      </c>
    </row>
    <row r="16" spans="1:12">
      <c r="A16" s="3">
        <v>36333</v>
      </c>
      <c r="B16" s="1" t="s">
        <v>5890</v>
      </c>
      <c r="C16" s="1">
        <v>3</v>
      </c>
      <c r="D16" s="1" t="s">
        <v>5891</v>
      </c>
      <c r="E16" s="1">
        <v>20</v>
      </c>
      <c r="F16" s="1">
        <v>25</v>
      </c>
      <c r="G16" s="1">
        <v>2</v>
      </c>
      <c r="H16" s="1">
        <f t="shared" si="0"/>
        <v>15.666666666666666</v>
      </c>
      <c r="K16" s="1">
        <v>661</v>
      </c>
      <c r="L16" s="1">
        <v>1153</v>
      </c>
    </row>
    <row r="17" spans="1:12">
      <c r="A17" s="3">
        <v>36340</v>
      </c>
      <c r="B17" s="1" t="s">
        <v>5892</v>
      </c>
      <c r="C17" s="1">
        <v>1</v>
      </c>
      <c r="D17" s="1" t="s">
        <v>5893</v>
      </c>
      <c r="E17" s="1">
        <v>19</v>
      </c>
      <c r="F17" s="1">
        <v>20</v>
      </c>
      <c r="G17" s="1">
        <v>16</v>
      </c>
      <c r="H17" s="1">
        <f t="shared" si="0"/>
        <v>18.333333333333332</v>
      </c>
      <c r="I17" s="1">
        <f>STDEV(H17:H19)</f>
        <v>1.8954135676924768</v>
      </c>
      <c r="J17" s="1">
        <f>I17/SQRT(3)</f>
        <v>1.0943175335329205</v>
      </c>
      <c r="K17" s="1">
        <v>531</v>
      </c>
      <c r="L17" s="1">
        <v>1153</v>
      </c>
    </row>
    <row r="18" spans="1:12">
      <c r="A18" s="3">
        <v>36340</v>
      </c>
      <c r="B18" s="1" t="s">
        <v>5894</v>
      </c>
      <c r="C18" s="1">
        <v>2</v>
      </c>
      <c r="D18" s="1" t="s">
        <v>5895</v>
      </c>
      <c r="E18" s="1">
        <v>26</v>
      </c>
      <c r="F18" s="1">
        <v>30</v>
      </c>
      <c r="G18" s="1">
        <v>10</v>
      </c>
      <c r="H18" s="1">
        <f t="shared" si="0"/>
        <v>22</v>
      </c>
      <c r="K18" s="1">
        <v>531</v>
      </c>
      <c r="L18" s="1">
        <v>1153</v>
      </c>
    </row>
    <row r="19" spans="1:12">
      <c r="A19" s="3">
        <v>36340</v>
      </c>
      <c r="B19" s="1" t="s">
        <v>5896</v>
      </c>
      <c r="C19" s="1">
        <v>3</v>
      </c>
      <c r="D19" s="1" t="s">
        <v>5897</v>
      </c>
      <c r="E19" s="1">
        <v>25</v>
      </c>
      <c r="F19" s="1">
        <v>27</v>
      </c>
      <c r="G19" s="1">
        <v>6</v>
      </c>
      <c r="H19" s="1">
        <f t="shared" si="0"/>
        <v>19.333333333333332</v>
      </c>
      <c r="K19" s="1">
        <v>531</v>
      </c>
      <c r="L19" s="1">
        <v>1153</v>
      </c>
    </row>
    <row r="20" spans="1:12">
      <c r="A20" s="3">
        <v>36347</v>
      </c>
      <c r="B20" s="1" t="s">
        <v>5898</v>
      </c>
      <c r="C20" s="1">
        <v>1</v>
      </c>
      <c r="D20" s="1" t="s">
        <v>5899</v>
      </c>
      <c r="E20" s="1">
        <v>9</v>
      </c>
      <c r="F20" s="1">
        <v>9</v>
      </c>
      <c r="G20" s="1">
        <v>5</v>
      </c>
      <c r="H20" s="1">
        <f t="shared" si="0"/>
        <v>7.666666666666667</v>
      </c>
      <c r="I20" s="1">
        <f>STDEV(H20:H22)</f>
        <v>1.5030832509409577</v>
      </c>
      <c r="J20" s="1">
        <f>I20/SQRT(3)</f>
        <v>0.86780551954517982</v>
      </c>
      <c r="K20" s="1">
        <v>661</v>
      </c>
      <c r="L20" s="1">
        <v>1440</v>
      </c>
    </row>
    <row r="21" spans="1:12">
      <c r="A21" s="3">
        <v>36347</v>
      </c>
      <c r="B21" s="1" t="s">
        <v>5900</v>
      </c>
      <c r="C21" s="1">
        <v>2</v>
      </c>
      <c r="D21" s="1" t="s">
        <v>5901</v>
      </c>
      <c r="E21" s="1">
        <v>10</v>
      </c>
      <c r="F21" s="1">
        <v>11</v>
      </c>
      <c r="G21" s="1">
        <v>6</v>
      </c>
      <c r="H21" s="1">
        <f t="shared" si="0"/>
        <v>9</v>
      </c>
      <c r="K21" s="1">
        <v>661</v>
      </c>
      <c r="L21" s="1">
        <v>1440</v>
      </c>
    </row>
    <row r="22" spans="1:12">
      <c r="A22" s="3">
        <v>36347</v>
      </c>
      <c r="B22" s="1" t="s">
        <v>5902</v>
      </c>
      <c r="C22" s="1">
        <v>3</v>
      </c>
      <c r="D22" s="1" t="s">
        <v>5903</v>
      </c>
      <c r="E22" s="1">
        <v>9</v>
      </c>
      <c r="F22" s="1">
        <v>10</v>
      </c>
      <c r="G22" s="1">
        <v>13</v>
      </c>
      <c r="H22" s="1">
        <f t="shared" si="0"/>
        <v>10.666666666666666</v>
      </c>
      <c r="K22" s="1">
        <v>531</v>
      </c>
      <c r="L22" s="1">
        <v>1440</v>
      </c>
    </row>
    <row r="23" spans="1:12">
      <c r="A23" s="3">
        <v>36354</v>
      </c>
      <c r="B23" s="1" t="s">
        <v>5904</v>
      </c>
      <c r="C23" s="1">
        <v>1</v>
      </c>
      <c r="D23" s="1" t="s">
        <v>5905</v>
      </c>
      <c r="E23" s="1">
        <v>25</v>
      </c>
      <c r="F23" s="1">
        <v>31</v>
      </c>
      <c r="G23" s="1">
        <v>19</v>
      </c>
      <c r="H23" s="1">
        <f t="shared" si="0"/>
        <v>25</v>
      </c>
      <c r="I23" s="1">
        <f>STDEV(H23:H25)</f>
        <v>1.333333333333395</v>
      </c>
      <c r="J23" s="1">
        <f>I23/SQRT(3)</f>
        <v>0.76980035891953669</v>
      </c>
      <c r="K23" s="1">
        <v>531</v>
      </c>
      <c r="L23" s="1">
        <v>1440</v>
      </c>
    </row>
    <row r="24" spans="1:12">
      <c r="A24" s="3">
        <v>36354</v>
      </c>
      <c r="B24" s="1" t="s">
        <v>5906</v>
      </c>
      <c r="C24" s="1">
        <v>2</v>
      </c>
      <c r="D24" s="1" t="s">
        <v>5907</v>
      </c>
      <c r="E24" s="1">
        <v>43</v>
      </c>
      <c r="F24" s="1">
        <v>25</v>
      </c>
      <c r="G24" s="1">
        <v>3</v>
      </c>
      <c r="H24" s="1">
        <f t="shared" si="0"/>
        <v>23.666666666666668</v>
      </c>
      <c r="K24" s="1">
        <v>661</v>
      </c>
      <c r="L24" s="1">
        <v>1440</v>
      </c>
    </row>
    <row r="25" spans="1:12">
      <c r="A25" s="3">
        <v>36354</v>
      </c>
      <c r="B25" s="1" t="s">
        <v>5908</v>
      </c>
      <c r="C25" s="1">
        <v>3</v>
      </c>
      <c r="D25" s="1" t="s">
        <v>5909</v>
      </c>
      <c r="E25" s="1">
        <v>25</v>
      </c>
      <c r="F25" s="1">
        <v>35</v>
      </c>
      <c r="G25" s="1">
        <v>7</v>
      </c>
      <c r="H25" s="1">
        <f t="shared" si="0"/>
        <v>22.333333333333332</v>
      </c>
      <c r="K25" s="1">
        <v>531</v>
      </c>
      <c r="L25" s="1">
        <v>1440</v>
      </c>
    </row>
    <row r="26" spans="1:12">
      <c r="A26" s="3">
        <v>36361</v>
      </c>
      <c r="B26" s="1" t="s">
        <v>5910</v>
      </c>
      <c r="C26" s="1">
        <v>1</v>
      </c>
      <c r="D26" s="1" t="s">
        <v>5911</v>
      </c>
      <c r="E26" s="1">
        <v>41</v>
      </c>
      <c r="F26" s="1">
        <v>44</v>
      </c>
      <c r="G26" s="1">
        <v>17</v>
      </c>
      <c r="H26" s="1">
        <f t="shared" si="0"/>
        <v>34</v>
      </c>
      <c r="I26" s="1">
        <f>STDEV(H26:H28)</f>
        <v>3.844187531556909</v>
      </c>
      <c r="J26" s="1">
        <f>I26/SQRT(3)</f>
        <v>2.2194427061597843</v>
      </c>
      <c r="K26" s="1">
        <v>531</v>
      </c>
      <c r="L26" s="1">
        <v>1440</v>
      </c>
    </row>
    <row r="27" spans="1:12">
      <c r="A27" s="3">
        <v>36361</v>
      </c>
      <c r="B27" s="1" t="s">
        <v>5912</v>
      </c>
      <c r="C27" s="1">
        <v>2</v>
      </c>
      <c r="D27" s="1" t="s">
        <v>5913</v>
      </c>
      <c r="E27" s="1">
        <v>28</v>
      </c>
      <c r="F27" s="1">
        <v>34</v>
      </c>
      <c r="G27" s="1">
        <v>30</v>
      </c>
      <c r="H27" s="1">
        <f t="shared" si="0"/>
        <v>30.666666666666668</v>
      </c>
      <c r="K27" s="1">
        <v>531</v>
      </c>
      <c r="L27" s="1">
        <v>1440</v>
      </c>
    </row>
    <row r="28" spans="1:12">
      <c r="A28" s="3">
        <v>36361</v>
      </c>
      <c r="B28" s="1" t="s">
        <v>5914</v>
      </c>
      <c r="C28" s="1">
        <v>3</v>
      </c>
      <c r="D28" s="1" t="s">
        <v>5915</v>
      </c>
      <c r="E28" s="1">
        <v>18</v>
      </c>
      <c r="F28" s="1">
        <v>21</v>
      </c>
      <c r="G28" s="1">
        <v>40</v>
      </c>
      <c r="H28" s="1">
        <f t="shared" si="0"/>
        <v>26.333333333333332</v>
      </c>
      <c r="K28" s="1">
        <v>531</v>
      </c>
      <c r="L28" s="1">
        <v>1440</v>
      </c>
    </row>
    <row r="29" spans="1:12">
      <c r="A29" s="3">
        <v>36368</v>
      </c>
      <c r="B29" s="1" t="s">
        <v>6227</v>
      </c>
      <c r="C29" s="1">
        <v>1</v>
      </c>
      <c r="D29" s="1" t="s">
        <v>6228</v>
      </c>
      <c r="E29" s="1">
        <v>53</v>
      </c>
      <c r="F29" s="1">
        <v>21</v>
      </c>
      <c r="G29" s="1">
        <v>29</v>
      </c>
      <c r="H29" s="1">
        <f t="shared" si="0"/>
        <v>34.333333333333336</v>
      </c>
      <c r="I29" s="1">
        <f>STDEV(H29:H31)</f>
        <v>7.6036053826336083</v>
      </c>
      <c r="J29" s="1">
        <f>I29/SQRT(3)</f>
        <v>4.3899436144752011</v>
      </c>
      <c r="K29" s="1">
        <v>531</v>
      </c>
      <c r="L29" s="1">
        <v>1155</v>
      </c>
    </row>
    <row r="30" spans="1:12">
      <c r="A30" s="3">
        <v>36368</v>
      </c>
      <c r="B30" s="1" t="s">
        <v>6229</v>
      </c>
      <c r="C30" s="1">
        <v>2</v>
      </c>
      <c r="D30" s="1" t="s">
        <v>6230</v>
      </c>
      <c r="E30" s="1">
        <v>31</v>
      </c>
      <c r="F30" s="1">
        <v>65</v>
      </c>
      <c r="G30" s="1">
        <v>46</v>
      </c>
      <c r="H30" s="1">
        <f t="shared" si="0"/>
        <v>47.333333333333336</v>
      </c>
      <c r="K30" s="1">
        <v>531</v>
      </c>
      <c r="L30" s="1">
        <v>1155</v>
      </c>
    </row>
    <row r="31" spans="1:12">
      <c r="A31" s="3">
        <v>36368</v>
      </c>
      <c r="B31" s="1" t="s">
        <v>6231</v>
      </c>
      <c r="C31" s="1">
        <v>3</v>
      </c>
      <c r="D31" s="1" t="s">
        <v>6232</v>
      </c>
      <c r="E31" s="1">
        <v>51</v>
      </c>
      <c r="F31" s="1">
        <v>24</v>
      </c>
      <c r="G31" s="1">
        <v>27</v>
      </c>
      <c r="H31" s="1">
        <f t="shared" si="0"/>
        <v>34</v>
      </c>
      <c r="K31" s="1">
        <v>531</v>
      </c>
      <c r="L31" s="1">
        <v>1155</v>
      </c>
    </row>
    <row r="32" spans="1:12">
      <c r="A32" s="3">
        <v>36375</v>
      </c>
      <c r="B32" s="1" t="s">
        <v>6233</v>
      </c>
      <c r="C32" s="1">
        <v>1</v>
      </c>
      <c r="D32" s="1" t="s">
        <v>6526</v>
      </c>
      <c r="E32" s="1">
        <v>43</v>
      </c>
      <c r="F32" s="1">
        <v>14</v>
      </c>
      <c r="G32" s="1">
        <v>60</v>
      </c>
      <c r="H32" s="1">
        <f t="shared" si="0"/>
        <v>39</v>
      </c>
      <c r="I32" s="1">
        <f>STDEV(H32:H34)</f>
        <v>10.66666666666667</v>
      </c>
      <c r="J32" s="1">
        <f>I32/SQRT(3)</f>
        <v>6.1584028713560102</v>
      </c>
      <c r="K32" s="1">
        <v>531</v>
      </c>
      <c r="L32" s="1">
        <v>1442</v>
      </c>
    </row>
    <row r="33" spans="1:12">
      <c r="A33" s="3">
        <v>36375</v>
      </c>
      <c r="B33" s="1" t="s">
        <v>6527</v>
      </c>
      <c r="C33" s="1">
        <v>2</v>
      </c>
      <c r="D33" s="1" t="s">
        <v>6528</v>
      </c>
      <c r="E33" s="1">
        <v>80</v>
      </c>
      <c r="F33" s="1">
        <v>10</v>
      </c>
      <c r="G33" s="1">
        <v>59</v>
      </c>
      <c r="H33" s="1">
        <f t="shared" si="0"/>
        <v>49.666666666666664</v>
      </c>
      <c r="K33" s="1">
        <v>531</v>
      </c>
      <c r="L33" s="1">
        <v>1442</v>
      </c>
    </row>
    <row r="34" spans="1:12">
      <c r="A34" s="3">
        <v>36375</v>
      </c>
      <c r="B34" s="1" t="s">
        <v>6529</v>
      </c>
      <c r="C34" s="1">
        <v>3</v>
      </c>
      <c r="D34" s="1" t="s">
        <v>6530</v>
      </c>
      <c r="E34" s="1">
        <v>34</v>
      </c>
      <c r="F34" s="1">
        <v>30</v>
      </c>
      <c r="G34" s="1">
        <v>21</v>
      </c>
      <c r="H34" s="1">
        <f t="shared" si="0"/>
        <v>28.333333333333332</v>
      </c>
      <c r="K34" s="1">
        <v>531</v>
      </c>
      <c r="L34" s="1">
        <v>1442</v>
      </c>
    </row>
    <row r="35" spans="1:12">
      <c r="A35" s="3">
        <v>36382</v>
      </c>
      <c r="B35" s="1" t="s">
        <v>6234</v>
      </c>
      <c r="C35" s="1">
        <v>1</v>
      </c>
      <c r="D35" s="1" t="s">
        <v>6235</v>
      </c>
      <c r="E35" s="1">
        <v>9</v>
      </c>
      <c r="F35" s="1">
        <v>33</v>
      </c>
      <c r="G35" s="1">
        <v>20</v>
      </c>
      <c r="H35" s="1">
        <f t="shared" si="0"/>
        <v>20.666666666666668</v>
      </c>
      <c r="I35" s="1">
        <f>STDEV(H35:H37)</f>
        <v>4.9140765305546399</v>
      </c>
      <c r="J35" s="1">
        <f>I35/SQRT(3)</f>
        <v>2.8371434077341435</v>
      </c>
      <c r="K35" s="1">
        <v>661</v>
      </c>
      <c r="L35" s="1">
        <v>1442</v>
      </c>
    </row>
    <row r="36" spans="1:12">
      <c r="A36" s="3">
        <v>36382</v>
      </c>
      <c r="B36" s="1" t="s">
        <v>6236</v>
      </c>
      <c r="C36" s="1">
        <v>2</v>
      </c>
      <c r="D36" s="1" t="s">
        <v>6237</v>
      </c>
      <c r="E36" s="1">
        <v>38</v>
      </c>
      <c r="F36" s="1">
        <v>23</v>
      </c>
      <c r="G36" s="1">
        <v>23</v>
      </c>
      <c r="H36" s="1">
        <f t="shared" si="0"/>
        <v>28</v>
      </c>
      <c r="K36" s="1">
        <v>531</v>
      </c>
      <c r="L36" s="1">
        <v>1442</v>
      </c>
    </row>
    <row r="37" spans="1:12">
      <c r="A37" s="3">
        <v>36382</v>
      </c>
      <c r="B37" s="1" t="s">
        <v>6238</v>
      </c>
      <c r="C37" s="1">
        <v>3</v>
      </c>
      <c r="D37" s="1" t="s">
        <v>6239</v>
      </c>
      <c r="E37" s="1">
        <v>17</v>
      </c>
      <c r="F37" s="1">
        <v>25</v>
      </c>
      <c r="G37" s="1">
        <v>14</v>
      </c>
      <c r="H37" s="1">
        <f t="shared" si="0"/>
        <v>18.666666666666668</v>
      </c>
      <c r="K37" s="1">
        <v>531</v>
      </c>
      <c r="L37" s="1">
        <v>1442</v>
      </c>
    </row>
    <row r="38" spans="1:12">
      <c r="A38" s="3">
        <v>36389</v>
      </c>
      <c r="B38" s="1" t="s">
        <v>6240</v>
      </c>
      <c r="C38" s="1">
        <v>1</v>
      </c>
      <c r="D38" s="1" t="s">
        <v>6241</v>
      </c>
      <c r="E38" s="1">
        <v>1</v>
      </c>
      <c r="F38" s="1">
        <v>0</v>
      </c>
      <c r="G38" s="1">
        <v>0</v>
      </c>
      <c r="H38" s="1">
        <f t="shared" si="0"/>
        <v>0.33333333333333331</v>
      </c>
      <c r="I38" s="1">
        <f>STDEV(H38:H40)</f>
        <v>1.9245008972987523</v>
      </c>
      <c r="J38" s="1">
        <f>I38/SQRT(3)</f>
        <v>1.1111111111111109</v>
      </c>
      <c r="K38" s="1">
        <v>531</v>
      </c>
      <c r="L38" s="1">
        <v>1442</v>
      </c>
    </row>
    <row r="39" spans="1:12">
      <c r="A39" s="3">
        <v>36389</v>
      </c>
      <c r="B39" s="1" t="s">
        <v>6242</v>
      </c>
      <c r="C39" s="1">
        <v>2</v>
      </c>
      <c r="D39" s="1" t="s">
        <v>6243</v>
      </c>
      <c r="E39" s="1">
        <v>1</v>
      </c>
      <c r="F39" s="1">
        <v>0</v>
      </c>
      <c r="G39" s="1">
        <v>0</v>
      </c>
      <c r="H39" s="1">
        <f t="shared" si="0"/>
        <v>0.33333333333333331</v>
      </c>
      <c r="K39" s="1">
        <v>531</v>
      </c>
      <c r="L39" s="1">
        <v>1442</v>
      </c>
    </row>
    <row r="40" spans="1:12">
      <c r="A40" s="3">
        <v>36389</v>
      </c>
      <c r="B40" s="1" t="s">
        <v>6244</v>
      </c>
      <c r="C40" s="1">
        <v>3</v>
      </c>
      <c r="D40" s="1" t="s">
        <v>6245</v>
      </c>
      <c r="E40" s="1">
        <v>4</v>
      </c>
      <c r="F40" s="1">
        <v>5</v>
      </c>
      <c r="G40" s="1">
        <v>2</v>
      </c>
      <c r="H40" s="1">
        <f t="shared" si="0"/>
        <v>3.6666666666666665</v>
      </c>
      <c r="K40" s="1">
        <v>531</v>
      </c>
      <c r="L40" s="1">
        <v>1442</v>
      </c>
    </row>
    <row r="41" spans="1:12">
      <c r="A41" s="3">
        <v>36307</v>
      </c>
      <c r="B41" s="1" t="s">
        <v>6246</v>
      </c>
      <c r="C41" s="1">
        <v>1</v>
      </c>
      <c r="D41" s="1" t="s">
        <v>6247</v>
      </c>
      <c r="E41" s="1">
        <v>0</v>
      </c>
      <c r="F41" s="1">
        <v>0</v>
      </c>
      <c r="G41" s="1">
        <v>0</v>
      </c>
      <c r="H41" s="1">
        <f t="shared" si="0"/>
        <v>0</v>
      </c>
      <c r="I41" s="1">
        <f>STDEV(H41:H43)</f>
        <v>0</v>
      </c>
      <c r="J41" s="1">
        <f>I41/SQRT(3)</f>
        <v>0</v>
      </c>
      <c r="K41" s="1">
        <v>531</v>
      </c>
      <c r="L41" s="1">
        <v>84</v>
      </c>
    </row>
    <row r="42" spans="1:12">
      <c r="A42" s="3">
        <v>36307</v>
      </c>
      <c r="B42" s="1" t="s">
        <v>6248</v>
      </c>
      <c r="C42" s="1">
        <v>2</v>
      </c>
      <c r="D42" s="1" t="s">
        <v>6249</v>
      </c>
      <c r="E42" s="1">
        <v>0</v>
      </c>
      <c r="F42" s="1">
        <v>0</v>
      </c>
      <c r="G42" s="1">
        <v>0</v>
      </c>
      <c r="H42" s="1">
        <f t="shared" si="0"/>
        <v>0</v>
      </c>
      <c r="K42" s="1">
        <v>531</v>
      </c>
      <c r="L42" s="1">
        <v>84</v>
      </c>
    </row>
    <row r="43" spans="1:12">
      <c r="A43" s="3">
        <v>36307</v>
      </c>
      <c r="B43" s="1" t="s">
        <v>6250</v>
      </c>
      <c r="C43" s="1">
        <v>3</v>
      </c>
      <c r="D43" s="1" t="s">
        <v>6251</v>
      </c>
      <c r="E43" s="1">
        <v>0</v>
      </c>
      <c r="F43" s="1">
        <v>0</v>
      </c>
      <c r="G43" s="1">
        <v>0</v>
      </c>
      <c r="H43" s="1">
        <f t="shared" si="0"/>
        <v>0</v>
      </c>
      <c r="K43" s="1">
        <v>531</v>
      </c>
      <c r="L43" s="1">
        <v>84</v>
      </c>
    </row>
    <row r="44" spans="1:12">
      <c r="A44" s="3">
        <v>36312</v>
      </c>
      <c r="B44" s="1" t="s">
        <v>6252</v>
      </c>
      <c r="C44" s="1">
        <v>1</v>
      </c>
      <c r="D44" s="1" t="s">
        <v>6253</v>
      </c>
      <c r="E44" s="1">
        <v>0</v>
      </c>
      <c r="F44" s="1">
        <v>0</v>
      </c>
      <c r="G44" s="1">
        <v>0</v>
      </c>
      <c r="H44" s="1">
        <f t="shared" si="0"/>
        <v>0</v>
      </c>
      <c r="I44" s="1">
        <f>STDEV(H44:H46)</f>
        <v>0</v>
      </c>
      <c r="J44" s="1">
        <f>I44/SQRT(3)</f>
        <v>0</v>
      </c>
      <c r="K44" s="1">
        <v>661</v>
      </c>
      <c r="L44" s="1">
        <v>84</v>
      </c>
    </row>
    <row r="45" spans="1:12">
      <c r="A45" s="3">
        <v>36312</v>
      </c>
      <c r="B45" s="1" t="s">
        <v>6254</v>
      </c>
      <c r="C45" s="1">
        <v>2</v>
      </c>
      <c r="D45" s="1" t="s">
        <v>6255</v>
      </c>
      <c r="E45" s="1">
        <v>0</v>
      </c>
      <c r="F45" s="1">
        <v>0</v>
      </c>
      <c r="G45" s="1">
        <v>0</v>
      </c>
      <c r="H45" s="1">
        <f t="shared" si="0"/>
        <v>0</v>
      </c>
      <c r="K45" s="1">
        <v>661</v>
      </c>
      <c r="L45" s="1">
        <v>84</v>
      </c>
    </row>
    <row r="46" spans="1:12">
      <c r="A46" s="3">
        <v>36312</v>
      </c>
      <c r="B46" s="1" t="s">
        <v>6256</v>
      </c>
      <c r="C46" s="1">
        <v>3</v>
      </c>
      <c r="D46" s="1" t="s">
        <v>5942</v>
      </c>
      <c r="E46" s="1">
        <v>0</v>
      </c>
      <c r="F46" s="1">
        <v>0</v>
      </c>
      <c r="G46" s="1">
        <v>0</v>
      </c>
      <c r="H46" s="1">
        <f t="shared" si="0"/>
        <v>0</v>
      </c>
      <c r="K46" s="1">
        <v>531</v>
      </c>
      <c r="L46" s="1">
        <v>84</v>
      </c>
    </row>
    <row r="47" spans="1:12">
      <c r="A47" s="3">
        <v>36319</v>
      </c>
      <c r="B47" s="1" t="s">
        <v>5943</v>
      </c>
      <c r="C47" s="1">
        <v>1</v>
      </c>
      <c r="D47" s="1" t="s">
        <v>5944</v>
      </c>
      <c r="E47" s="1">
        <v>0</v>
      </c>
      <c r="F47" s="1">
        <v>0</v>
      </c>
      <c r="G47" s="1">
        <v>0</v>
      </c>
      <c r="H47" s="1">
        <f t="shared" si="0"/>
        <v>0</v>
      </c>
      <c r="I47" s="1">
        <f>STDEV(H47:H49)</f>
        <v>0</v>
      </c>
      <c r="J47" s="1">
        <f>I47/SQRT(3)</f>
        <v>0</v>
      </c>
      <c r="K47" s="1">
        <v>661</v>
      </c>
      <c r="L47" s="1">
        <v>84</v>
      </c>
    </row>
    <row r="48" spans="1:12">
      <c r="A48" s="3">
        <v>36319</v>
      </c>
      <c r="B48" s="1" t="s">
        <v>5945</v>
      </c>
      <c r="C48" s="1">
        <v>2</v>
      </c>
      <c r="D48" s="1" t="s">
        <v>5946</v>
      </c>
      <c r="E48" s="1">
        <v>0</v>
      </c>
      <c r="F48" s="1">
        <v>0</v>
      </c>
      <c r="G48" s="1">
        <v>0</v>
      </c>
      <c r="H48" s="1">
        <f t="shared" si="0"/>
        <v>0</v>
      </c>
      <c r="K48" s="1">
        <v>661</v>
      </c>
      <c r="L48" s="1">
        <v>84</v>
      </c>
    </row>
    <row r="49" spans="1:12">
      <c r="A49" s="3">
        <v>36319</v>
      </c>
      <c r="B49" s="1" t="s">
        <v>5947</v>
      </c>
      <c r="C49" s="1">
        <v>3</v>
      </c>
      <c r="D49" s="1" t="s">
        <v>5948</v>
      </c>
      <c r="E49" s="1">
        <v>0</v>
      </c>
      <c r="F49" s="1">
        <v>0</v>
      </c>
      <c r="G49" s="1">
        <v>0</v>
      </c>
      <c r="H49" s="1">
        <f t="shared" si="0"/>
        <v>0</v>
      </c>
      <c r="K49" s="1">
        <v>531</v>
      </c>
      <c r="L49" s="1">
        <v>84</v>
      </c>
    </row>
    <row r="50" spans="1:12">
      <c r="A50" s="3">
        <v>36326</v>
      </c>
      <c r="B50" s="1" t="s">
        <v>5949</v>
      </c>
      <c r="C50" s="1">
        <v>1</v>
      </c>
      <c r="D50" s="1" t="s">
        <v>5950</v>
      </c>
      <c r="E50" s="1">
        <v>0</v>
      </c>
      <c r="F50" s="1">
        <v>0</v>
      </c>
      <c r="G50" s="1">
        <v>0</v>
      </c>
      <c r="H50" s="1">
        <f t="shared" si="0"/>
        <v>0</v>
      </c>
      <c r="I50" s="1">
        <f>STDEV(H50:H52)</f>
        <v>7.6980035891950109</v>
      </c>
      <c r="J50" s="1">
        <f>I50/SQRT(3)</f>
        <v>4.4444444444444455</v>
      </c>
      <c r="K50" s="1">
        <v>531</v>
      </c>
      <c r="L50" s="1">
        <v>84</v>
      </c>
    </row>
    <row r="51" spans="1:12">
      <c r="A51" s="3">
        <v>36326</v>
      </c>
      <c r="B51" s="1" t="s">
        <v>5951</v>
      </c>
      <c r="C51" s="1">
        <v>2</v>
      </c>
      <c r="D51" s="1" t="s">
        <v>5952</v>
      </c>
      <c r="E51" s="1">
        <v>0</v>
      </c>
      <c r="F51" s="1">
        <v>0</v>
      </c>
      <c r="G51" s="1">
        <v>0</v>
      </c>
      <c r="H51" s="1">
        <f t="shared" si="0"/>
        <v>0</v>
      </c>
      <c r="K51" s="1">
        <v>661</v>
      </c>
      <c r="L51" s="1">
        <v>84</v>
      </c>
    </row>
    <row r="52" spans="1:12">
      <c r="A52" s="3">
        <v>36326</v>
      </c>
      <c r="B52" s="1" t="s">
        <v>5649</v>
      </c>
      <c r="C52" s="1">
        <v>3</v>
      </c>
      <c r="D52" s="1" t="s">
        <v>5650</v>
      </c>
      <c r="E52" s="1">
        <v>0</v>
      </c>
      <c r="F52" s="1">
        <v>40</v>
      </c>
      <c r="G52" s="1">
        <v>0</v>
      </c>
      <c r="H52" s="1">
        <f t="shared" si="0"/>
        <v>13.333333333333334</v>
      </c>
      <c r="K52" s="1">
        <v>661</v>
      </c>
      <c r="L52" s="1">
        <v>84</v>
      </c>
    </row>
    <row r="53" spans="1:12">
      <c r="A53" s="3">
        <v>36333</v>
      </c>
      <c r="B53" s="1" t="s">
        <v>5651</v>
      </c>
      <c r="C53" s="1">
        <v>1</v>
      </c>
      <c r="D53" s="1" t="s">
        <v>5652</v>
      </c>
      <c r="E53" s="1">
        <v>133</v>
      </c>
      <c r="F53" s="1">
        <v>93</v>
      </c>
      <c r="G53" s="1">
        <v>70</v>
      </c>
      <c r="H53" s="1">
        <f t="shared" si="0"/>
        <v>98.666666666666671</v>
      </c>
      <c r="I53" s="1">
        <f>STDEV(H53:H55)</f>
        <v>54.063063313271634</v>
      </c>
      <c r="J53" s="1">
        <f>I53/SQRT(3)</f>
        <v>31.213324157133162</v>
      </c>
      <c r="K53" s="1">
        <v>661</v>
      </c>
      <c r="L53" s="1">
        <v>84</v>
      </c>
    </row>
    <row r="54" spans="1:12">
      <c r="A54" s="3">
        <v>36333</v>
      </c>
      <c r="B54" s="1" t="s">
        <v>5653</v>
      </c>
      <c r="C54" s="1">
        <v>2</v>
      </c>
      <c r="D54" s="1" t="s">
        <v>5654</v>
      </c>
      <c r="E54" s="1">
        <v>181</v>
      </c>
      <c r="F54" s="1">
        <v>169</v>
      </c>
      <c r="G54" s="1">
        <v>152</v>
      </c>
      <c r="H54" s="1">
        <f t="shared" si="0"/>
        <v>167.33333333333334</v>
      </c>
      <c r="K54" s="1">
        <v>661</v>
      </c>
      <c r="L54" s="1">
        <v>84</v>
      </c>
    </row>
    <row r="55" spans="1:12">
      <c r="A55" s="3">
        <v>36333</v>
      </c>
      <c r="B55" s="1" t="s">
        <v>5655</v>
      </c>
      <c r="C55" s="1">
        <v>3</v>
      </c>
      <c r="D55" s="1" t="s">
        <v>5656</v>
      </c>
      <c r="E55" s="1">
        <v>114</v>
      </c>
      <c r="F55" s="1">
        <v>67</v>
      </c>
      <c r="G55" s="1">
        <v>1</v>
      </c>
      <c r="H55" s="1">
        <f t="shared" si="0"/>
        <v>60.666666666666664</v>
      </c>
      <c r="K55" s="1">
        <v>661</v>
      </c>
      <c r="L55" s="1">
        <v>84</v>
      </c>
    </row>
    <row r="56" spans="1:12">
      <c r="A56" s="3">
        <v>36340</v>
      </c>
      <c r="B56" s="1" t="s">
        <v>5657</v>
      </c>
      <c r="C56" s="1">
        <v>1</v>
      </c>
      <c r="D56" s="1" t="s">
        <v>5658</v>
      </c>
      <c r="E56" s="1">
        <v>180</v>
      </c>
      <c r="F56" s="1">
        <v>134</v>
      </c>
      <c r="G56" s="1">
        <v>42</v>
      </c>
      <c r="H56" s="1">
        <f t="shared" si="0"/>
        <v>118.66666666666667</v>
      </c>
      <c r="I56" s="1">
        <f>STDEV(H56:H58)</f>
        <v>17.009801096230728</v>
      </c>
      <c r="J56" s="1">
        <f>I56/SQRT(3)</f>
        <v>9.8206132417708023</v>
      </c>
      <c r="K56" s="1">
        <v>531</v>
      </c>
      <c r="L56" s="1">
        <v>84</v>
      </c>
    </row>
    <row r="57" spans="1:12">
      <c r="A57" s="3">
        <v>36340</v>
      </c>
      <c r="B57" s="1" t="s">
        <v>5659</v>
      </c>
      <c r="C57" s="1">
        <v>2</v>
      </c>
      <c r="D57" s="1" t="s">
        <v>5660</v>
      </c>
      <c r="E57" s="1">
        <v>293</v>
      </c>
      <c r="F57" s="1">
        <v>85</v>
      </c>
      <c r="G57" s="1">
        <v>32</v>
      </c>
      <c r="H57" s="1">
        <f t="shared" si="0"/>
        <v>136.66666666666666</v>
      </c>
      <c r="K57" s="1">
        <v>531</v>
      </c>
      <c r="L57" s="1">
        <v>84</v>
      </c>
    </row>
    <row r="58" spans="1:12">
      <c r="A58" s="3">
        <v>36340</v>
      </c>
      <c r="B58" s="1" t="s">
        <v>5661</v>
      </c>
      <c r="C58" s="1">
        <v>3</v>
      </c>
      <c r="D58" s="1" t="s">
        <v>5662</v>
      </c>
      <c r="E58" s="1">
        <v>192</v>
      </c>
      <c r="F58" s="1">
        <v>116</v>
      </c>
      <c r="G58" s="1">
        <v>0</v>
      </c>
      <c r="H58" s="1">
        <f t="shared" si="0"/>
        <v>102.66666666666667</v>
      </c>
      <c r="K58" s="1">
        <v>531</v>
      </c>
      <c r="L58" s="1">
        <v>84</v>
      </c>
    </row>
    <row r="59" spans="1:12">
      <c r="A59" s="3">
        <v>36347</v>
      </c>
      <c r="B59" s="1" t="s">
        <v>5663</v>
      </c>
      <c r="C59" s="1">
        <v>1</v>
      </c>
      <c r="D59" s="1" t="s">
        <v>5664</v>
      </c>
      <c r="E59" s="1">
        <v>21</v>
      </c>
      <c r="F59" s="1">
        <v>1</v>
      </c>
      <c r="G59" s="1">
        <v>1</v>
      </c>
      <c r="H59" s="1">
        <f t="shared" si="0"/>
        <v>7.666666666666667</v>
      </c>
      <c r="I59" s="1">
        <f>STDEV(H59:H61)</f>
        <v>24.027761721253466</v>
      </c>
      <c r="J59" s="1">
        <f>I59/SQRT(3)</f>
        <v>13.872434697789876</v>
      </c>
      <c r="K59" s="1">
        <v>661</v>
      </c>
      <c r="L59" s="1">
        <v>84</v>
      </c>
    </row>
    <row r="60" spans="1:12">
      <c r="A60" s="3">
        <v>36347</v>
      </c>
      <c r="B60" s="1" t="s">
        <v>5665</v>
      </c>
      <c r="C60" s="1">
        <v>2</v>
      </c>
      <c r="D60" s="1" t="s">
        <v>5365</v>
      </c>
      <c r="E60" s="1">
        <v>73</v>
      </c>
      <c r="F60" s="1">
        <v>2</v>
      </c>
      <c r="G60" s="1">
        <v>14</v>
      </c>
      <c r="H60" s="1">
        <f t="shared" si="0"/>
        <v>29.666666666666668</v>
      </c>
      <c r="K60" s="1">
        <v>661</v>
      </c>
      <c r="L60" s="1">
        <v>84</v>
      </c>
    </row>
    <row r="61" spans="1:12">
      <c r="A61" s="3">
        <v>36347</v>
      </c>
      <c r="B61" s="1" t="s">
        <v>5366</v>
      </c>
      <c r="C61" s="1">
        <v>3</v>
      </c>
      <c r="D61" s="1" t="s">
        <v>5367</v>
      </c>
      <c r="E61" s="1">
        <v>44</v>
      </c>
      <c r="F61" s="1">
        <v>50</v>
      </c>
      <c r="G61" s="1">
        <v>73</v>
      </c>
      <c r="H61" s="1">
        <f t="shared" si="0"/>
        <v>55.666666666666664</v>
      </c>
      <c r="K61" s="1">
        <v>531</v>
      </c>
      <c r="L61" s="1">
        <v>84</v>
      </c>
    </row>
    <row r="62" spans="1:12">
      <c r="A62" s="3">
        <v>36354</v>
      </c>
      <c r="B62" s="1" t="s">
        <v>5364</v>
      </c>
      <c r="C62" s="1">
        <v>1</v>
      </c>
      <c r="D62" s="1" t="s">
        <v>5087</v>
      </c>
      <c r="E62" s="1">
        <v>0</v>
      </c>
      <c r="F62" s="1">
        <v>37</v>
      </c>
      <c r="G62" s="1">
        <v>0</v>
      </c>
      <c r="H62" s="1">
        <f t="shared" si="0"/>
        <v>12.333333333333334</v>
      </c>
      <c r="I62" s="1">
        <f>STDEV(H62:H64)</f>
        <v>4.7881025392033845</v>
      </c>
      <c r="J62" s="1">
        <f>I62/SQRT(3)</f>
        <v>2.764412289916605</v>
      </c>
      <c r="K62" s="1">
        <v>531</v>
      </c>
      <c r="L62" s="1">
        <v>84</v>
      </c>
    </row>
    <row r="63" spans="1:12">
      <c r="A63" s="3">
        <v>36354</v>
      </c>
      <c r="B63" s="1" t="s">
        <v>5088</v>
      </c>
      <c r="C63" s="1">
        <v>2</v>
      </c>
      <c r="D63" s="1" t="s">
        <v>5089</v>
      </c>
      <c r="E63" s="1">
        <v>19</v>
      </c>
      <c r="F63" s="1">
        <v>23</v>
      </c>
      <c r="G63" s="1">
        <v>0</v>
      </c>
      <c r="H63" s="1">
        <f t="shared" si="0"/>
        <v>14</v>
      </c>
      <c r="K63" s="1">
        <v>661</v>
      </c>
      <c r="L63" s="1">
        <v>84</v>
      </c>
    </row>
    <row r="64" spans="1:12">
      <c r="A64" s="3">
        <v>36354</v>
      </c>
      <c r="B64" s="1" t="s">
        <v>5090</v>
      </c>
      <c r="C64" s="1">
        <v>3</v>
      </c>
      <c r="D64" s="1" t="s">
        <v>5091</v>
      </c>
      <c r="E64" s="1">
        <v>13</v>
      </c>
      <c r="F64" s="1">
        <v>2</v>
      </c>
      <c r="G64" s="1">
        <v>0</v>
      </c>
      <c r="H64" s="1">
        <f t="shared" si="0"/>
        <v>5</v>
      </c>
      <c r="K64" s="1">
        <v>531</v>
      </c>
      <c r="L64" s="1">
        <v>84</v>
      </c>
    </row>
    <row r="65" spans="1:12">
      <c r="A65" s="3">
        <v>36361</v>
      </c>
      <c r="B65" s="1" t="s">
        <v>5092</v>
      </c>
      <c r="C65" s="1">
        <v>1</v>
      </c>
      <c r="D65" s="1" t="s">
        <v>5093</v>
      </c>
      <c r="E65" s="1">
        <v>0</v>
      </c>
      <c r="F65" s="1">
        <v>0</v>
      </c>
      <c r="G65" s="1">
        <v>1</v>
      </c>
      <c r="H65" s="1">
        <f t="shared" si="0"/>
        <v>0.33333333333333331</v>
      </c>
      <c r="I65" s="1">
        <f>STDEV(H65:H67)</f>
        <v>7.5743230965130044</v>
      </c>
      <c r="J65" s="1">
        <f>I65/SQRT(3)</f>
        <v>4.3730374787009829</v>
      </c>
      <c r="K65" s="1">
        <v>531</v>
      </c>
      <c r="L65" s="1">
        <v>84</v>
      </c>
    </row>
    <row r="66" spans="1:12">
      <c r="A66" s="3">
        <v>36361</v>
      </c>
      <c r="B66" s="1" t="s">
        <v>5094</v>
      </c>
      <c r="C66" s="1">
        <v>2</v>
      </c>
      <c r="D66" s="1" t="s">
        <v>5095</v>
      </c>
      <c r="E66" s="1">
        <v>0</v>
      </c>
      <c r="F66" s="1">
        <v>0</v>
      </c>
      <c r="G66" s="1">
        <v>46</v>
      </c>
      <c r="H66" s="1">
        <f t="shared" ref="H66:H129" si="1">AVERAGE(E66:G66)</f>
        <v>15.333333333333334</v>
      </c>
      <c r="K66" s="1">
        <v>531</v>
      </c>
      <c r="L66" s="1">
        <v>84</v>
      </c>
    </row>
    <row r="67" spans="1:12">
      <c r="A67" s="3">
        <v>36361</v>
      </c>
      <c r="B67" s="1" t="s">
        <v>5096</v>
      </c>
      <c r="C67" s="1">
        <v>3</v>
      </c>
      <c r="D67" s="1" t="s">
        <v>5378</v>
      </c>
      <c r="E67" s="1">
        <v>1</v>
      </c>
      <c r="F67" s="1">
        <v>28</v>
      </c>
      <c r="G67" s="1">
        <v>0</v>
      </c>
      <c r="H67" s="1">
        <f t="shared" si="1"/>
        <v>9.6666666666666661</v>
      </c>
      <c r="K67" s="1">
        <v>531</v>
      </c>
      <c r="L67" s="1">
        <v>84</v>
      </c>
    </row>
    <row r="68" spans="1:12">
      <c r="A68" s="3">
        <v>36368</v>
      </c>
      <c r="B68" s="1" t="s">
        <v>5379</v>
      </c>
      <c r="C68" s="1">
        <v>1</v>
      </c>
      <c r="D68" s="1" t="s">
        <v>5380</v>
      </c>
      <c r="E68" s="1">
        <v>0</v>
      </c>
      <c r="F68" s="1">
        <v>0</v>
      </c>
      <c r="G68" s="1">
        <v>0</v>
      </c>
      <c r="H68" s="1">
        <f t="shared" si="1"/>
        <v>0</v>
      </c>
      <c r="I68" s="1">
        <f>STDEV(H68:H70)</f>
        <v>8.0438612434392294</v>
      </c>
      <c r="J68" s="1">
        <f>I68/SQRT(3)</f>
        <v>4.6441254542236372</v>
      </c>
      <c r="K68" s="1">
        <v>531</v>
      </c>
      <c r="L68" s="1">
        <v>84</v>
      </c>
    </row>
    <row r="69" spans="1:12">
      <c r="A69" s="3">
        <v>36368</v>
      </c>
      <c r="B69" s="1" t="s">
        <v>5381</v>
      </c>
      <c r="C69" s="1">
        <v>2</v>
      </c>
      <c r="D69" s="1" t="s">
        <v>5382</v>
      </c>
      <c r="E69" s="1">
        <v>0</v>
      </c>
      <c r="F69" s="1">
        <v>0</v>
      </c>
      <c r="G69" s="1">
        <v>14</v>
      </c>
      <c r="H69" s="1">
        <f t="shared" si="1"/>
        <v>4.666666666666667</v>
      </c>
      <c r="K69" s="1">
        <v>531</v>
      </c>
      <c r="L69" s="1">
        <v>84</v>
      </c>
    </row>
    <row r="70" spans="1:12">
      <c r="A70" s="3">
        <v>36368</v>
      </c>
      <c r="B70" s="1" t="s">
        <v>5383</v>
      </c>
      <c r="C70" s="1">
        <v>3</v>
      </c>
      <c r="D70" s="1" t="s">
        <v>5384</v>
      </c>
      <c r="E70" s="1">
        <v>28</v>
      </c>
      <c r="F70" s="1">
        <v>0</v>
      </c>
      <c r="G70" s="1">
        <v>19</v>
      </c>
      <c r="H70" s="1">
        <f t="shared" si="1"/>
        <v>15.666666666666666</v>
      </c>
      <c r="K70" s="1">
        <v>531</v>
      </c>
      <c r="L70" s="1">
        <v>84</v>
      </c>
    </row>
    <row r="71" spans="1:12">
      <c r="A71" s="3">
        <v>36375</v>
      </c>
      <c r="B71" s="1" t="s">
        <v>5385</v>
      </c>
      <c r="C71" s="1">
        <v>1</v>
      </c>
      <c r="D71" s="1" t="s">
        <v>5386</v>
      </c>
      <c r="E71" s="1">
        <v>0</v>
      </c>
      <c r="F71" s="1">
        <v>0</v>
      </c>
      <c r="G71" s="1">
        <v>0</v>
      </c>
      <c r="H71" s="1">
        <f t="shared" si="1"/>
        <v>0</v>
      </c>
      <c r="I71" s="1">
        <f>STDEV(H71:H73)</f>
        <v>7.1206533200053848</v>
      </c>
      <c r="J71" s="1">
        <f>I71/SQRT(3)</f>
        <v>4.1111111111111116</v>
      </c>
      <c r="K71" s="1">
        <v>531</v>
      </c>
      <c r="L71" s="1">
        <v>84</v>
      </c>
    </row>
    <row r="72" spans="1:12">
      <c r="A72" s="3">
        <v>36375</v>
      </c>
      <c r="B72" s="1" t="s">
        <v>5387</v>
      </c>
      <c r="C72" s="1">
        <v>2</v>
      </c>
      <c r="D72" s="1" t="s">
        <v>5388</v>
      </c>
      <c r="E72" s="1">
        <v>4</v>
      </c>
      <c r="F72" s="1">
        <v>0</v>
      </c>
      <c r="G72" s="1">
        <v>33</v>
      </c>
      <c r="H72" s="1">
        <f t="shared" si="1"/>
        <v>12.333333333333334</v>
      </c>
      <c r="K72" s="1">
        <v>531</v>
      </c>
      <c r="L72" s="1">
        <v>84</v>
      </c>
    </row>
    <row r="73" spans="1:12">
      <c r="A73" s="3">
        <v>36375</v>
      </c>
      <c r="B73" s="1" t="s">
        <v>5389</v>
      </c>
      <c r="C73" s="1">
        <v>3</v>
      </c>
      <c r="D73" s="1" t="s">
        <v>5390</v>
      </c>
      <c r="E73" s="1">
        <v>0</v>
      </c>
      <c r="F73" s="1">
        <v>0</v>
      </c>
      <c r="G73" s="1">
        <v>0</v>
      </c>
      <c r="H73" s="1">
        <f t="shared" si="1"/>
        <v>0</v>
      </c>
      <c r="K73" s="1">
        <v>531</v>
      </c>
      <c r="L73" s="1">
        <v>84</v>
      </c>
    </row>
    <row r="74" spans="1:12">
      <c r="A74" s="3">
        <v>36382</v>
      </c>
      <c r="B74" s="1" t="s">
        <v>5391</v>
      </c>
      <c r="C74" s="1">
        <v>1</v>
      </c>
      <c r="D74" s="1" t="s">
        <v>5392</v>
      </c>
      <c r="E74" s="1">
        <v>0</v>
      </c>
      <c r="F74" s="1">
        <v>1</v>
      </c>
      <c r="G74" s="1">
        <v>0</v>
      </c>
      <c r="H74" s="1">
        <f t="shared" si="1"/>
        <v>0.33333333333333331</v>
      </c>
      <c r="I74" s="1">
        <f>STDEV(H74:H76)</f>
        <v>4.5256470787591789</v>
      </c>
      <c r="J74" s="1">
        <f>I74/SQRT(3)</f>
        <v>2.6128835591788557</v>
      </c>
      <c r="K74" s="1">
        <v>661</v>
      </c>
      <c r="L74" s="1">
        <v>84</v>
      </c>
    </row>
    <row r="75" spans="1:12">
      <c r="A75" s="3">
        <v>36382</v>
      </c>
      <c r="B75" s="1" t="s">
        <v>5393</v>
      </c>
      <c r="C75" s="1">
        <v>2</v>
      </c>
      <c r="D75" s="1" t="s">
        <v>5394</v>
      </c>
      <c r="E75" s="1">
        <v>0</v>
      </c>
      <c r="F75" s="1">
        <v>24</v>
      </c>
      <c r="G75" s="1">
        <v>1</v>
      </c>
      <c r="H75" s="1">
        <f t="shared" si="1"/>
        <v>8.3333333333333339</v>
      </c>
      <c r="K75" s="1">
        <v>531</v>
      </c>
      <c r="L75" s="1">
        <v>84</v>
      </c>
    </row>
    <row r="76" spans="1:12">
      <c r="A76" s="3">
        <v>36382</v>
      </c>
      <c r="B76" s="1" t="s">
        <v>5395</v>
      </c>
      <c r="C76" s="1">
        <v>3</v>
      </c>
      <c r="D76" s="1" t="s">
        <v>5396</v>
      </c>
      <c r="E76" s="1">
        <v>1</v>
      </c>
      <c r="F76" s="1">
        <v>0</v>
      </c>
      <c r="G76" s="1">
        <v>1</v>
      </c>
      <c r="H76" s="1">
        <f t="shared" si="1"/>
        <v>0.66666666666666663</v>
      </c>
      <c r="K76" s="1">
        <v>531</v>
      </c>
      <c r="L76" s="1">
        <v>84</v>
      </c>
    </row>
    <row r="77" spans="1:12">
      <c r="A77" s="3">
        <v>36389</v>
      </c>
      <c r="B77" s="1" t="s">
        <v>6309</v>
      </c>
      <c r="C77" s="1">
        <v>1</v>
      </c>
      <c r="D77" s="1" t="s">
        <v>6310</v>
      </c>
      <c r="E77" s="1">
        <v>0</v>
      </c>
      <c r="F77" s="1">
        <v>0</v>
      </c>
      <c r="G77" s="1">
        <v>0</v>
      </c>
      <c r="H77" s="1">
        <f t="shared" si="1"/>
        <v>0</v>
      </c>
      <c r="I77" s="1">
        <f>STDEV(H77:H79)</f>
        <v>0</v>
      </c>
      <c r="J77" s="1">
        <f>I77/SQRT(3)</f>
        <v>0</v>
      </c>
      <c r="K77" s="1">
        <v>531</v>
      </c>
      <c r="L77" s="1">
        <v>84</v>
      </c>
    </row>
    <row r="78" spans="1:12">
      <c r="A78" s="3">
        <v>36389</v>
      </c>
      <c r="B78" s="1" t="s">
        <v>6311</v>
      </c>
      <c r="C78" s="1">
        <v>2</v>
      </c>
      <c r="D78" s="1" t="s">
        <v>6312</v>
      </c>
      <c r="E78" s="1">
        <v>0</v>
      </c>
      <c r="F78" s="1">
        <v>0</v>
      </c>
      <c r="G78" s="1">
        <v>0</v>
      </c>
      <c r="H78" s="1">
        <f t="shared" si="1"/>
        <v>0</v>
      </c>
      <c r="K78" s="1">
        <v>531</v>
      </c>
      <c r="L78" s="1">
        <v>84</v>
      </c>
    </row>
    <row r="79" spans="1:12">
      <c r="A79" s="3">
        <v>36389</v>
      </c>
      <c r="B79" s="1" t="s">
        <v>6313</v>
      </c>
      <c r="C79" s="1">
        <v>3</v>
      </c>
      <c r="D79" s="1" t="s">
        <v>6314</v>
      </c>
      <c r="E79" s="1">
        <v>0</v>
      </c>
      <c r="F79" s="1">
        <v>0</v>
      </c>
      <c r="G79" s="1">
        <v>0</v>
      </c>
      <c r="H79" s="1">
        <f t="shared" si="1"/>
        <v>0</v>
      </c>
      <c r="K79" s="1">
        <v>531</v>
      </c>
      <c r="L79" s="1">
        <v>84</v>
      </c>
    </row>
    <row r="80" spans="1:12">
      <c r="A80" s="3">
        <v>36307</v>
      </c>
      <c r="B80" s="1" t="s">
        <v>6315</v>
      </c>
      <c r="C80" s="1">
        <v>1</v>
      </c>
      <c r="D80" s="1" t="s">
        <v>6316</v>
      </c>
      <c r="E80" s="1">
        <v>0</v>
      </c>
      <c r="F80" s="1">
        <v>0</v>
      </c>
      <c r="G80" s="1">
        <v>0</v>
      </c>
      <c r="H80" s="1">
        <f t="shared" si="1"/>
        <v>0</v>
      </c>
      <c r="I80" s="1">
        <f>STDEV(H80:H82)</f>
        <v>0</v>
      </c>
      <c r="J80" s="1">
        <f>I80/SQRT(3)</f>
        <v>0</v>
      </c>
      <c r="K80" s="1">
        <v>531</v>
      </c>
      <c r="L80" s="1">
        <v>24578</v>
      </c>
    </row>
    <row r="81" spans="1:12">
      <c r="A81" s="3">
        <v>36307</v>
      </c>
      <c r="B81" s="1" t="s">
        <v>6317</v>
      </c>
      <c r="C81" s="1">
        <v>2</v>
      </c>
      <c r="D81" s="1" t="s">
        <v>6318</v>
      </c>
      <c r="E81" s="1">
        <v>0</v>
      </c>
      <c r="F81" s="1">
        <v>0</v>
      </c>
      <c r="G81" s="1">
        <v>0</v>
      </c>
      <c r="H81" s="1">
        <f t="shared" si="1"/>
        <v>0</v>
      </c>
      <c r="K81" s="1">
        <v>531</v>
      </c>
      <c r="L81" s="1">
        <v>24578</v>
      </c>
    </row>
    <row r="82" spans="1:12">
      <c r="A82" s="3">
        <v>36307</v>
      </c>
      <c r="B82" s="1" t="s">
        <v>6319</v>
      </c>
      <c r="C82" s="1">
        <v>3</v>
      </c>
      <c r="D82" s="1" t="s">
        <v>6320</v>
      </c>
      <c r="E82" s="1">
        <v>0</v>
      </c>
      <c r="F82" s="1">
        <v>0</v>
      </c>
      <c r="G82" s="1">
        <v>0</v>
      </c>
      <c r="H82" s="1">
        <f t="shared" si="1"/>
        <v>0</v>
      </c>
      <c r="K82" s="1">
        <v>531</v>
      </c>
      <c r="L82" s="1">
        <v>24578</v>
      </c>
    </row>
    <row r="83" spans="1:12">
      <c r="A83" s="3">
        <v>36312</v>
      </c>
      <c r="B83" s="1" t="s">
        <v>6321</v>
      </c>
      <c r="C83" s="1">
        <v>1</v>
      </c>
      <c r="D83" s="1" t="s">
        <v>6322</v>
      </c>
      <c r="E83" s="1">
        <v>0</v>
      </c>
      <c r="F83" s="1">
        <v>0</v>
      </c>
      <c r="G83" s="1">
        <v>0</v>
      </c>
      <c r="H83" s="1">
        <f t="shared" si="1"/>
        <v>0</v>
      </c>
      <c r="I83" s="1">
        <f>STDEV(H83:H85)</f>
        <v>0.38490017945975052</v>
      </c>
      <c r="J83" s="1">
        <f>I83/SQRT(3)</f>
        <v>0.22222222222222224</v>
      </c>
      <c r="K83" s="1">
        <v>661</v>
      </c>
      <c r="L83" s="1">
        <v>24578</v>
      </c>
    </row>
    <row r="84" spans="1:12">
      <c r="A84" s="3">
        <v>36312</v>
      </c>
      <c r="B84" s="1" t="s">
        <v>6323</v>
      </c>
      <c r="C84" s="1">
        <v>2</v>
      </c>
      <c r="D84" s="1" t="s">
        <v>6324</v>
      </c>
      <c r="E84" s="1">
        <v>0</v>
      </c>
      <c r="F84" s="1">
        <v>0</v>
      </c>
      <c r="G84" s="1">
        <v>0</v>
      </c>
      <c r="H84" s="1">
        <f t="shared" si="1"/>
        <v>0</v>
      </c>
      <c r="K84" s="1">
        <v>661</v>
      </c>
      <c r="L84" s="1">
        <v>24578</v>
      </c>
    </row>
    <row r="85" spans="1:12">
      <c r="A85" s="3">
        <v>36312</v>
      </c>
      <c r="B85" s="1" t="s">
        <v>6325</v>
      </c>
      <c r="C85" s="1">
        <v>3</v>
      </c>
      <c r="D85" s="1" t="s">
        <v>6326</v>
      </c>
      <c r="E85" s="1">
        <v>1</v>
      </c>
      <c r="F85" s="1">
        <v>0</v>
      </c>
      <c r="G85" s="1">
        <v>1</v>
      </c>
      <c r="H85" s="1">
        <f t="shared" si="1"/>
        <v>0.66666666666666663</v>
      </c>
      <c r="K85" s="1">
        <v>531</v>
      </c>
      <c r="L85" s="1">
        <v>24578</v>
      </c>
    </row>
    <row r="86" spans="1:12">
      <c r="A86" s="3">
        <v>36319</v>
      </c>
      <c r="B86" s="1" t="s">
        <v>6327</v>
      </c>
      <c r="C86" s="1">
        <v>1</v>
      </c>
      <c r="D86" s="1" t="s">
        <v>6328</v>
      </c>
      <c r="E86" s="1">
        <v>0</v>
      </c>
      <c r="F86" s="1">
        <v>0</v>
      </c>
      <c r="G86" s="1">
        <v>0</v>
      </c>
      <c r="H86" s="1">
        <f t="shared" si="1"/>
        <v>0</v>
      </c>
      <c r="I86" s="1">
        <f>STDEV(H86:H88)</f>
        <v>0.19245008972987526</v>
      </c>
      <c r="J86" s="1">
        <f>I86/SQRT(3)</f>
        <v>0.11111111111111112</v>
      </c>
      <c r="K86" s="1">
        <v>661</v>
      </c>
      <c r="L86" s="1">
        <v>24578</v>
      </c>
    </row>
    <row r="87" spans="1:12">
      <c r="A87" s="3">
        <v>36319</v>
      </c>
      <c r="B87" s="1" t="s">
        <v>6329</v>
      </c>
      <c r="C87" s="1">
        <v>2</v>
      </c>
      <c r="D87" s="1" t="s">
        <v>6330</v>
      </c>
      <c r="E87" s="1">
        <v>0</v>
      </c>
      <c r="F87" s="1">
        <v>0</v>
      </c>
      <c r="G87" s="1">
        <v>0</v>
      </c>
      <c r="H87" s="1">
        <f t="shared" si="1"/>
        <v>0</v>
      </c>
      <c r="K87" s="1">
        <v>661</v>
      </c>
      <c r="L87" s="1">
        <v>24578</v>
      </c>
    </row>
    <row r="88" spans="1:12">
      <c r="A88" s="3">
        <v>36319</v>
      </c>
      <c r="B88" s="1" t="s">
        <v>6331</v>
      </c>
      <c r="C88" s="1">
        <v>3</v>
      </c>
      <c r="D88" s="1" t="s">
        <v>6332</v>
      </c>
      <c r="E88" s="1">
        <v>0</v>
      </c>
      <c r="F88" s="1">
        <v>1</v>
      </c>
      <c r="G88" s="1">
        <v>0</v>
      </c>
      <c r="H88" s="1">
        <f t="shared" si="1"/>
        <v>0.33333333333333331</v>
      </c>
      <c r="K88" s="1">
        <v>531</v>
      </c>
      <c r="L88" s="1">
        <v>24578</v>
      </c>
    </row>
    <row r="89" spans="1:12">
      <c r="A89" s="3">
        <v>36326</v>
      </c>
      <c r="B89" s="1" t="s">
        <v>6333</v>
      </c>
      <c r="C89" s="1">
        <v>1</v>
      </c>
      <c r="D89" s="1" t="s">
        <v>6334</v>
      </c>
      <c r="E89" s="1">
        <v>0</v>
      </c>
      <c r="F89" s="1">
        <v>0</v>
      </c>
      <c r="G89" s="1">
        <v>0</v>
      </c>
      <c r="H89" s="1">
        <f t="shared" si="1"/>
        <v>0</v>
      </c>
      <c r="I89" s="1">
        <f>STDEV(H89:H91)</f>
        <v>0</v>
      </c>
      <c r="J89" s="1">
        <f>I89/SQRT(3)</f>
        <v>0</v>
      </c>
      <c r="K89" s="1">
        <v>531</v>
      </c>
      <c r="L89" s="1">
        <v>24578</v>
      </c>
    </row>
    <row r="90" spans="1:12">
      <c r="A90" s="3">
        <v>36326</v>
      </c>
      <c r="B90" s="1" t="s">
        <v>6338</v>
      </c>
      <c r="C90" s="1">
        <v>2</v>
      </c>
      <c r="D90" s="1" t="s">
        <v>6339</v>
      </c>
      <c r="E90" s="1">
        <v>0</v>
      </c>
      <c r="F90" s="1">
        <v>0</v>
      </c>
      <c r="G90" s="1">
        <v>0</v>
      </c>
      <c r="H90" s="1">
        <f t="shared" si="1"/>
        <v>0</v>
      </c>
      <c r="K90" s="1">
        <v>661</v>
      </c>
      <c r="L90" s="1">
        <v>24578</v>
      </c>
    </row>
    <row r="91" spans="1:12">
      <c r="A91" s="3">
        <v>36326</v>
      </c>
      <c r="B91" s="1" t="s">
        <v>6340</v>
      </c>
      <c r="C91" s="1">
        <v>3</v>
      </c>
      <c r="D91" s="1" t="s">
        <v>6341</v>
      </c>
      <c r="E91" s="1">
        <v>0</v>
      </c>
      <c r="F91" s="1">
        <v>0</v>
      </c>
      <c r="G91" s="1">
        <v>0</v>
      </c>
      <c r="H91" s="1">
        <f t="shared" si="1"/>
        <v>0</v>
      </c>
      <c r="K91" s="1">
        <v>661</v>
      </c>
      <c r="L91" s="1">
        <v>24578</v>
      </c>
    </row>
    <row r="92" spans="1:12">
      <c r="A92" s="3">
        <v>36333</v>
      </c>
      <c r="B92" s="1" t="s">
        <v>6342</v>
      </c>
      <c r="C92" s="1">
        <v>1</v>
      </c>
      <c r="D92" s="1" t="s">
        <v>6343</v>
      </c>
      <c r="E92" s="1">
        <v>0</v>
      </c>
      <c r="F92" s="1">
        <v>0</v>
      </c>
      <c r="G92" s="1">
        <v>0</v>
      </c>
      <c r="H92" s="1">
        <f t="shared" si="1"/>
        <v>0</v>
      </c>
      <c r="I92" s="1">
        <f>STDEV(H92:H94)</f>
        <v>0</v>
      </c>
      <c r="J92" s="1">
        <f>I92/SQRT(3)</f>
        <v>0</v>
      </c>
      <c r="K92" s="1">
        <v>661</v>
      </c>
      <c r="L92" s="1">
        <v>24578</v>
      </c>
    </row>
    <row r="93" spans="1:12">
      <c r="A93" s="3">
        <v>36333</v>
      </c>
      <c r="B93" s="1" t="s">
        <v>6344</v>
      </c>
      <c r="C93" s="1">
        <v>2</v>
      </c>
      <c r="D93" s="1" t="s">
        <v>6345</v>
      </c>
      <c r="E93" s="1">
        <v>0</v>
      </c>
      <c r="F93" s="1">
        <v>0</v>
      </c>
      <c r="G93" s="1">
        <v>0</v>
      </c>
      <c r="H93" s="1">
        <f t="shared" si="1"/>
        <v>0</v>
      </c>
      <c r="K93" s="1">
        <v>661</v>
      </c>
      <c r="L93" s="1">
        <v>24578</v>
      </c>
    </row>
    <row r="94" spans="1:12">
      <c r="A94" s="3">
        <v>36333</v>
      </c>
      <c r="B94" s="1" t="s">
        <v>6031</v>
      </c>
      <c r="C94" s="1">
        <v>3</v>
      </c>
      <c r="D94" s="1" t="s">
        <v>6032</v>
      </c>
      <c r="E94" s="1">
        <v>0</v>
      </c>
      <c r="F94" s="1">
        <v>0</v>
      </c>
      <c r="G94" s="1">
        <v>0</v>
      </c>
      <c r="H94" s="1">
        <f t="shared" si="1"/>
        <v>0</v>
      </c>
      <c r="K94" s="1">
        <v>661</v>
      </c>
      <c r="L94" s="1">
        <v>24578</v>
      </c>
    </row>
    <row r="95" spans="1:12">
      <c r="A95" s="3">
        <v>36340</v>
      </c>
      <c r="B95" s="1" t="s">
        <v>6033</v>
      </c>
      <c r="C95" s="1">
        <v>1</v>
      </c>
      <c r="D95" s="1" t="s">
        <v>6034</v>
      </c>
      <c r="E95" s="1">
        <v>0</v>
      </c>
      <c r="F95" s="1">
        <v>0</v>
      </c>
      <c r="G95" s="1">
        <v>0</v>
      </c>
      <c r="H95" s="1">
        <f t="shared" si="1"/>
        <v>0</v>
      </c>
      <c r="I95" s="1">
        <f>STDEV(H95:H97)</f>
        <v>0</v>
      </c>
      <c r="J95" s="1">
        <f>I95/SQRT(3)</f>
        <v>0</v>
      </c>
      <c r="K95" s="1">
        <v>531</v>
      </c>
      <c r="L95" s="1">
        <v>24578</v>
      </c>
    </row>
    <row r="96" spans="1:12">
      <c r="A96" s="3">
        <v>36340</v>
      </c>
      <c r="B96" s="1" t="s">
        <v>6035</v>
      </c>
      <c r="C96" s="1">
        <v>2</v>
      </c>
      <c r="D96" s="1" t="s">
        <v>5737</v>
      </c>
      <c r="E96" s="1">
        <v>0</v>
      </c>
      <c r="F96" s="1">
        <v>0</v>
      </c>
      <c r="G96" s="1">
        <v>0</v>
      </c>
      <c r="H96" s="1">
        <f t="shared" si="1"/>
        <v>0</v>
      </c>
      <c r="K96" s="1">
        <v>531</v>
      </c>
      <c r="L96" s="1">
        <v>24578</v>
      </c>
    </row>
    <row r="97" spans="1:12">
      <c r="A97" s="3">
        <v>36340</v>
      </c>
      <c r="B97" s="1" t="s">
        <v>5738</v>
      </c>
      <c r="C97" s="1">
        <v>3</v>
      </c>
      <c r="D97" s="1" t="s">
        <v>5739</v>
      </c>
      <c r="E97" s="1">
        <v>0</v>
      </c>
      <c r="F97" s="1">
        <v>0</v>
      </c>
      <c r="G97" s="1">
        <v>0</v>
      </c>
      <c r="H97" s="1">
        <f t="shared" si="1"/>
        <v>0</v>
      </c>
      <c r="K97" s="1">
        <v>531</v>
      </c>
      <c r="L97" s="1">
        <v>24578</v>
      </c>
    </row>
    <row r="98" spans="1:12">
      <c r="A98" s="3">
        <v>36347</v>
      </c>
      <c r="B98" s="1" t="s">
        <v>6040</v>
      </c>
      <c r="C98" s="1">
        <v>1</v>
      </c>
      <c r="D98" s="1" t="s">
        <v>6041</v>
      </c>
      <c r="E98" s="1">
        <v>0</v>
      </c>
      <c r="F98" s="1">
        <v>0</v>
      </c>
      <c r="G98" s="1">
        <v>0</v>
      </c>
      <c r="H98" s="1">
        <f t="shared" si="1"/>
        <v>0</v>
      </c>
      <c r="I98" s="1">
        <f>STDEV(H98:H100)</f>
        <v>0</v>
      </c>
      <c r="J98" s="1">
        <f>I98/SQRT(3)</f>
        <v>0</v>
      </c>
      <c r="K98" s="1">
        <v>661</v>
      </c>
      <c r="L98" s="1">
        <v>24578</v>
      </c>
    </row>
    <row r="99" spans="1:12">
      <c r="A99" s="3">
        <v>36347</v>
      </c>
      <c r="B99" s="1" t="s">
        <v>6042</v>
      </c>
      <c r="C99" s="1">
        <v>2</v>
      </c>
      <c r="D99" s="1" t="s">
        <v>6043</v>
      </c>
      <c r="E99" s="1">
        <v>0</v>
      </c>
      <c r="F99" s="1">
        <v>0</v>
      </c>
      <c r="G99" s="1">
        <v>0</v>
      </c>
      <c r="H99" s="1">
        <f t="shared" si="1"/>
        <v>0</v>
      </c>
      <c r="K99" s="1">
        <v>661</v>
      </c>
      <c r="L99" s="1">
        <v>24578</v>
      </c>
    </row>
    <row r="100" spans="1:12">
      <c r="A100" s="3">
        <v>36347</v>
      </c>
      <c r="B100" s="1" t="s">
        <v>6044</v>
      </c>
      <c r="C100" s="1">
        <v>3</v>
      </c>
      <c r="D100" s="1" t="s">
        <v>6045</v>
      </c>
      <c r="E100" s="1">
        <v>0</v>
      </c>
      <c r="F100" s="1">
        <v>0</v>
      </c>
      <c r="G100" s="1">
        <v>0</v>
      </c>
      <c r="H100" s="1">
        <f t="shared" si="1"/>
        <v>0</v>
      </c>
      <c r="K100" s="1">
        <v>531</v>
      </c>
      <c r="L100" s="1">
        <v>24578</v>
      </c>
    </row>
    <row r="101" spans="1:12">
      <c r="A101" s="3">
        <v>36354</v>
      </c>
      <c r="B101" s="1" t="s">
        <v>6046</v>
      </c>
      <c r="C101" s="1">
        <v>1</v>
      </c>
      <c r="D101" s="1" t="s">
        <v>6047</v>
      </c>
      <c r="E101" s="1">
        <v>0</v>
      </c>
      <c r="F101" s="1">
        <v>0</v>
      </c>
      <c r="G101" s="1">
        <v>0</v>
      </c>
      <c r="H101" s="1">
        <f t="shared" si="1"/>
        <v>0</v>
      </c>
      <c r="I101" s="1">
        <f>STDEV(H101:H103)</f>
        <v>0.19245008972987526</v>
      </c>
      <c r="J101" s="1">
        <f>I101/SQRT(3)</f>
        <v>0.11111111111111112</v>
      </c>
      <c r="K101" s="1">
        <v>531</v>
      </c>
      <c r="L101" s="1">
        <v>24578</v>
      </c>
    </row>
    <row r="102" spans="1:12">
      <c r="A102" s="3">
        <v>36354</v>
      </c>
      <c r="B102" s="1" t="s">
        <v>6048</v>
      </c>
      <c r="C102" s="1">
        <v>2</v>
      </c>
      <c r="D102" s="1" t="s">
        <v>6049</v>
      </c>
      <c r="E102" s="1">
        <v>0</v>
      </c>
      <c r="F102" s="1">
        <v>0</v>
      </c>
      <c r="G102" s="1">
        <v>1</v>
      </c>
      <c r="H102" s="1">
        <f t="shared" si="1"/>
        <v>0.33333333333333331</v>
      </c>
      <c r="K102" s="1">
        <v>661</v>
      </c>
      <c r="L102" s="1">
        <v>24578</v>
      </c>
    </row>
    <row r="103" spans="1:12">
      <c r="A103" s="3">
        <v>36354</v>
      </c>
      <c r="B103" s="1" t="s">
        <v>6050</v>
      </c>
      <c r="C103" s="1">
        <v>3</v>
      </c>
      <c r="D103" s="1" t="s">
        <v>6051</v>
      </c>
      <c r="E103" s="1">
        <v>0</v>
      </c>
      <c r="F103" s="1">
        <v>0</v>
      </c>
      <c r="G103" s="1">
        <v>0</v>
      </c>
      <c r="H103" s="1">
        <f t="shared" si="1"/>
        <v>0</v>
      </c>
      <c r="K103" s="1">
        <v>531</v>
      </c>
      <c r="L103" s="1">
        <v>24578</v>
      </c>
    </row>
    <row r="104" spans="1:12">
      <c r="A104" s="3">
        <v>36361</v>
      </c>
      <c r="B104" s="1" t="s">
        <v>6052</v>
      </c>
      <c r="C104" s="1">
        <v>1</v>
      </c>
      <c r="D104" s="1" t="s">
        <v>6053</v>
      </c>
      <c r="E104" s="1">
        <v>1</v>
      </c>
      <c r="F104" s="1">
        <v>0</v>
      </c>
      <c r="G104" s="1">
        <v>3</v>
      </c>
      <c r="H104" s="1">
        <f t="shared" si="1"/>
        <v>1.3333333333333333</v>
      </c>
      <c r="I104" s="1">
        <f>STDEV(H104:H106)</f>
        <v>0.69388866648871095</v>
      </c>
      <c r="J104" s="1">
        <f>I104/SQRT(3)</f>
        <v>0.40061680838488772</v>
      </c>
      <c r="K104" s="1">
        <v>531</v>
      </c>
      <c r="L104" s="1">
        <v>33020</v>
      </c>
    </row>
    <row r="105" spans="1:12">
      <c r="A105" s="3">
        <v>36361</v>
      </c>
      <c r="B105" s="1" t="s">
        <v>6054</v>
      </c>
      <c r="C105" s="1">
        <v>2</v>
      </c>
      <c r="D105" s="1" t="s">
        <v>6055</v>
      </c>
      <c r="E105" s="1">
        <v>0</v>
      </c>
      <c r="F105" s="1">
        <v>0</v>
      </c>
      <c r="G105" s="1">
        <v>0</v>
      </c>
      <c r="H105" s="1">
        <f t="shared" si="1"/>
        <v>0</v>
      </c>
      <c r="K105" s="1">
        <v>531</v>
      </c>
      <c r="L105" s="1">
        <v>33020</v>
      </c>
    </row>
    <row r="106" spans="1:12">
      <c r="A106" s="3">
        <v>36361</v>
      </c>
      <c r="B106" s="1" t="s">
        <v>6056</v>
      </c>
      <c r="C106" s="1">
        <v>3</v>
      </c>
      <c r="D106" s="1" t="s">
        <v>6057</v>
      </c>
      <c r="E106" s="1">
        <v>0</v>
      </c>
      <c r="F106" s="1">
        <v>0</v>
      </c>
      <c r="G106" s="1">
        <v>1</v>
      </c>
      <c r="H106" s="1">
        <f t="shared" si="1"/>
        <v>0.33333333333333331</v>
      </c>
      <c r="K106" s="1">
        <v>531</v>
      </c>
      <c r="L106" s="1">
        <v>33020</v>
      </c>
    </row>
    <row r="107" spans="1:12">
      <c r="A107" s="3">
        <v>36368</v>
      </c>
      <c r="B107" s="1" t="s">
        <v>6058</v>
      </c>
      <c r="C107" s="1">
        <v>1</v>
      </c>
      <c r="D107" s="1" t="s">
        <v>6059</v>
      </c>
      <c r="E107" s="1">
        <v>0</v>
      </c>
      <c r="F107" s="1">
        <v>0</v>
      </c>
      <c r="G107" s="1">
        <v>0</v>
      </c>
      <c r="H107" s="1">
        <f t="shared" si="1"/>
        <v>0</v>
      </c>
      <c r="I107" s="1">
        <f>STDEV(H107:H109)</f>
        <v>0.38490017945975052</v>
      </c>
      <c r="J107" s="1">
        <f>I107/SQRT(3)</f>
        <v>0.22222222222222224</v>
      </c>
      <c r="K107" s="1">
        <v>531</v>
      </c>
      <c r="L107" s="1">
        <v>33020</v>
      </c>
    </row>
    <row r="108" spans="1:12">
      <c r="A108" s="3">
        <v>36368</v>
      </c>
      <c r="B108" s="1" t="s">
        <v>6060</v>
      </c>
      <c r="C108" s="1">
        <v>2</v>
      </c>
      <c r="D108" s="1" t="s">
        <v>6061</v>
      </c>
      <c r="E108" s="1">
        <v>0</v>
      </c>
      <c r="F108" s="1">
        <v>2</v>
      </c>
      <c r="G108" s="1">
        <v>0</v>
      </c>
      <c r="H108" s="1">
        <f t="shared" si="1"/>
        <v>0.66666666666666663</v>
      </c>
      <c r="K108" s="1">
        <v>531</v>
      </c>
      <c r="L108" s="1">
        <v>33020</v>
      </c>
    </row>
    <row r="109" spans="1:12">
      <c r="A109" s="3">
        <v>36368</v>
      </c>
      <c r="B109" s="1" t="s">
        <v>6062</v>
      </c>
      <c r="C109" s="1">
        <v>3</v>
      </c>
      <c r="D109" s="1" t="s">
        <v>6063</v>
      </c>
      <c r="E109" s="1">
        <v>0</v>
      </c>
      <c r="F109" s="1">
        <v>0</v>
      </c>
      <c r="G109" s="1">
        <v>0</v>
      </c>
      <c r="H109" s="1">
        <f t="shared" si="1"/>
        <v>0</v>
      </c>
      <c r="K109" s="1">
        <v>531</v>
      </c>
      <c r="L109" s="1">
        <v>33020</v>
      </c>
    </row>
    <row r="110" spans="1:12">
      <c r="A110" s="3">
        <v>36375</v>
      </c>
      <c r="B110" s="1" t="s">
        <v>6064</v>
      </c>
      <c r="C110" s="1">
        <v>1</v>
      </c>
      <c r="D110" s="1" t="s">
        <v>6065</v>
      </c>
      <c r="E110" s="1">
        <v>2</v>
      </c>
      <c r="F110" s="1">
        <v>1</v>
      </c>
      <c r="G110" s="1">
        <v>1</v>
      </c>
      <c r="H110" s="1">
        <f t="shared" si="1"/>
        <v>1.3333333333333333</v>
      </c>
      <c r="I110" s="1">
        <f>STDEV(H110:H112)</f>
        <v>0.69388866648871095</v>
      </c>
      <c r="J110" s="1">
        <f>I110/SQRT(3)</f>
        <v>0.40061680838488772</v>
      </c>
      <c r="K110" s="1">
        <v>531</v>
      </c>
      <c r="L110" s="1">
        <v>36794</v>
      </c>
    </row>
    <row r="111" spans="1:12">
      <c r="A111" s="3">
        <v>36375</v>
      </c>
      <c r="B111" s="1" t="s">
        <v>6066</v>
      </c>
      <c r="C111" s="1">
        <v>2</v>
      </c>
      <c r="D111" s="1" t="s">
        <v>6067</v>
      </c>
      <c r="E111" s="1">
        <v>0</v>
      </c>
      <c r="F111" s="1">
        <v>0</v>
      </c>
      <c r="G111" s="1">
        <v>1</v>
      </c>
      <c r="H111" s="1">
        <f t="shared" si="1"/>
        <v>0.33333333333333331</v>
      </c>
      <c r="K111" s="1">
        <v>531</v>
      </c>
      <c r="L111" s="1">
        <v>36794</v>
      </c>
    </row>
    <row r="112" spans="1:12">
      <c r="A112" s="3">
        <v>36375</v>
      </c>
      <c r="B112" s="1" t="s">
        <v>6068</v>
      </c>
      <c r="C112" s="1">
        <v>3</v>
      </c>
      <c r="D112" s="1" t="s">
        <v>6069</v>
      </c>
      <c r="E112" s="1">
        <v>0</v>
      </c>
      <c r="F112" s="1">
        <v>0</v>
      </c>
      <c r="G112" s="1">
        <v>0</v>
      </c>
      <c r="H112" s="1">
        <f t="shared" si="1"/>
        <v>0</v>
      </c>
      <c r="K112" s="1">
        <v>531</v>
      </c>
      <c r="L112" s="1">
        <v>36794</v>
      </c>
    </row>
    <row r="113" spans="1:12">
      <c r="A113" s="3">
        <v>36382</v>
      </c>
      <c r="B113" s="1" t="s">
        <v>6070</v>
      </c>
      <c r="C113" s="1">
        <v>1</v>
      </c>
      <c r="D113" s="1" t="s">
        <v>6071</v>
      </c>
      <c r="E113" s="1">
        <v>0</v>
      </c>
      <c r="F113" s="1">
        <v>0</v>
      </c>
      <c r="G113" s="1">
        <v>0</v>
      </c>
      <c r="H113" s="1">
        <f t="shared" si="1"/>
        <v>0</v>
      </c>
      <c r="I113" s="1">
        <f>STDEV(H113:H115)</f>
        <v>0.19245008972987526</v>
      </c>
      <c r="J113" s="1">
        <f>I113/SQRT(3)</f>
        <v>0.11111111111111112</v>
      </c>
      <c r="K113" s="1">
        <v>661</v>
      </c>
      <c r="L113" s="1">
        <v>36794</v>
      </c>
    </row>
    <row r="114" spans="1:12">
      <c r="A114" s="3">
        <v>36382</v>
      </c>
      <c r="B114" s="1" t="s">
        <v>6072</v>
      </c>
      <c r="C114" s="1">
        <v>2</v>
      </c>
      <c r="D114" s="1" t="s">
        <v>6073</v>
      </c>
      <c r="E114" s="1">
        <v>0</v>
      </c>
      <c r="F114" s="1">
        <v>0</v>
      </c>
      <c r="G114" s="1">
        <v>0</v>
      </c>
      <c r="H114" s="1">
        <f t="shared" si="1"/>
        <v>0</v>
      </c>
      <c r="K114" s="1">
        <v>531</v>
      </c>
      <c r="L114" s="1">
        <v>36794</v>
      </c>
    </row>
    <row r="115" spans="1:12">
      <c r="A115" s="3">
        <v>36382</v>
      </c>
      <c r="B115" s="1" t="s">
        <v>6074</v>
      </c>
      <c r="C115" s="1">
        <v>3</v>
      </c>
      <c r="D115" s="1" t="s">
        <v>6075</v>
      </c>
      <c r="E115" s="1">
        <v>1</v>
      </c>
      <c r="F115" s="1">
        <v>0</v>
      </c>
      <c r="G115" s="1">
        <v>0</v>
      </c>
      <c r="H115" s="1">
        <f t="shared" si="1"/>
        <v>0.33333333333333331</v>
      </c>
      <c r="K115" s="1">
        <v>531</v>
      </c>
      <c r="L115" s="1">
        <v>36794</v>
      </c>
    </row>
    <row r="116" spans="1:12">
      <c r="A116" s="3">
        <v>36389</v>
      </c>
      <c r="B116" s="1" t="s">
        <v>6076</v>
      </c>
      <c r="C116" s="1">
        <v>1</v>
      </c>
      <c r="D116" s="1" t="s">
        <v>6380</v>
      </c>
      <c r="E116" s="1">
        <v>0</v>
      </c>
      <c r="F116" s="1">
        <v>0</v>
      </c>
      <c r="G116" s="1">
        <v>0</v>
      </c>
      <c r="H116" s="1">
        <f t="shared" si="1"/>
        <v>0</v>
      </c>
      <c r="I116" s="1">
        <f>STDEV(H116:H118)</f>
        <v>0</v>
      </c>
      <c r="J116" s="1">
        <f>I116/SQRT(3)</f>
        <v>0</v>
      </c>
      <c r="K116" s="1">
        <v>531</v>
      </c>
      <c r="L116" s="1">
        <v>36794</v>
      </c>
    </row>
    <row r="117" spans="1:12">
      <c r="A117" s="3">
        <v>36389</v>
      </c>
      <c r="B117" s="1" t="s">
        <v>6381</v>
      </c>
      <c r="C117" s="1">
        <v>2</v>
      </c>
      <c r="D117" s="1" t="s">
        <v>6382</v>
      </c>
      <c r="E117" s="1">
        <v>0</v>
      </c>
      <c r="F117" s="1">
        <v>0</v>
      </c>
      <c r="G117" s="1">
        <v>0</v>
      </c>
      <c r="H117" s="1">
        <f t="shared" si="1"/>
        <v>0</v>
      </c>
      <c r="K117" s="1">
        <v>531</v>
      </c>
      <c r="L117" s="1">
        <v>36794</v>
      </c>
    </row>
    <row r="118" spans="1:12">
      <c r="A118" s="3">
        <v>36389</v>
      </c>
      <c r="B118" s="1" t="s">
        <v>6383</v>
      </c>
      <c r="C118" s="1">
        <v>3</v>
      </c>
      <c r="D118" s="1" t="s">
        <v>6384</v>
      </c>
      <c r="E118" s="1">
        <v>0</v>
      </c>
      <c r="F118" s="1">
        <v>0</v>
      </c>
      <c r="G118" s="1">
        <v>0</v>
      </c>
      <c r="H118" s="1">
        <f t="shared" si="1"/>
        <v>0</v>
      </c>
      <c r="K118" s="1">
        <v>531</v>
      </c>
      <c r="L118" s="1">
        <v>36794</v>
      </c>
    </row>
    <row r="119" spans="1:12">
      <c r="A119" s="3">
        <v>36307</v>
      </c>
      <c r="B119" s="1" t="s">
        <v>6385</v>
      </c>
      <c r="C119" s="1">
        <v>1</v>
      </c>
      <c r="D119" s="1" t="s">
        <v>6386</v>
      </c>
      <c r="E119" s="1">
        <v>0</v>
      </c>
      <c r="F119" s="1">
        <v>0</v>
      </c>
      <c r="G119" s="1">
        <v>0</v>
      </c>
      <c r="H119" s="1">
        <f t="shared" si="1"/>
        <v>0</v>
      </c>
      <c r="I119" s="1">
        <f>STDEV(H119:H121)</f>
        <v>0.38490017945975052</v>
      </c>
      <c r="J119" s="1">
        <f>I119/SQRT(3)</f>
        <v>0.22222222222222224</v>
      </c>
      <c r="K119" s="1">
        <v>531</v>
      </c>
      <c r="L119" s="1">
        <v>4800</v>
      </c>
    </row>
    <row r="120" spans="1:12">
      <c r="A120" s="3">
        <v>36307</v>
      </c>
      <c r="B120" s="1" t="s">
        <v>6676</v>
      </c>
      <c r="C120" s="1">
        <v>2</v>
      </c>
      <c r="D120" s="1" t="s">
        <v>6677</v>
      </c>
      <c r="E120" s="1">
        <v>0</v>
      </c>
      <c r="F120" s="1">
        <v>2</v>
      </c>
      <c r="G120" s="1">
        <v>0</v>
      </c>
      <c r="H120" s="1">
        <f t="shared" si="1"/>
        <v>0.66666666666666663</v>
      </c>
      <c r="K120" s="1">
        <v>531</v>
      </c>
      <c r="L120" s="1">
        <v>4800</v>
      </c>
    </row>
    <row r="121" spans="1:12">
      <c r="A121" s="3">
        <v>36307</v>
      </c>
      <c r="B121" s="1" t="s">
        <v>6678</v>
      </c>
      <c r="C121" s="1">
        <v>3</v>
      </c>
      <c r="D121" s="1" t="s">
        <v>6679</v>
      </c>
      <c r="E121" s="1">
        <v>1</v>
      </c>
      <c r="F121" s="1">
        <v>1</v>
      </c>
      <c r="G121" s="1">
        <v>0</v>
      </c>
      <c r="H121" s="1">
        <f t="shared" si="1"/>
        <v>0.66666666666666663</v>
      </c>
      <c r="K121" s="1">
        <v>531</v>
      </c>
      <c r="L121" s="1">
        <v>4800</v>
      </c>
    </row>
    <row r="122" spans="1:12">
      <c r="A122" s="3">
        <v>36312</v>
      </c>
      <c r="B122" s="1" t="s">
        <v>6680</v>
      </c>
      <c r="C122" s="1">
        <v>1</v>
      </c>
      <c r="D122" s="1" t="s">
        <v>6681</v>
      </c>
      <c r="E122" s="1">
        <v>1</v>
      </c>
      <c r="F122" s="1">
        <v>2</v>
      </c>
      <c r="G122" s="1">
        <v>2</v>
      </c>
      <c r="H122" s="1">
        <f t="shared" si="1"/>
        <v>1.6666666666666667</v>
      </c>
      <c r="I122" s="1">
        <f>STDEV(H122:H124)</f>
        <v>0.33333333333333343</v>
      </c>
      <c r="J122" s="1">
        <f>I122/SQRT(3)</f>
        <v>0.19245008972987532</v>
      </c>
      <c r="K122" s="1">
        <v>661</v>
      </c>
      <c r="L122" s="1">
        <v>4800</v>
      </c>
    </row>
    <row r="123" spans="1:12">
      <c r="A123" s="3">
        <v>36312</v>
      </c>
      <c r="B123" s="1" t="s">
        <v>6390</v>
      </c>
      <c r="C123" s="1">
        <v>2</v>
      </c>
      <c r="D123" s="1" t="s">
        <v>6391</v>
      </c>
      <c r="E123" s="1">
        <v>1</v>
      </c>
      <c r="F123" s="1">
        <v>1</v>
      </c>
      <c r="G123" s="1">
        <v>2</v>
      </c>
      <c r="H123" s="1">
        <f t="shared" si="1"/>
        <v>1.3333333333333333</v>
      </c>
      <c r="K123" s="1">
        <v>661</v>
      </c>
      <c r="L123" s="1">
        <v>4800</v>
      </c>
    </row>
    <row r="124" spans="1:12">
      <c r="A124" s="3">
        <v>36312</v>
      </c>
      <c r="B124" s="1" t="s">
        <v>6392</v>
      </c>
      <c r="C124" s="1">
        <v>3</v>
      </c>
      <c r="D124" s="1" t="s">
        <v>6393</v>
      </c>
      <c r="E124" s="1">
        <v>2</v>
      </c>
      <c r="F124" s="1">
        <v>1</v>
      </c>
      <c r="G124" s="1">
        <v>0</v>
      </c>
      <c r="H124" s="1">
        <f t="shared" si="1"/>
        <v>1</v>
      </c>
      <c r="K124" s="1">
        <v>531</v>
      </c>
      <c r="L124" s="1">
        <v>4800</v>
      </c>
    </row>
    <row r="125" spans="1:12">
      <c r="A125" s="3">
        <v>36319</v>
      </c>
      <c r="B125" s="1" t="s">
        <v>6394</v>
      </c>
      <c r="C125" s="1">
        <v>1</v>
      </c>
      <c r="D125" s="1" t="s">
        <v>6395</v>
      </c>
      <c r="E125" s="1">
        <v>2</v>
      </c>
      <c r="F125" s="1">
        <v>0</v>
      </c>
      <c r="G125" s="1">
        <v>0</v>
      </c>
      <c r="H125" s="1">
        <f t="shared" si="1"/>
        <v>0.66666666666666663</v>
      </c>
      <c r="I125" s="1">
        <f>STDEV(H125:H127)</f>
        <v>0.33333333333333343</v>
      </c>
      <c r="J125" s="1">
        <f>I125/SQRT(3)</f>
        <v>0.19245008972987532</v>
      </c>
      <c r="K125" s="1">
        <v>661</v>
      </c>
      <c r="L125" s="1">
        <v>4800</v>
      </c>
    </row>
    <row r="126" spans="1:12">
      <c r="A126" s="3">
        <v>36319</v>
      </c>
      <c r="B126" s="1" t="s">
        <v>6396</v>
      </c>
      <c r="C126" s="1">
        <v>2</v>
      </c>
      <c r="D126" s="1" t="s">
        <v>6397</v>
      </c>
      <c r="E126" s="1">
        <v>0</v>
      </c>
      <c r="F126" s="1">
        <v>0</v>
      </c>
      <c r="G126" s="1">
        <v>1</v>
      </c>
      <c r="H126" s="1">
        <f t="shared" si="1"/>
        <v>0.33333333333333331</v>
      </c>
      <c r="K126" s="1">
        <v>661</v>
      </c>
      <c r="L126" s="1">
        <v>4800</v>
      </c>
    </row>
    <row r="127" spans="1:12">
      <c r="A127" s="3">
        <v>36319</v>
      </c>
      <c r="B127" s="1" t="s">
        <v>6398</v>
      </c>
      <c r="C127" s="1">
        <v>3</v>
      </c>
      <c r="D127" s="1" t="s">
        <v>6399</v>
      </c>
      <c r="E127" s="1">
        <v>0</v>
      </c>
      <c r="F127" s="1">
        <v>0</v>
      </c>
      <c r="G127" s="1">
        <v>3</v>
      </c>
      <c r="H127" s="1">
        <f t="shared" si="1"/>
        <v>1</v>
      </c>
      <c r="K127" s="1">
        <v>531</v>
      </c>
      <c r="L127" s="1">
        <v>4800</v>
      </c>
    </row>
    <row r="128" spans="1:12">
      <c r="A128" s="3">
        <v>36326</v>
      </c>
      <c r="B128" s="1" t="s">
        <v>6400</v>
      </c>
      <c r="C128" s="1">
        <v>1</v>
      </c>
      <c r="D128" s="1" t="s">
        <v>6401</v>
      </c>
      <c r="E128" s="1">
        <v>28</v>
      </c>
      <c r="F128" s="1">
        <v>28</v>
      </c>
      <c r="G128" s="1">
        <v>17</v>
      </c>
      <c r="H128" s="1">
        <f t="shared" si="1"/>
        <v>24.333333333333332</v>
      </c>
      <c r="I128" s="1">
        <f>STDEV(H128:H130)</f>
        <v>3.2030078456443642</v>
      </c>
      <c r="J128" s="1">
        <f>I128/SQRT(3)</f>
        <v>1.8492574418992571</v>
      </c>
      <c r="K128" s="1">
        <v>531</v>
      </c>
      <c r="L128" s="1">
        <v>4800</v>
      </c>
    </row>
    <row r="129" spans="1:12">
      <c r="A129" s="3">
        <v>36326</v>
      </c>
      <c r="B129" s="1" t="s">
        <v>6402</v>
      </c>
      <c r="C129" s="1">
        <v>2</v>
      </c>
      <c r="D129" s="1" t="s">
        <v>6403</v>
      </c>
      <c r="E129" s="1">
        <v>19</v>
      </c>
      <c r="F129" s="1">
        <v>19</v>
      </c>
      <c r="G129" s="1">
        <v>16</v>
      </c>
      <c r="H129" s="1">
        <f t="shared" si="1"/>
        <v>18</v>
      </c>
      <c r="K129" s="1">
        <v>661</v>
      </c>
      <c r="L129" s="1">
        <v>4800</v>
      </c>
    </row>
    <row r="130" spans="1:12">
      <c r="A130" s="3">
        <v>36326</v>
      </c>
      <c r="B130" s="1" t="s">
        <v>6404</v>
      </c>
      <c r="C130" s="1">
        <v>3</v>
      </c>
      <c r="D130" s="1" t="s">
        <v>6405</v>
      </c>
      <c r="E130" s="1">
        <v>19</v>
      </c>
      <c r="F130" s="1">
        <v>27</v>
      </c>
      <c r="G130" s="1">
        <v>15</v>
      </c>
      <c r="H130" s="1">
        <f t="shared" ref="H130:H193" si="2">AVERAGE(E130:G130)</f>
        <v>20.333333333333332</v>
      </c>
      <c r="K130" s="1">
        <v>661</v>
      </c>
      <c r="L130" s="1">
        <v>4800</v>
      </c>
    </row>
    <row r="131" spans="1:12">
      <c r="A131" s="3">
        <v>36333</v>
      </c>
      <c r="B131" s="1" t="s">
        <v>6406</v>
      </c>
      <c r="C131" s="1">
        <v>1</v>
      </c>
      <c r="D131" s="1" t="s">
        <v>6407</v>
      </c>
      <c r="E131" s="1">
        <v>2</v>
      </c>
      <c r="F131" s="1">
        <v>4</v>
      </c>
      <c r="G131" s="1">
        <v>5</v>
      </c>
      <c r="H131" s="1">
        <f t="shared" si="2"/>
        <v>3.6666666666666665</v>
      </c>
      <c r="I131" s="1">
        <f>STDEV(H131:H133)</f>
        <v>2.1688023662159019</v>
      </c>
      <c r="J131" s="1">
        <f>I131/SQRT(3)</f>
        <v>1.2521586299538483</v>
      </c>
      <c r="K131" s="1">
        <v>661</v>
      </c>
      <c r="L131" s="1">
        <v>4800</v>
      </c>
    </row>
    <row r="132" spans="1:12">
      <c r="A132" s="3">
        <v>36333</v>
      </c>
      <c r="B132" s="1" t="s">
        <v>6408</v>
      </c>
      <c r="C132" s="1">
        <v>2</v>
      </c>
      <c r="D132" s="1" t="s">
        <v>6409</v>
      </c>
      <c r="E132" s="1">
        <v>3</v>
      </c>
      <c r="F132" s="1">
        <v>7</v>
      </c>
      <c r="G132" s="1">
        <v>7</v>
      </c>
      <c r="H132" s="1">
        <f t="shared" si="2"/>
        <v>5.666666666666667</v>
      </c>
      <c r="K132" s="1">
        <v>661</v>
      </c>
      <c r="L132" s="1">
        <v>4800</v>
      </c>
    </row>
    <row r="133" spans="1:12">
      <c r="A133" s="3">
        <v>36333</v>
      </c>
      <c r="B133" s="1" t="s">
        <v>6410</v>
      </c>
      <c r="C133" s="1">
        <v>3</v>
      </c>
      <c r="D133" s="1" t="s">
        <v>6107</v>
      </c>
      <c r="E133" s="1">
        <v>12</v>
      </c>
      <c r="F133" s="1">
        <v>7</v>
      </c>
      <c r="G133" s="1">
        <v>5</v>
      </c>
      <c r="H133" s="1">
        <f t="shared" si="2"/>
        <v>8</v>
      </c>
      <c r="K133" s="1">
        <v>661</v>
      </c>
      <c r="L133" s="1">
        <v>4800</v>
      </c>
    </row>
    <row r="134" spans="1:12">
      <c r="A134" s="3">
        <v>36340</v>
      </c>
      <c r="B134" s="1" t="s">
        <v>6108</v>
      </c>
      <c r="C134" s="1">
        <v>1</v>
      </c>
      <c r="D134" s="1" t="s">
        <v>6109</v>
      </c>
      <c r="E134" s="1">
        <v>8</v>
      </c>
      <c r="F134" s="1">
        <v>14</v>
      </c>
      <c r="G134" s="1">
        <v>11</v>
      </c>
      <c r="H134" s="1">
        <f t="shared" si="2"/>
        <v>11</v>
      </c>
      <c r="I134" s="1">
        <f>STDEV(H134:H136)</f>
        <v>2.3648662948658661</v>
      </c>
      <c r="J134" s="1">
        <f>I134/SQRT(3)</f>
        <v>1.3653561919382808</v>
      </c>
      <c r="K134" s="1">
        <v>531</v>
      </c>
      <c r="L134" s="1">
        <v>4800</v>
      </c>
    </row>
    <row r="135" spans="1:12">
      <c r="A135" s="3">
        <v>36340</v>
      </c>
      <c r="B135" s="1" t="s">
        <v>6110</v>
      </c>
      <c r="C135" s="1">
        <v>2</v>
      </c>
      <c r="D135" s="1" t="s">
        <v>6111</v>
      </c>
      <c r="E135" s="1">
        <v>17</v>
      </c>
      <c r="F135" s="1">
        <v>16</v>
      </c>
      <c r="G135" s="1">
        <v>9</v>
      </c>
      <c r="H135" s="1">
        <f t="shared" si="2"/>
        <v>14</v>
      </c>
      <c r="K135" s="1">
        <v>531</v>
      </c>
      <c r="L135" s="1">
        <v>4800</v>
      </c>
    </row>
    <row r="136" spans="1:12">
      <c r="A136" s="3">
        <v>36340</v>
      </c>
      <c r="B136" s="1" t="s">
        <v>6112</v>
      </c>
      <c r="C136" s="1">
        <v>3</v>
      </c>
      <c r="D136" s="1" t="s">
        <v>6113</v>
      </c>
      <c r="E136" s="1">
        <v>10</v>
      </c>
      <c r="F136" s="1">
        <v>17</v>
      </c>
      <c r="G136" s="1">
        <v>1</v>
      </c>
      <c r="H136" s="1">
        <f t="shared" si="2"/>
        <v>9.3333333333333339</v>
      </c>
      <c r="K136" s="1">
        <v>531</v>
      </c>
      <c r="L136" s="1">
        <v>4800</v>
      </c>
    </row>
    <row r="137" spans="1:12">
      <c r="A137" s="3">
        <v>36347</v>
      </c>
      <c r="B137" s="1" t="s">
        <v>6114</v>
      </c>
      <c r="C137" s="1">
        <v>1</v>
      </c>
      <c r="D137" s="1" t="s">
        <v>6115</v>
      </c>
      <c r="E137" s="1">
        <v>2</v>
      </c>
      <c r="F137" s="1">
        <v>0</v>
      </c>
      <c r="G137" s="1">
        <v>1</v>
      </c>
      <c r="H137" s="1">
        <f t="shared" si="2"/>
        <v>1</v>
      </c>
      <c r="I137" s="1">
        <f>STDEV(H137:H139)</f>
        <v>0.19245008972987568</v>
      </c>
      <c r="J137" s="1">
        <f>I137/SQRT(3)</f>
        <v>0.11111111111111137</v>
      </c>
      <c r="K137" s="1">
        <v>661</v>
      </c>
      <c r="L137" s="1">
        <v>3470</v>
      </c>
    </row>
    <row r="138" spans="1:12">
      <c r="A138" s="3">
        <v>36347</v>
      </c>
      <c r="B138" s="1" t="s">
        <v>5799</v>
      </c>
      <c r="C138" s="1">
        <v>2</v>
      </c>
      <c r="D138" s="1" t="s">
        <v>5800</v>
      </c>
      <c r="E138" s="1">
        <v>0</v>
      </c>
      <c r="F138" s="1">
        <v>3</v>
      </c>
      <c r="G138" s="1">
        <v>0</v>
      </c>
      <c r="H138" s="1">
        <f t="shared" si="2"/>
        <v>1</v>
      </c>
      <c r="K138" s="1">
        <v>661</v>
      </c>
      <c r="L138" s="1">
        <v>3470</v>
      </c>
    </row>
    <row r="139" spans="1:12">
      <c r="A139" s="3">
        <v>36347</v>
      </c>
      <c r="B139" s="1" t="s">
        <v>5801</v>
      </c>
      <c r="C139" s="1">
        <v>3</v>
      </c>
      <c r="D139" s="1" t="s">
        <v>5802</v>
      </c>
      <c r="E139" s="1">
        <v>0</v>
      </c>
      <c r="F139" s="1">
        <v>0</v>
      </c>
      <c r="G139" s="1">
        <v>2</v>
      </c>
      <c r="H139" s="1">
        <f t="shared" si="2"/>
        <v>0.66666666666666663</v>
      </c>
      <c r="K139" s="1">
        <v>531</v>
      </c>
      <c r="L139" s="1">
        <v>3470</v>
      </c>
    </row>
    <row r="140" spans="1:12">
      <c r="A140" s="3">
        <v>36354</v>
      </c>
      <c r="B140" s="1" t="s">
        <v>5803</v>
      </c>
      <c r="C140" s="1">
        <v>1</v>
      </c>
      <c r="D140" s="1" t="s">
        <v>5804</v>
      </c>
      <c r="E140" s="1">
        <v>4</v>
      </c>
      <c r="F140" s="1">
        <v>8</v>
      </c>
      <c r="G140" s="1">
        <v>4</v>
      </c>
      <c r="H140" s="1">
        <f t="shared" si="2"/>
        <v>5.333333333333333</v>
      </c>
      <c r="I140" s="1">
        <f>STDEV(H140:H142)</f>
        <v>1.3333333333333337</v>
      </c>
      <c r="J140" s="1">
        <f>I140/SQRT(3)</f>
        <v>0.76980035891950127</v>
      </c>
      <c r="K140" s="1">
        <v>531</v>
      </c>
      <c r="L140" s="1">
        <v>3470</v>
      </c>
    </row>
    <row r="141" spans="1:12">
      <c r="A141" s="3">
        <v>36354</v>
      </c>
      <c r="B141" s="1" t="s">
        <v>5805</v>
      </c>
      <c r="C141" s="1">
        <v>2</v>
      </c>
      <c r="D141" s="1" t="s">
        <v>5806</v>
      </c>
      <c r="E141" s="1">
        <v>5</v>
      </c>
      <c r="F141" s="1">
        <v>3</v>
      </c>
      <c r="G141" s="1">
        <v>0</v>
      </c>
      <c r="H141" s="1">
        <f t="shared" si="2"/>
        <v>2.6666666666666665</v>
      </c>
      <c r="K141" s="1">
        <v>661</v>
      </c>
      <c r="L141" s="1">
        <v>3470</v>
      </c>
    </row>
    <row r="142" spans="1:12">
      <c r="A142" s="3">
        <v>36354</v>
      </c>
      <c r="B142" s="1" t="s">
        <v>5807</v>
      </c>
      <c r="C142" s="1">
        <v>3</v>
      </c>
      <c r="D142" s="1" t="s">
        <v>5808</v>
      </c>
      <c r="E142" s="1">
        <v>6</v>
      </c>
      <c r="F142" s="1">
        <v>5</v>
      </c>
      <c r="G142" s="1">
        <v>1</v>
      </c>
      <c r="H142" s="1">
        <f t="shared" si="2"/>
        <v>4</v>
      </c>
      <c r="K142" s="1">
        <v>531</v>
      </c>
      <c r="L142" s="1">
        <v>3470</v>
      </c>
    </row>
    <row r="143" spans="1:12">
      <c r="A143" s="3">
        <v>36361</v>
      </c>
      <c r="B143" s="1" t="s">
        <v>5809</v>
      </c>
      <c r="C143" s="1">
        <v>1</v>
      </c>
      <c r="D143" s="1" t="s">
        <v>5810</v>
      </c>
      <c r="E143" s="1">
        <v>5</v>
      </c>
      <c r="F143" s="1">
        <v>9</v>
      </c>
      <c r="G143" s="1">
        <v>5</v>
      </c>
      <c r="H143" s="1">
        <f t="shared" si="2"/>
        <v>6.333333333333333</v>
      </c>
      <c r="I143" s="1">
        <f>STDEV(H143:H145)</f>
        <v>3.8920621973637735</v>
      </c>
      <c r="J143" s="1">
        <f>I143/SQRT(3)</f>
        <v>2.2470831573507413</v>
      </c>
      <c r="K143" s="1">
        <v>531</v>
      </c>
      <c r="L143" s="1">
        <v>1391</v>
      </c>
    </row>
    <row r="144" spans="1:12">
      <c r="A144" s="3">
        <v>36361</v>
      </c>
      <c r="B144" s="1" t="s">
        <v>5811</v>
      </c>
      <c r="C144" s="1">
        <v>2</v>
      </c>
      <c r="D144" s="1" t="s">
        <v>5509</v>
      </c>
      <c r="E144" s="1">
        <v>7</v>
      </c>
      <c r="F144" s="1">
        <v>12</v>
      </c>
      <c r="G144" s="1">
        <v>15</v>
      </c>
      <c r="H144" s="1">
        <f t="shared" si="2"/>
        <v>11.333333333333334</v>
      </c>
      <c r="K144" s="1">
        <v>531</v>
      </c>
      <c r="L144" s="1">
        <v>1391</v>
      </c>
    </row>
    <row r="145" spans="1:12">
      <c r="A145" s="3">
        <v>36361</v>
      </c>
      <c r="B145" s="1" t="s">
        <v>5510</v>
      </c>
      <c r="C145" s="1">
        <v>3</v>
      </c>
      <c r="D145" s="1" t="s">
        <v>5511</v>
      </c>
      <c r="E145" s="1">
        <v>9</v>
      </c>
      <c r="F145" s="1">
        <v>18</v>
      </c>
      <c r="G145" s="1">
        <v>15</v>
      </c>
      <c r="H145" s="1">
        <f t="shared" si="2"/>
        <v>14</v>
      </c>
      <c r="K145" s="1">
        <v>531</v>
      </c>
      <c r="L145" s="1">
        <v>1391</v>
      </c>
    </row>
    <row r="146" spans="1:12">
      <c r="A146" s="3">
        <v>36368</v>
      </c>
      <c r="B146" s="1" t="s">
        <v>5512</v>
      </c>
      <c r="C146" s="1">
        <v>1</v>
      </c>
      <c r="D146" s="1" t="s">
        <v>5231</v>
      </c>
      <c r="E146" s="1">
        <v>23</v>
      </c>
      <c r="F146" s="1">
        <v>4</v>
      </c>
      <c r="G146" s="1">
        <v>8</v>
      </c>
      <c r="H146" s="1">
        <f t="shared" si="2"/>
        <v>11.666666666666666</v>
      </c>
      <c r="I146" s="1">
        <f>STDEV(H146:H148)</f>
        <v>3.1505437508350811</v>
      </c>
      <c r="J146" s="1">
        <f>I146/SQRT(3)</f>
        <v>1.8189672826383274</v>
      </c>
      <c r="K146" s="1">
        <v>531</v>
      </c>
      <c r="L146" s="1">
        <v>1391</v>
      </c>
    </row>
    <row r="147" spans="1:12">
      <c r="A147" s="3">
        <v>36368</v>
      </c>
      <c r="B147" s="1" t="s">
        <v>5232</v>
      </c>
      <c r="C147" s="1">
        <v>2</v>
      </c>
      <c r="D147" s="1" t="s">
        <v>5233</v>
      </c>
      <c r="E147" s="1">
        <v>15</v>
      </c>
      <c r="F147" s="1">
        <v>17</v>
      </c>
      <c r="G147" s="1">
        <v>7</v>
      </c>
      <c r="H147" s="1">
        <f t="shared" si="2"/>
        <v>13</v>
      </c>
      <c r="K147" s="1">
        <v>531</v>
      </c>
      <c r="L147" s="1">
        <v>1391</v>
      </c>
    </row>
    <row r="148" spans="1:12">
      <c r="A148" s="3">
        <v>36368</v>
      </c>
      <c r="B148" s="1" t="s">
        <v>5234</v>
      </c>
      <c r="C148" s="1">
        <v>3</v>
      </c>
      <c r="D148" s="1" t="s">
        <v>5235</v>
      </c>
      <c r="E148" s="1">
        <v>24</v>
      </c>
      <c r="F148" s="1">
        <v>11</v>
      </c>
      <c r="G148" s="1">
        <v>18</v>
      </c>
      <c r="H148" s="1">
        <f t="shared" si="2"/>
        <v>17.666666666666668</v>
      </c>
      <c r="K148" s="1">
        <v>531</v>
      </c>
      <c r="L148" s="1">
        <v>1391</v>
      </c>
    </row>
    <row r="149" spans="1:12">
      <c r="A149" s="3">
        <v>36375</v>
      </c>
      <c r="B149" s="1" t="s">
        <v>5236</v>
      </c>
      <c r="C149" s="1">
        <v>1</v>
      </c>
      <c r="D149" s="1" t="s">
        <v>5237</v>
      </c>
      <c r="E149" s="1">
        <v>3</v>
      </c>
      <c r="F149" s="1">
        <v>1</v>
      </c>
      <c r="G149" s="1">
        <v>2</v>
      </c>
      <c r="H149" s="1">
        <f t="shared" si="2"/>
        <v>2</v>
      </c>
      <c r="I149" s="1">
        <f>STDEV(H149:H151)</f>
        <v>0.50917507721731536</v>
      </c>
      <c r="J149" s="1">
        <f>I149/SQRT(3)</f>
        <v>0.29397236789606551</v>
      </c>
      <c r="K149" s="1">
        <v>531</v>
      </c>
      <c r="L149" s="1">
        <v>4045</v>
      </c>
    </row>
    <row r="150" spans="1:12">
      <c r="A150" s="3">
        <v>36375</v>
      </c>
      <c r="B150" s="1" t="s">
        <v>5238</v>
      </c>
      <c r="C150" s="1">
        <v>2</v>
      </c>
      <c r="D150" s="1" t="s">
        <v>5239</v>
      </c>
      <c r="E150" s="1">
        <v>1</v>
      </c>
      <c r="F150" s="1">
        <v>0</v>
      </c>
      <c r="G150" s="1">
        <v>2</v>
      </c>
      <c r="H150" s="1">
        <f t="shared" si="2"/>
        <v>1</v>
      </c>
      <c r="K150" s="1">
        <v>531</v>
      </c>
      <c r="L150" s="1">
        <v>4045</v>
      </c>
    </row>
    <row r="151" spans="1:12">
      <c r="A151" s="3">
        <v>36375</v>
      </c>
      <c r="B151" s="1" t="s">
        <v>5240</v>
      </c>
      <c r="C151" s="1">
        <v>3</v>
      </c>
      <c r="D151" s="1" t="s">
        <v>5522</v>
      </c>
      <c r="E151" s="1">
        <v>3</v>
      </c>
      <c r="F151" s="1">
        <v>1</v>
      </c>
      <c r="G151" s="1">
        <v>1</v>
      </c>
      <c r="H151" s="1">
        <f t="shared" si="2"/>
        <v>1.6666666666666667</v>
      </c>
      <c r="K151" s="1">
        <v>531</v>
      </c>
      <c r="L151" s="1">
        <v>4045</v>
      </c>
    </row>
    <row r="152" spans="1:12">
      <c r="A152" s="3">
        <v>36382</v>
      </c>
      <c r="B152" s="1" t="s">
        <v>5523</v>
      </c>
      <c r="C152" s="1">
        <v>1</v>
      </c>
      <c r="D152" s="1" t="s">
        <v>5524</v>
      </c>
      <c r="E152" s="1">
        <v>1</v>
      </c>
      <c r="F152" s="1">
        <v>1</v>
      </c>
      <c r="G152" s="1">
        <v>1</v>
      </c>
      <c r="H152" s="1">
        <f t="shared" si="2"/>
        <v>1</v>
      </c>
      <c r="I152" s="1">
        <f>STDEV(H152:H154)</f>
        <v>0.50917507721731559</v>
      </c>
      <c r="J152" s="1">
        <f>I152/SQRT(3)</f>
        <v>0.29397236789606568</v>
      </c>
      <c r="K152" s="1">
        <v>661</v>
      </c>
      <c r="L152" s="1">
        <v>4045</v>
      </c>
    </row>
    <row r="153" spans="1:12">
      <c r="A153" s="3">
        <v>36382</v>
      </c>
      <c r="B153" s="1" t="s">
        <v>5525</v>
      </c>
      <c r="C153" s="1">
        <v>2</v>
      </c>
      <c r="D153" s="1" t="s">
        <v>5526</v>
      </c>
      <c r="E153" s="1">
        <v>1</v>
      </c>
      <c r="F153" s="1">
        <v>0</v>
      </c>
      <c r="G153" s="1">
        <v>0</v>
      </c>
      <c r="H153" s="1">
        <f t="shared" si="2"/>
        <v>0.33333333333333331</v>
      </c>
      <c r="K153" s="1">
        <v>531</v>
      </c>
      <c r="L153" s="1">
        <v>4045</v>
      </c>
    </row>
    <row r="154" spans="1:12">
      <c r="A154" s="3">
        <v>36382</v>
      </c>
      <c r="B154" s="1" t="s">
        <v>5527</v>
      </c>
      <c r="C154" s="1">
        <v>3</v>
      </c>
      <c r="D154" s="1" t="s">
        <v>5528</v>
      </c>
      <c r="E154" s="1">
        <v>2</v>
      </c>
      <c r="F154" s="1">
        <v>0</v>
      </c>
      <c r="G154" s="1">
        <v>2</v>
      </c>
      <c r="H154" s="1">
        <f t="shared" si="2"/>
        <v>1.3333333333333333</v>
      </c>
      <c r="K154" s="1">
        <v>531</v>
      </c>
      <c r="L154" s="1">
        <v>4045</v>
      </c>
    </row>
    <row r="155" spans="1:12">
      <c r="A155" s="3">
        <v>36389</v>
      </c>
      <c r="B155" s="1" t="s">
        <v>5529</v>
      </c>
      <c r="C155" s="1">
        <v>1</v>
      </c>
      <c r="D155" s="1" t="s">
        <v>5530</v>
      </c>
      <c r="E155" s="1">
        <v>0</v>
      </c>
      <c r="F155" s="1">
        <v>0</v>
      </c>
      <c r="G155" s="1">
        <v>0</v>
      </c>
      <c r="H155" s="1">
        <f t="shared" si="2"/>
        <v>0</v>
      </c>
      <c r="I155" s="1">
        <f>STDEV(H155:H157)</f>
        <v>0</v>
      </c>
      <c r="J155" s="1">
        <f>I155/SQRT(3)</f>
        <v>0</v>
      </c>
      <c r="K155" s="1">
        <v>531</v>
      </c>
      <c r="L155" s="1">
        <v>4045</v>
      </c>
    </row>
    <row r="156" spans="1:12">
      <c r="A156" s="3">
        <v>36389</v>
      </c>
      <c r="B156" s="1" t="s">
        <v>5531</v>
      </c>
      <c r="C156" s="1">
        <v>2</v>
      </c>
      <c r="D156" s="1" t="s">
        <v>5532</v>
      </c>
      <c r="E156" s="1">
        <v>0</v>
      </c>
      <c r="F156" s="1">
        <v>0</v>
      </c>
      <c r="G156" s="1">
        <v>0</v>
      </c>
      <c r="H156" s="1">
        <f t="shared" si="2"/>
        <v>0</v>
      </c>
      <c r="K156" s="1">
        <v>531</v>
      </c>
      <c r="L156" s="1">
        <v>4045</v>
      </c>
    </row>
    <row r="157" spans="1:12">
      <c r="A157" s="3">
        <v>36389</v>
      </c>
      <c r="B157" s="1" t="s">
        <v>5533</v>
      </c>
      <c r="C157" s="1">
        <v>3</v>
      </c>
      <c r="D157" s="1" t="s">
        <v>5534</v>
      </c>
      <c r="E157" s="1">
        <v>0</v>
      </c>
      <c r="F157" s="1">
        <v>0</v>
      </c>
      <c r="G157" s="1">
        <v>0</v>
      </c>
      <c r="H157" s="1">
        <f t="shared" si="2"/>
        <v>0</v>
      </c>
      <c r="K157" s="1">
        <v>531</v>
      </c>
      <c r="L157" s="1">
        <v>4045</v>
      </c>
    </row>
    <row r="158" spans="1:12">
      <c r="A158" s="3">
        <v>36307</v>
      </c>
      <c r="B158" s="1" t="s">
        <v>5535</v>
      </c>
      <c r="C158" s="1">
        <v>1</v>
      </c>
      <c r="D158" s="1" t="s">
        <v>5536</v>
      </c>
      <c r="E158" s="1">
        <v>0</v>
      </c>
      <c r="F158" s="1">
        <v>0</v>
      </c>
      <c r="G158" s="1">
        <v>0</v>
      </c>
      <c r="H158" s="1">
        <f t="shared" si="2"/>
        <v>0</v>
      </c>
      <c r="I158" s="1">
        <f>STDEV(H158:H160)</f>
        <v>0</v>
      </c>
      <c r="J158" s="1">
        <f>I158/SQRT(3)</f>
        <v>0</v>
      </c>
      <c r="K158" s="1">
        <v>531</v>
      </c>
      <c r="L158" s="1">
        <v>1341</v>
      </c>
    </row>
    <row r="159" spans="1:12">
      <c r="A159" s="3">
        <v>36307</v>
      </c>
      <c r="B159" s="1" t="s">
        <v>5537</v>
      </c>
      <c r="C159" s="1">
        <v>2</v>
      </c>
      <c r="D159" s="1" t="s">
        <v>5538</v>
      </c>
      <c r="E159" s="1">
        <v>0</v>
      </c>
      <c r="F159" s="1">
        <v>0</v>
      </c>
      <c r="G159" s="1">
        <v>0</v>
      </c>
      <c r="H159" s="1">
        <f t="shared" si="2"/>
        <v>0</v>
      </c>
      <c r="K159" s="1">
        <v>531</v>
      </c>
      <c r="L159" s="1">
        <v>1341</v>
      </c>
    </row>
    <row r="160" spans="1:12">
      <c r="A160" s="3">
        <v>36307</v>
      </c>
      <c r="B160" s="1" t="s">
        <v>5539</v>
      </c>
      <c r="C160" s="1">
        <v>3</v>
      </c>
      <c r="D160" s="1" t="s">
        <v>5540</v>
      </c>
      <c r="E160" s="1">
        <v>0</v>
      </c>
      <c r="F160" s="1">
        <v>0</v>
      </c>
      <c r="G160" s="1">
        <v>0</v>
      </c>
      <c r="H160" s="1">
        <f t="shared" si="2"/>
        <v>0</v>
      </c>
      <c r="K160" s="1">
        <v>531</v>
      </c>
      <c r="L160" s="1">
        <v>1341</v>
      </c>
    </row>
    <row r="161" spans="1:12">
      <c r="A161" s="3">
        <v>36312</v>
      </c>
      <c r="B161" s="1" t="s">
        <v>5541</v>
      </c>
      <c r="C161" s="1">
        <v>1</v>
      </c>
      <c r="D161" s="1" t="s">
        <v>5542</v>
      </c>
      <c r="E161" s="1">
        <v>0</v>
      </c>
      <c r="F161" s="1">
        <v>0</v>
      </c>
      <c r="G161" s="1">
        <v>1</v>
      </c>
      <c r="H161" s="1">
        <f t="shared" si="2"/>
        <v>0.33333333333333331</v>
      </c>
      <c r="I161" s="1">
        <f>STDEV(H161:H163)</f>
        <v>0.19245008972987526</v>
      </c>
      <c r="J161" s="1">
        <f>I161/SQRT(3)</f>
        <v>0.11111111111111112</v>
      </c>
      <c r="K161" s="1">
        <v>661</v>
      </c>
      <c r="L161" s="1">
        <v>1341</v>
      </c>
    </row>
    <row r="162" spans="1:12">
      <c r="A162" s="3">
        <v>36312</v>
      </c>
      <c r="B162" s="1" t="s">
        <v>5543</v>
      </c>
      <c r="C162" s="1">
        <v>2</v>
      </c>
      <c r="D162" s="1" t="s">
        <v>5544</v>
      </c>
      <c r="E162" s="1">
        <v>1</v>
      </c>
      <c r="F162" s="1">
        <v>0</v>
      </c>
      <c r="G162" s="1">
        <v>0</v>
      </c>
      <c r="H162" s="1">
        <f t="shared" si="2"/>
        <v>0.33333333333333331</v>
      </c>
      <c r="K162" s="1">
        <v>661</v>
      </c>
      <c r="L162" s="1">
        <v>1341</v>
      </c>
    </row>
    <row r="163" spans="1:12">
      <c r="A163" s="3">
        <v>36312</v>
      </c>
      <c r="B163" s="1" t="s">
        <v>5545</v>
      </c>
      <c r="C163" s="1">
        <v>3</v>
      </c>
      <c r="D163" s="1" t="s">
        <v>6459</v>
      </c>
      <c r="E163" s="1">
        <v>0</v>
      </c>
      <c r="F163" s="1">
        <v>0</v>
      </c>
      <c r="G163" s="1">
        <v>0</v>
      </c>
      <c r="H163" s="1">
        <f t="shared" si="2"/>
        <v>0</v>
      </c>
      <c r="K163" s="1">
        <v>531</v>
      </c>
      <c r="L163" s="1">
        <v>1341</v>
      </c>
    </row>
    <row r="164" spans="1:12">
      <c r="A164" s="3">
        <v>36319</v>
      </c>
      <c r="B164" s="1" t="s">
        <v>6460</v>
      </c>
      <c r="C164" s="1">
        <v>1</v>
      </c>
      <c r="D164" s="1" t="s">
        <v>6461</v>
      </c>
      <c r="E164" s="1">
        <v>1</v>
      </c>
      <c r="F164" s="1">
        <v>0</v>
      </c>
      <c r="G164" s="1">
        <v>0</v>
      </c>
      <c r="H164" s="1">
        <f t="shared" si="2"/>
        <v>0.33333333333333331</v>
      </c>
      <c r="I164" s="1">
        <f>STDEV(H164:H166)</f>
        <v>0.19245008972987526</v>
      </c>
      <c r="J164" s="1">
        <f>I164/SQRT(3)</f>
        <v>0.11111111111111112</v>
      </c>
      <c r="K164" s="1">
        <v>661</v>
      </c>
      <c r="L164" s="1">
        <v>1341</v>
      </c>
    </row>
    <row r="165" spans="1:12">
      <c r="A165" s="3">
        <v>36319</v>
      </c>
      <c r="B165" s="1" t="s">
        <v>6462</v>
      </c>
      <c r="C165" s="1">
        <v>2</v>
      </c>
      <c r="D165" s="1" t="s">
        <v>6463</v>
      </c>
      <c r="E165" s="1">
        <v>0</v>
      </c>
      <c r="F165" s="1">
        <v>0</v>
      </c>
      <c r="G165" s="1">
        <v>0</v>
      </c>
      <c r="H165" s="1">
        <f t="shared" si="2"/>
        <v>0</v>
      </c>
      <c r="K165" s="1">
        <v>661</v>
      </c>
      <c r="L165" s="1">
        <v>1341</v>
      </c>
    </row>
    <row r="166" spans="1:12">
      <c r="A166" s="3">
        <v>36319</v>
      </c>
      <c r="B166" s="1" t="s">
        <v>6464</v>
      </c>
      <c r="C166" s="1">
        <v>3</v>
      </c>
      <c r="D166" s="1" t="s">
        <v>6465</v>
      </c>
      <c r="E166" s="1">
        <v>0</v>
      </c>
      <c r="F166" s="1">
        <v>0</v>
      </c>
      <c r="G166" s="1">
        <v>0</v>
      </c>
      <c r="H166" s="1">
        <f t="shared" si="2"/>
        <v>0</v>
      </c>
      <c r="K166" s="1">
        <v>531</v>
      </c>
      <c r="L166" s="1">
        <v>1341</v>
      </c>
    </row>
    <row r="167" spans="1:12">
      <c r="A167" s="3">
        <v>36326</v>
      </c>
      <c r="B167" s="1" t="s">
        <v>6466</v>
      </c>
      <c r="C167" s="1">
        <v>1</v>
      </c>
      <c r="D167" s="1" t="s">
        <v>6467</v>
      </c>
      <c r="E167" s="1">
        <v>0</v>
      </c>
      <c r="F167" s="1">
        <v>0</v>
      </c>
      <c r="G167" s="1">
        <v>0</v>
      </c>
      <c r="H167" s="1">
        <f t="shared" si="2"/>
        <v>0</v>
      </c>
      <c r="I167" s="1">
        <f>STDEV(H167:H169)</f>
        <v>0</v>
      </c>
      <c r="J167" s="1">
        <f>I167/SQRT(3)</f>
        <v>0</v>
      </c>
      <c r="K167" s="1">
        <v>531</v>
      </c>
      <c r="L167" s="1">
        <v>1341</v>
      </c>
    </row>
    <row r="168" spans="1:12">
      <c r="A168" s="3">
        <v>36326</v>
      </c>
      <c r="B168" s="1" t="s">
        <v>6468</v>
      </c>
      <c r="C168" s="1">
        <v>2</v>
      </c>
      <c r="D168" s="1" t="s">
        <v>6469</v>
      </c>
      <c r="E168" s="1">
        <v>0</v>
      </c>
      <c r="F168" s="1">
        <v>0</v>
      </c>
      <c r="G168" s="1">
        <v>0</v>
      </c>
      <c r="H168" s="1">
        <f t="shared" si="2"/>
        <v>0</v>
      </c>
      <c r="K168" s="1">
        <v>661</v>
      </c>
      <c r="L168" s="1">
        <v>1341</v>
      </c>
    </row>
    <row r="169" spans="1:12">
      <c r="A169" s="3">
        <v>36326</v>
      </c>
      <c r="B169" s="1" t="s">
        <v>6470</v>
      </c>
      <c r="C169" s="1">
        <v>3</v>
      </c>
      <c r="D169" s="1" t="s">
        <v>6471</v>
      </c>
      <c r="E169" s="1">
        <v>0</v>
      </c>
      <c r="F169" s="1">
        <v>0</v>
      </c>
      <c r="G169" s="1">
        <v>0</v>
      </c>
      <c r="H169" s="1">
        <f t="shared" si="2"/>
        <v>0</v>
      </c>
      <c r="K169" s="1">
        <v>661</v>
      </c>
      <c r="L169" s="1">
        <v>1341</v>
      </c>
    </row>
    <row r="170" spans="1:12">
      <c r="A170" s="3">
        <v>36333</v>
      </c>
      <c r="B170" s="1" t="s">
        <v>6472</v>
      </c>
      <c r="C170" s="1">
        <v>1</v>
      </c>
      <c r="D170" s="1" t="s">
        <v>6473</v>
      </c>
      <c r="E170" s="1">
        <v>1</v>
      </c>
      <c r="F170" s="1">
        <v>1</v>
      </c>
      <c r="G170" s="1">
        <v>4</v>
      </c>
      <c r="H170" s="1">
        <f t="shared" si="2"/>
        <v>2</v>
      </c>
      <c r="I170" s="1">
        <f>STDEV(H170:H172)</f>
        <v>0.69388866648871117</v>
      </c>
      <c r="J170" s="1">
        <f>I170/SQRT(3)</f>
        <v>0.40061680838488789</v>
      </c>
      <c r="K170" s="1">
        <v>661</v>
      </c>
      <c r="L170" s="1">
        <v>1341</v>
      </c>
    </row>
    <row r="171" spans="1:12">
      <c r="A171" s="3">
        <v>36333</v>
      </c>
      <c r="B171" s="1" t="s">
        <v>6474</v>
      </c>
      <c r="C171" s="1">
        <v>2</v>
      </c>
      <c r="D171" s="1" t="s">
        <v>6475</v>
      </c>
      <c r="E171" s="1">
        <v>1</v>
      </c>
      <c r="F171" s="1">
        <v>0</v>
      </c>
      <c r="G171" s="1">
        <v>1</v>
      </c>
      <c r="H171" s="1">
        <f t="shared" si="2"/>
        <v>0.66666666666666663</v>
      </c>
      <c r="K171" s="1">
        <v>661</v>
      </c>
      <c r="L171" s="1">
        <v>1341</v>
      </c>
    </row>
    <row r="172" spans="1:12">
      <c r="A172" s="3">
        <v>36333</v>
      </c>
      <c r="B172" s="1" t="s">
        <v>6476</v>
      </c>
      <c r="C172" s="1">
        <v>3</v>
      </c>
      <c r="D172" s="1" t="s">
        <v>6477</v>
      </c>
      <c r="E172" s="1">
        <v>2</v>
      </c>
      <c r="F172" s="1">
        <v>1</v>
      </c>
      <c r="G172" s="1">
        <v>0</v>
      </c>
      <c r="H172" s="1">
        <f t="shared" si="2"/>
        <v>1</v>
      </c>
      <c r="K172" s="1">
        <v>661</v>
      </c>
      <c r="L172" s="1">
        <v>1341</v>
      </c>
    </row>
    <row r="173" spans="1:12">
      <c r="A173" s="3">
        <v>36340</v>
      </c>
      <c r="B173" s="1" t="s">
        <v>6478</v>
      </c>
      <c r="C173" s="1">
        <v>1</v>
      </c>
      <c r="D173" s="1" t="s">
        <v>6479</v>
      </c>
      <c r="E173" s="1">
        <v>13</v>
      </c>
      <c r="F173" s="1">
        <v>13</v>
      </c>
      <c r="G173" s="1">
        <v>9</v>
      </c>
      <c r="H173" s="1">
        <f t="shared" si="2"/>
        <v>11.666666666666666</v>
      </c>
      <c r="I173" s="1">
        <f>STDEV(H173:H175)</f>
        <v>4</v>
      </c>
      <c r="J173" s="1">
        <f>I173/SQRT(3)</f>
        <v>2.3094010767585034</v>
      </c>
      <c r="K173" s="1">
        <v>531</v>
      </c>
      <c r="L173" s="1">
        <v>1341</v>
      </c>
    </row>
    <row r="174" spans="1:12">
      <c r="A174" s="3">
        <v>36340</v>
      </c>
      <c r="B174" s="1" t="s">
        <v>6480</v>
      </c>
      <c r="C174" s="1">
        <v>2</v>
      </c>
      <c r="D174" s="1" t="s">
        <v>6179</v>
      </c>
      <c r="E174" s="1">
        <v>30</v>
      </c>
      <c r="F174" s="1">
        <v>23</v>
      </c>
      <c r="G174" s="1">
        <v>6</v>
      </c>
      <c r="H174" s="1">
        <f t="shared" si="2"/>
        <v>19.666666666666668</v>
      </c>
      <c r="K174" s="1">
        <v>531</v>
      </c>
      <c r="L174" s="1">
        <v>1341</v>
      </c>
    </row>
    <row r="175" spans="1:12">
      <c r="A175" s="3">
        <v>36340</v>
      </c>
      <c r="B175" s="1" t="s">
        <v>6180</v>
      </c>
      <c r="C175" s="1">
        <v>3</v>
      </c>
      <c r="D175" s="1" t="s">
        <v>6486</v>
      </c>
      <c r="E175" s="1">
        <v>14</v>
      </c>
      <c r="F175" s="1">
        <v>26</v>
      </c>
      <c r="G175" s="1">
        <v>7</v>
      </c>
      <c r="H175" s="1">
        <f t="shared" si="2"/>
        <v>15.666666666666666</v>
      </c>
      <c r="K175" s="1">
        <v>531</v>
      </c>
      <c r="L175" s="1">
        <v>1341</v>
      </c>
    </row>
    <row r="176" spans="1:12">
      <c r="A176" s="3">
        <v>36347</v>
      </c>
      <c r="B176" s="1" t="s">
        <v>6487</v>
      </c>
      <c r="C176" s="1">
        <v>1</v>
      </c>
      <c r="D176" s="1" t="s">
        <v>6488</v>
      </c>
      <c r="E176" s="1">
        <v>85</v>
      </c>
      <c r="F176" s="1">
        <v>134</v>
      </c>
      <c r="G176" s="1">
        <v>38</v>
      </c>
      <c r="H176" s="1">
        <f t="shared" si="2"/>
        <v>85.666666666666671</v>
      </c>
      <c r="I176" s="1">
        <f>STDEV(H176:H178)</f>
        <v>28.398617598071212</v>
      </c>
      <c r="J176" s="1">
        <f>I176/SQRT(3)</f>
        <v>16.395949514859659</v>
      </c>
      <c r="K176" s="1">
        <v>661</v>
      </c>
      <c r="L176" s="1">
        <v>1192</v>
      </c>
    </row>
    <row r="177" spans="1:12">
      <c r="A177" s="3">
        <v>36347</v>
      </c>
      <c r="B177" s="1" t="s">
        <v>6489</v>
      </c>
      <c r="C177" s="1">
        <v>2</v>
      </c>
      <c r="D177" s="1" t="s">
        <v>6188</v>
      </c>
      <c r="E177" s="1">
        <v>77</v>
      </c>
      <c r="F177" s="1">
        <v>85</v>
      </c>
      <c r="G177" s="1">
        <v>90</v>
      </c>
      <c r="H177" s="1">
        <f t="shared" si="2"/>
        <v>84</v>
      </c>
      <c r="K177" s="1">
        <v>661</v>
      </c>
      <c r="L177" s="1">
        <v>1192</v>
      </c>
    </row>
    <row r="178" spans="1:12">
      <c r="A178" s="3">
        <v>36347</v>
      </c>
      <c r="B178" s="1" t="s">
        <v>6189</v>
      </c>
      <c r="C178" s="1">
        <v>3</v>
      </c>
      <c r="D178" s="1" t="s">
        <v>6190</v>
      </c>
      <c r="E178" s="1">
        <v>118</v>
      </c>
      <c r="F178" s="1">
        <v>141</v>
      </c>
      <c r="G178" s="1">
        <v>143</v>
      </c>
      <c r="H178" s="1">
        <f t="shared" si="2"/>
        <v>134</v>
      </c>
      <c r="K178" s="1">
        <v>531</v>
      </c>
      <c r="L178" s="1">
        <v>1192</v>
      </c>
    </row>
    <row r="179" spans="1:12">
      <c r="A179" s="3">
        <v>36354</v>
      </c>
      <c r="B179" s="1" t="s">
        <v>6191</v>
      </c>
      <c r="C179" s="1">
        <v>1</v>
      </c>
      <c r="D179" s="1" t="s">
        <v>5884</v>
      </c>
      <c r="E179" s="1">
        <v>143</v>
      </c>
      <c r="F179" s="1">
        <v>98</v>
      </c>
      <c r="G179" s="1">
        <v>77</v>
      </c>
      <c r="H179" s="1">
        <f t="shared" si="2"/>
        <v>106</v>
      </c>
      <c r="I179" s="1">
        <f>STDEV(H179:H181)</f>
        <v>2.7755546659556205</v>
      </c>
      <c r="J179" s="1">
        <f>I179/SQRT(3)</f>
        <v>1.6024672335399994</v>
      </c>
      <c r="K179" s="1">
        <v>531</v>
      </c>
      <c r="L179" s="1">
        <v>1192</v>
      </c>
    </row>
    <row r="180" spans="1:12">
      <c r="A180" s="3">
        <v>36354</v>
      </c>
      <c r="B180" s="1" t="s">
        <v>5885</v>
      </c>
      <c r="C180" s="1">
        <v>2</v>
      </c>
      <c r="D180" s="1" t="s">
        <v>5886</v>
      </c>
      <c r="E180" s="1">
        <v>176</v>
      </c>
      <c r="F180" s="1">
        <v>106</v>
      </c>
      <c r="G180" s="1">
        <v>40</v>
      </c>
      <c r="H180" s="1">
        <f t="shared" si="2"/>
        <v>107.33333333333333</v>
      </c>
      <c r="K180" s="1">
        <v>661</v>
      </c>
      <c r="L180" s="1">
        <v>1192</v>
      </c>
    </row>
    <row r="181" spans="1:12">
      <c r="A181" s="3">
        <v>36354</v>
      </c>
      <c r="B181" s="1" t="s">
        <v>5887</v>
      </c>
      <c r="C181" s="1">
        <v>3</v>
      </c>
      <c r="D181" s="1" t="s">
        <v>5888</v>
      </c>
      <c r="E181" s="1">
        <v>171</v>
      </c>
      <c r="F181" s="1">
        <v>113</v>
      </c>
      <c r="G181" s="1">
        <v>22</v>
      </c>
      <c r="H181" s="1">
        <f t="shared" si="2"/>
        <v>102</v>
      </c>
      <c r="K181" s="1">
        <v>531</v>
      </c>
      <c r="L181" s="1">
        <v>1192</v>
      </c>
    </row>
    <row r="182" spans="1:12">
      <c r="A182" s="3">
        <v>36361</v>
      </c>
      <c r="B182" s="1" t="s">
        <v>6194</v>
      </c>
      <c r="C182" s="1">
        <v>1</v>
      </c>
      <c r="D182" s="1" t="s">
        <v>6195</v>
      </c>
      <c r="E182" s="1">
        <v>53</v>
      </c>
      <c r="F182" s="1">
        <v>54</v>
      </c>
      <c r="G182" s="1">
        <v>36</v>
      </c>
      <c r="H182" s="1">
        <f t="shared" si="2"/>
        <v>47.666666666666664</v>
      </c>
      <c r="I182" s="1">
        <f>STDEV(H182:H184)</f>
        <v>5.8245966320360845</v>
      </c>
      <c r="J182" s="1">
        <f>I182/SQRT(3)</f>
        <v>3.362832433427021</v>
      </c>
      <c r="K182" s="1">
        <v>531</v>
      </c>
      <c r="L182" s="1">
        <v>1039</v>
      </c>
    </row>
    <row r="183" spans="1:12">
      <c r="A183" s="3">
        <v>36361</v>
      </c>
      <c r="B183" s="1" t="s">
        <v>6196</v>
      </c>
      <c r="C183" s="1">
        <v>2</v>
      </c>
      <c r="D183" s="1" t="s">
        <v>6197</v>
      </c>
      <c r="E183" s="1">
        <v>35</v>
      </c>
      <c r="F183" s="1">
        <v>41</v>
      </c>
      <c r="G183" s="1">
        <v>57</v>
      </c>
      <c r="H183" s="1">
        <f t="shared" si="2"/>
        <v>44.333333333333336</v>
      </c>
      <c r="K183" s="1">
        <v>531</v>
      </c>
      <c r="L183" s="1">
        <v>1039</v>
      </c>
    </row>
    <row r="184" spans="1:12">
      <c r="A184" s="3">
        <v>36361</v>
      </c>
      <c r="B184" s="1" t="s">
        <v>6198</v>
      </c>
      <c r="C184" s="1">
        <v>3</v>
      </c>
      <c r="D184" s="1" t="s">
        <v>6199</v>
      </c>
      <c r="E184" s="1">
        <v>35</v>
      </c>
      <c r="F184" s="1">
        <v>11</v>
      </c>
      <c r="G184" s="1">
        <v>63</v>
      </c>
      <c r="H184" s="1">
        <f t="shared" si="2"/>
        <v>36.333333333333336</v>
      </c>
      <c r="K184" s="1">
        <v>531</v>
      </c>
      <c r="L184" s="1">
        <v>1039</v>
      </c>
    </row>
    <row r="185" spans="1:12">
      <c r="A185" s="3">
        <v>36368</v>
      </c>
      <c r="B185" s="1" t="s">
        <v>6200</v>
      </c>
      <c r="C185" s="1">
        <v>1</v>
      </c>
      <c r="D185" s="1" t="s">
        <v>6201</v>
      </c>
      <c r="E185" s="1">
        <v>3</v>
      </c>
      <c r="F185" s="1">
        <v>0</v>
      </c>
      <c r="G185" s="1">
        <v>6</v>
      </c>
      <c r="H185" s="1">
        <f t="shared" si="2"/>
        <v>3</v>
      </c>
      <c r="I185" s="1">
        <f>STDEV(H185:H187)</f>
        <v>1.7638342073763946</v>
      </c>
      <c r="J185" s="1">
        <f>I185/SQRT(3)</f>
        <v>1.0183501544346316</v>
      </c>
      <c r="K185" s="1">
        <v>531</v>
      </c>
      <c r="L185" s="1">
        <v>1039</v>
      </c>
    </row>
    <row r="186" spans="1:12">
      <c r="A186" s="3">
        <v>36368</v>
      </c>
      <c r="B186" s="1" t="s">
        <v>6202</v>
      </c>
      <c r="C186" s="1">
        <v>2</v>
      </c>
      <c r="D186" s="1" t="s">
        <v>6203</v>
      </c>
      <c r="E186" s="1">
        <v>6</v>
      </c>
      <c r="F186" s="1">
        <v>10</v>
      </c>
      <c r="G186" s="1">
        <v>3</v>
      </c>
      <c r="H186" s="1">
        <f t="shared" si="2"/>
        <v>6.333333333333333</v>
      </c>
      <c r="K186" s="1">
        <v>531</v>
      </c>
      <c r="L186" s="1">
        <v>1039</v>
      </c>
    </row>
    <row r="187" spans="1:12">
      <c r="A187" s="3">
        <v>36368</v>
      </c>
      <c r="B187" s="1" t="s">
        <v>6204</v>
      </c>
      <c r="C187" s="1">
        <v>3</v>
      </c>
      <c r="D187" s="1" t="s">
        <v>6205</v>
      </c>
      <c r="E187" s="1">
        <v>8</v>
      </c>
      <c r="F187" s="1">
        <v>5</v>
      </c>
      <c r="G187" s="1">
        <v>4</v>
      </c>
      <c r="H187" s="1">
        <f t="shared" si="2"/>
        <v>5.666666666666667</v>
      </c>
      <c r="K187" s="1">
        <v>531</v>
      </c>
      <c r="L187" s="1">
        <v>1039</v>
      </c>
    </row>
    <row r="188" spans="1:12">
      <c r="A188" s="3">
        <v>36375</v>
      </c>
      <c r="B188" s="1" t="s">
        <v>6206</v>
      </c>
      <c r="C188" s="1">
        <v>1</v>
      </c>
      <c r="D188" s="1" t="s">
        <v>6207</v>
      </c>
      <c r="E188" s="1">
        <v>4</v>
      </c>
      <c r="F188" s="1">
        <v>0</v>
      </c>
      <c r="G188" s="1">
        <v>1</v>
      </c>
      <c r="H188" s="1">
        <f t="shared" si="2"/>
        <v>1.6666666666666667</v>
      </c>
      <c r="I188" s="1">
        <f>STDEV(H188:H190)</f>
        <v>0.19245008972987454</v>
      </c>
      <c r="J188" s="1">
        <f>I188/SQRT(3)</f>
        <v>0.1111111111111107</v>
      </c>
      <c r="K188" s="1">
        <v>531</v>
      </c>
      <c r="L188" s="1">
        <v>1192</v>
      </c>
    </row>
    <row r="189" spans="1:12">
      <c r="A189" s="3">
        <v>36375</v>
      </c>
      <c r="B189" s="1" t="s">
        <v>6208</v>
      </c>
      <c r="C189" s="1">
        <v>2</v>
      </c>
      <c r="D189" s="1" t="s">
        <v>6209</v>
      </c>
      <c r="E189" s="1">
        <v>1</v>
      </c>
      <c r="F189" s="1">
        <v>2</v>
      </c>
      <c r="G189" s="1">
        <v>1</v>
      </c>
      <c r="H189" s="1">
        <f t="shared" si="2"/>
        <v>1.3333333333333333</v>
      </c>
      <c r="K189" s="1">
        <v>531</v>
      </c>
      <c r="L189" s="1">
        <v>1192</v>
      </c>
    </row>
    <row r="190" spans="1:12">
      <c r="A190" s="3">
        <v>36375</v>
      </c>
      <c r="B190" s="1" t="s">
        <v>6210</v>
      </c>
      <c r="C190" s="1">
        <v>3</v>
      </c>
      <c r="D190" s="1" t="s">
        <v>6211</v>
      </c>
      <c r="E190" s="1">
        <v>4</v>
      </c>
      <c r="F190" s="1">
        <v>0</v>
      </c>
      <c r="G190" s="1">
        <v>1</v>
      </c>
      <c r="H190" s="1">
        <f t="shared" si="2"/>
        <v>1.6666666666666667</v>
      </c>
      <c r="K190" s="1">
        <v>531</v>
      </c>
      <c r="L190" s="1">
        <v>1192</v>
      </c>
    </row>
    <row r="191" spans="1:12">
      <c r="A191" s="3">
        <v>36382</v>
      </c>
      <c r="B191" s="1" t="s">
        <v>6212</v>
      </c>
      <c r="C191" s="1">
        <v>1</v>
      </c>
      <c r="D191" s="1" t="s">
        <v>6213</v>
      </c>
      <c r="E191" s="1">
        <v>0</v>
      </c>
      <c r="F191" s="1">
        <v>7</v>
      </c>
      <c r="G191" s="1">
        <v>8</v>
      </c>
      <c r="H191" s="1">
        <f t="shared" si="2"/>
        <v>5</v>
      </c>
      <c r="I191" s="1">
        <f>STDEV(H191:H193)</f>
        <v>5.3575837561071982</v>
      </c>
      <c r="J191" s="1">
        <f>I191/SQRT(3)</f>
        <v>3.0932024237944575</v>
      </c>
      <c r="K191" s="1">
        <v>661</v>
      </c>
      <c r="L191" s="1">
        <v>1192</v>
      </c>
    </row>
    <row r="192" spans="1:12">
      <c r="A192" s="3">
        <v>36382</v>
      </c>
      <c r="B192" s="1" t="s">
        <v>6214</v>
      </c>
      <c r="C192" s="1">
        <v>2</v>
      </c>
      <c r="D192" s="1" t="s">
        <v>6215</v>
      </c>
      <c r="E192" s="1">
        <v>2</v>
      </c>
      <c r="F192" s="1">
        <v>5</v>
      </c>
      <c r="G192" s="1">
        <v>3</v>
      </c>
      <c r="H192" s="1">
        <f t="shared" si="2"/>
        <v>3.3333333333333335</v>
      </c>
      <c r="K192" s="1">
        <v>531</v>
      </c>
      <c r="L192" s="1">
        <v>1192</v>
      </c>
    </row>
    <row r="193" spans="1:12">
      <c r="A193" s="3">
        <v>36382</v>
      </c>
      <c r="B193" s="1" t="s">
        <v>6216</v>
      </c>
      <c r="C193" s="1">
        <v>3</v>
      </c>
      <c r="D193" s="1" t="s">
        <v>6217</v>
      </c>
      <c r="E193" s="1">
        <v>2</v>
      </c>
      <c r="F193" s="1">
        <v>37</v>
      </c>
      <c r="G193" s="1">
        <v>1</v>
      </c>
      <c r="H193" s="1">
        <f t="shared" si="2"/>
        <v>13.333333333333334</v>
      </c>
      <c r="K193" s="1">
        <v>531</v>
      </c>
      <c r="L193" s="1">
        <v>1192</v>
      </c>
    </row>
    <row r="194" spans="1:12">
      <c r="A194" s="3">
        <v>36389</v>
      </c>
      <c r="B194" s="1" t="s">
        <v>6218</v>
      </c>
      <c r="C194" s="1">
        <v>1</v>
      </c>
      <c r="D194" s="1" t="s">
        <v>6219</v>
      </c>
      <c r="E194" s="1">
        <v>2</v>
      </c>
      <c r="F194" s="1">
        <v>1</v>
      </c>
      <c r="G194" s="1">
        <v>1</v>
      </c>
      <c r="H194" s="1">
        <f t="shared" ref="H194:H257" si="3">AVERAGE(E194:G194)</f>
        <v>1.3333333333333333</v>
      </c>
      <c r="I194" s="1">
        <f>STDEV(H194:H196)</f>
        <v>6.9282032302755097</v>
      </c>
      <c r="J194" s="1">
        <f>I194/SQRT(3)</f>
        <v>4.0000000000000009</v>
      </c>
      <c r="K194" s="1">
        <v>531</v>
      </c>
      <c r="L194" s="1">
        <v>1192</v>
      </c>
    </row>
    <row r="195" spans="1:12">
      <c r="A195" s="3">
        <v>36389</v>
      </c>
      <c r="B195" s="1" t="s">
        <v>6220</v>
      </c>
      <c r="C195" s="1">
        <v>2</v>
      </c>
      <c r="D195" s="1" t="s">
        <v>6221</v>
      </c>
      <c r="E195" s="1">
        <v>2</v>
      </c>
      <c r="F195" s="1">
        <v>1</v>
      </c>
      <c r="G195" s="1">
        <v>1</v>
      </c>
      <c r="H195" s="1">
        <f t="shared" si="3"/>
        <v>1.3333333333333333</v>
      </c>
      <c r="K195" s="1">
        <v>531</v>
      </c>
      <c r="L195" s="1">
        <v>1192</v>
      </c>
    </row>
    <row r="196" spans="1:12">
      <c r="A196" s="3">
        <v>36389</v>
      </c>
      <c r="B196" s="1" t="s">
        <v>6222</v>
      </c>
      <c r="C196" s="1">
        <v>3</v>
      </c>
      <c r="D196" s="1" t="s">
        <v>6223</v>
      </c>
      <c r="E196" s="1">
        <v>10</v>
      </c>
      <c r="F196" s="1">
        <v>14</v>
      </c>
      <c r="G196" s="1">
        <v>16</v>
      </c>
      <c r="H196" s="1">
        <f t="shared" si="3"/>
        <v>13.333333333333334</v>
      </c>
      <c r="K196" s="1">
        <v>531</v>
      </c>
      <c r="L196" s="1">
        <v>1192</v>
      </c>
    </row>
    <row r="197" spans="1:12">
      <c r="A197" s="3">
        <v>36307</v>
      </c>
      <c r="B197" s="1" t="s">
        <v>6224</v>
      </c>
      <c r="C197" s="1">
        <v>1</v>
      </c>
      <c r="D197" s="1" t="s">
        <v>6225</v>
      </c>
      <c r="E197" s="1">
        <v>0</v>
      </c>
      <c r="F197" s="1">
        <v>0</v>
      </c>
      <c r="G197" s="1">
        <v>0</v>
      </c>
      <c r="H197" s="1">
        <f t="shared" si="3"/>
        <v>0</v>
      </c>
      <c r="I197" s="1">
        <f>STDEV(H197:H199)</f>
        <v>0.76980035891950105</v>
      </c>
      <c r="J197" s="1">
        <f>I197/SQRT(3)</f>
        <v>0.44444444444444448</v>
      </c>
      <c r="K197" s="1">
        <v>531</v>
      </c>
      <c r="L197" s="1">
        <v>9529</v>
      </c>
    </row>
    <row r="198" spans="1:12">
      <c r="A198" s="3">
        <v>36307</v>
      </c>
      <c r="B198" s="1" t="s">
        <v>6226</v>
      </c>
      <c r="C198" s="1">
        <v>2</v>
      </c>
      <c r="D198" s="1" t="s">
        <v>6521</v>
      </c>
      <c r="E198" s="1">
        <v>1</v>
      </c>
      <c r="F198" s="1">
        <v>0</v>
      </c>
      <c r="G198" s="1">
        <v>3</v>
      </c>
      <c r="H198" s="1">
        <f t="shared" si="3"/>
        <v>1.3333333333333333</v>
      </c>
      <c r="K198" s="1">
        <v>531</v>
      </c>
      <c r="L198" s="1">
        <v>9529</v>
      </c>
    </row>
    <row r="199" spans="1:12">
      <c r="A199" s="3">
        <v>36307</v>
      </c>
      <c r="B199" s="1" t="s">
        <v>6522</v>
      </c>
      <c r="C199" s="1">
        <v>3</v>
      </c>
      <c r="D199" s="1" t="s">
        <v>6523</v>
      </c>
      <c r="E199" s="1">
        <v>0</v>
      </c>
      <c r="F199" s="1">
        <v>0</v>
      </c>
      <c r="G199" s="1">
        <v>0</v>
      </c>
      <c r="H199" s="1">
        <f t="shared" si="3"/>
        <v>0</v>
      </c>
      <c r="K199" s="1">
        <v>531</v>
      </c>
      <c r="L199" s="1">
        <v>9529</v>
      </c>
    </row>
    <row r="200" spans="1:12">
      <c r="A200" s="3">
        <v>36312</v>
      </c>
      <c r="B200" s="1" t="s">
        <v>6524</v>
      </c>
      <c r="C200" s="1">
        <v>1</v>
      </c>
      <c r="D200" s="1" t="s">
        <v>6525</v>
      </c>
      <c r="E200" s="1">
        <v>0</v>
      </c>
      <c r="F200" s="1">
        <v>0</v>
      </c>
      <c r="G200" s="1">
        <v>0</v>
      </c>
      <c r="H200" s="1">
        <f t="shared" si="3"/>
        <v>0</v>
      </c>
      <c r="I200" s="1">
        <f>STDEV(H200:H202)</f>
        <v>0</v>
      </c>
      <c r="J200" s="1">
        <f>I200/SQRT(3)</f>
        <v>0</v>
      </c>
      <c r="K200" s="1">
        <v>661</v>
      </c>
      <c r="L200" s="1">
        <v>9529</v>
      </c>
    </row>
    <row r="201" spans="1:12">
      <c r="A201" s="3">
        <v>36312</v>
      </c>
      <c r="B201" s="1" t="s">
        <v>6815</v>
      </c>
      <c r="C201" s="1">
        <v>2</v>
      </c>
      <c r="D201" s="1" t="s">
        <v>6816</v>
      </c>
      <c r="E201" s="1">
        <v>0</v>
      </c>
      <c r="F201" s="1">
        <v>0</v>
      </c>
      <c r="G201" s="1">
        <v>0</v>
      </c>
      <c r="H201" s="1">
        <f t="shared" si="3"/>
        <v>0</v>
      </c>
      <c r="K201" s="1">
        <v>661</v>
      </c>
      <c r="L201" s="1">
        <v>9529</v>
      </c>
    </row>
    <row r="202" spans="1:12">
      <c r="A202" s="3">
        <v>36312</v>
      </c>
      <c r="B202" s="1" t="s">
        <v>6817</v>
      </c>
      <c r="C202" s="1">
        <v>3</v>
      </c>
      <c r="D202" s="1" t="s">
        <v>6818</v>
      </c>
      <c r="E202" s="1">
        <v>0</v>
      </c>
      <c r="F202" s="1">
        <v>0</v>
      </c>
      <c r="G202" s="1">
        <v>0</v>
      </c>
      <c r="H202" s="1">
        <f t="shared" si="3"/>
        <v>0</v>
      </c>
      <c r="K202" s="1">
        <v>531</v>
      </c>
      <c r="L202" s="1">
        <v>9529</v>
      </c>
    </row>
    <row r="203" spans="1:12">
      <c r="A203" s="3">
        <v>36319</v>
      </c>
      <c r="B203" s="1" t="s">
        <v>6819</v>
      </c>
      <c r="C203" s="1">
        <v>1</v>
      </c>
      <c r="D203" s="1" t="s">
        <v>6531</v>
      </c>
      <c r="E203" s="1">
        <v>1</v>
      </c>
      <c r="F203" s="1">
        <v>2</v>
      </c>
      <c r="G203" s="1">
        <v>0</v>
      </c>
      <c r="H203" s="1">
        <f t="shared" si="3"/>
        <v>1</v>
      </c>
      <c r="I203" s="1">
        <f>STDEV(H203:H205)</f>
        <v>0.5091750772173157</v>
      </c>
      <c r="J203" s="1">
        <f>I203/SQRT(3)</f>
        <v>0.29397236789606573</v>
      </c>
      <c r="K203" s="1">
        <v>661</v>
      </c>
      <c r="L203" s="1">
        <v>9529</v>
      </c>
    </row>
    <row r="204" spans="1:12">
      <c r="A204" s="3">
        <v>36319</v>
      </c>
      <c r="B204" s="1" t="s">
        <v>6532</v>
      </c>
      <c r="C204" s="1">
        <v>2</v>
      </c>
      <c r="D204" s="1" t="s">
        <v>6533</v>
      </c>
      <c r="E204" s="1">
        <v>0</v>
      </c>
      <c r="F204" s="1">
        <v>2</v>
      </c>
      <c r="G204" s="1">
        <v>0</v>
      </c>
      <c r="H204" s="1">
        <f t="shared" si="3"/>
        <v>0.66666666666666663</v>
      </c>
      <c r="K204" s="1">
        <v>661</v>
      </c>
      <c r="L204" s="1">
        <v>9529</v>
      </c>
    </row>
    <row r="205" spans="1:12">
      <c r="A205" s="3">
        <v>36319</v>
      </c>
      <c r="B205" s="1" t="s">
        <v>6534</v>
      </c>
      <c r="C205" s="1">
        <v>3</v>
      </c>
      <c r="D205" s="1" t="s">
        <v>6535</v>
      </c>
      <c r="E205" s="1">
        <v>0</v>
      </c>
      <c r="F205" s="1">
        <v>0</v>
      </c>
      <c r="G205" s="1">
        <v>0</v>
      </c>
      <c r="H205" s="1">
        <f t="shared" si="3"/>
        <v>0</v>
      </c>
      <c r="K205" s="1">
        <v>531</v>
      </c>
      <c r="L205" s="1">
        <v>9529</v>
      </c>
    </row>
    <row r="206" spans="1:12">
      <c r="A206" s="3">
        <v>36326</v>
      </c>
      <c r="B206" s="1" t="s">
        <v>6536</v>
      </c>
      <c r="C206" s="1">
        <v>1</v>
      </c>
      <c r="D206" s="1" t="s">
        <v>6537</v>
      </c>
      <c r="E206" s="1">
        <v>0</v>
      </c>
      <c r="F206" s="1">
        <v>0</v>
      </c>
      <c r="G206" s="1">
        <v>3</v>
      </c>
      <c r="H206" s="1">
        <f t="shared" si="3"/>
        <v>1</v>
      </c>
      <c r="I206" s="1">
        <f>STDEV(H206:H208)</f>
        <v>0.19245008972987598</v>
      </c>
      <c r="J206" s="1">
        <f>I206/SQRT(3)</f>
        <v>0.11111111111111154</v>
      </c>
      <c r="K206" s="1">
        <v>531</v>
      </c>
      <c r="L206" s="1">
        <v>9529</v>
      </c>
    </row>
    <row r="207" spans="1:12">
      <c r="A207" s="3">
        <v>36326</v>
      </c>
      <c r="B207" s="1" t="s">
        <v>6538</v>
      </c>
      <c r="C207" s="1">
        <v>2</v>
      </c>
      <c r="D207" s="1" t="s">
        <v>6539</v>
      </c>
      <c r="E207" s="1">
        <v>0</v>
      </c>
      <c r="F207" s="1">
        <v>2</v>
      </c>
      <c r="G207" s="1">
        <v>0</v>
      </c>
      <c r="H207" s="1">
        <f t="shared" si="3"/>
        <v>0.66666666666666663</v>
      </c>
      <c r="K207" s="1">
        <v>661</v>
      </c>
      <c r="L207" s="1">
        <v>9529</v>
      </c>
    </row>
    <row r="208" spans="1:12">
      <c r="A208" s="3">
        <v>36326</v>
      </c>
      <c r="B208" s="1" t="s">
        <v>6540</v>
      </c>
      <c r="C208" s="1">
        <v>3</v>
      </c>
      <c r="D208" s="1" t="s">
        <v>6541</v>
      </c>
      <c r="E208" s="1">
        <v>2</v>
      </c>
      <c r="F208" s="1">
        <v>0</v>
      </c>
      <c r="G208" s="1">
        <v>0</v>
      </c>
      <c r="H208" s="1">
        <f t="shared" si="3"/>
        <v>0.66666666666666663</v>
      </c>
      <c r="K208" s="1">
        <v>661</v>
      </c>
      <c r="L208" s="1">
        <v>9529</v>
      </c>
    </row>
    <row r="209" spans="1:12">
      <c r="A209" s="3">
        <v>36333</v>
      </c>
      <c r="B209" s="1" t="s">
        <v>6542</v>
      </c>
      <c r="C209" s="1">
        <v>1</v>
      </c>
      <c r="D209" s="1" t="s">
        <v>6543</v>
      </c>
      <c r="E209" s="1">
        <v>1</v>
      </c>
      <c r="F209" s="1">
        <v>0</v>
      </c>
      <c r="G209" s="1">
        <v>2</v>
      </c>
      <c r="H209" s="1">
        <f t="shared" si="3"/>
        <v>1</v>
      </c>
      <c r="I209" s="1">
        <f>STDEV(H209:H211)</f>
        <v>0.50917507721731603</v>
      </c>
      <c r="J209" s="1">
        <f>I209/SQRT(3)</f>
        <v>0.2939723678960659</v>
      </c>
      <c r="K209" s="1">
        <v>661</v>
      </c>
      <c r="L209" s="1">
        <v>9529</v>
      </c>
    </row>
    <row r="210" spans="1:12">
      <c r="A210" s="3">
        <v>36333</v>
      </c>
      <c r="B210" s="1" t="s">
        <v>6544</v>
      </c>
      <c r="C210" s="1">
        <v>2</v>
      </c>
      <c r="D210" s="1" t="s">
        <v>6545</v>
      </c>
      <c r="E210" s="1">
        <v>1</v>
      </c>
      <c r="F210" s="1">
        <v>1</v>
      </c>
      <c r="G210" s="1">
        <v>0</v>
      </c>
      <c r="H210" s="1">
        <f t="shared" si="3"/>
        <v>0.66666666666666663</v>
      </c>
      <c r="K210" s="1">
        <v>661</v>
      </c>
      <c r="L210" s="1">
        <v>9529</v>
      </c>
    </row>
    <row r="211" spans="1:12">
      <c r="A211" s="3">
        <v>36333</v>
      </c>
      <c r="B211" s="1" t="s">
        <v>6546</v>
      </c>
      <c r="C211" s="1">
        <v>3</v>
      </c>
      <c r="D211" s="1" t="s">
        <v>6547</v>
      </c>
      <c r="E211" s="1">
        <v>4</v>
      </c>
      <c r="F211" s="1">
        <v>1</v>
      </c>
      <c r="G211" s="1">
        <v>0</v>
      </c>
      <c r="H211" s="1">
        <f t="shared" si="3"/>
        <v>1.6666666666666667</v>
      </c>
      <c r="K211" s="1">
        <v>661</v>
      </c>
      <c r="L211" s="1">
        <v>9529</v>
      </c>
    </row>
    <row r="212" spans="1:12">
      <c r="A212" s="3">
        <v>36340</v>
      </c>
      <c r="B212" s="1" t="s">
        <v>6257</v>
      </c>
      <c r="C212" s="1">
        <v>1</v>
      </c>
      <c r="D212" s="1" t="s">
        <v>6258</v>
      </c>
      <c r="E212" s="1">
        <v>0</v>
      </c>
      <c r="F212" s="1">
        <v>0</v>
      </c>
      <c r="G212" s="1">
        <v>0</v>
      </c>
      <c r="H212" s="1">
        <f t="shared" si="3"/>
        <v>0</v>
      </c>
      <c r="I212" s="1">
        <f>STDEV(H212:H214)</f>
        <v>0</v>
      </c>
      <c r="J212" s="1">
        <f>I212/SQRT(3)</f>
        <v>0</v>
      </c>
      <c r="K212" s="1">
        <v>531</v>
      </c>
      <c r="L212" s="1">
        <v>9529</v>
      </c>
    </row>
    <row r="213" spans="1:12">
      <c r="A213" s="3">
        <v>36340</v>
      </c>
      <c r="B213" s="1" t="s">
        <v>6259</v>
      </c>
      <c r="C213" s="1">
        <v>2</v>
      </c>
      <c r="D213" s="1" t="s">
        <v>6260</v>
      </c>
      <c r="E213" s="1">
        <v>0</v>
      </c>
      <c r="F213" s="1">
        <v>0</v>
      </c>
      <c r="G213" s="1">
        <v>0</v>
      </c>
      <c r="H213" s="1">
        <f t="shared" si="3"/>
        <v>0</v>
      </c>
      <c r="K213" s="1">
        <v>531</v>
      </c>
      <c r="L213" s="1">
        <v>9529</v>
      </c>
    </row>
    <row r="214" spans="1:12">
      <c r="A214" s="3">
        <v>36340</v>
      </c>
      <c r="B214" s="1" t="s">
        <v>6261</v>
      </c>
      <c r="C214" s="1">
        <v>3</v>
      </c>
      <c r="D214" s="1" t="s">
        <v>6262</v>
      </c>
      <c r="E214" s="1">
        <v>0</v>
      </c>
      <c r="F214" s="1">
        <v>0</v>
      </c>
      <c r="G214" s="1">
        <v>0</v>
      </c>
      <c r="H214" s="1">
        <f t="shared" si="3"/>
        <v>0</v>
      </c>
      <c r="K214" s="1">
        <v>531</v>
      </c>
      <c r="L214" s="1">
        <v>9529</v>
      </c>
    </row>
    <row r="215" spans="1:12">
      <c r="A215" s="3">
        <v>36347</v>
      </c>
      <c r="B215" s="1" t="s">
        <v>6263</v>
      </c>
      <c r="C215" s="1">
        <v>1</v>
      </c>
      <c r="D215" s="1" t="s">
        <v>6264</v>
      </c>
      <c r="E215" s="1">
        <v>0</v>
      </c>
      <c r="F215" s="1">
        <v>0</v>
      </c>
      <c r="G215" s="1">
        <v>0</v>
      </c>
      <c r="H215" s="1">
        <f t="shared" si="3"/>
        <v>0</v>
      </c>
      <c r="I215" s="1">
        <f>STDEV(H215:H217)</f>
        <v>0.38490017945975052</v>
      </c>
      <c r="J215" s="1">
        <f>I215/SQRT(3)</f>
        <v>0.22222222222222224</v>
      </c>
      <c r="K215" s="1">
        <v>661</v>
      </c>
      <c r="L215" s="1">
        <v>9529</v>
      </c>
    </row>
    <row r="216" spans="1:12">
      <c r="A216" s="3">
        <v>36347</v>
      </c>
      <c r="B216" s="1" t="s">
        <v>6265</v>
      </c>
      <c r="C216" s="1">
        <v>2</v>
      </c>
      <c r="D216" s="1" t="s">
        <v>5953</v>
      </c>
      <c r="E216" s="1">
        <v>1</v>
      </c>
      <c r="F216" s="1">
        <v>1</v>
      </c>
      <c r="G216" s="1">
        <v>0</v>
      </c>
      <c r="H216" s="1">
        <f t="shared" si="3"/>
        <v>0.66666666666666663</v>
      </c>
      <c r="K216" s="1">
        <v>661</v>
      </c>
      <c r="L216" s="1">
        <v>9529</v>
      </c>
    </row>
    <row r="217" spans="1:12">
      <c r="A217" s="3">
        <v>36347</v>
      </c>
      <c r="B217" s="1" t="s">
        <v>5954</v>
      </c>
      <c r="C217" s="1">
        <v>3</v>
      </c>
      <c r="D217" s="1" t="s">
        <v>5955</v>
      </c>
      <c r="E217" s="1">
        <v>0</v>
      </c>
      <c r="F217" s="1">
        <v>0</v>
      </c>
      <c r="G217" s="1">
        <v>0</v>
      </c>
      <c r="H217" s="1">
        <f t="shared" si="3"/>
        <v>0</v>
      </c>
      <c r="K217" s="1">
        <v>531</v>
      </c>
      <c r="L217" s="1">
        <v>9529</v>
      </c>
    </row>
    <row r="218" spans="1:12">
      <c r="A218" s="3">
        <v>36354</v>
      </c>
      <c r="B218" s="1" t="s">
        <v>5956</v>
      </c>
      <c r="C218" s="1">
        <v>1</v>
      </c>
      <c r="D218" s="1" t="s">
        <v>5957</v>
      </c>
      <c r="E218" s="1">
        <v>0</v>
      </c>
      <c r="F218" s="1">
        <v>0</v>
      </c>
      <c r="G218" s="1">
        <v>2</v>
      </c>
      <c r="H218" s="1">
        <f t="shared" si="3"/>
        <v>0.66666666666666663</v>
      </c>
      <c r="I218" s="1">
        <f>STDEV(H218:H220)</f>
        <v>0.38490017945975052</v>
      </c>
      <c r="J218" s="1">
        <f>I218/SQRT(3)</f>
        <v>0.22222222222222224</v>
      </c>
      <c r="K218" s="1">
        <v>531</v>
      </c>
      <c r="L218" s="1">
        <v>9529</v>
      </c>
    </row>
    <row r="219" spans="1:12">
      <c r="A219" s="3">
        <v>36354</v>
      </c>
      <c r="B219" s="1" t="s">
        <v>5958</v>
      </c>
      <c r="C219" s="1">
        <v>2</v>
      </c>
      <c r="D219" s="1" t="s">
        <v>5959</v>
      </c>
      <c r="E219" s="1">
        <v>0</v>
      </c>
      <c r="F219" s="1">
        <v>0</v>
      </c>
      <c r="G219" s="1">
        <v>0</v>
      </c>
      <c r="H219" s="1">
        <f t="shared" si="3"/>
        <v>0</v>
      </c>
      <c r="K219" s="1">
        <v>661</v>
      </c>
      <c r="L219" s="1">
        <v>9529</v>
      </c>
    </row>
    <row r="220" spans="1:12">
      <c r="A220" s="3">
        <v>36354</v>
      </c>
      <c r="B220" s="1" t="s">
        <v>5666</v>
      </c>
      <c r="C220" s="1">
        <v>3</v>
      </c>
      <c r="D220" s="1" t="s">
        <v>5667</v>
      </c>
      <c r="E220" s="1">
        <v>0</v>
      </c>
      <c r="F220" s="1">
        <v>0</v>
      </c>
      <c r="G220" s="1">
        <v>0</v>
      </c>
      <c r="H220" s="1">
        <f t="shared" si="3"/>
        <v>0</v>
      </c>
      <c r="K220" s="1">
        <v>531</v>
      </c>
      <c r="L220" s="1">
        <v>9529</v>
      </c>
    </row>
    <row r="221" spans="1:12">
      <c r="A221" s="3">
        <v>36361</v>
      </c>
      <c r="B221" s="1" t="s">
        <v>5668</v>
      </c>
      <c r="C221" s="1">
        <v>1</v>
      </c>
      <c r="D221" s="1" t="s">
        <v>5669</v>
      </c>
      <c r="E221" s="1">
        <v>0</v>
      </c>
      <c r="F221" s="1">
        <v>0</v>
      </c>
      <c r="G221" s="1">
        <v>0</v>
      </c>
      <c r="H221" s="1">
        <f t="shared" si="3"/>
        <v>0</v>
      </c>
      <c r="I221" s="1">
        <f>STDEV(H221:H223)</f>
        <v>0.19245008972987526</v>
      </c>
      <c r="J221" s="1">
        <f>I221/SQRT(3)</f>
        <v>0.11111111111111112</v>
      </c>
      <c r="K221" s="1">
        <v>531</v>
      </c>
      <c r="L221" s="1">
        <v>9529</v>
      </c>
    </row>
    <row r="222" spans="1:12">
      <c r="A222" s="3">
        <v>36361</v>
      </c>
      <c r="B222" s="1" t="s">
        <v>5670</v>
      </c>
      <c r="C222" s="1">
        <v>2</v>
      </c>
      <c r="D222" s="1" t="s">
        <v>5368</v>
      </c>
      <c r="E222" s="1">
        <v>0</v>
      </c>
      <c r="F222" s="1">
        <v>0</v>
      </c>
      <c r="G222" s="1">
        <v>1</v>
      </c>
      <c r="H222" s="1">
        <f t="shared" si="3"/>
        <v>0.33333333333333331</v>
      </c>
      <c r="K222" s="1">
        <v>531</v>
      </c>
      <c r="L222" s="1">
        <v>9529</v>
      </c>
    </row>
    <row r="223" spans="1:12">
      <c r="A223" s="3">
        <v>36361</v>
      </c>
      <c r="B223" s="1" t="s">
        <v>5369</v>
      </c>
      <c r="C223" s="1">
        <v>3</v>
      </c>
      <c r="D223" s="1" t="s">
        <v>5370</v>
      </c>
      <c r="E223" s="1">
        <v>0</v>
      </c>
      <c r="F223" s="1">
        <v>0</v>
      </c>
      <c r="G223" s="1">
        <v>0</v>
      </c>
      <c r="H223" s="1">
        <f t="shared" si="3"/>
        <v>0</v>
      </c>
      <c r="K223" s="1">
        <v>531</v>
      </c>
      <c r="L223" s="1">
        <v>9529</v>
      </c>
    </row>
    <row r="224" spans="1:12">
      <c r="A224" s="3">
        <v>36368</v>
      </c>
      <c r="B224" s="1" t="s">
        <v>5371</v>
      </c>
      <c r="C224" s="1">
        <v>1</v>
      </c>
      <c r="D224" s="1" t="s">
        <v>5372</v>
      </c>
      <c r="E224" s="1">
        <v>0</v>
      </c>
      <c r="F224" s="1">
        <v>0</v>
      </c>
      <c r="G224" s="1">
        <v>0</v>
      </c>
      <c r="H224" s="1">
        <f t="shared" si="3"/>
        <v>0</v>
      </c>
      <c r="I224" s="1">
        <f>STDEV(H224:H226)</f>
        <v>0.19245008972987526</v>
      </c>
      <c r="J224" s="1">
        <f>I224/SQRT(3)</f>
        <v>0.11111111111111112</v>
      </c>
      <c r="K224" s="1">
        <v>531</v>
      </c>
      <c r="L224" s="1">
        <v>9529</v>
      </c>
    </row>
    <row r="225" spans="1:12">
      <c r="A225" s="3">
        <v>36368</v>
      </c>
      <c r="B225" s="1" t="s">
        <v>5373</v>
      </c>
      <c r="C225" s="1">
        <v>2</v>
      </c>
      <c r="D225" s="1" t="s">
        <v>5374</v>
      </c>
      <c r="E225" s="1">
        <v>0</v>
      </c>
      <c r="F225" s="1">
        <v>0</v>
      </c>
      <c r="G225" s="1">
        <v>1</v>
      </c>
      <c r="H225" s="1">
        <f t="shared" si="3"/>
        <v>0.33333333333333331</v>
      </c>
      <c r="K225" s="1">
        <v>531</v>
      </c>
      <c r="L225" s="1">
        <v>9529</v>
      </c>
    </row>
    <row r="226" spans="1:12">
      <c r="A226" s="3">
        <v>36368</v>
      </c>
      <c r="B226" s="1" t="s">
        <v>5375</v>
      </c>
      <c r="C226" s="1">
        <v>3</v>
      </c>
      <c r="D226" s="1" t="s">
        <v>5376</v>
      </c>
      <c r="E226" s="1">
        <v>0</v>
      </c>
      <c r="F226" s="1">
        <v>0</v>
      </c>
      <c r="G226" s="1">
        <v>0</v>
      </c>
      <c r="H226" s="1">
        <f t="shared" si="3"/>
        <v>0</v>
      </c>
      <c r="K226" s="1">
        <v>531</v>
      </c>
      <c r="L226" s="1">
        <v>9529</v>
      </c>
    </row>
    <row r="227" spans="1:12">
      <c r="A227" s="3">
        <v>36375</v>
      </c>
      <c r="B227" s="1" t="s">
        <v>5377</v>
      </c>
      <c r="C227" s="1">
        <v>1</v>
      </c>
      <c r="D227" s="1" t="s">
        <v>5683</v>
      </c>
      <c r="E227" s="1">
        <v>0</v>
      </c>
      <c r="F227" s="1">
        <v>0</v>
      </c>
      <c r="G227" s="1">
        <v>0</v>
      </c>
      <c r="H227" s="1">
        <f t="shared" si="3"/>
        <v>0</v>
      </c>
      <c r="I227" s="1">
        <f>STDEV(H227:H229)</f>
        <v>0</v>
      </c>
      <c r="J227" s="1">
        <f>I227/SQRT(3)</f>
        <v>0</v>
      </c>
      <c r="K227" s="1">
        <v>531</v>
      </c>
      <c r="L227" s="1">
        <v>9529</v>
      </c>
    </row>
    <row r="228" spans="1:12">
      <c r="A228" s="3">
        <v>36375</v>
      </c>
      <c r="B228" s="1" t="s">
        <v>5684</v>
      </c>
      <c r="C228" s="1">
        <v>2</v>
      </c>
      <c r="D228" s="1" t="s">
        <v>5685</v>
      </c>
      <c r="E228" s="1">
        <v>0</v>
      </c>
      <c r="F228" s="1">
        <v>0</v>
      </c>
      <c r="G228" s="1">
        <v>0</v>
      </c>
      <c r="H228" s="1">
        <f t="shared" si="3"/>
        <v>0</v>
      </c>
      <c r="K228" s="1">
        <v>531</v>
      </c>
      <c r="L228" s="1">
        <v>9529</v>
      </c>
    </row>
    <row r="229" spans="1:12">
      <c r="A229" s="3">
        <v>36375</v>
      </c>
      <c r="B229" s="1" t="s">
        <v>5686</v>
      </c>
      <c r="C229" s="1">
        <v>3</v>
      </c>
      <c r="D229" s="1" t="s">
        <v>5687</v>
      </c>
      <c r="E229" s="1">
        <v>0</v>
      </c>
      <c r="F229" s="1">
        <v>0</v>
      </c>
      <c r="G229" s="1">
        <v>0</v>
      </c>
      <c r="H229" s="1">
        <f t="shared" si="3"/>
        <v>0</v>
      </c>
      <c r="K229" s="1">
        <v>531</v>
      </c>
      <c r="L229" s="1">
        <v>9529</v>
      </c>
    </row>
    <row r="230" spans="1:12">
      <c r="A230" s="3">
        <v>36382</v>
      </c>
      <c r="B230" s="1" t="s">
        <v>5688</v>
      </c>
      <c r="C230" s="1">
        <v>1</v>
      </c>
      <c r="D230" s="1" t="s">
        <v>5689</v>
      </c>
      <c r="E230" s="1">
        <v>0</v>
      </c>
      <c r="F230" s="1">
        <v>0</v>
      </c>
      <c r="G230" s="1">
        <v>0</v>
      </c>
      <c r="H230" s="1">
        <f t="shared" si="3"/>
        <v>0</v>
      </c>
      <c r="I230" s="1">
        <f>STDEV(H230:H232)</f>
        <v>0</v>
      </c>
      <c r="J230" s="1">
        <f>I230/SQRT(3)</f>
        <v>0</v>
      </c>
      <c r="K230" s="1">
        <v>661</v>
      </c>
      <c r="L230" s="1">
        <v>9529</v>
      </c>
    </row>
    <row r="231" spans="1:12">
      <c r="A231" s="3">
        <v>36382</v>
      </c>
      <c r="B231" s="1" t="s">
        <v>5690</v>
      </c>
      <c r="C231" s="1">
        <v>2</v>
      </c>
      <c r="D231" s="1" t="s">
        <v>5691</v>
      </c>
      <c r="E231" s="1">
        <v>0</v>
      </c>
      <c r="F231" s="1">
        <v>0</v>
      </c>
      <c r="G231" s="1">
        <v>0</v>
      </c>
      <c r="H231" s="1">
        <f t="shared" si="3"/>
        <v>0</v>
      </c>
      <c r="K231" s="1">
        <v>531</v>
      </c>
      <c r="L231" s="1">
        <v>9529</v>
      </c>
    </row>
    <row r="232" spans="1:12">
      <c r="A232" s="3">
        <v>36382</v>
      </c>
      <c r="B232" s="1" t="s">
        <v>5692</v>
      </c>
      <c r="C232" s="1">
        <v>3</v>
      </c>
      <c r="D232" s="1" t="s">
        <v>5693</v>
      </c>
      <c r="E232" s="1">
        <v>0</v>
      </c>
      <c r="F232" s="1">
        <v>0</v>
      </c>
      <c r="G232" s="1">
        <v>0</v>
      </c>
      <c r="H232" s="1">
        <f t="shared" si="3"/>
        <v>0</v>
      </c>
      <c r="K232" s="1">
        <v>531</v>
      </c>
      <c r="L232" s="1">
        <v>9529</v>
      </c>
    </row>
    <row r="233" spans="1:12">
      <c r="A233" s="3">
        <v>36389</v>
      </c>
      <c r="B233" s="1" t="s">
        <v>5694</v>
      </c>
      <c r="C233" s="1">
        <v>1</v>
      </c>
      <c r="D233" s="1" t="s">
        <v>5695</v>
      </c>
      <c r="E233" s="1">
        <v>0</v>
      </c>
      <c r="F233" s="1">
        <v>0</v>
      </c>
      <c r="G233" s="1">
        <v>0</v>
      </c>
      <c r="H233" s="1">
        <f t="shared" si="3"/>
        <v>0</v>
      </c>
      <c r="I233" s="1">
        <f>STDEV(H233:H235)</f>
        <v>0.19245008972987526</v>
      </c>
      <c r="J233" s="1">
        <f>I233/SQRT(3)</f>
        <v>0.11111111111111112</v>
      </c>
      <c r="K233" s="1">
        <v>531</v>
      </c>
      <c r="L233" s="1">
        <v>9529</v>
      </c>
    </row>
    <row r="234" spans="1:12">
      <c r="A234" s="3">
        <v>36389</v>
      </c>
      <c r="B234" s="1" t="s">
        <v>5696</v>
      </c>
      <c r="C234" s="1">
        <v>2</v>
      </c>
      <c r="D234" s="1" t="s">
        <v>5697</v>
      </c>
      <c r="E234" s="1">
        <v>1</v>
      </c>
      <c r="F234" s="1">
        <v>0</v>
      </c>
      <c r="G234" s="1">
        <v>0</v>
      </c>
      <c r="H234" s="1">
        <f t="shared" si="3"/>
        <v>0.33333333333333331</v>
      </c>
      <c r="K234" s="1">
        <v>531</v>
      </c>
      <c r="L234" s="1">
        <v>9529</v>
      </c>
    </row>
    <row r="235" spans="1:12">
      <c r="A235" s="3">
        <v>36389</v>
      </c>
      <c r="B235" s="1" t="s">
        <v>5698</v>
      </c>
      <c r="C235" s="1">
        <v>3</v>
      </c>
      <c r="D235" s="1" t="s">
        <v>5699</v>
      </c>
      <c r="E235" s="1">
        <v>0</v>
      </c>
      <c r="F235" s="1">
        <v>0</v>
      </c>
      <c r="G235" s="1">
        <v>0</v>
      </c>
      <c r="H235" s="1">
        <f t="shared" si="3"/>
        <v>0</v>
      </c>
      <c r="K235" s="1">
        <v>531</v>
      </c>
      <c r="L235" s="1">
        <v>9529</v>
      </c>
    </row>
    <row r="236" spans="1:12">
      <c r="A236" s="3">
        <v>36307</v>
      </c>
      <c r="B236" s="1" t="s">
        <v>5700</v>
      </c>
      <c r="C236" s="1">
        <v>1</v>
      </c>
      <c r="D236" s="1" t="s">
        <v>6307</v>
      </c>
      <c r="E236" s="1">
        <v>0</v>
      </c>
      <c r="F236" s="1">
        <v>0</v>
      </c>
      <c r="G236" s="1">
        <v>0</v>
      </c>
      <c r="H236" s="1">
        <f t="shared" si="3"/>
        <v>0</v>
      </c>
      <c r="I236" s="1">
        <f>STDEV(H236:H238)</f>
        <v>0</v>
      </c>
      <c r="J236" s="1">
        <f>I236/SQRT(3)</f>
        <v>0</v>
      </c>
      <c r="K236" s="1">
        <v>531</v>
      </c>
      <c r="L236" s="1">
        <v>84480</v>
      </c>
    </row>
    <row r="237" spans="1:12">
      <c r="A237" s="3">
        <v>36307</v>
      </c>
      <c r="B237" s="1" t="s">
        <v>6308</v>
      </c>
      <c r="C237" s="1">
        <v>2</v>
      </c>
      <c r="D237" s="1" t="s">
        <v>6608</v>
      </c>
      <c r="E237" s="1">
        <v>0</v>
      </c>
      <c r="F237" s="1">
        <v>0</v>
      </c>
      <c r="G237" s="1">
        <v>0</v>
      </c>
      <c r="H237" s="1">
        <f t="shared" si="3"/>
        <v>0</v>
      </c>
      <c r="K237" s="1">
        <v>531</v>
      </c>
      <c r="L237" s="1">
        <v>84480</v>
      </c>
    </row>
    <row r="238" spans="1:12">
      <c r="A238" s="3">
        <v>36307</v>
      </c>
      <c r="B238" s="1" t="s">
        <v>6609</v>
      </c>
      <c r="C238" s="1">
        <v>3</v>
      </c>
      <c r="D238" s="1" t="s">
        <v>6610</v>
      </c>
      <c r="E238" s="1">
        <v>0</v>
      </c>
      <c r="F238" s="1">
        <v>0</v>
      </c>
      <c r="G238" s="1">
        <v>0</v>
      </c>
      <c r="H238" s="1">
        <f t="shared" si="3"/>
        <v>0</v>
      </c>
      <c r="K238" s="1">
        <v>531</v>
      </c>
      <c r="L238" s="1">
        <v>84480</v>
      </c>
    </row>
    <row r="239" spans="1:12">
      <c r="A239" s="3">
        <v>36312</v>
      </c>
      <c r="B239" s="1" t="s">
        <v>6611</v>
      </c>
      <c r="C239" s="1">
        <v>1</v>
      </c>
      <c r="D239" s="1" t="s">
        <v>6612</v>
      </c>
      <c r="E239" s="1">
        <v>0</v>
      </c>
      <c r="F239" s="1">
        <v>0</v>
      </c>
      <c r="G239" s="1">
        <v>0</v>
      </c>
      <c r="H239" s="1">
        <f t="shared" si="3"/>
        <v>0</v>
      </c>
      <c r="I239" s="1">
        <f>STDEV(H239:H241)</f>
        <v>0</v>
      </c>
      <c r="J239" s="1">
        <f>I239/SQRT(3)</f>
        <v>0</v>
      </c>
      <c r="K239" s="1">
        <v>661</v>
      </c>
      <c r="L239" s="1">
        <v>84480</v>
      </c>
    </row>
    <row r="240" spans="1:12">
      <c r="A240" s="3">
        <v>36312</v>
      </c>
      <c r="B240" s="1" t="s">
        <v>6613</v>
      </c>
      <c r="C240" s="1">
        <v>2</v>
      </c>
      <c r="D240" s="1" t="s">
        <v>6614</v>
      </c>
      <c r="E240" s="1">
        <v>0</v>
      </c>
      <c r="F240" s="1">
        <v>0</v>
      </c>
      <c r="G240" s="1">
        <v>0</v>
      </c>
      <c r="H240" s="1">
        <f t="shared" si="3"/>
        <v>0</v>
      </c>
      <c r="K240" s="1">
        <v>661</v>
      </c>
      <c r="L240" s="1">
        <v>84480</v>
      </c>
    </row>
    <row r="241" spans="1:12">
      <c r="A241" s="3">
        <v>36312</v>
      </c>
      <c r="B241" s="1" t="s">
        <v>6615</v>
      </c>
      <c r="C241" s="1">
        <v>3</v>
      </c>
      <c r="D241" s="1" t="s">
        <v>6616</v>
      </c>
      <c r="E241" s="1">
        <v>0</v>
      </c>
      <c r="F241" s="1">
        <v>0</v>
      </c>
      <c r="G241" s="1">
        <v>0</v>
      </c>
      <c r="H241" s="1">
        <f t="shared" si="3"/>
        <v>0</v>
      </c>
      <c r="K241" s="1">
        <v>531</v>
      </c>
      <c r="L241" s="1">
        <v>84480</v>
      </c>
    </row>
    <row r="242" spans="1:12">
      <c r="A242" s="3">
        <v>36319</v>
      </c>
      <c r="B242" s="1" t="s">
        <v>6617</v>
      </c>
      <c r="C242" s="1">
        <v>1</v>
      </c>
      <c r="D242" s="1" t="s">
        <v>6618</v>
      </c>
      <c r="E242" s="1">
        <v>0</v>
      </c>
      <c r="F242" s="1">
        <v>0</v>
      </c>
      <c r="G242" s="1">
        <v>0</v>
      </c>
      <c r="H242" s="1">
        <f t="shared" si="3"/>
        <v>0</v>
      </c>
      <c r="I242" s="1">
        <f>STDEV(H242:H244)</f>
        <v>0</v>
      </c>
      <c r="J242" s="1">
        <f>I242/SQRT(3)</f>
        <v>0</v>
      </c>
      <c r="K242" s="1">
        <v>661</v>
      </c>
      <c r="L242" s="1">
        <v>84480</v>
      </c>
    </row>
    <row r="243" spans="1:12">
      <c r="A243" s="3">
        <v>36319</v>
      </c>
      <c r="B243" s="1" t="s">
        <v>6619</v>
      </c>
      <c r="C243" s="1">
        <v>2</v>
      </c>
      <c r="D243" s="1" t="s">
        <v>6620</v>
      </c>
      <c r="E243" s="1">
        <v>0</v>
      </c>
      <c r="F243" s="1">
        <v>0</v>
      </c>
      <c r="G243" s="1">
        <v>0</v>
      </c>
      <c r="H243" s="1">
        <f t="shared" si="3"/>
        <v>0</v>
      </c>
      <c r="K243" s="1">
        <v>661</v>
      </c>
      <c r="L243" s="1">
        <v>84480</v>
      </c>
    </row>
    <row r="244" spans="1:12">
      <c r="A244" s="3">
        <v>36319</v>
      </c>
      <c r="B244" s="1" t="s">
        <v>6621</v>
      </c>
      <c r="C244" s="1">
        <v>3</v>
      </c>
      <c r="D244" s="1" t="s">
        <v>6622</v>
      </c>
      <c r="E244" s="1">
        <v>0</v>
      </c>
      <c r="F244" s="1">
        <v>0</v>
      </c>
      <c r="G244" s="1">
        <v>0</v>
      </c>
      <c r="H244" s="1">
        <f t="shared" si="3"/>
        <v>0</v>
      </c>
      <c r="K244" s="1">
        <v>531</v>
      </c>
      <c r="L244" s="1">
        <v>84480</v>
      </c>
    </row>
    <row r="245" spans="1:12">
      <c r="A245" s="3">
        <v>36326</v>
      </c>
      <c r="B245" s="1" t="s">
        <v>6623</v>
      </c>
      <c r="C245" s="1">
        <v>1</v>
      </c>
      <c r="D245" s="1" t="s">
        <v>6336</v>
      </c>
      <c r="E245" s="1">
        <v>0</v>
      </c>
      <c r="F245" s="1">
        <v>0</v>
      </c>
      <c r="G245" s="1">
        <v>0</v>
      </c>
      <c r="H245" s="1">
        <f t="shared" si="3"/>
        <v>0</v>
      </c>
      <c r="I245" s="1">
        <f>STDEV(H245:H247)</f>
        <v>0.19245008972987526</v>
      </c>
      <c r="J245" s="1">
        <f>I245/SQRT(3)</f>
        <v>0.11111111111111112</v>
      </c>
      <c r="K245" s="1">
        <v>531</v>
      </c>
      <c r="L245" s="1">
        <v>84480</v>
      </c>
    </row>
    <row r="246" spans="1:12">
      <c r="A246" s="3">
        <v>36326</v>
      </c>
      <c r="B246" s="1" t="s">
        <v>6337</v>
      </c>
      <c r="C246" s="1">
        <v>2</v>
      </c>
      <c r="D246" s="1" t="s">
        <v>6636</v>
      </c>
      <c r="E246" s="1">
        <v>0</v>
      </c>
      <c r="F246" s="1">
        <v>1</v>
      </c>
      <c r="G246" s="1">
        <v>0</v>
      </c>
      <c r="H246" s="1">
        <f t="shared" si="3"/>
        <v>0.33333333333333331</v>
      </c>
      <c r="K246" s="1">
        <v>661</v>
      </c>
      <c r="L246" s="1">
        <v>84480</v>
      </c>
    </row>
    <row r="247" spans="1:12">
      <c r="A247" s="3">
        <v>36326</v>
      </c>
      <c r="B247" s="1" t="s">
        <v>6637</v>
      </c>
      <c r="C247" s="1">
        <v>3</v>
      </c>
      <c r="D247" s="1" t="s">
        <v>6346</v>
      </c>
      <c r="E247" s="1">
        <v>0</v>
      </c>
      <c r="F247" s="1">
        <v>0</v>
      </c>
      <c r="G247" s="1">
        <v>0</v>
      </c>
      <c r="H247" s="1">
        <f t="shared" si="3"/>
        <v>0</v>
      </c>
      <c r="K247" s="1">
        <v>661</v>
      </c>
      <c r="L247" s="1">
        <v>84480</v>
      </c>
    </row>
    <row r="248" spans="1:12">
      <c r="A248" s="3">
        <v>36333</v>
      </c>
      <c r="B248" s="1" t="s">
        <v>6347</v>
      </c>
      <c r="C248" s="1">
        <v>1</v>
      </c>
      <c r="D248" s="1" t="s">
        <v>6348</v>
      </c>
      <c r="E248" s="1">
        <v>0</v>
      </c>
      <c r="F248" s="1">
        <v>0</v>
      </c>
      <c r="G248" s="1">
        <v>0</v>
      </c>
      <c r="H248" s="1">
        <f t="shared" si="3"/>
        <v>0</v>
      </c>
      <c r="I248" s="1">
        <f>STDEV(H248:H250)</f>
        <v>0</v>
      </c>
      <c r="J248" s="1">
        <f>I248/SQRT(3)</f>
        <v>0</v>
      </c>
      <c r="K248" s="1">
        <v>661</v>
      </c>
      <c r="L248" s="1">
        <v>84480</v>
      </c>
    </row>
    <row r="249" spans="1:12">
      <c r="A249" s="3">
        <v>36333</v>
      </c>
      <c r="B249" s="1" t="s">
        <v>6349</v>
      </c>
      <c r="C249" s="1">
        <v>2</v>
      </c>
      <c r="D249" s="1" t="s">
        <v>6036</v>
      </c>
      <c r="E249" s="1">
        <v>0</v>
      </c>
      <c r="F249" s="1">
        <v>0</v>
      </c>
      <c r="G249" s="1">
        <v>0</v>
      </c>
      <c r="H249" s="1">
        <f t="shared" si="3"/>
        <v>0</v>
      </c>
      <c r="K249" s="1">
        <v>661</v>
      </c>
      <c r="L249" s="1">
        <v>84480</v>
      </c>
    </row>
    <row r="250" spans="1:12">
      <c r="A250" s="3">
        <v>36333</v>
      </c>
      <c r="B250" s="1" t="s">
        <v>6037</v>
      </c>
      <c r="C250" s="1">
        <v>3</v>
      </c>
      <c r="D250" s="1" t="s">
        <v>6038</v>
      </c>
      <c r="E250" s="1">
        <v>0</v>
      </c>
      <c r="F250" s="1">
        <v>0</v>
      </c>
      <c r="G250" s="1">
        <v>0</v>
      </c>
      <c r="H250" s="1">
        <f t="shared" si="3"/>
        <v>0</v>
      </c>
      <c r="K250" s="1">
        <v>661</v>
      </c>
      <c r="L250" s="1">
        <v>84480</v>
      </c>
    </row>
    <row r="251" spans="1:12">
      <c r="A251" s="3">
        <v>36340</v>
      </c>
      <c r="B251" s="1" t="s">
        <v>6039</v>
      </c>
      <c r="C251" s="1">
        <v>1</v>
      </c>
      <c r="D251" s="1" t="s">
        <v>6354</v>
      </c>
      <c r="E251" s="1">
        <v>0</v>
      </c>
      <c r="F251" s="1">
        <v>0</v>
      </c>
      <c r="G251" s="1">
        <v>0</v>
      </c>
      <c r="H251" s="1">
        <f t="shared" si="3"/>
        <v>0</v>
      </c>
      <c r="I251" s="1">
        <f>STDEV(H251:H253)</f>
        <v>0.19245008972987526</v>
      </c>
      <c r="J251" s="1">
        <f>I251/SQRT(3)</f>
        <v>0.11111111111111112</v>
      </c>
      <c r="K251" s="1">
        <v>531</v>
      </c>
      <c r="L251" s="1">
        <v>84480</v>
      </c>
    </row>
    <row r="252" spans="1:12">
      <c r="A252" s="3">
        <v>36340</v>
      </c>
      <c r="B252" s="1" t="s">
        <v>6355</v>
      </c>
      <c r="C252" s="1">
        <v>2</v>
      </c>
      <c r="D252" s="1" t="s">
        <v>6356</v>
      </c>
      <c r="E252" s="1">
        <v>0</v>
      </c>
      <c r="F252" s="1">
        <v>0</v>
      </c>
      <c r="G252" s="1">
        <v>1</v>
      </c>
      <c r="H252" s="1">
        <f t="shared" si="3"/>
        <v>0.33333333333333331</v>
      </c>
      <c r="K252" s="1">
        <v>531</v>
      </c>
      <c r="L252" s="1">
        <v>84480</v>
      </c>
    </row>
    <row r="253" spans="1:12">
      <c r="A253" s="3">
        <v>36340</v>
      </c>
      <c r="B253" s="1" t="s">
        <v>6357</v>
      </c>
      <c r="C253" s="1">
        <v>3</v>
      </c>
      <c r="D253" s="1" t="s">
        <v>6358</v>
      </c>
      <c r="E253" s="1">
        <v>0</v>
      </c>
      <c r="F253" s="1">
        <v>0</v>
      </c>
      <c r="G253" s="1">
        <v>0</v>
      </c>
      <c r="H253" s="1">
        <f t="shared" si="3"/>
        <v>0</v>
      </c>
      <c r="K253" s="1">
        <v>531</v>
      </c>
      <c r="L253" s="1">
        <v>84480</v>
      </c>
    </row>
    <row r="254" spans="1:12">
      <c r="A254" s="3">
        <v>36347</v>
      </c>
      <c r="B254" s="1" t="s">
        <v>6359</v>
      </c>
      <c r="C254" s="1">
        <v>1</v>
      </c>
      <c r="D254" s="1" t="s">
        <v>6360</v>
      </c>
      <c r="E254" s="1">
        <v>0</v>
      </c>
      <c r="F254" s="1">
        <v>0</v>
      </c>
      <c r="G254" s="1">
        <v>1</v>
      </c>
      <c r="H254" s="1">
        <f t="shared" si="3"/>
        <v>0.33333333333333331</v>
      </c>
      <c r="I254" s="1">
        <f>STDEV(H254:H256)</f>
        <v>0.19245008972987526</v>
      </c>
      <c r="J254" s="1">
        <f>I254/SQRT(3)</f>
        <v>0.11111111111111112</v>
      </c>
      <c r="K254" s="1">
        <v>661</v>
      </c>
      <c r="L254" s="1">
        <v>84480</v>
      </c>
    </row>
    <row r="255" spans="1:12">
      <c r="A255" s="3">
        <v>36347</v>
      </c>
      <c r="B255" s="1" t="s">
        <v>6361</v>
      </c>
      <c r="C255" s="1">
        <v>2</v>
      </c>
      <c r="D255" s="1" t="s">
        <v>6362</v>
      </c>
      <c r="E255" s="1">
        <v>0</v>
      </c>
      <c r="F255" s="1">
        <v>0</v>
      </c>
      <c r="G255" s="1">
        <v>0</v>
      </c>
      <c r="H255" s="1">
        <f t="shared" si="3"/>
        <v>0</v>
      </c>
      <c r="K255" s="1">
        <v>661</v>
      </c>
      <c r="L255" s="1">
        <v>84480</v>
      </c>
    </row>
    <row r="256" spans="1:12">
      <c r="A256" s="3">
        <v>36347</v>
      </c>
      <c r="B256" s="1" t="s">
        <v>6363</v>
      </c>
      <c r="C256" s="1">
        <v>3</v>
      </c>
      <c r="D256" s="1" t="s">
        <v>6364</v>
      </c>
      <c r="E256" s="1">
        <v>0</v>
      </c>
      <c r="F256" s="1">
        <v>0</v>
      </c>
      <c r="G256" s="1">
        <v>1</v>
      </c>
      <c r="H256" s="1">
        <f t="shared" si="3"/>
        <v>0.33333333333333331</v>
      </c>
      <c r="K256" s="1">
        <v>531</v>
      </c>
      <c r="L256" s="1">
        <v>84480</v>
      </c>
    </row>
    <row r="257" spans="1:12">
      <c r="A257" s="3">
        <v>36354</v>
      </c>
      <c r="B257" s="1" t="s">
        <v>6365</v>
      </c>
      <c r="C257" s="1">
        <v>1</v>
      </c>
      <c r="D257" s="1" t="s">
        <v>6366</v>
      </c>
      <c r="E257" s="1">
        <v>3</v>
      </c>
      <c r="F257" s="1">
        <v>3</v>
      </c>
      <c r="G257" s="1">
        <v>0</v>
      </c>
      <c r="H257" s="1">
        <f t="shared" si="3"/>
        <v>2</v>
      </c>
      <c r="I257" s="1">
        <f>STDEV(H257:H259)</f>
        <v>0.69388866648871117</v>
      </c>
      <c r="J257" s="1">
        <f>I257/SQRT(3)</f>
        <v>0.40061680838488789</v>
      </c>
      <c r="K257" s="1">
        <v>531</v>
      </c>
      <c r="L257" s="1">
        <v>84480</v>
      </c>
    </row>
    <row r="258" spans="1:12">
      <c r="A258" s="3">
        <v>36354</v>
      </c>
      <c r="B258" s="1" t="s">
        <v>6367</v>
      </c>
      <c r="C258" s="1">
        <v>2</v>
      </c>
      <c r="D258" s="1" t="s">
        <v>6368</v>
      </c>
      <c r="E258" s="1">
        <v>0</v>
      </c>
      <c r="F258" s="1">
        <v>0</v>
      </c>
      <c r="G258" s="1">
        <v>2</v>
      </c>
      <c r="H258" s="1">
        <f t="shared" ref="H258:H321" si="4">AVERAGE(E258:G258)</f>
        <v>0.66666666666666663</v>
      </c>
      <c r="K258" s="1">
        <v>661</v>
      </c>
      <c r="L258" s="1">
        <v>84480</v>
      </c>
    </row>
    <row r="259" spans="1:12">
      <c r="A259" s="3">
        <v>36354</v>
      </c>
      <c r="B259" s="1" t="s">
        <v>6369</v>
      </c>
      <c r="C259" s="1">
        <v>3</v>
      </c>
      <c r="D259" s="1" t="s">
        <v>6370</v>
      </c>
      <c r="E259" s="1">
        <v>2</v>
      </c>
      <c r="F259" s="1">
        <v>1</v>
      </c>
      <c r="G259" s="1">
        <v>0</v>
      </c>
      <c r="H259" s="1">
        <f t="shared" si="4"/>
        <v>1</v>
      </c>
      <c r="K259" s="1">
        <v>531</v>
      </c>
      <c r="L259" s="1">
        <v>84480</v>
      </c>
    </row>
    <row r="260" spans="1:12">
      <c r="A260" s="3">
        <v>36361</v>
      </c>
      <c r="B260" s="1" t="s">
        <v>6371</v>
      </c>
      <c r="C260" s="1">
        <v>1</v>
      </c>
      <c r="D260" s="1" t="s">
        <v>6372</v>
      </c>
      <c r="E260" s="1">
        <v>0</v>
      </c>
      <c r="F260" s="1">
        <v>0</v>
      </c>
      <c r="G260" s="1">
        <v>0</v>
      </c>
      <c r="H260" s="1">
        <f t="shared" si="4"/>
        <v>0</v>
      </c>
      <c r="I260" s="1">
        <f>STDEV(H260:H262)</f>
        <v>0</v>
      </c>
      <c r="J260" s="1">
        <f>I260/SQRT(3)</f>
        <v>0</v>
      </c>
      <c r="K260" s="1">
        <v>531</v>
      </c>
      <c r="L260" s="1">
        <v>45350</v>
      </c>
    </row>
    <row r="261" spans="1:12">
      <c r="A261" s="3">
        <v>36361</v>
      </c>
      <c r="B261" s="1" t="s">
        <v>6373</v>
      </c>
      <c r="C261" s="1">
        <v>2</v>
      </c>
      <c r="D261" s="1" t="s">
        <v>6374</v>
      </c>
      <c r="E261" s="1">
        <v>0</v>
      </c>
      <c r="F261" s="1">
        <v>0</v>
      </c>
      <c r="G261" s="1">
        <v>0</v>
      </c>
      <c r="H261" s="1">
        <f t="shared" si="4"/>
        <v>0</v>
      </c>
      <c r="K261" s="1">
        <v>531</v>
      </c>
      <c r="L261" s="1">
        <v>45350</v>
      </c>
    </row>
    <row r="262" spans="1:12">
      <c r="A262" s="3">
        <v>36361</v>
      </c>
      <c r="B262" s="1" t="s">
        <v>6375</v>
      </c>
      <c r="C262" s="1">
        <v>3</v>
      </c>
      <c r="D262" s="1" t="s">
        <v>6376</v>
      </c>
      <c r="E262" s="1">
        <v>0</v>
      </c>
      <c r="F262" s="1">
        <v>0</v>
      </c>
      <c r="G262" s="1">
        <v>0</v>
      </c>
      <c r="H262" s="1">
        <f t="shared" si="4"/>
        <v>0</v>
      </c>
      <c r="K262" s="1">
        <v>531</v>
      </c>
      <c r="L262" s="1">
        <v>45350</v>
      </c>
    </row>
    <row r="263" spans="1:12">
      <c r="A263" s="3">
        <v>36368</v>
      </c>
      <c r="B263" s="1" t="s">
        <v>6377</v>
      </c>
      <c r="C263" s="1">
        <v>1</v>
      </c>
      <c r="D263" s="1" t="s">
        <v>6378</v>
      </c>
      <c r="E263" s="1">
        <v>0</v>
      </c>
      <c r="F263" s="1">
        <v>0</v>
      </c>
      <c r="G263" s="1">
        <v>0</v>
      </c>
      <c r="H263" s="1">
        <f t="shared" si="4"/>
        <v>0</v>
      </c>
      <c r="I263" s="1">
        <f>STDEV(H263:H265)</f>
        <v>0.19245008972987526</v>
      </c>
      <c r="J263" s="1">
        <f>I263/SQRT(3)</f>
        <v>0.11111111111111112</v>
      </c>
      <c r="K263" s="1">
        <v>531</v>
      </c>
      <c r="L263" s="1">
        <v>45350</v>
      </c>
    </row>
    <row r="264" spans="1:12">
      <c r="A264" s="3">
        <v>36368</v>
      </c>
      <c r="B264" s="1" t="s">
        <v>6379</v>
      </c>
      <c r="C264" s="1">
        <v>2</v>
      </c>
      <c r="D264" s="1" t="s">
        <v>6670</v>
      </c>
      <c r="E264" s="1">
        <v>0</v>
      </c>
      <c r="F264" s="1">
        <v>0</v>
      </c>
      <c r="G264" s="1">
        <v>1</v>
      </c>
      <c r="H264" s="1">
        <f t="shared" si="4"/>
        <v>0.33333333333333331</v>
      </c>
      <c r="K264" s="1">
        <v>531</v>
      </c>
      <c r="L264" s="1">
        <v>45350</v>
      </c>
    </row>
    <row r="265" spans="1:12">
      <c r="A265" s="3">
        <v>36368</v>
      </c>
      <c r="B265" s="1" t="s">
        <v>6671</v>
      </c>
      <c r="C265" s="1">
        <v>3</v>
      </c>
      <c r="D265" s="1" t="s">
        <v>6672</v>
      </c>
      <c r="E265" s="1">
        <v>0</v>
      </c>
      <c r="F265" s="1">
        <v>0</v>
      </c>
      <c r="G265" s="1">
        <v>0</v>
      </c>
      <c r="H265" s="1">
        <f t="shared" si="4"/>
        <v>0</v>
      </c>
      <c r="K265" s="1">
        <v>531</v>
      </c>
      <c r="L265" s="1">
        <v>45350</v>
      </c>
    </row>
    <row r="266" spans="1:12">
      <c r="A266" s="3">
        <v>36375</v>
      </c>
      <c r="B266" s="1" t="s">
        <v>6673</v>
      </c>
      <c r="C266" s="1">
        <v>1</v>
      </c>
      <c r="D266" s="1" t="s">
        <v>6674</v>
      </c>
      <c r="E266" s="1">
        <v>0</v>
      </c>
      <c r="F266" s="1">
        <v>0</v>
      </c>
      <c r="G266" s="1">
        <v>0</v>
      </c>
      <c r="H266" s="1">
        <f t="shared" si="4"/>
        <v>0</v>
      </c>
      <c r="I266" s="1">
        <f>STDEV(H266:H268)</f>
        <v>0</v>
      </c>
      <c r="J266" s="1">
        <f>I266/SQRT(3)</f>
        <v>0</v>
      </c>
      <c r="K266" s="1">
        <v>531</v>
      </c>
      <c r="L266" s="1">
        <v>45352</v>
      </c>
    </row>
    <row r="267" spans="1:12">
      <c r="A267" s="3">
        <v>36375</v>
      </c>
      <c r="B267" s="1" t="s">
        <v>6675</v>
      </c>
      <c r="C267" s="1">
        <v>2</v>
      </c>
      <c r="D267" s="1" t="s">
        <v>6951</v>
      </c>
      <c r="E267" s="1">
        <v>0</v>
      </c>
      <c r="F267" s="1">
        <v>0</v>
      </c>
      <c r="G267" s="1">
        <v>0</v>
      </c>
      <c r="H267" s="1">
        <f t="shared" si="4"/>
        <v>0</v>
      </c>
      <c r="K267" s="1">
        <v>531</v>
      </c>
      <c r="L267" s="1">
        <v>45352</v>
      </c>
    </row>
    <row r="268" spans="1:12">
      <c r="A268" s="3">
        <v>36375</v>
      </c>
      <c r="B268" s="1" t="s">
        <v>6952</v>
      </c>
      <c r="C268" s="1">
        <v>3</v>
      </c>
      <c r="D268" s="1" t="s">
        <v>6953</v>
      </c>
      <c r="E268" s="1">
        <v>0</v>
      </c>
      <c r="F268" s="1">
        <v>0</v>
      </c>
      <c r="G268" s="1">
        <v>0</v>
      </c>
      <c r="H268" s="1">
        <f t="shared" si="4"/>
        <v>0</v>
      </c>
      <c r="K268" s="1">
        <v>531</v>
      </c>
      <c r="L268" s="1">
        <v>45352</v>
      </c>
    </row>
    <row r="269" spans="1:12">
      <c r="A269" s="3">
        <v>36382</v>
      </c>
      <c r="B269" s="1" t="s">
        <v>6954</v>
      </c>
      <c r="C269" s="1">
        <v>1</v>
      </c>
      <c r="D269" s="1" t="s">
        <v>6682</v>
      </c>
      <c r="E269" s="1">
        <v>0</v>
      </c>
      <c r="F269" s="1">
        <v>0</v>
      </c>
      <c r="G269" s="1">
        <v>0</v>
      </c>
      <c r="H269" s="1">
        <f t="shared" si="4"/>
        <v>0</v>
      </c>
      <c r="I269" s="1">
        <f>STDEV(H269:H271)</f>
        <v>0</v>
      </c>
      <c r="J269" s="1">
        <f>I269/SQRT(3)</f>
        <v>0</v>
      </c>
      <c r="K269" s="1">
        <v>661</v>
      </c>
      <c r="L269" s="1">
        <v>45352</v>
      </c>
    </row>
    <row r="270" spans="1:12">
      <c r="A270" s="3">
        <v>36382</v>
      </c>
      <c r="B270" s="1" t="s">
        <v>6683</v>
      </c>
      <c r="C270" s="1">
        <v>2</v>
      </c>
      <c r="D270" s="1" t="s">
        <v>6684</v>
      </c>
      <c r="E270" s="1">
        <v>0</v>
      </c>
      <c r="F270" s="1">
        <v>0</v>
      </c>
      <c r="G270" s="1">
        <v>0</v>
      </c>
      <c r="H270" s="1">
        <f t="shared" si="4"/>
        <v>0</v>
      </c>
      <c r="K270" s="1">
        <v>531</v>
      </c>
      <c r="L270" s="1">
        <v>45352</v>
      </c>
    </row>
    <row r="271" spans="1:12">
      <c r="A271" s="3">
        <v>36382</v>
      </c>
      <c r="B271" s="1" t="s">
        <v>6685</v>
      </c>
      <c r="C271" s="1">
        <v>3</v>
      </c>
      <c r="D271" s="1" t="s">
        <v>6686</v>
      </c>
      <c r="E271" s="1">
        <v>0</v>
      </c>
      <c r="F271" s="1">
        <v>0</v>
      </c>
      <c r="G271" s="1">
        <v>0</v>
      </c>
      <c r="H271" s="1">
        <f t="shared" si="4"/>
        <v>0</v>
      </c>
      <c r="K271" s="1">
        <v>531</v>
      </c>
      <c r="L271" s="1">
        <v>45352</v>
      </c>
    </row>
    <row r="272" spans="1:12">
      <c r="A272" s="3">
        <v>36389</v>
      </c>
      <c r="B272" s="1" t="s">
        <v>6687</v>
      </c>
      <c r="C272" s="1">
        <v>1</v>
      </c>
      <c r="D272" s="1" t="s">
        <v>6688</v>
      </c>
      <c r="E272" s="1">
        <v>0</v>
      </c>
      <c r="F272" s="1">
        <v>0</v>
      </c>
      <c r="G272" s="1">
        <v>0</v>
      </c>
      <c r="H272" s="1">
        <f t="shared" si="4"/>
        <v>0</v>
      </c>
      <c r="I272" s="1">
        <f>STDEV(H272:H274)</f>
        <v>0</v>
      </c>
      <c r="J272" s="1">
        <f>I272/SQRT(3)</f>
        <v>0</v>
      </c>
      <c r="K272" s="1">
        <v>531</v>
      </c>
      <c r="L272" s="1">
        <v>45352</v>
      </c>
    </row>
    <row r="273" spans="1:12">
      <c r="A273" s="3">
        <v>36389</v>
      </c>
      <c r="B273" s="1" t="s">
        <v>6689</v>
      </c>
      <c r="C273" s="1">
        <v>2</v>
      </c>
      <c r="D273" s="1" t="s">
        <v>6690</v>
      </c>
      <c r="E273" s="1">
        <v>0</v>
      </c>
      <c r="F273" s="1">
        <v>0</v>
      </c>
      <c r="G273" s="1">
        <v>0</v>
      </c>
      <c r="H273" s="1">
        <f t="shared" si="4"/>
        <v>0</v>
      </c>
      <c r="K273" s="1">
        <v>531</v>
      </c>
      <c r="L273" s="1">
        <v>45352</v>
      </c>
    </row>
    <row r="274" spans="1:12">
      <c r="A274" s="3">
        <v>36389</v>
      </c>
      <c r="B274" s="1" t="s">
        <v>6691</v>
      </c>
      <c r="C274" s="1">
        <v>3</v>
      </c>
      <c r="D274" s="1" t="s">
        <v>6692</v>
      </c>
      <c r="E274" s="1">
        <v>0</v>
      </c>
      <c r="F274" s="1">
        <v>0</v>
      </c>
      <c r="G274" s="1">
        <v>0</v>
      </c>
      <c r="H274" s="1">
        <f t="shared" si="4"/>
        <v>0</v>
      </c>
      <c r="K274" s="1">
        <v>531</v>
      </c>
      <c r="L274" s="1">
        <v>45352</v>
      </c>
    </row>
    <row r="275" spans="1:12">
      <c r="A275" s="3">
        <v>36307</v>
      </c>
      <c r="B275" s="1" t="s">
        <v>6693</v>
      </c>
      <c r="C275" s="1">
        <v>1</v>
      </c>
      <c r="D275" s="1" t="s">
        <v>6694</v>
      </c>
      <c r="E275" s="1">
        <v>0</v>
      </c>
      <c r="F275" s="1">
        <v>0</v>
      </c>
      <c r="G275" s="1">
        <v>0</v>
      </c>
      <c r="H275" s="1">
        <f t="shared" si="4"/>
        <v>0</v>
      </c>
      <c r="I275" s="1">
        <f>STDEV(H275:H277)</f>
        <v>0</v>
      </c>
      <c r="J275" s="1">
        <f>I275/SQRT(3)</f>
        <v>0</v>
      </c>
      <c r="K275" s="1">
        <v>531</v>
      </c>
      <c r="L275" s="1">
        <v>1667</v>
      </c>
    </row>
    <row r="276" spans="1:12">
      <c r="A276" s="3">
        <v>36307</v>
      </c>
      <c r="B276" s="1" t="s">
        <v>6695</v>
      </c>
      <c r="C276" s="1">
        <v>2</v>
      </c>
      <c r="D276" s="1" t="s">
        <v>6696</v>
      </c>
      <c r="E276" s="1">
        <v>0</v>
      </c>
      <c r="F276" s="1">
        <v>0</v>
      </c>
      <c r="G276" s="1">
        <v>0</v>
      </c>
      <c r="H276" s="1">
        <f t="shared" si="4"/>
        <v>0</v>
      </c>
      <c r="K276" s="1">
        <v>531</v>
      </c>
      <c r="L276" s="1">
        <v>1667</v>
      </c>
    </row>
    <row r="277" spans="1:12">
      <c r="A277" s="3">
        <v>36307</v>
      </c>
      <c r="B277" s="1" t="s">
        <v>6697</v>
      </c>
      <c r="C277" s="1">
        <v>3</v>
      </c>
      <c r="D277" s="1" t="s">
        <v>6698</v>
      </c>
      <c r="E277" s="1">
        <v>0</v>
      </c>
      <c r="F277" s="1">
        <v>0</v>
      </c>
      <c r="G277" s="1">
        <v>0</v>
      </c>
      <c r="H277" s="1">
        <f t="shared" si="4"/>
        <v>0</v>
      </c>
      <c r="K277" s="1">
        <v>531</v>
      </c>
      <c r="L277" s="1">
        <v>1667</v>
      </c>
    </row>
    <row r="278" spans="1:12">
      <c r="A278" s="3">
        <v>36312</v>
      </c>
      <c r="B278" s="1" t="s">
        <v>6411</v>
      </c>
      <c r="C278" s="1">
        <v>1</v>
      </c>
      <c r="D278" s="1" t="s">
        <v>6412</v>
      </c>
      <c r="E278" s="1">
        <v>0</v>
      </c>
      <c r="F278" s="1">
        <v>0</v>
      </c>
      <c r="G278" s="1">
        <v>0</v>
      </c>
      <c r="H278" s="1">
        <f t="shared" si="4"/>
        <v>0</v>
      </c>
      <c r="I278" s="1">
        <f>STDEV(H278:H280)</f>
        <v>0</v>
      </c>
      <c r="J278" s="1">
        <f>I278/SQRT(3)</f>
        <v>0</v>
      </c>
      <c r="K278" s="1">
        <v>661</v>
      </c>
      <c r="L278" s="1">
        <v>1667</v>
      </c>
    </row>
    <row r="279" spans="1:12">
      <c r="A279" s="3">
        <v>36312</v>
      </c>
      <c r="B279" s="1" t="s">
        <v>6413</v>
      </c>
      <c r="C279" s="1">
        <v>2</v>
      </c>
      <c r="D279" s="1" t="s">
        <v>6414</v>
      </c>
      <c r="E279" s="1">
        <v>0</v>
      </c>
      <c r="F279" s="1">
        <v>0</v>
      </c>
      <c r="G279" s="1">
        <v>0</v>
      </c>
      <c r="H279" s="1">
        <f t="shared" si="4"/>
        <v>0</v>
      </c>
      <c r="K279" s="1">
        <v>661</v>
      </c>
      <c r="L279" s="1">
        <v>1667</v>
      </c>
    </row>
    <row r="280" spans="1:12">
      <c r="A280" s="3">
        <v>36312</v>
      </c>
      <c r="B280" s="1" t="s">
        <v>6415</v>
      </c>
      <c r="C280" s="1">
        <v>3</v>
      </c>
      <c r="D280" s="1" t="s">
        <v>6416</v>
      </c>
      <c r="E280" s="1">
        <v>0</v>
      </c>
      <c r="F280" s="1">
        <v>0</v>
      </c>
      <c r="G280" s="1">
        <v>0</v>
      </c>
      <c r="H280" s="1">
        <f t="shared" si="4"/>
        <v>0</v>
      </c>
      <c r="K280" s="1">
        <v>531</v>
      </c>
      <c r="L280" s="1">
        <v>1667</v>
      </c>
    </row>
    <row r="281" spans="1:12">
      <c r="A281" s="3">
        <v>36319</v>
      </c>
      <c r="B281" s="1" t="s">
        <v>6417</v>
      </c>
      <c r="C281" s="1">
        <v>1</v>
      </c>
      <c r="D281" s="1" t="s">
        <v>6418</v>
      </c>
      <c r="E281" s="1">
        <v>0</v>
      </c>
      <c r="F281" s="1">
        <v>0</v>
      </c>
      <c r="G281" s="1">
        <v>0</v>
      </c>
      <c r="H281" s="1">
        <f t="shared" si="4"/>
        <v>0</v>
      </c>
      <c r="I281" s="1">
        <f>STDEV(H281:H283)</f>
        <v>0</v>
      </c>
      <c r="J281" s="1">
        <f>I281/SQRT(3)</f>
        <v>0</v>
      </c>
      <c r="K281" s="1">
        <v>661</v>
      </c>
      <c r="L281" s="1">
        <v>1667</v>
      </c>
    </row>
    <row r="282" spans="1:12">
      <c r="A282" s="3">
        <v>36319</v>
      </c>
      <c r="B282" s="1" t="s">
        <v>6419</v>
      </c>
      <c r="C282" s="1">
        <v>2</v>
      </c>
      <c r="D282" s="1" t="s">
        <v>6116</v>
      </c>
      <c r="E282" s="1">
        <v>0</v>
      </c>
      <c r="F282" s="1">
        <v>0</v>
      </c>
      <c r="G282" s="1">
        <v>0</v>
      </c>
      <c r="H282" s="1">
        <f t="shared" si="4"/>
        <v>0</v>
      </c>
      <c r="K282" s="1">
        <v>661</v>
      </c>
      <c r="L282" s="1">
        <v>1667</v>
      </c>
    </row>
    <row r="283" spans="1:12">
      <c r="A283" s="3">
        <v>36319</v>
      </c>
      <c r="B283" s="1" t="s">
        <v>6117</v>
      </c>
      <c r="C283" s="1">
        <v>3</v>
      </c>
      <c r="D283" s="1" t="s">
        <v>6118</v>
      </c>
      <c r="E283" s="1">
        <v>0</v>
      </c>
      <c r="F283" s="1">
        <v>0</v>
      </c>
      <c r="G283" s="1">
        <v>0</v>
      </c>
      <c r="H283" s="1">
        <f t="shared" si="4"/>
        <v>0</v>
      </c>
      <c r="K283" s="1">
        <v>531</v>
      </c>
      <c r="L283" s="1">
        <v>1667</v>
      </c>
    </row>
    <row r="284" spans="1:12">
      <c r="A284" s="3">
        <v>36326</v>
      </c>
      <c r="B284" s="1" t="s">
        <v>6119</v>
      </c>
      <c r="C284" s="1">
        <v>1</v>
      </c>
      <c r="D284" s="1" t="s">
        <v>6120</v>
      </c>
      <c r="E284" s="1">
        <v>0</v>
      </c>
      <c r="F284" s="1">
        <v>0</v>
      </c>
      <c r="G284" s="1">
        <v>0</v>
      </c>
      <c r="H284" s="1">
        <f t="shared" si="4"/>
        <v>0</v>
      </c>
      <c r="I284" s="1">
        <f>STDEV(H284:H286)</f>
        <v>0</v>
      </c>
      <c r="J284" s="1">
        <f>I284/SQRT(3)</f>
        <v>0</v>
      </c>
      <c r="K284" s="1">
        <v>531</v>
      </c>
      <c r="L284" s="1">
        <v>1667</v>
      </c>
    </row>
    <row r="285" spans="1:12">
      <c r="A285" s="3">
        <v>36326</v>
      </c>
      <c r="B285" s="1" t="s">
        <v>5812</v>
      </c>
      <c r="C285" s="1">
        <v>2</v>
      </c>
      <c r="D285" s="1" t="s">
        <v>5813</v>
      </c>
      <c r="E285" s="1">
        <v>0</v>
      </c>
      <c r="F285" s="1">
        <v>0</v>
      </c>
      <c r="G285" s="1">
        <v>0</v>
      </c>
      <c r="H285" s="1">
        <f t="shared" si="4"/>
        <v>0</v>
      </c>
      <c r="K285" s="1">
        <v>661</v>
      </c>
      <c r="L285" s="1">
        <v>1667</v>
      </c>
    </row>
    <row r="286" spans="1:12">
      <c r="A286" s="3">
        <v>36326</v>
      </c>
      <c r="B286" s="1" t="s">
        <v>5814</v>
      </c>
      <c r="C286" s="1">
        <v>3</v>
      </c>
      <c r="D286" s="1" t="s">
        <v>5815</v>
      </c>
      <c r="E286" s="1">
        <v>0</v>
      </c>
      <c r="F286" s="1">
        <v>0</v>
      </c>
      <c r="G286" s="1">
        <v>0</v>
      </c>
      <c r="H286" s="1">
        <f t="shared" si="4"/>
        <v>0</v>
      </c>
      <c r="K286" s="1">
        <v>661</v>
      </c>
      <c r="L286" s="1">
        <v>1667</v>
      </c>
    </row>
    <row r="287" spans="1:12">
      <c r="A287" s="3">
        <v>36333</v>
      </c>
      <c r="B287" s="1" t="s">
        <v>5513</v>
      </c>
      <c r="C287" s="1">
        <v>1</v>
      </c>
      <c r="D287" s="1" t="s">
        <v>5514</v>
      </c>
      <c r="E287" s="1">
        <v>0</v>
      </c>
      <c r="F287" s="1">
        <v>0</v>
      </c>
      <c r="G287" s="1">
        <v>0</v>
      </c>
      <c r="H287" s="1">
        <f t="shared" si="4"/>
        <v>0</v>
      </c>
      <c r="I287" s="1">
        <f>STDEV(H287:H289)</f>
        <v>0</v>
      </c>
      <c r="J287" s="1">
        <f>I287/SQRT(3)</f>
        <v>0</v>
      </c>
      <c r="K287" s="1">
        <v>661</v>
      </c>
      <c r="L287" s="1">
        <v>1667</v>
      </c>
    </row>
    <row r="288" spans="1:12">
      <c r="A288" s="3">
        <v>36333</v>
      </c>
      <c r="B288" s="1" t="s">
        <v>5515</v>
      </c>
      <c r="C288" s="1">
        <v>2</v>
      </c>
      <c r="D288" s="1" t="s">
        <v>5516</v>
      </c>
      <c r="E288" s="1">
        <v>0</v>
      </c>
      <c r="F288" s="1">
        <v>0</v>
      </c>
      <c r="G288" s="1">
        <v>0</v>
      </c>
      <c r="H288" s="1">
        <f t="shared" si="4"/>
        <v>0</v>
      </c>
      <c r="K288" s="1">
        <v>661</v>
      </c>
      <c r="L288" s="1">
        <v>1667</v>
      </c>
    </row>
    <row r="289" spans="1:12">
      <c r="A289" s="3">
        <v>36333</v>
      </c>
      <c r="B289" s="1" t="s">
        <v>5517</v>
      </c>
      <c r="C289" s="1">
        <v>3</v>
      </c>
      <c r="D289" s="1" t="s">
        <v>5518</v>
      </c>
      <c r="E289" s="1">
        <v>0</v>
      </c>
      <c r="F289" s="1">
        <v>0</v>
      </c>
      <c r="G289" s="1">
        <v>0</v>
      </c>
      <c r="H289" s="1">
        <f t="shared" si="4"/>
        <v>0</v>
      </c>
      <c r="K289" s="1">
        <v>661</v>
      </c>
      <c r="L289" s="1">
        <v>1667</v>
      </c>
    </row>
    <row r="290" spans="1:12">
      <c r="A290" s="3">
        <v>36340</v>
      </c>
      <c r="B290" s="1" t="s">
        <v>5519</v>
      </c>
      <c r="C290" s="1">
        <v>1</v>
      </c>
      <c r="D290" s="1" t="s">
        <v>5520</v>
      </c>
      <c r="E290" s="1">
        <v>0</v>
      </c>
      <c r="F290" s="1">
        <v>0</v>
      </c>
      <c r="G290" s="1">
        <v>0</v>
      </c>
      <c r="H290" s="1">
        <f t="shared" si="4"/>
        <v>0</v>
      </c>
      <c r="I290" s="1">
        <f>STDEV(H290:H292)</f>
        <v>0</v>
      </c>
      <c r="J290" s="1">
        <f>I290/SQRT(3)</f>
        <v>0</v>
      </c>
      <c r="K290" s="1">
        <v>531</v>
      </c>
      <c r="L290" s="1">
        <v>1667</v>
      </c>
    </row>
    <row r="291" spans="1:12">
      <c r="A291" s="3">
        <v>36340</v>
      </c>
      <c r="B291" s="1" t="s">
        <v>5521</v>
      </c>
      <c r="C291" s="1">
        <v>2</v>
      </c>
      <c r="D291" s="1" t="s">
        <v>5832</v>
      </c>
      <c r="E291" s="1">
        <v>0</v>
      </c>
      <c r="F291" s="1">
        <v>0</v>
      </c>
      <c r="G291" s="1">
        <v>0</v>
      </c>
      <c r="H291" s="1">
        <f t="shared" si="4"/>
        <v>0</v>
      </c>
      <c r="K291" s="1">
        <v>531</v>
      </c>
      <c r="L291" s="1">
        <v>1667</v>
      </c>
    </row>
    <row r="292" spans="1:12">
      <c r="A292" s="3">
        <v>36340</v>
      </c>
      <c r="B292" s="1" t="s">
        <v>5833</v>
      </c>
      <c r="C292" s="1">
        <v>3</v>
      </c>
      <c r="D292" s="1" t="s">
        <v>5834</v>
      </c>
      <c r="E292" s="1">
        <v>0</v>
      </c>
      <c r="F292" s="1">
        <v>0</v>
      </c>
      <c r="G292" s="1">
        <v>0</v>
      </c>
      <c r="H292" s="1">
        <f t="shared" si="4"/>
        <v>0</v>
      </c>
      <c r="K292" s="1">
        <v>531</v>
      </c>
      <c r="L292" s="1">
        <v>1667</v>
      </c>
    </row>
    <row r="293" spans="1:12">
      <c r="A293" s="3">
        <v>36347</v>
      </c>
      <c r="B293" s="1" t="s">
        <v>5835</v>
      </c>
      <c r="C293" s="1">
        <v>1</v>
      </c>
      <c r="D293" s="1" t="s">
        <v>5836</v>
      </c>
      <c r="E293" s="1">
        <v>0</v>
      </c>
      <c r="F293" s="1">
        <v>0</v>
      </c>
      <c r="G293" s="1">
        <v>0</v>
      </c>
      <c r="H293" s="1">
        <f t="shared" si="4"/>
        <v>0</v>
      </c>
      <c r="I293" s="1">
        <f>STDEV(H293:H295)</f>
        <v>0.19245008972987526</v>
      </c>
      <c r="J293" s="1">
        <f>I293/SQRT(3)</f>
        <v>0.11111111111111112</v>
      </c>
      <c r="K293" s="1">
        <v>661</v>
      </c>
      <c r="L293" s="1">
        <v>1667</v>
      </c>
    </row>
    <row r="294" spans="1:12">
      <c r="A294" s="3">
        <v>36347</v>
      </c>
      <c r="B294" s="1" t="s">
        <v>5837</v>
      </c>
      <c r="C294" s="1">
        <v>2</v>
      </c>
      <c r="D294" s="1" t="s">
        <v>5838</v>
      </c>
      <c r="E294" s="1">
        <v>0</v>
      </c>
      <c r="F294" s="1">
        <v>1</v>
      </c>
      <c r="G294" s="1">
        <v>0</v>
      </c>
      <c r="H294" s="1">
        <f t="shared" si="4"/>
        <v>0.33333333333333331</v>
      </c>
      <c r="K294" s="1">
        <v>661</v>
      </c>
      <c r="L294" s="1">
        <v>1667</v>
      </c>
    </row>
    <row r="295" spans="1:12">
      <c r="A295" s="3">
        <v>36347</v>
      </c>
      <c r="B295" s="1" t="s">
        <v>5839</v>
      </c>
      <c r="C295" s="1">
        <v>3</v>
      </c>
      <c r="D295" s="1" t="s">
        <v>5840</v>
      </c>
      <c r="E295" s="1">
        <v>0</v>
      </c>
      <c r="F295" s="1">
        <v>0</v>
      </c>
      <c r="G295" s="1">
        <v>0</v>
      </c>
      <c r="H295" s="1">
        <f t="shared" si="4"/>
        <v>0</v>
      </c>
      <c r="K295" s="1">
        <v>531</v>
      </c>
      <c r="L295" s="1">
        <v>1667</v>
      </c>
    </row>
    <row r="296" spans="1:12">
      <c r="A296" s="3">
        <v>36354</v>
      </c>
      <c r="B296" s="1" t="s">
        <v>5841</v>
      </c>
      <c r="C296" s="1">
        <v>1</v>
      </c>
      <c r="D296" s="1" t="s">
        <v>5842</v>
      </c>
      <c r="E296" s="1">
        <v>0</v>
      </c>
      <c r="F296" s="1">
        <v>0</v>
      </c>
      <c r="G296" s="1">
        <v>1</v>
      </c>
      <c r="H296" s="1">
        <f t="shared" si="4"/>
        <v>0.33333333333333331</v>
      </c>
      <c r="I296" s="1">
        <f>STDEV(H296:H298)</f>
        <v>0.19245008972987526</v>
      </c>
      <c r="J296" s="1">
        <f>I296/SQRT(3)</f>
        <v>0.11111111111111112</v>
      </c>
      <c r="K296" s="1">
        <v>531</v>
      </c>
      <c r="L296" s="1">
        <v>1667</v>
      </c>
    </row>
    <row r="297" spans="1:12">
      <c r="A297" s="3">
        <v>36354</v>
      </c>
      <c r="B297" s="1" t="s">
        <v>5843</v>
      </c>
      <c r="C297" s="1">
        <v>2</v>
      </c>
      <c r="D297" s="1" t="s">
        <v>5844</v>
      </c>
      <c r="E297" s="1">
        <v>0</v>
      </c>
      <c r="F297" s="1">
        <v>0</v>
      </c>
      <c r="G297" s="1">
        <v>0</v>
      </c>
      <c r="H297" s="1">
        <f t="shared" si="4"/>
        <v>0</v>
      </c>
      <c r="K297" s="1">
        <v>661</v>
      </c>
      <c r="L297" s="1">
        <v>1667</v>
      </c>
    </row>
    <row r="298" spans="1:12">
      <c r="A298" s="3">
        <v>36354</v>
      </c>
      <c r="B298" s="1" t="s">
        <v>5845</v>
      </c>
      <c r="C298" s="1">
        <v>3</v>
      </c>
      <c r="D298" s="1" t="s">
        <v>6455</v>
      </c>
      <c r="E298" s="1">
        <v>0</v>
      </c>
      <c r="F298" s="1">
        <v>0</v>
      </c>
      <c r="G298" s="1">
        <v>0</v>
      </c>
      <c r="H298" s="1">
        <f t="shared" si="4"/>
        <v>0</v>
      </c>
      <c r="K298" s="1">
        <v>531</v>
      </c>
      <c r="L298" s="1">
        <v>1667</v>
      </c>
    </row>
    <row r="299" spans="1:12">
      <c r="A299" s="3">
        <v>36361</v>
      </c>
      <c r="B299" s="1" t="s">
        <v>6456</v>
      </c>
      <c r="C299" s="1">
        <v>1</v>
      </c>
      <c r="D299" s="1" t="s">
        <v>6457</v>
      </c>
      <c r="E299" s="1">
        <v>0</v>
      </c>
      <c r="F299" s="1">
        <v>1</v>
      </c>
      <c r="G299" s="1">
        <v>0</v>
      </c>
      <c r="H299" s="1">
        <f t="shared" si="4"/>
        <v>0.33333333333333331</v>
      </c>
      <c r="I299" s="1">
        <f>STDEV(H299:H301)</f>
        <v>0.19245008972987526</v>
      </c>
      <c r="J299" s="1">
        <f>I299/SQRT(3)</f>
        <v>0.11111111111111112</v>
      </c>
      <c r="K299" s="1">
        <v>531</v>
      </c>
      <c r="L299" s="1">
        <v>1667</v>
      </c>
    </row>
    <row r="300" spans="1:12">
      <c r="A300" s="3">
        <v>36361</v>
      </c>
      <c r="B300" s="1" t="s">
        <v>6458</v>
      </c>
      <c r="C300" s="1">
        <v>2</v>
      </c>
      <c r="D300" s="1" t="s">
        <v>6755</v>
      </c>
      <c r="E300" s="1">
        <v>0</v>
      </c>
      <c r="F300" s="1">
        <v>0</v>
      </c>
      <c r="G300" s="1">
        <v>1</v>
      </c>
      <c r="H300" s="1">
        <f t="shared" si="4"/>
        <v>0.33333333333333331</v>
      </c>
      <c r="K300" s="1">
        <v>531</v>
      </c>
      <c r="L300" s="1">
        <v>1667</v>
      </c>
    </row>
    <row r="301" spans="1:12">
      <c r="A301" s="3">
        <v>36361</v>
      </c>
      <c r="B301" s="1" t="s">
        <v>6756</v>
      </c>
      <c r="C301" s="1">
        <v>3</v>
      </c>
      <c r="D301" s="1" t="s">
        <v>6757</v>
      </c>
      <c r="E301" s="1">
        <v>1</v>
      </c>
      <c r="F301" s="1">
        <v>1</v>
      </c>
      <c r="G301" s="1">
        <v>0</v>
      </c>
      <c r="H301" s="1">
        <f t="shared" si="4"/>
        <v>0.66666666666666663</v>
      </c>
      <c r="K301" s="1">
        <v>531</v>
      </c>
      <c r="L301" s="1">
        <v>1667</v>
      </c>
    </row>
    <row r="302" spans="1:12">
      <c r="A302" s="3">
        <v>36368</v>
      </c>
      <c r="B302" s="1" t="s">
        <v>6758</v>
      </c>
      <c r="C302" s="1">
        <v>1</v>
      </c>
      <c r="D302" s="1" t="s">
        <v>6759</v>
      </c>
      <c r="E302" s="1">
        <v>0</v>
      </c>
      <c r="F302" s="1">
        <v>0</v>
      </c>
      <c r="G302" s="1">
        <v>0</v>
      </c>
      <c r="H302" s="1">
        <f t="shared" si="4"/>
        <v>0</v>
      </c>
      <c r="I302" s="1">
        <f>STDEV(H302:H304)</f>
        <v>0.33333333333333337</v>
      </c>
      <c r="J302" s="1">
        <f>I302/SQRT(3)</f>
        <v>0.19245008972987529</v>
      </c>
      <c r="K302" s="1">
        <v>531</v>
      </c>
      <c r="L302" s="1">
        <v>1667</v>
      </c>
    </row>
    <row r="303" spans="1:12">
      <c r="A303" s="3">
        <v>36368</v>
      </c>
      <c r="B303" s="1" t="s">
        <v>6760</v>
      </c>
      <c r="C303" s="1">
        <v>2</v>
      </c>
      <c r="D303" s="1" t="s">
        <v>6761</v>
      </c>
      <c r="E303" s="1">
        <v>2</v>
      </c>
      <c r="F303" s="1">
        <v>0</v>
      </c>
      <c r="G303" s="1">
        <v>0</v>
      </c>
      <c r="H303" s="1">
        <f t="shared" si="4"/>
        <v>0.66666666666666663</v>
      </c>
      <c r="K303" s="1">
        <v>531</v>
      </c>
      <c r="L303" s="1">
        <v>1667</v>
      </c>
    </row>
    <row r="304" spans="1:12">
      <c r="A304" s="3">
        <v>36368</v>
      </c>
      <c r="B304" s="1" t="s">
        <v>6762</v>
      </c>
      <c r="C304" s="1">
        <v>3</v>
      </c>
      <c r="D304" s="1" t="s">
        <v>6763</v>
      </c>
      <c r="E304" s="1">
        <v>0</v>
      </c>
      <c r="F304" s="1">
        <v>0</v>
      </c>
      <c r="G304" s="1">
        <v>1</v>
      </c>
      <c r="H304" s="1">
        <f t="shared" si="4"/>
        <v>0.33333333333333331</v>
      </c>
      <c r="K304" s="1">
        <v>531</v>
      </c>
      <c r="L304" s="1">
        <v>1667</v>
      </c>
    </row>
    <row r="305" spans="1:12">
      <c r="A305" s="3">
        <v>36375</v>
      </c>
      <c r="B305" s="1" t="s">
        <v>6764</v>
      </c>
      <c r="C305" s="1">
        <v>1</v>
      </c>
      <c r="D305" s="1" t="s">
        <v>6481</v>
      </c>
      <c r="E305" s="1">
        <v>0</v>
      </c>
      <c r="F305" s="1">
        <v>0</v>
      </c>
      <c r="G305" s="1">
        <v>0</v>
      </c>
      <c r="H305" s="1">
        <f t="shared" si="4"/>
        <v>0</v>
      </c>
      <c r="I305" s="1">
        <f>STDEV(H305:H307)</f>
        <v>0</v>
      </c>
      <c r="J305" s="1">
        <f>I305/SQRT(3)</f>
        <v>0</v>
      </c>
      <c r="K305" s="1">
        <v>531</v>
      </c>
      <c r="L305" s="1">
        <v>1667</v>
      </c>
    </row>
    <row r="306" spans="1:12">
      <c r="A306" s="3">
        <v>36375</v>
      </c>
      <c r="B306" s="1" t="s">
        <v>6482</v>
      </c>
      <c r="C306" s="1">
        <v>2</v>
      </c>
      <c r="D306" s="1" t="s">
        <v>6483</v>
      </c>
      <c r="E306" s="1">
        <v>0</v>
      </c>
      <c r="F306" s="1">
        <v>0</v>
      </c>
      <c r="G306" s="1">
        <v>0</v>
      </c>
      <c r="H306" s="1">
        <f t="shared" si="4"/>
        <v>0</v>
      </c>
      <c r="K306" s="1">
        <v>531</v>
      </c>
      <c r="L306" s="1">
        <v>1667</v>
      </c>
    </row>
    <row r="307" spans="1:12">
      <c r="A307" s="3">
        <v>36375</v>
      </c>
      <c r="B307" s="1" t="s">
        <v>6484</v>
      </c>
      <c r="C307" s="1">
        <v>3</v>
      </c>
      <c r="D307" s="1" t="s">
        <v>6485</v>
      </c>
      <c r="E307" s="1">
        <v>0</v>
      </c>
      <c r="F307" s="1">
        <v>0</v>
      </c>
      <c r="G307" s="1">
        <v>0</v>
      </c>
      <c r="H307" s="1">
        <f t="shared" si="4"/>
        <v>0</v>
      </c>
      <c r="K307" s="1">
        <v>531</v>
      </c>
      <c r="L307" s="1">
        <v>1667</v>
      </c>
    </row>
    <row r="308" spans="1:12">
      <c r="A308" s="3">
        <v>36382</v>
      </c>
      <c r="B308" s="1" t="s">
        <v>6773</v>
      </c>
      <c r="C308" s="1">
        <v>1</v>
      </c>
      <c r="D308" s="1" t="s">
        <v>6774</v>
      </c>
      <c r="E308" s="1">
        <v>0</v>
      </c>
      <c r="F308" s="1">
        <v>0</v>
      </c>
      <c r="G308" s="1">
        <v>0</v>
      </c>
      <c r="H308" s="1">
        <f t="shared" si="4"/>
        <v>0</v>
      </c>
      <c r="I308" s="1">
        <f>STDEV(H308:H310)</f>
        <v>0.19245008972987526</v>
      </c>
      <c r="J308" s="1">
        <f>I308/SQRT(3)</f>
        <v>0.11111111111111112</v>
      </c>
      <c r="K308" s="1">
        <v>661</v>
      </c>
      <c r="L308" s="1">
        <v>1667</v>
      </c>
    </row>
    <row r="309" spans="1:12">
      <c r="A309" s="3">
        <v>36382</v>
      </c>
      <c r="B309" s="1" t="s">
        <v>6775</v>
      </c>
      <c r="C309" s="1">
        <v>2</v>
      </c>
      <c r="D309" s="1" t="s">
        <v>6490</v>
      </c>
      <c r="E309" s="1">
        <v>0</v>
      </c>
      <c r="F309" s="1">
        <v>1</v>
      </c>
      <c r="G309" s="1">
        <v>0</v>
      </c>
      <c r="H309" s="1">
        <f t="shared" si="4"/>
        <v>0.33333333333333331</v>
      </c>
      <c r="K309" s="1">
        <v>531</v>
      </c>
      <c r="L309" s="1">
        <v>1667</v>
      </c>
    </row>
    <row r="310" spans="1:12">
      <c r="A310" s="3">
        <v>36382</v>
      </c>
      <c r="B310" s="1" t="s">
        <v>6491</v>
      </c>
      <c r="C310" s="1">
        <v>3</v>
      </c>
      <c r="D310" s="1" t="s">
        <v>6492</v>
      </c>
      <c r="E310" s="1">
        <v>0</v>
      </c>
      <c r="F310" s="1">
        <v>0</v>
      </c>
      <c r="G310" s="1">
        <v>0</v>
      </c>
      <c r="H310" s="1">
        <f t="shared" si="4"/>
        <v>0</v>
      </c>
      <c r="K310" s="1">
        <v>531</v>
      </c>
      <c r="L310" s="1">
        <v>1667</v>
      </c>
    </row>
    <row r="311" spans="1:12">
      <c r="A311" s="3">
        <v>36389</v>
      </c>
      <c r="B311" s="1" t="s">
        <v>6192</v>
      </c>
      <c r="C311" s="1">
        <v>1</v>
      </c>
      <c r="D311" s="1" t="s">
        <v>6193</v>
      </c>
      <c r="E311" s="1">
        <v>0</v>
      </c>
      <c r="F311" s="1">
        <v>0</v>
      </c>
      <c r="G311" s="1">
        <v>0</v>
      </c>
      <c r="H311" s="1">
        <f t="shared" si="4"/>
        <v>0</v>
      </c>
      <c r="I311" s="1">
        <f>STDEV(H311:H313)</f>
        <v>0</v>
      </c>
      <c r="J311" s="1">
        <f>I311/SQRT(3)</f>
        <v>0</v>
      </c>
      <c r="K311" s="1">
        <v>531</v>
      </c>
      <c r="L311" s="1">
        <v>1667</v>
      </c>
    </row>
    <row r="312" spans="1:12">
      <c r="A312" s="3">
        <v>36389</v>
      </c>
      <c r="B312" s="1" t="s">
        <v>6500</v>
      </c>
      <c r="C312" s="1">
        <v>2</v>
      </c>
      <c r="D312" s="1" t="s">
        <v>6501</v>
      </c>
      <c r="E312" s="1">
        <v>0</v>
      </c>
      <c r="F312" s="1">
        <v>0</v>
      </c>
      <c r="G312" s="1">
        <v>0</v>
      </c>
      <c r="H312" s="1">
        <f t="shared" si="4"/>
        <v>0</v>
      </c>
      <c r="K312" s="1">
        <v>531</v>
      </c>
      <c r="L312" s="1">
        <v>1667</v>
      </c>
    </row>
    <row r="313" spans="1:12">
      <c r="A313" s="3">
        <v>36389</v>
      </c>
      <c r="B313" s="1" t="s">
        <v>6502</v>
      </c>
      <c r="C313" s="1">
        <v>3</v>
      </c>
      <c r="D313" s="1" t="s">
        <v>6503</v>
      </c>
      <c r="E313" s="1">
        <v>0</v>
      </c>
      <c r="F313" s="1">
        <v>0</v>
      </c>
      <c r="G313" s="1">
        <v>0</v>
      </c>
      <c r="H313" s="1">
        <f t="shared" si="4"/>
        <v>0</v>
      </c>
      <c r="K313" s="1">
        <v>531</v>
      </c>
      <c r="L313" s="1">
        <v>1667</v>
      </c>
    </row>
    <row r="314" spans="1:12">
      <c r="A314" s="3">
        <v>36307</v>
      </c>
      <c r="B314" s="1" t="s">
        <v>6504</v>
      </c>
      <c r="C314" s="1">
        <v>1</v>
      </c>
      <c r="D314" s="1" t="s">
        <v>6505</v>
      </c>
      <c r="E314" s="1">
        <v>0</v>
      </c>
      <c r="F314" s="1">
        <v>0</v>
      </c>
      <c r="G314" s="1">
        <v>0</v>
      </c>
      <c r="H314" s="1">
        <f t="shared" si="4"/>
        <v>0</v>
      </c>
      <c r="I314" s="1">
        <f>STDEV(H314:H316)</f>
        <v>0</v>
      </c>
      <c r="J314" s="1">
        <f>I314/SQRT(3)</f>
        <v>0</v>
      </c>
      <c r="K314" s="1">
        <v>531</v>
      </c>
      <c r="L314" s="1">
        <v>243970</v>
      </c>
    </row>
    <row r="315" spans="1:12">
      <c r="A315" s="3">
        <v>36307</v>
      </c>
      <c r="B315" s="1" t="s">
        <v>6506</v>
      </c>
      <c r="C315" s="1">
        <v>2</v>
      </c>
      <c r="D315" s="1" t="s">
        <v>6507</v>
      </c>
      <c r="E315" s="1">
        <v>0</v>
      </c>
      <c r="F315" s="1">
        <v>0</v>
      </c>
      <c r="G315" s="1">
        <v>0</v>
      </c>
      <c r="H315" s="1">
        <f t="shared" si="4"/>
        <v>0</v>
      </c>
      <c r="K315" s="1">
        <v>531</v>
      </c>
      <c r="L315" s="1">
        <v>243970</v>
      </c>
    </row>
    <row r="316" spans="1:12">
      <c r="A316" s="3">
        <v>36307</v>
      </c>
      <c r="B316" s="1" t="s">
        <v>6508</v>
      </c>
      <c r="C316" s="1">
        <v>3</v>
      </c>
      <c r="D316" s="1" t="s">
        <v>6509</v>
      </c>
      <c r="E316" s="1">
        <v>0</v>
      </c>
      <c r="F316" s="1">
        <v>0</v>
      </c>
      <c r="G316" s="1">
        <v>0</v>
      </c>
      <c r="H316" s="1">
        <f t="shared" si="4"/>
        <v>0</v>
      </c>
      <c r="K316" s="1">
        <v>531</v>
      </c>
      <c r="L316" s="1">
        <v>243970</v>
      </c>
    </row>
    <row r="317" spans="1:12">
      <c r="A317" s="3">
        <v>36312</v>
      </c>
      <c r="B317" s="1" t="s">
        <v>6510</v>
      </c>
      <c r="C317" s="1">
        <v>1</v>
      </c>
      <c r="D317" s="1" t="s">
        <v>6511</v>
      </c>
      <c r="E317" s="1">
        <v>0</v>
      </c>
      <c r="F317" s="1">
        <v>0</v>
      </c>
      <c r="G317" s="1">
        <v>0</v>
      </c>
      <c r="H317" s="1">
        <f t="shared" si="4"/>
        <v>0</v>
      </c>
      <c r="I317" s="1">
        <f>STDEV(H317:H319)</f>
        <v>0</v>
      </c>
      <c r="J317" s="1">
        <f>I317/SQRT(3)</f>
        <v>0</v>
      </c>
      <c r="K317" s="1">
        <v>661</v>
      </c>
      <c r="L317" s="1">
        <v>243970</v>
      </c>
    </row>
    <row r="318" spans="1:12">
      <c r="A318" s="3">
        <v>36312</v>
      </c>
      <c r="B318" s="1" t="s">
        <v>6512</v>
      </c>
      <c r="C318" s="1">
        <v>2</v>
      </c>
      <c r="D318" s="1" t="s">
        <v>6513</v>
      </c>
      <c r="E318" s="1">
        <v>0</v>
      </c>
      <c r="F318" s="1">
        <v>0</v>
      </c>
      <c r="G318" s="1">
        <v>0</v>
      </c>
      <c r="H318" s="1">
        <f t="shared" si="4"/>
        <v>0</v>
      </c>
      <c r="K318" s="1">
        <v>661</v>
      </c>
      <c r="L318" s="1">
        <v>243970</v>
      </c>
    </row>
    <row r="319" spans="1:12">
      <c r="A319" s="3">
        <v>36312</v>
      </c>
      <c r="B319" s="1" t="s">
        <v>6514</v>
      </c>
      <c r="C319" s="1">
        <v>3</v>
      </c>
      <c r="D319" s="1" t="s">
        <v>6515</v>
      </c>
      <c r="E319" s="1">
        <v>0</v>
      </c>
      <c r="F319" s="1">
        <v>0</v>
      </c>
      <c r="G319" s="1">
        <v>0</v>
      </c>
      <c r="H319" s="1">
        <f t="shared" si="4"/>
        <v>0</v>
      </c>
      <c r="K319" s="1">
        <v>531</v>
      </c>
      <c r="L319" s="1">
        <v>243970</v>
      </c>
    </row>
    <row r="320" spans="1:12">
      <c r="A320" s="3">
        <v>36319</v>
      </c>
      <c r="B320" s="1" t="s">
        <v>6516</v>
      </c>
      <c r="C320" s="1">
        <v>1</v>
      </c>
      <c r="D320" s="1" t="s">
        <v>6517</v>
      </c>
      <c r="E320" s="1">
        <v>0</v>
      </c>
      <c r="F320" s="1">
        <v>0</v>
      </c>
      <c r="G320" s="1">
        <v>0</v>
      </c>
      <c r="H320" s="1">
        <f t="shared" si="4"/>
        <v>0</v>
      </c>
      <c r="I320" s="1">
        <f>STDEV(H320:H322)</f>
        <v>0</v>
      </c>
      <c r="J320" s="1">
        <f>I320/SQRT(3)</f>
        <v>0</v>
      </c>
      <c r="K320" s="1">
        <v>661</v>
      </c>
      <c r="L320" s="1">
        <v>243970</v>
      </c>
    </row>
    <row r="321" spans="1:12">
      <c r="A321" s="3">
        <v>36319</v>
      </c>
      <c r="B321" s="1" t="s">
        <v>6518</v>
      </c>
      <c r="C321" s="1">
        <v>2</v>
      </c>
      <c r="D321" s="1" t="s">
        <v>6519</v>
      </c>
      <c r="E321" s="1">
        <v>0</v>
      </c>
      <c r="F321" s="1">
        <v>0</v>
      </c>
      <c r="G321" s="1">
        <v>0</v>
      </c>
      <c r="H321" s="1">
        <f t="shared" si="4"/>
        <v>0</v>
      </c>
      <c r="K321" s="1">
        <v>661</v>
      </c>
      <c r="L321" s="1">
        <v>243970</v>
      </c>
    </row>
    <row r="322" spans="1:12">
      <c r="A322" s="3">
        <v>36319</v>
      </c>
      <c r="B322" s="1" t="s">
        <v>6520</v>
      </c>
      <c r="C322" s="1">
        <v>3</v>
      </c>
      <c r="D322" s="1" t="s">
        <v>6807</v>
      </c>
      <c r="E322" s="1">
        <v>0</v>
      </c>
      <c r="F322" s="1">
        <v>0</v>
      </c>
      <c r="G322" s="1">
        <v>0</v>
      </c>
      <c r="H322" s="1">
        <f t="shared" ref="H322:H385" si="5">AVERAGE(E322:G322)</f>
        <v>0</v>
      </c>
      <c r="K322" s="1">
        <v>531</v>
      </c>
      <c r="L322" s="1">
        <v>243970</v>
      </c>
    </row>
    <row r="323" spans="1:12">
      <c r="A323" s="3">
        <v>36326</v>
      </c>
      <c r="B323" s="1" t="s">
        <v>6808</v>
      </c>
      <c r="C323" s="1">
        <v>1</v>
      </c>
      <c r="D323" s="1" t="s">
        <v>6809</v>
      </c>
      <c r="E323" s="1">
        <v>0</v>
      </c>
      <c r="F323" s="1">
        <v>0</v>
      </c>
      <c r="G323" s="1">
        <v>1</v>
      </c>
      <c r="H323" s="1">
        <f t="shared" si="5"/>
        <v>0.33333333333333331</v>
      </c>
      <c r="I323" s="1">
        <f>STDEV(H323:H325)</f>
        <v>0.19245008972987526</v>
      </c>
      <c r="J323" s="1">
        <f>I323/SQRT(3)</f>
        <v>0.11111111111111112</v>
      </c>
      <c r="K323" s="1">
        <v>531</v>
      </c>
      <c r="L323" s="1">
        <v>243970</v>
      </c>
    </row>
    <row r="324" spans="1:12">
      <c r="A324" s="3">
        <v>36326</v>
      </c>
      <c r="B324" s="1" t="s">
        <v>6810</v>
      </c>
      <c r="C324" s="1">
        <v>2</v>
      </c>
      <c r="D324" s="1" t="s">
        <v>6811</v>
      </c>
      <c r="E324" s="1">
        <v>0</v>
      </c>
      <c r="F324" s="1">
        <v>0</v>
      </c>
      <c r="G324" s="1">
        <v>0</v>
      </c>
      <c r="H324" s="1">
        <f t="shared" si="5"/>
        <v>0</v>
      </c>
      <c r="K324" s="1">
        <v>661</v>
      </c>
      <c r="L324" s="1">
        <v>243970</v>
      </c>
    </row>
    <row r="325" spans="1:12">
      <c r="A325" s="3">
        <v>36326</v>
      </c>
      <c r="B325" s="1" t="s">
        <v>6812</v>
      </c>
      <c r="C325" s="1">
        <v>3</v>
      </c>
      <c r="D325" s="1" t="s">
        <v>6813</v>
      </c>
      <c r="E325" s="1">
        <v>0</v>
      </c>
      <c r="F325" s="1">
        <v>0</v>
      </c>
      <c r="G325" s="1">
        <v>0</v>
      </c>
      <c r="H325" s="1">
        <f t="shared" si="5"/>
        <v>0</v>
      </c>
      <c r="K325" s="1">
        <v>661</v>
      </c>
      <c r="L325" s="1">
        <v>243970</v>
      </c>
    </row>
    <row r="326" spans="1:12">
      <c r="A326" s="3">
        <v>36333</v>
      </c>
      <c r="B326" s="1" t="s">
        <v>6814</v>
      </c>
      <c r="C326" s="1">
        <v>1</v>
      </c>
      <c r="D326" s="1" t="s">
        <v>6914</v>
      </c>
      <c r="E326" s="1">
        <v>0</v>
      </c>
      <c r="F326" s="1">
        <v>0</v>
      </c>
      <c r="G326" s="1">
        <v>0</v>
      </c>
      <c r="H326" s="1">
        <f t="shared" si="5"/>
        <v>0</v>
      </c>
      <c r="I326" s="1">
        <f>STDEV(H326:H328)</f>
        <v>0.38490017945975052</v>
      </c>
      <c r="J326" s="1">
        <f>I326/SQRT(3)</f>
        <v>0.22222222222222224</v>
      </c>
      <c r="K326" s="1">
        <v>661</v>
      </c>
      <c r="L326" s="1">
        <v>243970</v>
      </c>
    </row>
    <row r="327" spans="1:12">
      <c r="A327" s="3">
        <v>36333</v>
      </c>
      <c r="B327" s="1" t="s">
        <v>6820</v>
      </c>
      <c r="C327" s="1">
        <v>2</v>
      </c>
      <c r="D327" s="1" t="s">
        <v>6821</v>
      </c>
      <c r="E327" s="1">
        <v>0</v>
      </c>
      <c r="F327" s="1">
        <v>2</v>
      </c>
      <c r="G327" s="1">
        <v>0</v>
      </c>
      <c r="H327" s="1">
        <f t="shared" si="5"/>
        <v>0.66666666666666663</v>
      </c>
      <c r="K327" s="1">
        <v>661</v>
      </c>
      <c r="L327" s="1">
        <v>243970</v>
      </c>
    </row>
    <row r="328" spans="1:12">
      <c r="A328" s="3">
        <v>36333</v>
      </c>
      <c r="B328" s="1" t="s">
        <v>6822</v>
      </c>
      <c r="C328" s="1">
        <v>3</v>
      </c>
      <c r="D328" s="1" t="s">
        <v>6823</v>
      </c>
      <c r="E328" s="1">
        <v>1</v>
      </c>
      <c r="F328" s="1">
        <v>1</v>
      </c>
      <c r="G328" s="1">
        <v>0</v>
      </c>
      <c r="H328" s="1">
        <f t="shared" si="5"/>
        <v>0.66666666666666663</v>
      </c>
      <c r="K328" s="1">
        <v>661</v>
      </c>
      <c r="L328" s="1">
        <v>243970</v>
      </c>
    </row>
    <row r="329" spans="1:12">
      <c r="A329" s="3">
        <v>36340</v>
      </c>
      <c r="B329" s="1" t="s">
        <v>6824</v>
      </c>
      <c r="C329" s="1">
        <v>1</v>
      </c>
      <c r="D329" s="1" t="s">
        <v>6825</v>
      </c>
      <c r="E329" s="1">
        <v>0</v>
      </c>
      <c r="F329" s="1">
        <v>0</v>
      </c>
      <c r="G329" s="1">
        <v>0</v>
      </c>
      <c r="H329" s="1">
        <f t="shared" si="5"/>
        <v>0</v>
      </c>
      <c r="I329" s="1">
        <f>STDEV(H329:H331)</f>
        <v>0.19245008972987526</v>
      </c>
      <c r="J329" s="1">
        <f>I329/SQRT(3)</f>
        <v>0.11111111111111112</v>
      </c>
      <c r="K329" s="1">
        <v>531</v>
      </c>
      <c r="L329" s="1">
        <v>243970</v>
      </c>
    </row>
    <row r="330" spans="1:12">
      <c r="A330" s="3">
        <v>36340</v>
      </c>
      <c r="B330" s="1" t="s">
        <v>6826</v>
      </c>
      <c r="C330" s="1">
        <v>2</v>
      </c>
      <c r="D330" s="1" t="s">
        <v>6827</v>
      </c>
      <c r="E330" s="1">
        <v>0</v>
      </c>
      <c r="F330" s="1">
        <v>0</v>
      </c>
      <c r="G330" s="1">
        <v>1</v>
      </c>
      <c r="H330" s="1">
        <f t="shared" si="5"/>
        <v>0.33333333333333331</v>
      </c>
      <c r="K330" s="1">
        <v>531</v>
      </c>
      <c r="L330" s="1">
        <v>243970</v>
      </c>
    </row>
    <row r="331" spans="1:12">
      <c r="A331" s="3">
        <v>36340</v>
      </c>
      <c r="B331" s="1" t="s">
        <v>6828</v>
      </c>
      <c r="C331" s="1">
        <v>3</v>
      </c>
      <c r="D331" s="1" t="s">
        <v>6829</v>
      </c>
      <c r="E331" s="1">
        <v>0</v>
      </c>
      <c r="F331" s="1">
        <v>0</v>
      </c>
      <c r="G331" s="1">
        <v>0</v>
      </c>
      <c r="H331" s="1">
        <f t="shared" si="5"/>
        <v>0</v>
      </c>
      <c r="K331" s="1">
        <v>531</v>
      </c>
      <c r="L331" s="1">
        <v>243970</v>
      </c>
    </row>
    <row r="332" spans="1:12">
      <c r="A332" s="3">
        <v>36347</v>
      </c>
      <c r="B332" s="1" t="s">
        <v>6830</v>
      </c>
      <c r="C332" s="1">
        <v>1</v>
      </c>
      <c r="D332" s="1" t="s">
        <v>6831</v>
      </c>
      <c r="E332" s="1">
        <v>0</v>
      </c>
      <c r="F332" s="1">
        <v>0</v>
      </c>
      <c r="G332" s="1">
        <v>0</v>
      </c>
      <c r="H332" s="1">
        <f t="shared" si="5"/>
        <v>0</v>
      </c>
      <c r="I332" s="1">
        <f>STDEV(H332:H334)</f>
        <v>0</v>
      </c>
      <c r="J332" s="1">
        <f>I332/SQRT(3)</f>
        <v>0</v>
      </c>
      <c r="K332" s="1">
        <v>661</v>
      </c>
      <c r="L332" s="1">
        <v>150695</v>
      </c>
    </row>
    <row r="333" spans="1:12">
      <c r="A333" s="3">
        <v>36347</v>
      </c>
      <c r="B333" s="1" t="s">
        <v>6832</v>
      </c>
      <c r="C333" s="1">
        <v>2</v>
      </c>
      <c r="D333" s="1" t="s">
        <v>6833</v>
      </c>
      <c r="E333" s="1">
        <v>0</v>
      </c>
      <c r="F333" s="1">
        <v>0</v>
      </c>
      <c r="G333" s="1">
        <v>0</v>
      </c>
      <c r="H333" s="1">
        <f t="shared" si="5"/>
        <v>0</v>
      </c>
      <c r="K333" s="1">
        <v>661</v>
      </c>
      <c r="L333" s="1">
        <v>150695</v>
      </c>
    </row>
    <row r="334" spans="1:12">
      <c r="A334" s="3">
        <v>36347</v>
      </c>
      <c r="B334" s="1" t="s">
        <v>6834</v>
      </c>
      <c r="C334" s="1">
        <v>3</v>
      </c>
      <c r="D334" s="1" t="s">
        <v>6835</v>
      </c>
      <c r="E334" s="1">
        <v>0</v>
      </c>
      <c r="F334" s="1">
        <v>0</v>
      </c>
      <c r="G334" s="1">
        <v>0</v>
      </c>
      <c r="H334" s="1">
        <f t="shared" si="5"/>
        <v>0</v>
      </c>
      <c r="K334" s="1">
        <v>531</v>
      </c>
      <c r="L334" s="1">
        <v>150695</v>
      </c>
    </row>
    <row r="335" spans="1:12">
      <c r="A335" s="3">
        <v>36354</v>
      </c>
      <c r="B335" s="1" t="s">
        <v>6836</v>
      </c>
      <c r="C335" s="1">
        <v>1</v>
      </c>
      <c r="D335" s="1" t="s">
        <v>6837</v>
      </c>
      <c r="E335" s="1">
        <v>0</v>
      </c>
      <c r="F335" s="1">
        <v>1</v>
      </c>
      <c r="G335" s="1">
        <v>0</v>
      </c>
      <c r="H335" s="1">
        <f t="shared" si="5"/>
        <v>0.33333333333333331</v>
      </c>
      <c r="I335" s="1">
        <f>STDEV(H335:H337)</f>
        <v>0.19245008972987526</v>
      </c>
      <c r="J335" s="1">
        <f>I335/SQRT(3)</f>
        <v>0.11111111111111112</v>
      </c>
      <c r="K335" s="1">
        <v>531</v>
      </c>
      <c r="L335" s="1">
        <v>150695</v>
      </c>
    </row>
    <row r="336" spans="1:12">
      <c r="A336" s="3">
        <v>36354</v>
      </c>
      <c r="B336" s="1" t="s">
        <v>6838</v>
      </c>
      <c r="C336" s="1">
        <v>2</v>
      </c>
      <c r="D336" s="1" t="s">
        <v>6839</v>
      </c>
      <c r="E336" s="1">
        <v>0</v>
      </c>
      <c r="F336" s="1">
        <v>0</v>
      </c>
      <c r="G336" s="1">
        <v>1</v>
      </c>
      <c r="H336" s="1">
        <f t="shared" si="5"/>
        <v>0.33333333333333331</v>
      </c>
      <c r="K336" s="1">
        <v>661</v>
      </c>
      <c r="L336" s="1">
        <v>150695</v>
      </c>
    </row>
    <row r="337" spans="1:12">
      <c r="A337" s="3">
        <v>36354</v>
      </c>
      <c r="B337" s="1" t="s">
        <v>6840</v>
      </c>
      <c r="C337" s="1">
        <v>3</v>
      </c>
      <c r="D337" s="1" t="s">
        <v>6841</v>
      </c>
      <c r="E337" s="1">
        <v>1</v>
      </c>
      <c r="F337" s="1">
        <v>1</v>
      </c>
      <c r="G337" s="1">
        <v>0</v>
      </c>
      <c r="H337" s="1">
        <f t="shared" si="5"/>
        <v>0.66666666666666663</v>
      </c>
      <c r="K337" s="1">
        <v>531</v>
      </c>
      <c r="L337" s="1">
        <v>150695</v>
      </c>
    </row>
    <row r="338" spans="1:12">
      <c r="A338" s="3">
        <v>36361</v>
      </c>
      <c r="B338" s="1" t="s">
        <v>6842</v>
      </c>
      <c r="C338" s="1">
        <v>1</v>
      </c>
      <c r="D338" s="1" t="s">
        <v>6548</v>
      </c>
      <c r="E338" s="1">
        <v>2</v>
      </c>
      <c r="F338" s="1">
        <v>5</v>
      </c>
      <c r="G338" s="1">
        <v>0</v>
      </c>
      <c r="H338" s="1">
        <f t="shared" si="5"/>
        <v>2.3333333333333335</v>
      </c>
      <c r="I338" s="1">
        <f>STDEV(H338:H340)</f>
        <v>0.50917507721731581</v>
      </c>
      <c r="J338" s="1">
        <f>I338/SQRT(3)</f>
        <v>0.29397236789606579</v>
      </c>
      <c r="K338" s="1">
        <v>531</v>
      </c>
      <c r="L338" s="1">
        <v>160697</v>
      </c>
    </row>
    <row r="339" spans="1:12">
      <c r="A339" s="3">
        <v>36361</v>
      </c>
      <c r="B339" s="1" t="s">
        <v>6549</v>
      </c>
      <c r="C339" s="1">
        <v>2</v>
      </c>
      <c r="D339" s="1" t="s">
        <v>6550</v>
      </c>
      <c r="E339" s="1">
        <v>3</v>
      </c>
      <c r="F339" s="1">
        <v>1</v>
      </c>
      <c r="G339" s="1">
        <v>5</v>
      </c>
      <c r="H339" s="1">
        <f t="shared" si="5"/>
        <v>3</v>
      </c>
      <c r="K339" s="1">
        <v>531</v>
      </c>
      <c r="L339" s="1">
        <v>160697</v>
      </c>
    </row>
    <row r="340" spans="1:12">
      <c r="A340" s="3">
        <v>36361</v>
      </c>
      <c r="B340" s="1" t="s">
        <v>6551</v>
      </c>
      <c r="C340" s="1">
        <v>3</v>
      </c>
      <c r="D340" s="1" t="s">
        <v>6552</v>
      </c>
      <c r="E340" s="1">
        <v>0</v>
      </c>
      <c r="F340" s="1">
        <v>1</v>
      </c>
      <c r="G340" s="1">
        <v>5</v>
      </c>
      <c r="H340" s="1">
        <f t="shared" si="5"/>
        <v>2</v>
      </c>
      <c r="K340" s="1">
        <v>531</v>
      </c>
      <c r="L340" s="1">
        <v>160697</v>
      </c>
    </row>
    <row r="341" spans="1:12">
      <c r="A341" s="3">
        <v>36368</v>
      </c>
      <c r="B341" s="1" t="s">
        <v>6553</v>
      </c>
      <c r="C341" s="1">
        <v>1</v>
      </c>
      <c r="D341" s="1" t="s">
        <v>6554</v>
      </c>
      <c r="E341" s="1">
        <v>2</v>
      </c>
      <c r="F341" s="1">
        <v>2</v>
      </c>
      <c r="G341" s="1">
        <v>0</v>
      </c>
      <c r="H341" s="1">
        <f t="shared" si="5"/>
        <v>1.3333333333333333</v>
      </c>
      <c r="I341" s="1">
        <f>STDEV(H341:H343)</f>
        <v>1.071516751221439</v>
      </c>
      <c r="J341" s="1">
        <f>I341/SQRT(3)</f>
        <v>0.61864048475889111</v>
      </c>
      <c r="K341" s="1">
        <v>531</v>
      </c>
      <c r="L341" s="1">
        <v>160697</v>
      </c>
    </row>
    <row r="342" spans="1:12">
      <c r="A342" s="3">
        <v>36368</v>
      </c>
      <c r="B342" s="1" t="s">
        <v>6555</v>
      </c>
      <c r="C342" s="1">
        <v>2</v>
      </c>
      <c r="D342" s="1" t="s">
        <v>6556</v>
      </c>
      <c r="E342" s="1">
        <v>1</v>
      </c>
      <c r="F342" s="1">
        <v>8</v>
      </c>
      <c r="G342" s="1">
        <v>1</v>
      </c>
      <c r="H342" s="1">
        <f t="shared" si="5"/>
        <v>3.3333333333333335</v>
      </c>
      <c r="K342" s="1">
        <v>531</v>
      </c>
      <c r="L342" s="1">
        <v>160697</v>
      </c>
    </row>
    <row r="343" spans="1:12">
      <c r="A343" s="3">
        <v>36368</v>
      </c>
      <c r="B343" s="1" t="s">
        <v>6557</v>
      </c>
      <c r="C343" s="1">
        <v>3</v>
      </c>
      <c r="D343" s="1" t="s">
        <v>6266</v>
      </c>
      <c r="E343" s="1">
        <v>2</v>
      </c>
      <c r="F343" s="1">
        <v>1</v>
      </c>
      <c r="G343" s="1">
        <v>2</v>
      </c>
      <c r="H343" s="1">
        <f t="shared" si="5"/>
        <v>1.6666666666666667</v>
      </c>
      <c r="K343" s="1">
        <v>531</v>
      </c>
      <c r="L343" s="1">
        <v>160697</v>
      </c>
    </row>
    <row r="344" spans="1:12">
      <c r="A344" s="3">
        <v>36375</v>
      </c>
      <c r="B344" s="1" t="s">
        <v>6267</v>
      </c>
      <c r="C344" s="1">
        <v>1</v>
      </c>
      <c r="D344" s="1" t="s">
        <v>6268</v>
      </c>
      <c r="E344" s="1">
        <v>0</v>
      </c>
      <c r="F344" s="1">
        <v>1</v>
      </c>
      <c r="G344" s="1">
        <v>0</v>
      </c>
      <c r="H344" s="1">
        <f t="shared" si="5"/>
        <v>0.33333333333333331</v>
      </c>
      <c r="I344" s="1">
        <f>STDEV(H344:H346)</f>
        <v>0.19245008972987526</v>
      </c>
      <c r="J344" s="1">
        <f>I344/SQRT(3)</f>
        <v>0.11111111111111112</v>
      </c>
      <c r="K344" s="1">
        <v>531</v>
      </c>
      <c r="L344" s="1">
        <v>132485</v>
      </c>
    </row>
    <row r="345" spans="1:12">
      <c r="A345" s="3">
        <v>36375</v>
      </c>
      <c r="B345" s="1" t="s">
        <v>6269</v>
      </c>
      <c r="C345" s="1">
        <v>2</v>
      </c>
      <c r="D345" s="1" t="s">
        <v>5960</v>
      </c>
      <c r="E345" s="1">
        <v>0</v>
      </c>
      <c r="F345" s="1">
        <v>0</v>
      </c>
      <c r="G345" s="1">
        <v>1</v>
      </c>
      <c r="H345" s="1">
        <f t="shared" si="5"/>
        <v>0.33333333333333331</v>
      </c>
      <c r="K345" s="1">
        <v>531</v>
      </c>
      <c r="L345" s="1">
        <v>132485</v>
      </c>
    </row>
    <row r="346" spans="1:12">
      <c r="A346" s="3">
        <v>36375</v>
      </c>
      <c r="B346" s="1" t="s">
        <v>5961</v>
      </c>
      <c r="C346" s="1">
        <v>3</v>
      </c>
      <c r="D346" s="1" t="s">
        <v>5962</v>
      </c>
      <c r="E346" s="1">
        <v>0</v>
      </c>
      <c r="F346" s="1">
        <v>0</v>
      </c>
      <c r="G346" s="1">
        <v>0</v>
      </c>
      <c r="H346" s="1">
        <f t="shared" si="5"/>
        <v>0</v>
      </c>
      <c r="K346" s="1">
        <v>531</v>
      </c>
      <c r="L346" s="1">
        <v>132485</v>
      </c>
    </row>
    <row r="347" spans="1:12">
      <c r="A347" s="3">
        <v>36382</v>
      </c>
      <c r="B347" s="1" t="s">
        <v>5963</v>
      </c>
      <c r="C347" s="1">
        <v>1</v>
      </c>
      <c r="D347" s="1" t="s">
        <v>5671</v>
      </c>
      <c r="E347" s="1">
        <v>0</v>
      </c>
      <c r="F347" s="1">
        <v>0</v>
      </c>
      <c r="G347" s="1">
        <v>0</v>
      </c>
      <c r="H347" s="1">
        <f t="shared" si="5"/>
        <v>0</v>
      </c>
      <c r="I347" s="1">
        <f>STDEV(H347:H349)</f>
        <v>0.19245008972987526</v>
      </c>
      <c r="J347" s="1">
        <f>I347/SQRT(3)</f>
        <v>0.11111111111111112</v>
      </c>
      <c r="K347" s="1">
        <v>661</v>
      </c>
      <c r="L347" s="1">
        <v>132485</v>
      </c>
    </row>
    <row r="348" spans="1:12">
      <c r="A348" s="3">
        <v>36382</v>
      </c>
      <c r="B348" s="1" t="s">
        <v>5672</v>
      </c>
      <c r="C348" s="1">
        <v>2</v>
      </c>
      <c r="D348" s="1" t="s">
        <v>5673</v>
      </c>
      <c r="E348" s="1">
        <v>0</v>
      </c>
      <c r="F348" s="1">
        <v>0</v>
      </c>
      <c r="G348" s="1">
        <v>0</v>
      </c>
      <c r="H348" s="1">
        <f t="shared" si="5"/>
        <v>0</v>
      </c>
      <c r="K348" s="1">
        <v>531</v>
      </c>
      <c r="L348" s="1">
        <v>132485</v>
      </c>
    </row>
    <row r="349" spans="1:12">
      <c r="A349" s="3">
        <v>36382</v>
      </c>
      <c r="B349" s="1" t="s">
        <v>5674</v>
      </c>
      <c r="C349" s="1">
        <v>3</v>
      </c>
      <c r="D349" s="1" t="s">
        <v>5675</v>
      </c>
      <c r="E349" s="1">
        <v>0</v>
      </c>
      <c r="F349" s="1">
        <v>1</v>
      </c>
      <c r="G349" s="1">
        <v>0</v>
      </c>
      <c r="H349" s="1">
        <f t="shared" si="5"/>
        <v>0.33333333333333331</v>
      </c>
      <c r="K349" s="1">
        <v>531</v>
      </c>
      <c r="L349" s="1">
        <v>132485</v>
      </c>
    </row>
    <row r="350" spans="1:12">
      <c r="A350" s="3">
        <v>36389</v>
      </c>
      <c r="B350" s="1" t="s">
        <v>5676</v>
      </c>
      <c r="C350" s="1">
        <v>1</v>
      </c>
      <c r="D350" s="1" t="s">
        <v>5677</v>
      </c>
      <c r="E350" s="1">
        <v>0</v>
      </c>
      <c r="F350" s="1">
        <v>0</v>
      </c>
      <c r="G350" s="1">
        <v>0</v>
      </c>
      <c r="H350" s="1">
        <f t="shared" si="5"/>
        <v>0</v>
      </c>
      <c r="I350" s="1">
        <f>STDEV(H350:H352)</f>
        <v>0</v>
      </c>
      <c r="J350" s="1">
        <f>I350/SQRT(3)</f>
        <v>0</v>
      </c>
      <c r="K350" s="1">
        <v>531</v>
      </c>
      <c r="L350" s="1">
        <v>132485</v>
      </c>
    </row>
    <row r="351" spans="1:12">
      <c r="A351" s="3">
        <v>36389</v>
      </c>
      <c r="B351" s="1" t="s">
        <v>5678</v>
      </c>
      <c r="C351" s="1">
        <v>2</v>
      </c>
      <c r="D351" s="1" t="s">
        <v>5679</v>
      </c>
      <c r="E351" s="1">
        <v>0</v>
      </c>
      <c r="F351" s="1">
        <v>0</v>
      </c>
      <c r="G351" s="1">
        <v>0</v>
      </c>
      <c r="H351" s="1">
        <f t="shared" si="5"/>
        <v>0</v>
      </c>
      <c r="K351" s="1">
        <v>531</v>
      </c>
      <c r="L351" s="1">
        <v>132485</v>
      </c>
    </row>
    <row r="352" spans="1:12">
      <c r="A352" s="3">
        <v>36389</v>
      </c>
      <c r="B352" s="1" t="s">
        <v>5680</v>
      </c>
      <c r="C352" s="1">
        <v>3</v>
      </c>
      <c r="D352" s="1" t="s">
        <v>5681</v>
      </c>
      <c r="E352" s="1">
        <v>0</v>
      </c>
      <c r="F352" s="1">
        <v>0</v>
      </c>
      <c r="G352" s="1">
        <v>0</v>
      </c>
      <c r="H352" s="1">
        <f t="shared" si="5"/>
        <v>0</v>
      </c>
      <c r="K352" s="1">
        <v>531</v>
      </c>
      <c r="L352" s="1">
        <v>132485</v>
      </c>
    </row>
    <row r="353" spans="1:11">
      <c r="A353" s="3">
        <v>36307</v>
      </c>
      <c r="B353" s="1" t="s">
        <v>5682</v>
      </c>
      <c r="C353" s="1">
        <v>1</v>
      </c>
      <c r="D353" s="1" t="s">
        <v>5978</v>
      </c>
      <c r="E353" s="1">
        <v>0</v>
      </c>
      <c r="F353" s="1">
        <v>0</v>
      </c>
      <c r="G353" s="1">
        <v>0</v>
      </c>
      <c r="H353" s="1">
        <f t="shared" si="5"/>
        <v>0</v>
      </c>
      <c r="I353" s="1">
        <f>STDEV(H353:H355)</f>
        <v>0.50917507721731559</v>
      </c>
      <c r="J353" s="1">
        <f>I353/SQRT(3)</f>
        <v>0.29397236789606568</v>
      </c>
      <c r="K353" s="1">
        <v>531</v>
      </c>
    </row>
    <row r="354" spans="1:11">
      <c r="A354" s="3">
        <v>36307</v>
      </c>
      <c r="B354" s="1" t="s">
        <v>5979</v>
      </c>
      <c r="C354" s="1">
        <v>2</v>
      </c>
      <c r="D354" s="1" t="s">
        <v>5980</v>
      </c>
      <c r="E354" s="1">
        <v>1</v>
      </c>
      <c r="F354" s="1">
        <v>1</v>
      </c>
      <c r="G354" s="1">
        <v>1</v>
      </c>
      <c r="H354" s="1">
        <f t="shared" si="5"/>
        <v>1</v>
      </c>
      <c r="K354" s="1">
        <v>531</v>
      </c>
    </row>
    <row r="355" spans="1:11">
      <c r="A355" s="3">
        <v>36307</v>
      </c>
      <c r="B355" s="1" t="s">
        <v>5981</v>
      </c>
      <c r="C355" s="1">
        <v>3</v>
      </c>
      <c r="D355" s="1" t="s">
        <v>5982</v>
      </c>
      <c r="E355" s="1">
        <v>1</v>
      </c>
      <c r="F355" s="1">
        <v>0</v>
      </c>
      <c r="G355" s="1">
        <v>0</v>
      </c>
      <c r="H355" s="1">
        <f t="shared" si="5"/>
        <v>0.33333333333333331</v>
      </c>
      <c r="K355" s="1">
        <v>531</v>
      </c>
    </row>
    <row r="356" spans="1:11">
      <c r="A356" s="3">
        <v>36312</v>
      </c>
      <c r="B356" s="1" t="s">
        <v>5983</v>
      </c>
      <c r="C356" s="1">
        <v>1</v>
      </c>
      <c r="D356" s="1" t="s">
        <v>5984</v>
      </c>
      <c r="E356" s="1">
        <v>0</v>
      </c>
      <c r="F356" s="1">
        <v>0</v>
      </c>
      <c r="G356" s="1">
        <v>0</v>
      </c>
      <c r="H356" s="1">
        <f t="shared" si="5"/>
        <v>0</v>
      </c>
      <c r="I356" s="1">
        <f>STDEV(H356:H358)</f>
        <v>0.19245008972987526</v>
      </c>
      <c r="J356" s="1">
        <f>I356/SQRT(3)</f>
        <v>0.11111111111111112</v>
      </c>
      <c r="K356" s="1">
        <v>661</v>
      </c>
    </row>
    <row r="357" spans="1:11">
      <c r="A357" s="3">
        <v>36312</v>
      </c>
      <c r="B357" s="1" t="s">
        <v>5985</v>
      </c>
      <c r="C357" s="1">
        <v>2</v>
      </c>
      <c r="D357" s="1" t="s">
        <v>5986</v>
      </c>
      <c r="E357" s="1">
        <v>0</v>
      </c>
      <c r="F357" s="1">
        <v>0</v>
      </c>
      <c r="G357" s="1">
        <v>0</v>
      </c>
      <c r="H357" s="1">
        <f t="shared" si="5"/>
        <v>0</v>
      </c>
      <c r="K357" s="1">
        <v>661</v>
      </c>
    </row>
    <row r="358" spans="1:11">
      <c r="A358" s="3">
        <v>36312</v>
      </c>
      <c r="B358" s="1" t="s">
        <v>5987</v>
      </c>
      <c r="C358" s="1">
        <v>3</v>
      </c>
      <c r="D358" s="1" t="s">
        <v>5988</v>
      </c>
      <c r="E358" s="1">
        <v>0</v>
      </c>
      <c r="F358" s="1">
        <v>1</v>
      </c>
      <c r="G358" s="1">
        <v>0</v>
      </c>
      <c r="H358" s="1">
        <f t="shared" si="5"/>
        <v>0.33333333333333331</v>
      </c>
      <c r="K358" s="1">
        <v>531</v>
      </c>
    </row>
    <row r="359" spans="1:11">
      <c r="A359" s="3">
        <v>36319</v>
      </c>
      <c r="B359" s="1" t="s">
        <v>5989</v>
      </c>
      <c r="C359" s="1">
        <v>1</v>
      </c>
      <c r="D359" s="1" t="s">
        <v>5990</v>
      </c>
      <c r="E359" s="1">
        <v>0</v>
      </c>
      <c r="F359" s="1">
        <v>0</v>
      </c>
      <c r="G359" s="1">
        <v>0</v>
      </c>
      <c r="H359" s="1">
        <f t="shared" si="5"/>
        <v>0</v>
      </c>
      <c r="I359" s="1">
        <f>STDEV(H359:H361)</f>
        <v>0.19245008972987526</v>
      </c>
      <c r="J359" s="1">
        <f>I359/SQRT(3)</f>
        <v>0.11111111111111112</v>
      </c>
      <c r="K359" s="1">
        <v>661</v>
      </c>
    </row>
    <row r="360" spans="1:11">
      <c r="A360" s="3">
        <v>36319</v>
      </c>
      <c r="B360" s="1" t="s">
        <v>5991</v>
      </c>
      <c r="C360" s="1">
        <v>2</v>
      </c>
      <c r="D360" s="1" t="s">
        <v>5992</v>
      </c>
      <c r="E360" s="1">
        <v>0</v>
      </c>
      <c r="F360" s="1">
        <v>0</v>
      </c>
      <c r="G360" s="1">
        <v>0</v>
      </c>
      <c r="H360" s="1">
        <f t="shared" si="5"/>
        <v>0</v>
      </c>
      <c r="K360" s="1">
        <v>661</v>
      </c>
    </row>
    <row r="361" spans="1:11">
      <c r="A361" s="3">
        <v>36319</v>
      </c>
      <c r="B361" s="1" t="s">
        <v>5993</v>
      </c>
      <c r="C361" s="1">
        <v>3</v>
      </c>
      <c r="D361" s="1" t="s">
        <v>5994</v>
      </c>
      <c r="E361" s="1">
        <v>0</v>
      </c>
      <c r="F361" s="1">
        <v>0</v>
      </c>
      <c r="G361" s="1">
        <v>1</v>
      </c>
      <c r="H361" s="1">
        <f t="shared" si="5"/>
        <v>0.33333333333333331</v>
      </c>
      <c r="K361" s="1">
        <v>531</v>
      </c>
    </row>
    <row r="362" spans="1:11">
      <c r="A362" s="3">
        <v>36326</v>
      </c>
      <c r="B362" s="1" t="s">
        <v>5995</v>
      </c>
      <c r="C362" s="1">
        <v>1</v>
      </c>
      <c r="D362" s="1" t="s">
        <v>5996</v>
      </c>
      <c r="E362" s="1">
        <v>0</v>
      </c>
      <c r="F362" s="1">
        <v>0</v>
      </c>
      <c r="G362" s="1">
        <v>0</v>
      </c>
      <c r="H362" s="1">
        <f t="shared" si="5"/>
        <v>0</v>
      </c>
      <c r="I362" s="1">
        <f>STDEV(H362:H364)</f>
        <v>0.38490017945975052</v>
      </c>
      <c r="J362" s="1">
        <f>I362/SQRT(3)</f>
        <v>0.22222222222222224</v>
      </c>
      <c r="K362" s="1">
        <v>531</v>
      </c>
    </row>
    <row r="363" spans="1:11">
      <c r="A363" s="3">
        <v>36326</v>
      </c>
      <c r="B363" s="1" t="s">
        <v>5997</v>
      </c>
      <c r="C363" s="1">
        <v>2</v>
      </c>
      <c r="D363" s="1" t="s">
        <v>5998</v>
      </c>
      <c r="E363" s="1">
        <v>1</v>
      </c>
      <c r="F363" s="1">
        <v>0</v>
      </c>
      <c r="G363" s="1">
        <v>1</v>
      </c>
      <c r="H363" s="1">
        <f t="shared" si="5"/>
        <v>0.66666666666666663</v>
      </c>
      <c r="K363" s="1">
        <v>661</v>
      </c>
    </row>
    <row r="364" spans="1:11">
      <c r="A364" s="3">
        <v>36326</v>
      </c>
      <c r="B364" s="1" t="s">
        <v>5999</v>
      </c>
      <c r="C364" s="1">
        <v>3</v>
      </c>
      <c r="D364" s="1" t="s">
        <v>6000</v>
      </c>
      <c r="E364" s="1">
        <v>0</v>
      </c>
      <c r="F364" s="1">
        <v>0</v>
      </c>
      <c r="G364" s="1">
        <v>0</v>
      </c>
      <c r="H364" s="1">
        <f t="shared" si="5"/>
        <v>0</v>
      </c>
      <c r="K364" s="1">
        <v>661</v>
      </c>
    </row>
    <row r="365" spans="1:11">
      <c r="A365" s="3">
        <v>36333</v>
      </c>
      <c r="B365" s="1" t="s">
        <v>6305</v>
      </c>
      <c r="C365" s="1">
        <v>1</v>
      </c>
      <c r="D365" s="1" t="s">
        <v>6306</v>
      </c>
      <c r="E365" s="1">
        <v>0</v>
      </c>
      <c r="F365" s="1">
        <v>0</v>
      </c>
      <c r="G365" s="1">
        <v>0</v>
      </c>
      <c r="H365" s="1">
        <f t="shared" si="5"/>
        <v>0</v>
      </c>
      <c r="I365" s="1">
        <f>STDEV(H365:H367)</f>
        <v>0.19245008972987526</v>
      </c>
      <c r="J365" s="1">
        <f>I365/SQRT(3)</f>
        <v>0.11111111111111112</v>
      </c>
      <c r="K365" s="1">
        <v>661</v>
      </c>
    </row>
    <row r="366" spans="1:11">
      <c r="A366" s="3">
        <v>36333</v>
      </c>
      <c r="B366" s="1" t="s">
        <v>6600</v>
      </c>
      <c r="C366" s="1">
        <v>2</v>
      </c>
      <c r="D366" s="1" t="s">
        <v>6601</v>
      </c>
      <c r="E366" s="1">
        <v>0</v>
      </c>
      <c r="F366" s="1">
        <v>0</v>
      </c>
      <c r="G366" s="1">
        <v>1</v>
      </c>
      <c r="H366" s="1">
        <f t="shared" si="5"/>
        <v>0.33333333333333331</v>
      </c>
      <c r="K366" s="1">
        <v>661</v>
      </c>
    </row>
    <row r="367" spans="1:11">
      <c r="A367" s="3">
        <v>36333</v>
      </c>
      <c r="B367" s="1" t="s">
        <v>6602</v>
      </c>
      <c r="C367" s="1">
        <v>3</v>
      </c>
      <c r="D367" s="1" t="s">
        <v>6603</v>
      </c>
      <c r="E367" s="1">
        <v>0</v>
      </c>
      <c r="F367" s="1">
        <v>1</v>
      </c>
      <c r="G367" s="1">
        <v>0</v>
      </c>
      <c r="H367" s="1">
        <f t="shared" si="5"/>
        <v>0.33333333333333331</v>
      </c>
      <c r="K367" s="1">
        <v>661</v>
      </c>
    </row>
    <row r="368" spans="1:11">
      <c r="A368" s="3">
        <v>36340</v>
      </c>
      <c r="B368" s="1" t="s">
        <v>6604</v>
      </c>
      <c r="C368" s="1">
        <v>1</v>
      </c>
      <c r="D368" s="1" t="s">
        <v>6605</v>
      </c>
      <c r="E368" s="1">
        <v>1</v>
      </c>
      <c r="F368" s="1">
        <v>1</v>
      </c>
      <c r="G368" s="1">
        <v>1</v>
      </c>
      <c r="H368" s="1">
        <f t="shared" si="5"/>
        <v>1</v>
      </c>
      <c r="I368" s="1">
        <f>STDEV(H368:H370)</f>
        <v>0.33333333333333359</v>
      </c>
      <c r="J368" s="1">
        <f>I368/SQRT(3)</f>
        <v>0.19245008972987543</v>
      </c>
      <c r="K368" s="1">
        <v>531</v>
      </c>
    </row>
    <row r="369" spans="1:11">
      <c r="A369" s="3">
        <v>36340</v>
      </c>
      <c r="B369" s="1" t="s">
        <v>6606</v>
      </c>
      <c r="C369" s="1">
        <v>2</v>
      </c>
      <c r="D369" s="1" t="s">
        <v>6607</v>
      </c>
      <c r="E369" s="1">
        <v>1</v>
      </c>
      <c r="F369" s="1">
        <v>1</v>
      </c>
      <c r="G369" s="1">
        <v>0</v>
      </c>
      <c r="H369" s="1">
        <f t="shared" si="5"/>
        <v>0.66666666666666663</v>
      </c>
      <c r="K369" s="1">
        <v>531</v>
      </c>
    </row>
    <row r="370" spans="1:11">
      <c r="A370" s="3">
        <v>36340</v>
      </c>
      <c r="B370" s="1" t="s">
        <v>6888</v>
      </c>
      <c r="C370" s="1">
        <v>3</v>
      </c>
      <c r="D370" s="1" t="s">
        <v>6889</v>
      </c>
      <c r="E370" s="1">
        <v>1</v>
      </c>
      <c r="F370" s="1">
        <v>0</v>
      </c>
      <c r="G370" s="1">
        <v>0</v>
      </c>
      <c r="H370" s="1">
        <f t="shared" si="5"/>
        <v>0.33333333333333331</v>
      </c>
      <c r="K370" s="1">
        <v>531</v>
      </c>
    </row>
    <row r="371" spans="1:11">
      <c r="A371" s="3">
        <v>36347</v>
      </c>
      <c r="B371" s="1" t="s">
        <v>6890</v>
      </c>
      <c r="C371" s="1">
        <v>1</v>
      </c>
      <c r="D371" s="1" t="s">
        <v>6891</v>
      </c>
      <c r="E371" s="1">
        <v>0</v>
      </c>
      <c r="F371" s="1">
        <v>1</v>
      </c>
      <c r="G371" s="1">
        <v>0</v>
      </c>
      <c r="H371" s="1">
        <f t="shared" si="5"/>
        <v>0.33333333333333331</v>
      </c>
      <c r="I371" s="1">
        <f>STDEV(H371:H373)</f>
        <v>0.57735026918962584</v>
      </c>
      <c r="J371" s="1">
        <f>I371/SQRT(3)</f>
        <v>0.33333333333333337</v>
      </c>
      <c r="K371" s="1">
        <v>661</v>
      </c>
    </row>
    <row r="372" spans="1:11">
      <c r="A372" s="3">
        <v>36347</v>
      </c>
      <c r="B372" s="1" t="s">
        <v>6892</v>
      </c>
      <c r="C372" s="1">
        <v>2</v>
      </c>
      <c r="D372" s="1" t="s">
        <v>6893</v>
      </c>
      <c r="E372" s="1">
        <v>0</v>
      </c>
      <c r="F372" s="1">
        <v>1</v>
      </c>
      <c r="G372" s="1">
        <v>0</v>
      </c>
      <c r="H372" s="1">
        <f t="shared" si="5"/>
        <v>0.33333333333333331</v>
      </c>
      <c r="K372" s="1">
        <v>661</v>
      </c>
    </row>
    <row r="373" spans="1:11">
      <c r="A373" s="3">
        <v>36347</v>
      </c>
      <c r="B373" s="1" t="s">
        <v>6894</v>
      </c>
      <c r="C373" s="1">
        <v>3</v>
      </c>
      <c r="D373" s="1" t="s">
        <v>6895</v>
      </c>
      <c r="E373" s="1">
        <v>0</v>
      </c>
      <c r="F373" s="1">
        <v>3</v>
      </c>
      <c r="G373" s="1">
        <v>1</v>
      </c>
      <c r="H373" s="1">
        <f t="shared" si="5"/>
        <v>1.3333333333333333</v>
      </c>
      <c r="K373" s="1">
        <v>531</v>
      </c>
    </row>
    <row r="374" spans="1:11">
      <c r="A374" s="3">
        <v>36354</v>
      </c>
      <c r="B374" s="1" t="s">
        <v>6896</v>
      </c>
      <c r="C374" s="1">
        <v>1</v>
      </c>
      <c r="D374" s="1" t="s">
        <v>6897</v>
      </c>
      <c r="E374" s="1">
        <v>0</v>
      </c>
      <c r="F374" s="1">
        <v>1</v>
      </c>
      <c r="G374" s="1">
        <v>0</v>
      </c>
      <c r="H374" s="1">
        <f t="shared" si="5"/>
        <v>0.33333333333333331</v>
      </c>
      <c r="I374" s="1">
        <f>STDEV(H374:H376)</f>
        <v>0.50917507721731559</v>
      </c>
      <c r="J374" s="1">
        <f>I374/SQRT(3)</f>
        <v>0.29397236789606568</v>
      </c>
      <c r="K374" s="1">
        <v>531</v>
      </c>
    </row>
    <row r="375" spans="1:11">
      <c r="A375" s="3">
        <v>36354</v>
      </c>
      <c r="B375" s="1" t="s">
        <v>6898</v>
      </c>
      <c r="C375" s="1">
        <v>2</v>
      </c>
      <c r="D375" s="1" t="s">
        <v>6899</v>
      </c>
      <c r="E375" s="1">
        <v>1</v>
      </c>
      <c r="F375" s="1">
        <v>2</v>
      </c>
      <c r="G375" s="1">
        <v>0</v>
      </c>
      <c r="H375" s="1">
        <f t="shared" si="5"/>
        <v>1</v>
      </c>
      <c r="K375" s="1">
        <v>661</v>
      </c>
    </row>
    <row r="376" spans="1:11">
      <c r="A376" s="3">
        <v>36354</v>
      </c>
      <c r="B376" s="1" t="s">
        <v>6900</v>
      </c>
      <c r="C376" s="1">
        <v>3</v>
      </c>
      <c r="D376" s="1" t="s">
        <v>6901</v>
      </c>
      <c r="E376" s="1">
        <v>1</v>
      </c>
      <c r="F376" s="1">
        <v>3</v>
      </c>
      <c r="G376" s="1">
        <v>0</v>
      </c>
      <c r="H376" s="1">
        <f t="shared" si="5"/>
        <v>1.3333333333333333</v>
      </c>
      <c r="K376" s="1">
        <v>531</v>
      </c>
    </row>
    <row r="377" spans="1:11">
      <c r="A377" s="3">
        <v>36361</v>
      </c>
      <c r="B377" s="1" t="s">
        <v>6902</v>
      </c>
      <c r="C377" s="1">
        <v>1</v>
      </c>
      <c r="D377" s="1" t="s">
        <v>6624</v>
      </c>
      <c r="E377" s="1">
        <v>0</v>
      </c>
      <c r="F377" s="1">
        <v>1</v>
      </c>
      <c r="G377" s="1">
        <v>0</v>
      </c>
      <c r="H377" s="1">
        <f t="shared" si="5"/>
        <v>0.33333333333333331</v>
      </c>
      <c r="I377" s="1">
        <f>STDEV(H377:H379)</f>
        <v>0.69388866648871095</v>
      </c>
      <c r="J377" s="1">
        <f>I377/SQRT(3)</f>
        <v>0.40061680838488772</v>
      </c>
      <c r="K377" s="1">
        <v>531</v>
      </c>
    </row>
    <row r="378" spans="1:11">
      <c r="A378" s="3">
        <v>36361</v>
      </c>
      <c r="B378" s="1" t="s">
        <v>6625</v>
      </c>
      <c r="C378" s="1">
        <v>2</v>
      </c>
      <c r="D378" s="1" t="s">
        <v>6626</v>
      </c>
      <c r="E378" s="1">
        <v>1</v>
      </c>
      <c r="F378" s="1">
        <v>2</v>
      </c>
      <c r="G378" s="1">
        <v>1</v>
      </c>
      <c r="H378" s="1">
        <f t="shared" si="5"/>
        <v>1.3333333333333333</v>
      </c>
      <c r="K378" s="1">
        <v>531</v>
      </c>
    </row>
    <row r="379" spans="1:11">
      <c r="A379" s="3">
        <v>36361</v>
      </c>
      <c r="B379" s="1" t="s">
        <v>6627</v>
      </c>
      <c r="C379" s="1">
        <v>3</v>
      </c>
      <c r="D379" s="1" t="s">
        <v>6628</v>
      </c>
      <c r="E379" s="1">
        <v>0</v>
      </c>
      <c r="F379" s="1">
        <v>0</v>
      </c>
      <c r="G379" s="1">
        <v>0</v>
      </c>
      <c r="H379" s="1">
        <f t="shared" si="5"/>
        <v>0</v>
      </c>
      <c r="K379" s="1">
        <v>531</v>
      </c>
    </row>
    <row r="380" spans="1:11">
      <c r="A380" s="3">
        <v>36368</v>
      </c>
      <c r="B380" s="1" t="s">
        <v>6629</v>
      </c>
      <c r="C380" s="1">
        <v>1</v>
      </c>
      <c r="D380" s="1" t="s">
        <v>6630</v>
      </c>
      <c r="E380" s="1">
        <v>1</v>
      </c>
      <c r="F380" s="1">
        <v>0</v>
      </c>
      <c r="G380" s="1">
        <v>0</v>
      </c>
      <c r="H380" s="1">
        <f t="shared" si="5"/>
        <v>0.33333333333333331</v>
      </c>
      <c r="I380" s="1">
        <f>STDEV(H380:H382)</f>
        <v>1.4529663145135576</v>
      </c>
      <c r="J380" s="1">
        <f>I380/SQRT(3)</f>
        <v>0.83887049280786097</v>
      </c>
      <c r="K380" s="1">
        <v>531</v>
      </c>
    </row>
    <row r="381" spans="1:11">
      <c r="A381" s="3">
        <v>36368</v>
      </c>
      <c r="B381" s="1" t="s">
        <v>6631</v>
      </c>
      <c r="C381" s="1">
        <v>2</v>
      </c>
      <c r="D381" s="1" t="s">
        <v>6632</v>
      </c>
      <c r="E381" s="1">
        <v>0</v>
      </c>
      <c r="F381" s="1">
        <v>5</v>
      </c>
      <c r="G381" s="1">
        <v>3</v>
      </c>
      <c r="H381" s="1">
        <f t="shared" si="5"/>
        <v>2.6666666666666665</v>
      </c>
      <c r="K381" s="1">
        <v>531</v>
      </c>
    </row>
    <row r="382" spans="1:11">
      <c r="A382" s="3">
        <v>36368</v>
      </c>
      <c r="B382" s="1" t="s">
        <v>6633</v>
      </c>
      <c r="C382" s="1">
        <v>3</v>
      </c>
      <c r="D382" s="1" t="s">
        <v>6634</v>
      </c>
      <c r="E382" s="1">
        <v>0</v>
      </c>
      <c r="F382" s="1">
        <v>0</v>
      </c>
      <c r="G382" s="1">
        <v>0</v>
      </c>
      <c r="H382" s="1">
        <f t="shared" si="5"/>
        <v>0</v>
      </c>
      <c r="K382" s="1">
        <v>531</v>
      </c>
    </row>
    <row r="383" spans="1:11">
      <c r="A383" s="3">
        <v>36375</v>
      </c>
      <c r="B383" s="1" t="s">
        <v>6635</v>
      </c>
      <c r="C383" s="1">
        <v>1</v>
      </c>
      <c r="D383" s="1" t="s">
        <v>7017</v>
      </c>
      <c r="E383" s="1">
        <v>3</v>
      </c>
      <c r="F383" s="1">
        <v>0</v>
      </c>
      <c r="G383" s="1">
        <v>1</v>
      </c>
      <c r="H383" s="1">
        <f t="shared" si="5"/>
        <v>1.3333333333333333</v>
      </c>
      <c r="I383" s="1">
        <f>STDEV(H383:H385)</f>
        <v>0.19245008972987626</v>
      </c>
      <c r="J383" s="1">
        <f>I383/SQRT(3)</f>
        <v>0.1111111111111117</v>
      </c>
      <c r="K383" s="1">
        <v>531</v>
      </c>
    </row>
    <row r="384" spans="1:11">
      <c r="A384" s="3">
        <v>36375</v>
      </c>
      <c r="B384" s="1" t="s">
        <v>7018</v>
      </c>
      <c r="C384" s="1">
        <v>2</v>
      </c>
      <c r="D384" s="1" t="s">
        <v>7019</v>
      </c>
      <c r="E384" s="1">
        <v>1</v>
      </c>
      <c r="F384" s="1">
        <v>0</v>
      </c>
      <c r="G384" s="1">
        <v>2</v>
      </c>
      <c r="H384" s="1">
        <f t="shared" si="5"/>
        <v>1</v>
      </c>
      <c r="K384" s="1">
        <v>531</v>
      </c>
    </row>
    <row r="385" spans="1:11">
      <c r="A385" s="3">
        <v>36375</v>
      </c>
      <c r="B385" s="1" t="s">
        <v>7020</v>
      </c>
      <c r="C385" s="1">
        <v>3</v>
      </c>
      <c r="D385" s="1" t="s">
        <v>6638</v>
      </c>
      <c r="E385" s="1">
        <v>2</v>
      </c>
      <c r="F385" s="1">
        <v>0</v>
      </c>
      <c r="G385" s="1">
        <v>1</v>
      </c>
      <c r="H385" s="1">
        <f t="shared" si="5"/>
        <v>1</v>
      </c>
      <c r="K385" s="1">
        <v>531</v>
      </c>
    </row>
    <row r="386" spans="1:11">
      <c r="A386" s="3">
        <v>36382</v>
      </c>
      <c r="B386" s="1" t="s">
        <v>6639</v>
      </c>
      <c r="C386" s="1">
        <v>1</v>
      </c>
      <c r="D386" s="1" t="s">
        <v>6640</v>
      </c>
      <c r="E386" s="1">
        <v>0</v>
      </c>
      <c r="F386" s="1">
        <v>0</v>
      </c>
      <c r="G386" s="1">
        <v>0</v>
      </c>
      <c r="H386" s="1">
        <f t="shared" ref="H386:H449" si="6">AVERAGE(E386:G386)</f>
        <v>0</v>
      </c>
      <c r="I386" s="1">
        <f>STDEV(H386:H388)</f>
        <v>0.33333333333333337</v>
      </c>
      <c r="J386" s="1">
        <f>I386/SQRT(3)</f>
        <v>0.19245008972987529</v>
      </c>
      <c r="K386" s="1">
        <v>661</v>
      </c>
    </row>
    <row r="387" spans="1:11">
      <c r="A387" s="3">
        <v>36382</v>
      </c>
      <c r="B387" s="1" t="s">
        <v>6641</v>
      </c>
      <c r="C387" s="1">
        <v>2</v>
      </c>
      <c r="D387" s="1" t="s">
        <v>6642</v>
      </c>
      <c r="E387" s="1">
        <v>1</v>
      </c>
      <c r="F387" s="1">
        <v>0</v>
      </c>
      <c r="G387" s="1">
        <v>0</v>
      </c>
      <c r="H387" s="1">
        <f t="shared" si="6"/>
        <v>0.33333333333333331</v>
      </c>
      <c r="K387" s="1">
        <v>531</v>
      </c>
    </row>
    <row r="388" spans="1:11">
      <c r="A388" s="3">
        <v>36382</v>
      </c>
      <c r="B388" s="1" t="s">
        <v>6643</v>
      </c>
      <c r="C388" s="1">
        <v>3</v>
      </c>
      <c r="D388" s="1" t="s">
        <v>6350</v>
      </c>
      <c r="E388" s="1">
        <v>1</v>
      </c>
      <c r="F388" s="1">
        <v>0</v>
      </c>
      <c r="G388" s="1">
        <v>1</v>
      </c>
      <c r="H388" s="1">
        <f t="shared" si="6"/>
        <v>0.66666666666666663</v>
      </c>
      <c r="K388" s="1">
        <v>531</v>
      </c>
    </row>
    <row r="389" spans="1:11">
      <c r="A389" s="3">
        <v>36389</v>
      </c>
      <c r="B389" s="1" t="s">
        <v>6351</v>
      </c>
      <c r="C389" s="1">
        <v>1</v>
      </c>
      <c r="D389" s="1" t="s">
        <v>6352</v>
      </c>
      <c r="E389" s="1">
        <v>0</v>
      </c>
      <c r="F389" s="1">
        <v>0</v>
      </c>
      <c r="G389" s="1">
        <v>0</v>
      </c>
      <c r="H389" s="1">
        <f t="shared" si="6"/>
        <v>0</v>
      </c>
      <c r="I389" s="1">
        <f>STDEV(H389:H391)</f>
        <v>0</v>
      </c>
      <c r="J389" s="1">
        <f>I389/SQRT(3)</f>
        <v>0</v>
      </c>
      <c r="K389" s="1">
        <v>531</v>
      </c>
    </row>
    <row r="390" spans="1:11">
      <c r="A390" s="3">
        <v>36389</v>
      </c>
      <c r="B390" s="1" t="s">
        <v>6353</v>
      </c>
      <c r="C390" s="1">
        <v>2</v>
      </c>
      <c r="D390" s="1" t="s">
        <v>6967</v>
      </c>
      <c r="E390" s="1">
        <v>0</v>
      </c>
      <c r="F390" s="1">
        <v>0</v>
      </c>
      <c r="G390" s="1">
        <v>0</v>
      </c>
      <c r="H390" s="1">
        <f t="shared" si="6"/>
        <v>0</v>
      </c>
      <c r="K390" s="1">
        <v>531</v>
      </c>
    </row>
    <row r="391" spans="1:11">
      <c r="A391" s="3">
        <v>36389</v>
      </c>
      <c r="B391" s="1" t="s">
        <v>6968</v>
      </c>
      <c r="C391" s="1">
        <v>3</v>
      </c>
      <c r="D391" s="1" t="s">
        <v>6969</v>
      </c>
      <c r="E391" s="1">
        <v>0</v>
      </c>
      <c r="F391" s="1">
        <v>0</v>
      </c>
      <c r="G391" s="1">
        <v>0</v>
      </c>
      <c r="H391" s="1">
        <f t="shared" si="6"/>
        <v>0</v>
      </c>
      <c r="K391" s="1">
        <v>531</v>
      </c>
    </row>
    <row r="392" spans="1:11">
      <c r="A392" s="3">
        <v>36307</v>
      </c>
      <c r="B392" s="1" t="s">
        <v>6970</v>
      </c>
      <c r="C392" s="1">
        <v>1</v>
      </c>
      <c r="D392" s="1" t="s">
        <v>6971</v>
      </c>
      <c r="E392" s="1">
        <v>0</v>
      </c>
      <c r="F392" s="1">
        <v>0</v>
      </c>
      <c r="G392" s="1">
        <v>0</v>
      </c>
      <c r="H392" s="1">
        <f t="shared" si="6"/>
        <v>0</v>
      </c>
      <c r="I392" s="1">
        <f>STDEV(H392:H394)</f>
        <v>0</v>
      </c>
      <c r="J392" s="1">
        <f>I392/SQRT(3)</f>
        <v>0</v>
      </c>
      <c r="K392" s="1">
        <v>531</v>
      </c>
    </row>
    <row r="393" spans="1:11">
      <c r="A393" s="3">
        <v>36307</v>
      </c>
      <c r="B393" s="1" t="s">
        <v>6972</v>
      </c>
      <c r="C393" s="1">
        <v>2</v>
      </c>
      <c r="D393" s="1" t="s">
        <v>6973</v>
      </c>
      <c r="E393" s="1">
        <v>0</v>
      </c>
      <c r="F393" s="1">
        <v>0</v>
      </c>
      <c r="G393" s="1">
        <v>0</v>
      </c>
      <c r="H393" s="1">
        <f t="shared" si="6"/>
        <v>0</v>
      </c>
      <c r="K393" s="1">
        <v>531</v>
      </c>
    </row>
    <row r="394" spans="1:11">
      <c r="A394" s="3">
        <v>36307</v>
      </c>
      <c r="B394" s="1" t="s">
        <v>6974</v>
      </c>
      <c r="C394" s="1">
        <v>3</v>
      </c>
      <c r="D394" s="1" t="s">
        <v>6975</v>
      </c>
      <c r="E394" s="1">
        <v>0</v>
      </c>
      <c r="F394" s="1">
        <v>0</v>
      </c>
      <c r="G394" s="1">
        <v>0</v>
      </c>
      <c r="H394" s="1">
        <f t="shared" si="6"/>
        <v>0</v>
      </c>
      <c r="K394" s="1">
        <v>531</v>
      </c>
    </row>
    <row r="395" spans="1:11">
      <c r="A395" s="3">
        <v>36312</v>
      </c>
      <c r="B395" s="1" t="s">
        <v>6976</v>
      </c>
      <c r="C395" s="1">
        <v>1</v>
      </c>
      <c r="D395" s="1" t="s">
        <v>6977</v>
      </c>
      <c r="E395" s="1">
        <v>0</v>
      </c>
      <c r="F395" s="1">
        <v>0</v>
      </c>
      <c r="G395" s="1">
        <v>0</v>
      </c>
      <c r="H395" s="1">
        <f t="shared" si="6"/>
        <v>0</v>
      </c>
      <c r="I395" s="1">
        <f>STDEV(H395:H397)</f>
        <v>0.38490017945975052</v>
      </c>
      <c r="J395" s="1">
        <f>I395/SQRT(3)</f>
        <v>0.22222222222222224</v>
      </c>
      <c r="K395" s="1">
        <v>661</v>
      </c>
    </row>
    <row r="396" spans="1:11">
      <c r="A396" s="3">
        <v>36312</v>
      </c>
      <c r="B396" s="1" t="s">
        <v>6978</v>
      </c>
      <c r="C396" s="1">
        <v>2</v>
      </c>
      <c r="D396" s="1" t="s">
        <v>6979</v>
      </c>
      <c r="E396" s="1">
        <v>0</v>
      </c>
      <c r="F396" s="1">
        <v>0</v>
      </c>
      <c r="G396" s="1">
        <v>0</v>
      </c>
      <c r="H396" s="1">
        <f t="shared" si="6"/>
        <v>0</v>
      </c>
      <c r="K396" s="1">
        <v>661</v>
      </c>
    </row>
    <row r="397" spans="1:11">
      <c r="A397" s="3">
        <v>36312</v>
      </c>
      <c r="B397" s="1" t="s">
        <v>6980</v>
      </c>
      <c r="C397" s="1">
        <v>3</v>
      </c>
      <c r="D397" s="1" t="s">
        <v>6981</v>
      </c>
      <c r="E397" s="1">
        <v>1</v>
      </c>
      <c r="F397" s="1">
        <v>0</v>
      </c>
      <c r="G397" s="1">
        <v>1</v>
      </c>
      <c r="H397" s="1">
        <f t="shared" si="6"/>
        <v>0.66666666666666663</v>
      </c>
      <c r="K397" s="1">
        <v>531</v>
      </c>
    </row>
    <row r="398" spans="1:11">
      <c r="A398" s="3">
        <v>36319</v>
      </c>
      <c r="B398" s="1" t="s">
        <v>6982</v>
      </c>
      <c r="C398" s="1">
        <v>1</v>
      </c>
      <c r="D398" s="1" t="s">
        <v>6983</v>
      </c>
      <c r="E398" s="1">
        <v>1</v>
      </c>
      <c r="F398" s="1">
        <v>0</v>
      </c>
      <c r="G398" s="1">
        <v>0</v>
      </c>
      <c r="H398" s="1">
        <f t="shared" si="6"/>
        <v>0.33333333333333331</v>
      </c>
      <c r="I398" s="1">
        <f>STDEV(H398:H400)</f>
        <v>0.1924500897298754</v>
      </c>
      <c r="J398" s="1">
        <f>I398/SQRT(3)</f>
        <v>0.1111111111111112</v>
      </c>
      <c r="K398" s="1">
        <v>661</v>
      </c>
    </row>
    <row r="399" spans="1:11">
      <c r="A399" s="3">
        <v>36319</v>
      </c>
      <c r="B399" s="1" t="s">
        <v>6710</v>
      </c>
      <c r="C399" s="1">
        <v>2</v>
      </c>
      <c r="D399" s="1" t="s">
        <v>6711</v>
      </c>
      <c r="E399" s="1">
        <v>1</v>
      </c>
      <c r="F399" s="1">
        <v>0</v>
      </c>
      <c r="G399" s="1">
        <v>1</v>
      </c>
      <c r="H399" s="1">
        <f t="shared" si="6"/>
        <v>0.66666666666666663</v>
      </c>
      <c r="K399" s="1">
        <v>661</v>
      </c>
    </row>
    <row r="400" spans="1:11">
      <c r="A400" s="3">
        <v>36319</v>
      </c>
      <c r="B400" s="1" t="s">
        <v>6712</v>
      </c>
      <c r="C400" s="1">
        <v>3</v>
      </c>
      <c r="D400" s="1" t="s">
        <v>6713</v>
      </c>
      <c r="E400" s="1">
        <v>1</v>
      </c>
      <c r="F400" s="1">
        <v>0</v>
      </c>
      <c r="G400" s="1">
        <v>0</v>
      </c>
      <c r="H400" s="1">
        <f t="shared" si="6"/>
        <v>0.33333333333333331</v>
      </c>
      <c r="K400" s="1">
        <v>531</v>
      </c>
    </row>
    <row r="401" spans="1:11">
      <c r="A401" s="3">
        <v>36326</v>
      </c>
      <c r="B401" s="1" t="s">
        <v>6714</v>
      </c>
      <c r="C401" s="1">
        <v>1</v>
      </c>
      <c r="D401" s="1" t="s">
        <v>6424</v>
      </c>
      <c r="E401" s="1">
        <v>3</v>
      </c>
      <c r="F401" s="1">
        <v>0</v>
      </c>
      <c r="G401" s="1">
        <v>0</v>
      </c>
      <c r="H401" s="1">
        <f t="shared" si="6"/>
        <v>1</v>
      </c>
      <c r="I401" s="1">
        <f>STDEV(H401:H403)</f>
        <v>0.50917507721731559</v>
      </c>
      <c r="J401" s="1">
        <f>I401/SQRT(3)</f>
        <v>0.29397236789606568</v>
      </c>
      <c r="K401" s="1">
        <v>531</v>
      </c>
    </row>
    <row r="402" spans="1:11">
      <c r="A402" s="3">
        <v>36326</v>
      </c>
      <c r="B402" s="1" t="s">
        <v>6425</v>
      </c>
      <c r="C402" s="1">
        <v>2</v>
      </c>
      <c r="D402" s="1" t="s">
        <v>6426</v>
      </c>
      <c r="E402" s="1">
        <v>0</v>
      </c>
      <c r="F402" s="1">
        <v>1</v>
      </c>
      <c r="G402" s="1">
        <v>0</v>
      </c>
      <c r="H402" s="1">
        <f t="shared" si="6"/>
        <v>0.33333333333333331</v>
      </c>
      <c r="K402" s="1">
        <v>661</v>
      </c>
    </row>
    <row r="403" spans="1:11">
      <c r="A403" s="3">
        <v>36326</v>
      </c>
      <c r="B403" s="1" t="s">
        <v>6427</v>
      </c>
      <c r="C403" s="1">
        <v>3</v>
      </c>
      <c r="D403" s="1" t="s">
        <v>6428</v>
      </c>
      <c r="E403" s="1">
        <v>1</v>
      </c>
      <c r="F403" s="1">
        <v>2</v>
      </c>
      <c r="G403" s="1">
        <v>1</v>
      </c>
      <c r="H403" s="1">
        <f t="shared" si="6"/>
        <v>1.3333333333333333</v>
      </c>
      <c r="K403" s="1">
        <v>661</v>
      </c>
    </row>
    <row r="404" spans="1:11">
      <c r="A404" s="3">
        <v>36333</v>
      </c>
      <c r="B404" s="1" t="s">
        <v>6429</v>
      </c>
      <c r="C404" s="1">
        <v>1</v>
      </c>
      <c r="D404" s="1" t="s">
        <v>6430</v>
      </c>
      <c r="E404" s="1">
        <v>0</v>
      </c>
      <c r="F404" s="1">
        <v>1</v>
      </c>
      <c r="G404" s="1">
        <v>0</v>
      </c>
      <c r="H404" s="1">
        <f t="shared" si="6"/>
        <v>0.33333333333333331</v>
      </c>
      <c r="I404" s="1">
        <f>STDEV(H404:H406)</f>
        <v>0.19245008972987526</v>
      </c>
      <c r="J404" s="1">
        <f>I404/SQRT(3)</f>
        <v>0.11111111111111112</v>
      </c>
      <c r="K404" s="1">
        <v>661</v>
      </c>
    </row>
    <row r="405" spans="1:11">
      <c r="A405" s="3">
        <v>36333</v>
      </c>
      <c r="B405" s="1" t="s">
        <v>6431</v>
      </c>
      <c r="C405" s="1">
        <v>2</v>
      </c>
      <c r="D405" s="1" t="s">
        <v>6432</v>
      </c>
      <c r="E405" s="1">
        <v>0</v>
      </c>
      <c r="F405" s="1">
        <v>0</v>
      </c>
      <c r="G405" s="1">
        <v>0</v>
      </c>
      <c r="H405" s="1">
        <f t="shared" si="6"/>
        <v>0</v>
      </c>
      <c r="K405" s="1">
        <v>661</v>
      </c>
    </row>
    <row r="406" spans="1:11">
      <c r="A406" s="3">
        <v>36333</v>
      </c>
      <c r="B406" s="1" t="s">
        <v>6433</v>
      </c>
      <c r="C406" s="1">
        <v>3</v>
      </c>
      <c r="D406" s="1" t="s">
        <v>6434</v>
      </c>
      <c r="E406" s="1">
        <v>0</v>
      </c>
      <c r="F406" s="1">
        <v>1</v>
      </c>
      <c r="G406" s="1">
        <v>0</v>
      </c>
      <c r="H406" s="1">
        <f t="shared" si="6"/>
        <v>0.33333333333333331</v>
      </c>
      <c r="K406" s="1">
        <v>661</v>
      </c>
    </row>
    <row r="407" spans="1:11">
      <c r="A407" s="3">
        <v>36340</v>
      </c>
      <c r="B407" s="1" t="s">
        <v>6435</v>
      </c>
      <c r="C407" s="1">
        <v>1</v>
      </c>
      <c r="D407" s="1" t="s">
        <v>6436</v>
      </c>
      <c r="E407" s="1">
        <v>0</v>
      </c>
      <c r="F407" s="1">
        <v>1</v>
      </c>
      <c r="G407" s="1">
        <v>0</v>
      </c>
      <c r="H407" s="1">
        <f t="shared" si="6"/>
        <v>0.33333333333333331</v>
      </c>
      <c r="I407" s="1">
        <f>STDEV(H407:H409)</f>
        <v>0.19245008972987526</v>
      </c>
      <c r="J407" s="1">
        <f>I407/SQRT(3)</f>
        <v>0.11111111111111112</v>
      </c>
      <c r="K407" s="1">
        <v>531</v>
      </c>
    </row>
    <row r="408" spans="1:11">
      <c r="A408" s="3">
        <v>36340</v>
      </c>
      <c r="B408" s="1" t="s">
        <v>6437</v>
      </c>
      <c r="C408" s="1">
        <v>2</v>
      </c>
      <c r="D408" s="1" t="s">
        <v>6438</v>
      </c>
      <c r="E408" s="1">
        <v>0</v>
      </c>
      <c r="F408" s="1">
        <v>0</v>
      </c>
      <c r="G408" s="1">
        <v>0</v>
      </c>
      <c r="H408" s="1">
        <f t="shared" si="6"/>
        <v>0</v>
      </c>
      <c r="K408" s="1">
        <v>531</v>
      </c>
    </row>
    <row r="409" spans="1:11">
      <c r="A409" s="3">
        <v>36340</v>
      </c>
      <c r="B409" s="1" t="s">
        <v>6439</v>
      </c>
      <c r="C409" s="1">
        <v>3</v>
      </c>
      <c r="D409" s="1" t="s">
        <v>6725</v>
      </c>
      <c r="E409" s="1">
        <v>0</v>
      </c>
      <c r="F409" s="1">
        <v>0</v>
      </c>
      <c r="G409" s="1">
        <v>0</v>
      </c>
      <c r="H409" s="1">
        <f t="shared" si="6"/>
        <v>0</v>
      </c>
      <c r="K409" s="1">
        <v>531</v>
      </c>
    </row>
    <row r="410" spans="1:11">
      <c r="A410" s="3">
        <v>36347</v>
      </c>
      <c r="B410" s="1" t="s">
        <v>6726</v>
      </c>
      <c r="C410" s="1">
        <v>1</v>
      </c>
      <c r="D410" s="1" t="s">
        <v>6727</v>
      </c>
      <c r="E410" s="1">
        <v>0</v>
      </c>
      <c r="F410" s="1">
        <v>0</v>
      </c>
      <c r="G410" s="1">
        <v>0</v>
      </c>
      <c r="H410" s="1">
        <f t="shared" si="6"/>
        <v>0</v>
      </c>
      <c r="I410" s="1">
        <f>STDEV(H410:H412)</f>
        <v>0</v>
      </c>
      <c r="J410" s="1">
        <f>I410/SQRT(3)</f>
        <v>0</v>
      </c>
      <c r="K410" s="1">
        <v>661</v>
      </c>
    </row>
    <row r="411" spans="1:11">
      <c r="A411" s="3">
        <v>36347</v>
      </c>
      <c r="B411" s="1" t="s">
        <v>6728</v>
      </c>
      <c r="C411" s="1">
        <v>2</v>
      </c>
      <c r="D411" s="1" t="s">
        <v>6729</v>
      </c>
      <c r="E411" s="1">
        <v>0</v>
      </c>
      <c r="F411" s="1">
        <v>0</v>
      </c>
      <c r="G411" s="1">
        <v>0</v>
      </c>
      <c r="H411" s="1">
        <f t="shared" si="6"/>
        <v>0</v>
      </c>
      <c r="K411" s="1">
        <v>661</v>
      </c>
    </row>
    <row r="412" spans="1:11">
      <c r="A412" s="3">
        <v>36347</v>
      </c>
      <c r="B412" s="1" t="s">
        <v>6730</v>
      </c>
      <c r="C412" s="1">
        <v>3</v>
      </c>
      <c r="D412" s="1" t="s">
        <v>6731</v>
      </c>
      <c r="E412" s="1">
        <v>0</v>
      </c>
      <c r="F412" s="1">
        <v>0</v>
      </c>
      <c r="G412" s="1">
        <v>0</v>
      </c>
      <c r="H412" s="1">
        <f t="shared" si="6"/>
        <v>0</v>
      </c>
      <c r="K412" s="1">
        <v>531</v>
      </c>
    </row>
    <row r="413" spans="1:11">
      <c r="A413" s="3">
        <v>36354</v>
      </c>
      <c r="B413" s="1" t="s">
        <v>6732</v>
      </c>
      <c r="C413" s="1">
        <v>1</v>
      </c>
      <c r="D413" s="1" t="s">
        <v>6733</v>
      </c>
      <c r="E413" s="1">
        <v>0</v>
      </c>
      <c r="F413" s="1">
        <v>0</v>
      </c>
      <c r="G413" s="1">
        <v>0</v>
      </c>
      <c r="H413" s="1">
        <f t="shared" si="6"/>
        <v>0</v>
      </c>
      <c r="I413" s="1">
        <f>STDEV(H413:H415)</f>
        <v>0.38490017945975052</v>
      </c>
      <c r="J413" s="1">
        <f>I413/SQRT(3)</f>
        <v>0.22222222222222224</v>
      </c>
      <c r="K413" s="1">
        <v>531</v>
      </c>
    </row>
    <row r="414" spans="1:11">
      <c r="A414" s="3">
        <v>36354</v>
      </c>
      <c r="B414" s="1" t="s">
        <v>6734</v>
      </c>
      <c r="C414" s="1">
        <v>2</v>
      </c>
      <c r="D414" s="1" t="s">
        <v>6735</v>
      </c>
      <c r="E414" s="1">
        <v>0</v>
      </c>
      <c r="F414" s="1">
        <v>0</v>
      </c>
      <c r="G414" s="1">
        <v>0</v>
      </c>
      <c r="H414" s="1">
        <f t="shared" si="6"/>
        <v>0</v>
      </c>
      <c r="K414" s="1">
        <v>661</v>
      </c>
    </row>
    <row r="415" spans="1:11">
      <c r="A415" s="3">
        <v>36354</v>
      </c>
      <c r="B415" s="1" t="s">
        <v>6736</v>
      </c>
      <c r="C415" s="1">
        <v>3</v>
      </c>
      <c r="D415" s="1" t="s">
        <v>6737</v>
      </c>
      <c r="E415" s="1">
        <v>0</v>
      </c>
      <c r="F415" s="1">
        <v>2</v>
      </c>
      <c r="G415" s="1">
        <v>0</v>
      </c>
      <c r="H415" s="1">
        <f t="shared" si="6"/>
        <v>0.66666666666666663</v>
      </c>
      <c r="K415" s="1">
        <v>531</v>
      </c>
    </row>
    <row r="416" spans="1:11">
      <c r="A416" s="3">
        <v>36361</v>
      </c>
      <c r="B416" s="1" t="s">
        <v>6738</v>
      </c>
      <c r="C416" s="1">
        <v>1</v>
      </c>
      <c r="D416" s="1" t="s">
        <v>6739</v>
      </c>
      <c r="E416" s="1">
        <v>1</v>
      </c>
      <c r="F416" s="1">
        <v>0</v>
      </c>
      <c r="G416" s="1">
        <v>0</v>
      </c>
      <c r="H416" s="1">
        <f t="shared" si="6"/>
        <v>0.33333333333333331</v>
      </c>
      <c r="I416" s="1">
        <f>STDEV(H416:H418)</f>
        <v>0.19245008972987526</v>
      </c>
      <c r="J416" s="1">
        <f>I416/SQRT(3)</f>
        <v>0.11111111111111112</v>
      </c>
      <c r="K416" s="1">
        <v>531</v>
      </c>
    </row>
    <row r="417" spans="1:11">
      <c r="A417" s="3">
        <v>36361</v>
      </c>
      <c r="B417" s="1" t="s">
        <v>6740</v>
      </c>
      <c r="C417" s="1">
        <v>2</v>
      </c>
      <c r="D417" s="1" t="s">
        <v>6741</v>
      </c>
      <c r="E417" s="1">
        <v>0</v>
      </c>
      <c r="F417" s="1">
        <v>0</v>
      </c>
      <c r="G417" s="1">
        <v>1</v>
      </c>
      <c r="H417" s="1">
        <f t="shared" si="6"/>
        <v>0.33333333333333331</v>
      </c>
      <c r="K417" s="1">
        <v>531</v>
      </c>
    </row>
    <row r="418" spans="1:11">
      <c r="A418" s="3">
        <v>36361</v>
      </c>
      <c r="B418" s="1" t="s">
        <v>6742</v>
      </c>
      <c r="C418" s="1">
        <v>3</v>
      </c>
      <c r="D418" s="1" t="s">
        <v>6743</v>
      </c>
      <c r="E418" s="1">
        <v>0</v>
      </c>
      <c r="F418" s="1">
        <v>0</v>
      </c>
      <c r="G418" s="1">
        <v>0</v>
      </c>
      <c r="H418" s="1">
        <f t="shared" si="6"/>
        <v>0</v>
      </c>
      <c r="K418" s="1">
        <v>531</v>
      </c>
    </row>
    <row r="419" spans="1:11">
      <c r="A419" s="3">
        <v>36368</v>
      </c>
      <c r="B419" s="1" t="s">
        <v>6744</v>
      </c>
      <c r="C419" s="1">
        <v>1</v>
      </c>
      <c r="D419" s="1" t="s">
        <v>6745</v>
      </c>
      <c r="E419" s="1">
        <v>0</v>
      </c>
      <c r="F419" s="1">
        <v>0</v>
      </c>
      <c r="G419" s="1">
        <v>2</v>
      </c>
      <c r="H419" s="1">
        <f t="shared" si="6"/>
        <v>0.66666666666666663</v>
      </c>
      <c r="I419" s="1">
        <f>STDEV(H419:H421)</f>
        <v>0.33333333333333359</v>
      </c>
      <c r="J419" s="1">
        <f>I419/SQRT(3)</f>
        <v>0.19245008972987543</v>
      </c>
      <c r="K419" s="1">
        <v>531</v>
      </c>
    </row>
    <row r="420" spans="1:11">
      <c r="A420" s="3">
        <v>36368</v>
      </c>
      <c r="B420" s="1" t="s">
        <v>6699</v>
      </c>
      <c r="C420" s="1">
        <v>2</v>
      </c>
      <c r="D420" s="1" t="s">
        <v>6700</v>
      </c>
      <c r="E420" s="1">
        <v>1</v>
      </c>
      <c r="F420" s="1">
        <v>2</v>
      </c>
      <c r="G420" s="1">
        <v>0</v>
      </c>
      <c r="H420" s="1">
        <f t="shared" si="6"/>
        <v>1</v>
      </c>
      <c r="K420" s="1">
        <v>531</v>
      </c>
    </row>
    <row r="421" spans="1:11">
      <c r="A421" s="3">
        <v>36368</v>
      </c>
      <c r="B421" s="1" t="s">
        <v>6701</v>
      </c>
      <c r="C421" s="1">
        <v>3</v>
      </c>
      <c r="D421" s="1" t="s">
        <v>6702</v>
      </c>
      <c r="E421" s="1">
        <v>0</v>
      </c>
      <c r="F421" s="1">
        <v>1</v>
      </c>
      <c r="G421" s="1">
        <v>0</v>
      </c>
      <c r="H421" s="1">
        <f t="shared" si="6"/>
        <v>0.33333333333333331</v>
      </c>
      <c r="K421" s="1">
        <v>531</v>
      </c>
    </row>
    <row r="422" spans="1:11">
      <c r="A422" s="3">
        <v>36375</v>
      </c>
      <c r="B422" s="1" t="s">
        <v>6703</v>
      </c>
      <c r="C422" s="1">
        <v>1</v>
      </c>
      <c r="D422" s="1" t="s">
        <v>6704</v>
      </c>
      <c r="E422" s="1">
        <v>3</v>
      </c>
      <c r="F422" s="1">
        <v>0</v>
      </c>
      <c r="G422" s="1">
        <v>2</v>
      </c>
      <c r="H422" s="1">
        <f t="shared" si="6"/>
        <v>1.6666666666666667</v>
      </c>
      <c r="I422" s="1">
        <f>STDEV(H422:H424)</f>
        <v>0.66666666666666685</v>
      </c>
      <c r="J422" s="1">
        <f>I422/SQRT(3)</f>
        <v>0.38490017945975064</v>
      </c>
      <c r="K422" s="1">
        <v>531</v>
      </c>
    </row>
    <row r="423" spans="1:11">
      <c r="A423" s="3">
        <v>36375</v>
      </c>
      <c r="B423" s="1" t="s">
        <v>6705</v>
      </c>
      <c r="C423" s="1">
        <v>2</v>
      </c>
      <c r="D423" s="1" t="s">
        <v>6706</v>
      </c>
      <c r="E423" s="1">
        <v>0</v>
      </c>
      <c r="F423" s="1">
        <v>1</v>
      </c>
      <c r="G423" s="1">
        <v>0</v>
      </c>
      <c r="H423" s="1">
        <f t="shared" si="6"/>
        <v>0.33333333333333331</v>
      </c>
      <c r="K423" s="1">
        <v>531</v>
      </c>
    </row>
    <row r="424" spans="1:11">
      <c r="A424" s="3">
        <v>36375</v>
      </c>
      <c r="B424" s="1" t="s">
        <v>6707</v>
      </c>
      <c r="C424" s="1">
        <v>3</v>
      </c>
      <c r="D424" s="1" t="s">
        <v>6708</v>
      </c>
      <c r="E424" s="1">
        <v>1</v>
      </c>
      <c r="F424" s="1">
        <v>0</v>
      </c>
      <c r="G424" s="1">
        <v>2</v>
      </c>
      <c r="H424" s="1">
        <f t="shared" si="6"/>
        <v>1</v>
      </c>
      <c r="K424" s="1">
        <v>531</v>
      </c>
    </row>
    <row r="425" spans="1:11">
      <c r="A425" s="3">
        <v>36382</v>
      </c>
      <c r="B425" s="1" t="s">
        <v>6709</v>
      </c>
      <c r="C425" s="1">
        <v>1</v>
      </c>
      <c r="D425" s="1" t="s">
        <v>6420</v>
      </c>
      <c r="E425" s="1">
        <v>0</v>
      </c>
      <c r="F425" s="1">
        <v>0</v>
      </c>
      <c r="G425" s="1">
        <v>0</v>
      </c>
      <c r="H425" s="1">
        <f t="shared" si="6"/>
        <v>0</v>
      </c>
      <c r="I425" s="1">
        <f>STDEV(H425:H427)</f>
        <v>0.57735026918962584</v>
      </c>
      <c r="J425" s="1">
        <f>I425/SQRT(3)</f>
        <v>0.33333333333333337</v>
      </c>
      <c r="K425" s="1">
        <v>661</v>
      </c>
    </row>
    <row r="426" spans="1:11">
      <c r="A426" s="3">
        <v>36382</v>
      </c>
      <c r="B426" s="1" t="s">
        <v>6421</v>
      </c>
      <c r="C426" s="1">
        <v>2</v>
      </c>
      <c r="D426" s="1" t="s">
        <v>6121</v>
      </c>
      <c r="E426" s="1">
        <v>0</v>
      </c>
      <c r="F426" s="1">
        <v>0</v>
      </c>
      <c r="G426" s="1">
        <v>0</v>
      </c>
      <c r="H426" s="1">
        <f t="shared" si="6"/>
        <v>0</v>
      </c>
      <c r="K426" s="1">
        <v>531</v>
      </c>
    </row>
    <row r="427" spans="1:11">
      <c r="A427" s="3">
        <v>36382</v>
      </c>
      <c r="B427" s="1" t="s">
        <v>6122</v>
      </c>
      <c r="C427" s="1">
        <v>3</v>
      </c>
      <c r="D427" s="1" t="s">
        <v>6123</v>
      </c>
      <c r="E427" s="1">
        <v>1</v>
      </c>
      <c r="F427" s="1">
        <v>2</v>
      </c>
      <c r="G427" s="1">
        <v>0</v>
      </c>
      <c r="H427" s="1">
        <f t="shared" si="6"/>
        <v>1</v>
      </c>
      <c r="K427" s="1">
        <v>531</v>
      </c>
    </row>
    <row r="428" spans="1:11">
      <c r="A428" s="3">
        <v>36389</v>
      </c>
      <c r="B428" s="1" t="s">
        <v>6124</v>
      </c>
      <c r="C428" s="1">
        <v>1</v>
      </c>
      <c r="D428" s="1" t="s">
        <v>5816</v>
      </c>
      <c r="E428" s="1">
        <v>0</v>
      </c>
      <c r="F428" s="1">
        <v>1</v>
      </c>
      <c r="G428" s="1">
        <v>0</v>
      </c>
      <c r="H428" s="1">
        <f t="shared" si="6"/>
        <v>0.33333333333333331</v>
      </c>
      <c r="I428" s="1">
        <f>STDEV(H428:H430)</f>
        <v>0.19245008972987526</v>
      </c>
      <c r="J428" s="1">
        <f>I428/SQRT(3)</f>
        <v>0.11111111111111112</v>
      </c>
      <c r="K428" s="1">
        <v>531</v>
      </c>
    </row>
    <row r="429" spans="1:11">
      <c r="A429" s="3">
        <v>36389</v>
      </c>
      <c r="B429" s="1" t="s">
        <v>5817</v>
      </c>
      <c r="C429" s="1">
        <v>2</v>
      </c>
      <c r="D429" s="1" t="s">
        <v>5818</v>
      </c>
      <c r="E429" s="1">
        <v>0</v>
      </c>
      <c r="F429" s="1">
        <v>0</v>
      </c>
      <c r="G429" s="1">
        <v>0</v>
      </c>
      <c r="H429" s="1">
        <f t="shared" si="6"/>
        <v>0</v>
      </c>
      <c r="K429" s="1">
        <v>531</v>
      </c>
    </row>
    <row r="430" spans="1:11">
      <c r="A430" s="3">
        <v>36389</v>
      </c>
      <c r="B430" s="1" t="s">
        <v>5819</v>
      </c>
      <c r="C430" s="1">
        <v>3</v>
      </c>
      <c r="D430" s="1" t="s">
        <v>5820</v>
      </c>
      <c r="E430" s="1">
        <v>0</v>
      </c>
      <c r="F430" s="1">
        <v>0</v>
      </c>
      <c r="G430" s="1">
        <v>0</v>
      </c>
      <c r="H430" s="1">
        <f t="shared" si="6"/>
        <v>0</v>
      </c>
      <c r="K430" s="1">
        <v>531</v>
      </c>
    </row>
    <row r="431" spans="1:11">
      <c r="A431" s="3">
        <v>36307</v>
      </c>
      <c r="B431" s="1" t="s">
        <v>5821</v>
      </c>
      <c r="C431" s="1">
        <v>1</v>
      </c>
      <c r="D431" s="1" t="s">
        <v>5822</v>
      </c>
      <c r="E431" s="1">
        <v>0</v>
      </c>
      <c r="F431" s="1">
        <v>1</v>
      </c>
      <c r="G431" s="1">
        <v>0</v>
      </c>
      <c r="H431" s="1">
        <f t="shared" si="6"/>
        <v>0.33333333333333331</v>
      </c>
      <c r="I431" s="1">
        <f>STDEV(H431:H433)</f>
        <v>0.57735026918962584</v>
      </c>
      <c r="J431" s="1">
        <f>I431/SQRT(3)</f>
        <v>0.33333333333333337</v>
      </c>
      <c r="K431" s="1">
        <v>531</v>
      </c>
    </row>
    <row r="432" spans="1:11">
      <c r="A432" s="3">
        <v>36307</v>
      </c>
      <c r="B432" s="1" t="s">
        <v>5823</v>
      </c>
      <c r="C432" s="1">
        <v>2</v>
      </c>
      <c r="D432" s="1" t="s">
        <v>5824</v>
      </c>
      <c r="E432" s="1">
        <v>2</v>
      </c>
      <c r="F432" s="1">
        <v>2</v>
      </c>
      <c r="G432" s="1">
        <v>0</v>
      </c>
      <c r="H432" s="1">
        <f t="shared" si="6"/>
        <v>1.3333333333333333</v>
      </c>
      <c r="K432" s="1">
        <v>531</v>
      </c>
    </row>
    <row r="433" spans="1:11">
      <c r="A433" s="3">
        <v>36307</v>
      </c>
      <c r="B433" s="1" t="s">
        <v>5825</v>
      </c>
      <c r="C433" s="1">
        <v>3</v>
      </c>
      <c r="D433" s="1" t="s">
        <v>5826</v>
      </c>
      <c r="E433" s="1">
        <v>0</v>
      </c>
      <c r="F433" s="1">
        <v>1</v>
      </c>
      <c r="G433" s="1">
        <v>0</v>
      </c>
      <c r="H433" s="1">
        <f t="shared" si="6"/>
        <v>0.33333333333333331</v>
      </c>
      <c r="K433" s="1">
        <v>531</v>
      </c>
    </row>
    <row r="434" spans="1:11">
      <c r="A434" s="3">
        <v>36312</v>
      </c>
      <c r="B434" s="1" t="s">
        <v>5827</v>
      </c>
      <c r="C434" s="1">
        <v>1</v>
      </c>
      <c r="D434" s="1" t="s">
        <v>5828</v>
      </c>
      <c r="E434" s="1">
        <v>0</v>
      </c>
      <c r="F434" s="1">
        <v>0</v>
      </c>
      <c r="G434" s="1">
        <v>0</v>
      </c>
      <c r="H434" s="1">
        <f t="shared" si="6"/>
        <v>0</v>
      </c>
      <c r="I434" s="1">
        <f>STDEV(H434:H436)</f>
        <v>0.5091750772173157</v>
      </c>
      <c r="J434" s="1">
        <f>I434/SQRT(3)</f>
        <v>0.29397236789606573</v>
      </c>
      <c r="K434" s="1">
        <v>661</v>
      </c>
    </row>
    <row r="435" spans="1:11">
      <c r="A435" s="3">
        <v>36312</v>
      </c>
      <c r="B435" s="1" t="s">
        <v>5829</v>
      </c>
      <c r="C435" s="1">
        <v>2</v>
      </c>
      <c r="D435" s="1" t="s">
        <v>5830</v>
      </c>
      <c r="E435" s="1">
        <v>2</v>
      </c>
      <c r="F435" s="1">
        <v>1</v>
      </c>
      <c r="G435" s="1">
        <v>0</v>
      </c>
      <c r="H435" s="1">
        <f t="shared" si="6"/>
        <v>1</v>
      </c>
      <c r="K435" s="1">
        <v>661</v>
      </c>
    </row>
    <row r="436" spans="1:11">
      <c r="A436" s="3">
        <v>36312</v>
      </c>
      <c r="B436" s="1" t="s">
        <v>5831</v>
      </c>
      <c r="C436" s="1">
        <v>3</v>
      </c>
      <c r="D436" s="1" t="s">
        <v>6139</v>
      </c>
      <c r="E436" s="1">
        <v>2</v>
      </c>
      <c r="F436" s="1">
        <v>0</v>
      </c>
      <c r="G436" s="1">
        <v>0</v>
      </c>
      <c r="H436" s="1">
        <f t="shared" si="6"/>
        <v>0.66666666666666663</v>
      </c>
      <c r="K436" s="1">
        <v>531</v>
      </c>
    </row>
    <row r="437" spans="1:11">
      <c r="A437" s="3">
        <v>36319</v>
      </c>
      <c r="B437" s="1" t="s">
        <v>6140</v>
      </c>
      <c r="C437" s="1">
        <v>1</v>
      </c>
      <c r="D437" s="1" t="s">
        <v>6141</v>
      </c>
      <c r="E437" s="1">
        <v>1</v>
      </c>
      <c r="F437" s="1">
        <v>0</v>
      </c>
      <c r="G437" s="1">
        <v>1</v>
      </c>
      <c r="H437" s="1">
        <f t="shared" si="6"/>
        <v>0.66666666666666663</v>
      </c>
      <c r="I437" s="1">
        <f>STDEV(H437:H439)</f>
        <v>0.33333333333333337</v>
      </c>
      <c r="J437" s="1">
        <f>I437/SQRT(3)</f>
        <v>0.19245008972987529</v>
      </c>
      <c r="K437" s="1">
        <v>661</v>
      </c>
    </row>
    <row r="438" spans="1:11">
      <c r="A438" s="3">
        <v>36319</v>
      </c>
      <c r="B438" s="1" t="s">
        <v>6142</v>
      </c>
      <c r="C438" s="1">
        <v>2</v>
      </c>
      <c r="D438" s="1" t="s">
        <v>6143</v>
      </c>
      <c r="E438" s="1">
        <v>0</v>
      </c>
      <c r="F438" s="1">
        <v>0</v>
      </c>
      <c r="G438" s="1">
        <v>0</v>
      </c>
      <c r="H438" s="1">
        <f t="shared" si="6"/>
        <v>0</v>
      </c>
      <c r="K438" s="1">
        <v>661</v>
      </c>
    </row>
    <row r="439" spans="1:11">
      <c r="A439" s="3">
        <v>36319</v>
      </c>
      <c r="B439" s="1" t="s">
        <v>6144</v>
      </c>
      <c r="C439" s="1">
        <v>3</v>
      </c>
      <c r="D439" s="1" t="s">
        <v>6145</v>
      </c>
      <c r="E439" s="1">
        <v>0</v>
      </c>
      <c r="F439" s="1">
        <v>0</v>
      </c>
      <c r="G439" s="1">
        <v>1</v>
      </c>
      <c r="H439" s="1">
        <f t="shared" si="6"/>
        <v>0.33333333333333331</v>
      </c>
      <c r="K439" s="1">
        <v>531</v>
      </c>
    </row>
    <row r="440" spans="1:11">
      <c r="A440" s="3">
        <v>36326</v>
      </c>
      <c r="B440" s="1" t="s">
        <v>6146</v>
      </c>
      <c r="C440" s="1">
        <v>1</v>
      </c>
      <c r="D440" s="1" t="s">
        <v>6147</v>
      </c>
      <c r="E440" s="1">
        <v>1</v>
      </c>
      <c r="F440" s="1">
        <v>0</v>
      </c>
      <c r="G440" s="1">
        <v>0</v>
      </c>
      <c r="H440" s="1">
        <f t="shared" si="6"/>
        <v>0.33333333333333331</v>
      </c>
      <c r="I440" s="1">
        <f>STDEV(H440:H442)</f>
        <v>0.19245008972987526</v>
      </c>
      <c r="J440" s="1">
        <f>I440/SQRT(3)</f>
        <v>0.11111111111111112</v>
      </c>
      <c r="K440" s="1">
        <v>531</v>
      </c>
    </row>
    <row r="441" spans="1:11">
      <c r="A441" s="3">
        <v>36326</v>
      </c>
      <c r="B441" s="1" t="s">
        <v>6148</v>
      </c>
      <c r="C441" s="1">
        <v>2</v>
      </c>
      <c r="D441" s="1" t="s">
        <v>6149</v>
      </c>
      <c r="E441" s="1">
        <v>1</v>
      </c>
      <c r="F441" s="1">
        <v>0</v>
      </c>
      <c r="G441" s="1">
        <v>0</v>
      </c>
      <c r="H441" s="1">
        <f t="shared" si="6"/>
        <v>0.33333333333333331</v>
      </c>
      <c r="K441" s="1">
        <v>661</v>
      </c>
    </row>
    <row r="442" spans="1:11">
      <c r="A442" s="3">
        <v>36326</v>
      </c>
      <c r="B442" s="1" t="s">
        <v>6150</v>
      </c>
      <c r="C442" s="1">
        <v>3</v>
      </c>
      <c r="D442" s="1" t="s">
        <v>6151</v>
      </c>
      <c r="E442" s="1">
        <v>1</v>
      </c>
      <c r="F442" s="1">
        <v>0</v>
      </c>
      <c r="G442" s="1">
        <v>1</v>
      </c>
      <c r="H442" s="1">
        <f t="shared" si="6"/>
        <v>0.66666666666666663</v>
      </c>
      <c r="K442" s="1">
        <v>661</v>
      </c>
    </row>
    <row r="443" spans="1:11">
      <c r="A443" s="3">
        <v>36333</v>
      </c>
      <c r="B443" s="1" t="s">
        <v>6152</v>
      </c>
      <c r="C443" s="1">
        <v>1</v>
      </c>
      <c r="D443" s="1" t="s">
        <v>6153</v>
      </c>
      <c r="E443" s="1">
        <v>0</v>
      </c>
      <c r="F443" s="1">
        <v>1</v>
      </c>
      <c r="G443" s="1">
        <v>0</v>
      </c>
      <c r="H443" s="1">
        <f t="shared" si="6"/>
        <v>0.33333333333333331</v>
      </c>
      <c r="I443" s="1">
        <f>STDEV(H443:H445)</f>
        <v>0</v>
      </c>
      <c r="J443" s="1">
        <f>I443/SQRT(3)</f>
        <v>0</v>
      </c>
      <c r="K443" s="1">
        <v>661</v>
      </c>
    </row>
    <row r="444" spans="1:11">
      <c r="A444" s="3">
        <v>36333</v>
      </c>
      <c r="B444" s="1" t="s">
        <v>6154</v>
      </c>
      <c r="C444" s="1">
        <v>2</v>
      </c>
      <c r="D444" s="1" t="s">
        <v>6454</v>
      </c>
      <c r="E444" s="1">
        <v>0</v>
      </c>
      <c r="F444" s="1">
        <v>1</v>
      </c>
      <c r="G444" s="1">
        <v>0</v>
      </c>
      <c r="H444" s="1">
        <f t="shared" si="6"/>
        <v>0.33333333333333331</v>
      </c>
      <c r="K444" s="1">
        <v>661</v>
      </c>
    </row>
    <row r="445" spans="1:11">
      <c r="A445" s="3">
        <v>36333</v>
      </c>
      <c r="B445" s="1" t="s">
        <v>6746</v>
      </c>
      <c r="C445" s="1">
        <v>3</v>
      </c>
      <c r="D445" s="1" t="s">
        <v>6747</v>
      </c>
      <c r="E445" s="1">
        <v>1</v>
      </c>
      <c r="F445" s="1">
        <v>0</v>
      </c>
      <c r="G445" s="1">
        <v>0</v>
      </c>
      <c r="H445" s="1">
        <f t="shared" si="6"/>
        <v>0.33333333333333331</v>
      </c>
      <c r="K445" s="1">
        <v>661</v>
      </c>
    </row>
    <row r="446" spans="1:11">
      <c r="A446" s="3">
        <v>36340</v>
      </c>
      <c r="B446" s="1" t="s">
        <v>6748</v>
      </c>
      <c r="C446" s="1">
        <v>1</v>
      </c>
      <c r="D446" s="1" t="s">
        <v>6749</v>
      </c>
      <c r="E446" s="1">
        <v>0</v>
      </c>
      <c r="F446" s="1">
        <v>0</v>
      </c>
      <c r="G446" s="1">
        <v>0</v>
      </c>
      <c r="H446" s="1">
        <f t="shared" si="6"/>
        <v>0</v>
      </c>
      <c r="I446" s="1">
        <f>STDEV(H446:H448)</f>
        <v>0.19245008972987526</v>
      </c>
      <c r="J446" s="1">
        <f>I446/SQRT(3)</f>
        <v>0.11111111111111112</v>
      </c>
      <c r="K446" s="1">
        <v>531</v>
      </c>
    </row>
    <row r="447" spans="1:11">
      <c r="A447" s="3">
        <v>36340</v>
      </c>
      <c r="B447" s="1" t="s">
        <v>6750</v>
      </c>
      <c r="C447" s="1">
        <v>2</v>
      </c>
      <c r="D447" s="1" t="s">
        <v>6751</v>
      </c>
      <c r="E447" s="1">
        <v>0</v>
      </c>
      <c r="F447" s="1">
        <v>0</v>
      </c>
      <c r="G447" s="1">
        <v>0</v>
      </c>
      <c r="H447" s="1">
        <f t="shared" si="6"/>
        <v>0</v>
      </c>
      <c r="K447" s="1">
        <v>531</v>
      </c>
    </row>
    <row r="448" spans="1:11">
      <c r="A448" s="3">
        <v>36340</v>
      </c>
      <c r="B448" s="1" t="s">
        <v>6752</v>
      </c>
      <c r="C448" s="1">
        <v>3</v>
      </c>
      <c r="D448" s="1" t="s">
        <v>6753</v>
      </c>
      <c r="E448" s="1">
        <v>0</v>
      </c>
      <c r="F448" s="1">
        <v>1</v>
      </c>
      <c r="G448" s="1">
        <v>0</v>
      </c>
      <c r="H448" s="1">
        <f t="shared" si="6"/>
        <v>0.33333333333333331</v>
      </c>
      <c r="K448" s="1">
        <v>531</v>
      </c>
    </row>
    <row r="449" spans="1:11">
      <c r="A449" s="3">
        <v>36347</v>
      </c>
      <c r="B449" s="1" t="s">
        <v>6754</v>
      </c>
      <c r="C449" s="1">
        <v>1</v>
      </c>
      <c r="D449" s="1" t="s">
        <v>7036</v>
      </c>
      <c r="E449" s="1">
        <v>0</v>
      </c>
      <c r="F449" s="1">
        <v>1</v>
      </c>
      <c r="G449" s="1">
        <v>0</v>
      </c>
      <c r="H449" s="1">
        <f t="shared" si="6"/>
        <v>0.33333333333333331</v>
      </c>
      <c r="I449" s="1">
        <f>STDEV(H449:H451)</f>
        <v>0.19245008972987526</v>
      </c>
      <c r="J449" s="1">
        <f>I449/SQRT(3)</f>
        <v>0.11111111111111112</v>
      </c>
      <c r="K449" s="1">
        <v>661</v>
      </c>
    </row>
    <row r="450" spans="1:11">
      <c r="A450" s="3">
        <v>36347</v>
      </c>
      <c r="B450" s="1" t="s">
        <v>7037</v>
      </c>
      <c r="C450" s="1">
        <v>2</v>
      </c>
      <c r="D450" s="1" t="s">
        <v>7038</v>
      </c>
      <c r="E450" s="1">
        <v>0</v>
      </c>
      <c r="F450" s="1">
        <v>1</v>
      </c>
      <c r="G450" s="1">
        <v>0</v>
      </c>
      <c r="H450" s="1">
        <f t="shared" ref="H450:H513" si="7">AVERAGE(E450:G450)</f>
        <v>0.33333333333333331</v>
      </c>
      <c r="K450" s="1">
        <v>661</v>
      </c>
    </row>
    <row r="451" spans="1:11">
      <c r="A451" s="3">
        <v>36347</v>
      </c>
      <c r="B451" s="1" t="s">
        <v>7039</v>
      </c>
      <c r="C451" s="1">
        <v>3</v>
      </c>
      <c r="D451" s="1" t="s">
        <v>7040</v>
      </c>
      <c r="E451" s="1">
        <v>1</v>
      </c>
      <c r="F451" s="1">
        <v>1</v>
      </c>
      <c r="G451" s="1">
        <v>0</v>
      </c>
      <c r="H451" s="1">
        <f t="shared" si="7"/>
        <v>0.66666666666666663</v>
      </c>
      <c r="K451" s="1">
        <v>531</v>
      </c>
    </row>
    <row r="452" spans="1:11">
      <c r="A452" s="3">
        <v>36354</v>
      </c>
      <c r="B452" s="1" t="s">
        <v>7041</v>
      </c>
      <c r="C452" s="1">
        <v>1</v>
      </c>
      <c r="D452" s="1" t="s">
        <v>7042</v>
      </c>
      <c r="E452" s="1">
        <v>0</v>
      </c>
      <c r="F452" s="1">
        <v>1</v>
      </c>
      <c r="G452" s="1">
        <v>0</v>
      </c>
      <c r="H452" s="1">
        <f t="shared" si="7"/>
        <v>0.33333333333333331</v>
      </c>
      <c r="I452" s="1">
        <f>STDEV(H452:H454)</f>
        <v>0.19245008972987526</v>
      </c>
      <c r="J452" s="1">
        <f>I452/SQRT(3)</f>
        <v>0.11111111111111112</v>
      </c>
      <c r="K452" s="1">
        <v>531</v>
      </c>
    </row>
    <row r="453" spans="1:11">
      <c r="A453" s="3">
        <v>36354</v>
      </c>
      <c r="B453" s="1" t="s">
        <v>7043</v>
      </c>
      <c r="C453" s="1">
        <v>2</v>
      </c>
      <c r="D453" s="1" t="s">
        <v>7044</v>
      </c>
      <c r="E453" s="1">
        <v>0</v>
      </c>
      <c r="F453" s="1">
        <v>0</v>
      </c>
      <c r="G453" s="1">
        <v>0</v>
      </c>
      <c r="H453" s="1">
        <f t="shared" si="7"/>
        <v>0</v>
      </c>
      <c r="K453" s="1">
        <v>661</v>
      </c>
    </row>
    <row r="454" spans="1:11">
      <c r="A454" s="3">
        <v>36354</v>
      </c>
      <c r="B454" s="1" t="s">
        <v>7045</v>
      </c>
      <c r="C454" s="1">
        <v>3</v>
      </c>
      <c r="D454" s="1" t="s">
        <v>7046</v>
      </c>
      <c r="E454" s="1">
        <v>0</v>
      </c>
      <c r="F454" s="1">
        <v>1</v>
      </c>
      <c r="G454" s="1">
        <v>0</v>
      </c>
      <c r="H454" s="1">
        <f t="shared" si="7"/>
        <v>0.33333333333333331</v>
      </c>
      <c r="K454" s="1">
        <v>531</v>
      </c>
    </row>
    <row r="455" spans="1:11">
      <c r="A455" s="3">
        <v>36361</v>
      </c>
      <c r="B455" s="1" t="s">
        <v>7047</v>
      </c>
      <c r="C455" s="1">
        <v>1</v>
      </c>
      <c r="D455" s="1" t="s">
        <v>6765</v>
      </c>
      <c r="E455" s="1">
        <v>0</v>
      </c>
      <c r="F455" s="1">
        <v>0</v>
      </c>
      <c r="G455" s="1">
        <v>0</v>
      </c>
      <c r="H455" s="1">
        <f t="shared" si="7"/>
        <v>0</v>
      </c>
      <c r="I455" s="1">
        <f>STDEV(H455:H457)</f>
        <v>0</v>
      </c>
      <c r="J455" s="1">
        <f>I455/SQRT(3)</f>
        <v>0</v>
      </c>
      <c r="K455" s="1">
        <v>531</v>
      </c>
    </row>
    <row r="456" spans="1:11">
      <c r="A456" s="3">
        <v>36361</v>
      </c>
      <c r="B456" s="1" t="s">
        <v>6766</v>
      </c>
      <c r="C456" s="1">
        <v>2</v>
      </c>
      <c r="D456" s="1" t="s">
        <v>6767</v>
      </c>
      <c r="E456" s="1">
        <v>0</v>
      </c>
      <c r="F456" s="1">
        <v>0</v>
      </c>
      <c r="G456" s="1">
        <v>0</v>
      </c>
      <c r="H456" s="1">
        <f t="shared" si="7"/>
        <v>0</v>
      </c>
      <c r="K456" s="1">
        <v>531</v>
      </c>
    </row>
    <row r="457" spans="1:11">
      <c r="A457" s="3">
        <v>36361</v>
      </c>
      <c r="B457" s="1" t="s">
        <v>6768</v>
      </c>
      <c r="C457" s="1">
        <v>3</v>
      </c>
      <c r="D457" s="1" t="s">
        <v>6769</v>
      </c>
      <c r="E457" s="1">
        <v>0</v>
      </c>
      <c r="F457" s="1">
        <v>0</v>
      </c>
      <c r="G457" s="1">
        <v>0</v>
      </c>
      <c r="H457" s="1">
        <f t="shared" si="7"/>
        <v>0</v>
      </c>
      <c r="K457" s="1">
        <v>531</v>
      </c>
    </row>
    <row r="458" spans="1:11">
      <c r="A458" s="3">
        <v>36368</v>
      </c>
      <c r="B458" s="1" t="s">
        <v>6770</v>
      </c>
      <c r="C458" s="1">
        <v>1</v>
      </c>
      <c r="D458" s="1" t="s">
        <v>6771</v>
      </c>
      <c r="E458" s="1">
        <v>0</v>
      </c>
      <c r="F458" s="1">
        <v>1</v>
      </c>
      <c r="G458" s="1">
        <v>0</v>
      </c>
      <c r="H458" s="1">
        <f t="shared" si="7"/>
        <v>0.33333333333333331</v>
      </c>
      <c r="I458" s="1">
        <f>STDEV(H458:H460)</f>
        <v>0.66666666666666685</v>
      </c>
      <c r="J458" s="1">
        <f>I458/SQRT(3)</f>
        <v>0.38490017945975064</v>
      </c>
      <c r="K458" s="1">
        <v>531</v>
      </c>
    </row>
    <row r="459" spans="1:11">
      <c r="A459" s="3">
        <v>36368</v>
      </c>
      <c r="B459" s="1" t="s">
        <v>6772</v>
      </c>
      <c r="C459" s="1">
        <v>2</v>
      </c>
      <c r="D459" s="1" t="s">
        <v>6778</v>
      </c>
      <c r="E459" s="1">
        <v>0</v>
      </c>
      <c r="F459" s="1">
        <v>4</v>
      </c>
      <c r="G459" s="1">
        <v>1</v>
      </c>
      <c r="H459" s="1">
        <f t="shared" si="7"/>
        <v>1.6666666666666667</v>
      </c>
      <c r="K459" s="1">
        <v>531</v>
      </c>
    </row>
    <row r="460" spans="1:11">
      <c r="A460" s="3">
        <v>36368</v>
      </c>
      <c r="B460" s="1" t="s">
        <v>6779</v>
      </c>
      <c r="C460" s="1">
        <v>3</v>
      </c>
      <c r="D460" s="1" t="s">
        <v>6780</v>
      </c>
      <c r="E460" s="1">
        <v>0</v>
      </c>
      <c r="F460" s="1">
        <v>3</v>
      </c>
      <c r="G460" s="1">
        <v>0</v>
      </c>
      <c r="H460" s="1">
        <f t="shared" si="7"/>
        <v>1</v>
      </c>
      <c r="K460" s="1">
        <v>531</v>
      </c>
    </row>
    <row r="461" spans="1:11">
      <c r="A461" s="3">
        <v>36375</v>
      </c>
      <c r="B461" s="1" t="s">
        <v>6493</v>
      </c>
      <c r="C461" s="1">
        <v>1</v>
      </c>
      <c r="D461" s="1" t="s">
        <v>6494</v>
      </c>
      <c r="E461" s="1">
        <v>3</v>
      </c>
      <c r="F461" s="1">
        <v>1</v>
      </c>
      <c r="G461" s="1">
        <v>3</v>
      </c>
      <c r="H461" s="1">
        <f t="shared" si="7"/>
        <v>2.3333333333333335</v>
      </c>
      <c r="I461" s="1">
        <f>STDEV(H461:H463)</f>
        <v>0.69388866648871117</v>
      </c>
      <c r="J461" s="1">
        <f>I461/SQRT(3)</f>
        <v>0.40061680838488789</v>
      </c>
      <c r="K461" s="1">
        <v>531</v>
      </c>
    </row>
    <row r="462" spans="1:11">
      <c r="A462" s="3">
        <v>36375</v>
      </c>
      <c r="B462" s="1" t="s">
        <v>6495</v>
      </c>
      <c r="C462" s="1">
        <v>2</v>
      </c>
      <c r="D462" s="1" t="s">
        <v>6496</v>
      </c>
      <c r="E462" s="1">
        <v>1</v>
      </c>
      <c r="F462" s="1">
        <v>1</v>
      </c>
      <c r="G462" s="1">
        <v>4</v>
      </c>
      <c r="H462" s="1">
        <f t="shared" si="7"/>
        <v>2</v>
      </c>
      <c r="K462" s="1">
        <v>531</v>
      </c>
    </row>
    <row r="463" spans="1:11">
      <c r="A463" s="3">
        <v>36375</v>
      </c>
      <c r="B463" s="1" t="s">
        <v>6497</v>
      </c>
      <c r="C463" s="1">
        <v>3</v>
      </c>
      <c r="D463" s="1" t="s">
        <v>6498</v>
      </c>
      <c r="E463" s="1">
        <v>0</v>
      </c>
      <c r="F463" s="1">
        <v>1</v>
      </c>
      <c r="G463" s="1">
        <v>2</v>
      </c>
      <c r="H463" s="1">
        <f t="shared" si="7"/>
        <v>1</v>
      </c>
      <c r="K463" s="1">
        <v>531</v>
      </c>
    </row>
    <row r="464" spans="1:11">
      <c r="A464" s="3">
        <v>36382</v>
      </c>
      <c r="B464" s="1" t="s">
        <v>6499</v>
      </c>
      <c r="C464" s="1">
        <v>1</v>
      </c>
      <c r="D464" s="1" t="s">
        <v>6277</v>
      </c>
      <c r="E464" s="1">
        <v>0</v>
      </c>
      <c r="F464" s="1">
        <v>1</v>
      </c>
      <c r="G464" s="1">
        <v>0</v>
      </c>
      <c r="H464" s="1">
        <f t="shared" si="7"/>
        <v>0.33333333333333331</v>
      </c>
      <c r="I464" s="1">
        <f>STDEV(H464:H466)</f>
        <v>0.5091750772173157</v>
      </c>
      <c r="J464" s="1">
        <f>I464/SQRT(3)</f>
        <v>0.29397236789606573</v>
      </c>
      <c r="K464" s="1">
        <v>661</v>
      </c>
    </row>
    <row r="465" spans="1:12">
      <c r="A465" s="3">
        <v>36382</v>
      </c>
      <c r="B465" s="1" t="s">
        <v>6278</v>
      </c>
      <c r="C465" s="1">
        <v>2</v>
      </c>
      <c r="D465" s="1" t="s">
        <v>6279</v>
      </c>
      <c r="E465" s="1">
        <v>1</v>
      </c>
      <c r="F465" s="1">
        <v>1</v>
      </c>
      <c r="G465" s="1">
        <v>0</v>
      </c>
      <c r="H465" s="1">
        <f t="shared" si="7"/>
        <v>0.66666666666666663</v>
      </c>
      <c r="K465" s="1">
        <v>531</v>
      </c>
    </row>
    <row r="466" spans="1:12">
      <c r="A466" s="3">
        <v>36382</v>
      </c>
      <c r="B466" s="1" t="s">
        <v>6280</v>
      </c>
      <c r="C466" s="1">
        <v>3</v>
      </c>
      <c r="D466" s="1" t="s">
        <v>6281</v>
      </c>
      <c r="E466" s="1">
        <v>0</v>
      </c>
      <c r="F466" s="1">
        <v>1</v>
      </c>
      <c r="G466" s="1">
        <v>3</v>
      </c>
      <c r="H466" s="1">
        <f t="shared" si="7"/>
        <v>1.3333333333333333</v>
      </c>
      <c r="K466" s="1">
        <v>531</v>
      </c>
    </row>
    <row r="467" spans="1:12">
      <c r="A467" s="3">
        <v>36389</v>
      </c>
      <c r="B467" s="1" t="s">
        <v>6282</v>
      </c>
      <c r="C467" s="1">
        <v>1</v>
      </c>
      <c r="D467" s="1" t="s">
        <v>6283</v>
      </c>
      <c r="E467" s="1">
        <v>0</v>
      </c>
      <c r="F467" s="1">
        <v>0</v>
      </c>
      <c r="G467" s="1">
        <v>0</v>
      </c>
      <c r="H467" s="1">
        <f t="shared" si="7"/>
        <v>0</v>
      </c>
      <c r="I467" s="1">
        <f>STDEV(H467:H469)</f>
        <v>0</v>
      </c>
      <c r="J467" s="1">
        <f>I467/SQRT(3)</f>
        <v>0</v>
      </c>
      <c r="K467" s="1">
        <v>531</v>
      </c>
    </row>
    <row r="468" spans="1:12">
      <c r="A468" s="3">
        <v>36389</v>
      </c>
      <c r="B468" s="1" t="s">
        <v>6284</v>
      </c>
      <c r="C468" s="1">
        <v>2</v>
      </c>
      <c r="D468" s="1" t="s">
        <v>6285</v>
      </c>
      <c r="E468" s="1">
        <v>0</v>
      </c>
      <c r="F468" s="1">
        <v>0</v>
      </c>
      <c r="G468" s="1">
        <v>0</v>
      </c>
      <c r="H468" s="1">
        <f t="shared" si="7"/>
        <v>0</v>
      </c>
      <c r="K468" s="1">
        <v>531</v>
      </c>
    </row>
    <row r="469" spans="1:12">
      <c r="A469" s="3">
        <v>36389</v>
      </c>
      <c r="B469" s="1" t="s">
        <v>6286</v>
      </c>
      <c r="C469" s="1">
        <v>3</v>
      </c>
      <c r="D469" s="1" t="s">
        <v>6287</v>
      </c>
      <c r="E469" s="1">
        <v>0</v>
      </c>
      <c r="F469" s="1">
        <v>0</v>
      </c>
      <c r="G469" s="1">
        <v>0</v>
      </c>
      <c r="H469" s="1">
        <f t="shared" si="7"/>
        <v>0</v>
      </c>
      <c r="K469" s="1">
        <v>531</v>
      </c>
    </row>
    <row r="470" spans="1:12">
      <c r="A470" s="3">
        <v>36307</v>
      </c>
      <c r="B470" s="1" t="s">
        <v>6288</v>
      </c>
      <c r="C470" s="1">
        <v>1</v>
      </c>
      <c r="D470" s="1" t="s">
        <v>6289</v>
      </c>
      <c r="E470" s="1">
        <v>9</v>
      </c>
      <c r="F470" s="1">
        <v>8</v>
      </c>
      <c r="G470" s="1">
        <v>12</v>
      </c>
      <c r="H470" s="1">
        <f t="shared" si="7"/>
        <v>9.6666666666666661</v>
      </c>
      <c r="I470" s="1">
        <f>STDEV(H470:H472)</f>
        <v>3.6868133384526818</v>
      </c>
      <c r="J470" s="1">
        <f>I470/SQRT(3)</f>
        <v>2.1285826734075588</v>
      </c>
      <c r="K470" s="1">
        <v>531</v>
      </c>
      <c r="L470" s="1">
        <v>105605</v>
      </c>
    </row>
    <row r="471" spans="1:12">
      <c r="A471" s="3">
        <v>36307</v>
      </c>
      <c r="B471" s="1" t="s">
        <v>6290</v>
      </c>
      <c r="C471" s="1">
        <v>2</v>
      </c>
      <c r="D471" s="1" t="s">
        <v>6291</v>
      </c>
      <c r="E471" s="1">
        <v>8</v>
      </c>
      <c r="F471" s="1">
        <v>7</v>
      </c>
      <c r="G471" s="1">
        <v>5</v>
      </c>
      <c r="H471" s="1">
        <f t="shared" si="7"/>
        <v>6.666666666666667</v>
      </c>
      <c r="K471" s="1">
        <v>531</v>
      </c>
      <c r="L471" s="1">
        <v>105605</v>
      </c>
    </row>
    <row r="472" spans="1:12">
      <c r="A472" s="3">
        <v>36307</v>
      </c>
      <c r="B472" s="1" t="s">
        <v>6575</v>
      </c>
      <c r="C472" s="1">
        <v>3</v>
      </c>
      <c r="D472" s="1" t="s">
        <v>6576</v>
      </c>
      <c r="E472" s="1">
        <v>17</v>
      </c>
      <c r="F472" s="1">
        <v>21</v>
      </c>
      <c r="G472" s="1">
        <v>4</v>
      </c>
      <c r="H472" s="1">
        <f t="shared" si="7"/>
        <v>14</v>
      </c>
      <c r="K472" s="1">
        <v>531</v>
      </c>
      <c r="L472" s="1">
        <v>105605</v>
      </c>
    </row>
    <row r="473" spans="1:12">
      <c r="A473" s="3">
        <v>36312</v>
      </c>
      <c r="B473" s="1" t="s">
        <v>6577</v>
      </c>
      <c r="C473" s="1">
        <v>1</v>
      </c>
      <c r="D473" s="1" t="s">
        <v>6578</v>
      </c>
      <c r="E473" s="1">
        <v>0</v>
      </c>
      <c r="F473" s="1">
        <v>5</v>
      </c>
      <c r="G473" s="1">
        <v>2</v>
      </c>
      <c r="H473" s="1">
        <f t="shared" si="7"/>
        <v>2.3333333333333335</v>
      </c>
      <c r="I473" s="1">
        <f>STDEV(H473:H475)</f>
        <v>0.88191710368819731</v>
      </c>
      <c r="J473" s="1">
        <f>I473/SQRT(3)</f>
        <v>0.50917507721731581</v>
      </c>
      <c r="K473" s="1">
        <v>661</v>
      </c>
      <c r="L473" s="1">
        <v>105605</v>
      </c>
    </row>
    <row r="474" spans="1:12">
      <c r="A474" s="3">
        <v>36312</v>
      </c>
      <c r="B474" s="1" t="s">
        <v>6579</v>
      </c>
      <c r="C474" s="1">
        <v>2</v>
      </c>
      <c r="D474" s="1" t="s">
        <v>6580</v>
      </c>
      <c r="E474" s="1">
        <v>5</v>
      </c>
      <c r="F474" s="1">
        <v>7</v>
      </c>
      <c r="G474" s="1">
        <v>0</v>
      </c>
      <c r="H474" s="1">
        <f t="shared" si="7"/>
        <v>4</v>
      </c>
      <c r="K474" s="1">
        <v>661</v>
      </c>
      <c r="L474" s="1">
        <v>105605</v>
      </c>
    </row>
    <row r="475" spans="1:12">
      <c r="A475" s="3">
        <v>36312</v>
      </c>
      <c r="B475" s="1" t="s">
        <v>6581</v>
      </c>
      <c r="C475" s="1">
        <v>3</v>
      </c>
      <c r="D475" s="1" t="s">
        <v>6582</v>
      </c>
      <c r="E475" s="1">
        <v>6</v>
      </c>
      <c r="F475" s="1">
        <v>1</v>
      </c>
      <c r="G475" s="1">
        <v>1</v>
      </c>
      <c r="H475" s="1">
        <f t="shared" si="7"/>
        <v>2.6666666666666665</v>
      </c>
      <c r="K475" s="1">
        <v>531</v>
      </c>
      <c r="L475" s="1">
        <v>105605</v>
      </c>
    </row>
    <row r="476" spans="1:12">
      <c r="A476" s="3">
        <v>36319</v>
      </c>
      <c r="B476" s="1" t="s">
        <v>6583</v>
      </c>
      <c r="C476" s="1">
        <v>1</v>
      </c>
      <c r="D476" s="1" t="s">
        <v>6584</v>
      </c>
      <c r="E476" s="1">
        <v>6</v>
      </c>
      <c r="F476" s="1">
        <v>8</v>
      </c>
      <c r="G476" s="1">
        <v>4</v>
      </c>
      <c r="H476" s="1">
        <f t="shared" si="7"/>
        <v>6</v>
      </c>
      <c r="I476" s="1">
        <f>STDEV(H476:H478)</f>
        <v>3.5329140212410302</v>
      </c>
      <c r="J476" s="1">
        <f>I476/SQRT(3)</f>
        <v>2.0397288611873123</v>
      </c>
      <c r="K476" s="1">
        <v>661</v>
      </c>
      <c r="L476" s="1">
        <v>105605</v>
      </c>
    </row>
    <row r="477" spans="1:12">
      <c r="A477" s="3">
        <v>36319</v>
      </c>
      <c r="B477" s="1" t="s">
        <v>6585</v>
      </c>
      <c r="C477" s="1">
        <v>2</v>
      </c>
      <c r="D477" s="1" t="s">
        <v>6586</v>
      </c>
      <c r="E477" s="1">
        <v>8</v>
      </c>
      <c r="F477" s="1">
        <v>17</v>
      </c>
      <c r="G477" s="1">
        <v>6</v>
      </c>
      <c r="H477" s="1">
        <f t="shared" si="7"/>
        <v>10.333333333333334</v>
      </c>
      <c r="K477" s="1">
        <v>661</v>
      </c>
      <c r="L477" s="1">
        <v>105605</v>
      </c>
    </row>
    <row r="478" spans="1:12">
      <c r="A478" s="3">
        <v>36319</v>
      </c>
      <c r="B478" s="1" t="s">
        <v>6587</v>
      </c>
      <c r="C478" s="1">
        <v>3</v>
      </c>
      <c r="D478" s="1" t="s">
        <v>6588</v>
      </c>
      <c r="E478" s="1">
        <v>10</v>
      </c>
      <c r="F478" s="1">
        <v>12</v>
      </c>
      <c r="G478" s="1">
        <v>17</v>
      </c>
      <c r="H478" s="1">
        <f t="shared" si="7"/>
        <v>13</v>
      </c>
      <c r="K478" s="1">
        <v>531</v>
      </c>
      <c r="L478" s="1">
        <v>105605</v>
      </c>
    </row>
    <row r="479" spans="1:12">
      <c r="A479" s="3">
        <v>36326</v>
      </c>
      <c r="B479" s="1" t="s">
        <v>6589</v>
      </c>
      <c r="C479" s="1">
        <v>1</v>
      </c>
      <c r="D479" s="1" t="s">
        <v>6590</v>
      </c>
      <c r="E479" s="1">
        <v>2</v>
      </c>
      <c r="F479" s="1">
        <v>2</v>
      </c>
      <c r="G479" s="1">
        <v>4</v>
      </c>
      <c r="H479" s="1">
        <f t="shared" si="7"/>
        <v>2.6666666666666665</v>
      </c>
      <c r="I479" s="1">
        <f>STDEV(H479:H481)</f>
        <v>0.88191710368819731</v>
      </c>
      <c r="J479" s="1">
        <f>I479/SQRT(3)</f>
        <v>0.50917507721731581</v>
      </c>
      <c r="K479" s="1">
        <v>531</v>
      </c>
      <c r="L479" s="1">
        <v>105605</v>
      </c>
    </row>
    <row r="480" spans="1:12">
      <c r="A480" s="3">
        <v>36326</v>
      </c>
      <c r="B480" s="1" t="s">
        <v>6591</v>
      </c>
      <c r="C480" s="1">
        <v>2</v>
      </c>
      <c r="D480" s="1" t="s">
        <v>6592</v>
      </c>
      <c r="E480" s="1">
        <v>2</v>
      </c>
      <c r="F480" s="1">
        <v>4</v>
      </c>
      <c r="G480" s="1">
        <v>1</v>
      </c>
      <c r="H480" s="1">
        <f t="shared" si="7"/>
        <v>2.3333333333333335</v>
      </c>
      <c r="K480" s="1">
        <v>661</v>
      </c>
      <c r="L480" s="1">
        <v>105605</v>
      </c>
    </row>
    <row r="481" spans="1:12">
      <c r="A481" s="3">
        <v>36326</v>
      </c>
      <c r="B481" s="1" t="s">
        <v>6593</v>
      </c>
      <c r="C481" s="1">
        <v>3</v>
      </c>
      <c r="D481" s="1" t="s">
        <v>6594</v>
      </c>
      <c r="E481" s="1">
        <v>1</v>
      </c>
      <c r="F481" s="1">
        <v>2</v>
      </c>
      <c r="G481" s="1">
        <v>0</v>
      </c>
      <c r="H481" s="1">
        <f t="shared" si="7"/>
        <v>1</v>
      </c>
      <c r="K481" s="1">
        <v>661</v>
      </c>
      <c r="L481" s="1">
        <v>105605</v>
      </c>
    </row>
    <row r="482" spans="1:12">
      <c r="A482" s="3">
        <v>36333</v>
      </c>
      <c r="B482" s="1" t="s">
        <v>6595</v>
      </c>
      <c r="C482" s="1">
        <v>1</v>
      </c>
      <c r="D482" s="1" t="s">
        <v>6596</v>
      </c>
      <c r="E482" s="1">
        <v>4</v>
      </c>
      <c r="F482" s="1">
        <v>6</v>
      </c>
      <c r="G482" s="1">
        <v>10</v>
      </c>
      <c r="H482" s="1">
        <f t="shared" si="7"/>
        <v>6.666666666666667</v>
      </c>
      <c r="I482" s="1">
        <f>STDEV(H482:H484)</f>
        <v>1.7638342073763906</v>
      </c>
      <c r="J482" s="1">
        <f>I482/SQRT(3)</f>
        <v>1.0183501544346294</v>
      </c>
      <c r="K482" s="1">
        <v>661</v>
      </c>
      <c r="L482" s="1">
        <v>105605</v>
      </c>
    </row>
    <row r="483" spans="1:12">
      <c r="A483" s="3">
        <v>36333</v>
      </c>
      <c r="B483" s="1" t="s">
        <v>6597</v>
      </c>
      <c r="C483" s="1">
        <v>2</v>
      </c>
      <c r="D483" s="1" t="s">
        <v>6598</v>
      </c>
      <c r="E483" s="1">
        <v>5</v>
      </c>
      <c r="F483" s="1">
        <v>6</v>
      </c>
      <c r="G483" s="1">
        <v>1</v>
      </c>
      <c r="H483" s="1">
        <f t="shared" si="7"/>
        <v>4</v>
      </c>
      <c r="K483" s="1">
        <v>661</v>
      </c>
      <c r="L483" s="1">
        <v>105605</v>
      </c>
    </row>
    <row r="484" spans="1:12">
      <c r="A484" s="3">
        <v>36333</v>
      </c>
      <c r="B484" s="1" t="s">
        <v>6599</v>
      </c>
      <c r="C484" s="1">
        <v>3</v>
      </c>
      <c r="D484" s="1" t="s">
        <v>6985</v>
      </c>
      <c r="E484" s="1">
        <v>5</v>
      </c>
      <c r="F484" s="1">
        <v>5</v>
      </c>
      <c r="G484" s="1">
        <v>0</v>
      </c>
      <c r="H484" s="1">
        <f t="shared" si="7"/>
        <v>3.3333333333333335</v>
      </c>
      <c r="K484" s="1">
        <v>661</v>
      </c>
      <c r="L484" s="1">
        <v>105605</v>
      </c>
    </row>
    <row r="485" spans="1:12">
      <c r="A485" s="3">
        <v>36340</v>
      </c>
      <c r="B485" s="1" t="s">
        <v>6986</v>
      </c>
      <c r="C485" s="1">
        <v>1</v>
      </c>
      <c r="D485" s="1" t="s">
        <v>6987</v>
      </c>
      <c r="E485" s="1">
        <v>2</v>
      </c>
      <c r="F485" s="1">
        <v>7</v>
      </c>
      <c r="G485" s="1">
        <v>3</v>
      </c>
      <c r="H485" s="1">
        <f t="shared" si="7"/>
        <v>4</v>
      </c>
      <c r="I485" s="1">
        <f>STDEV(H485:H487)</f>
        <v>1.0183501544346334</v>
      </c>
      <c r="J485" s="1">
        <f>I485/SQRT(3)</f>
        <v>0.58794473579213258</v>
      </c>
      <c r="K485" s="1">
        <v>531</v>
      </c>
      <c r="L485" s="1">
        <v>105605</v>
      </c>
    </row>
    <row r="486" spans="1:12">
      <c r="A486" s="3">
        <v>36340</v>
      </c>
      <c r="B486" s="1" t="s">
        <v>6988</v>
      </c>
      <c r="C486" s="1">
        <v>2</v>
      </c>
      <c r="D486" s="1" t="s">
        <v>6989</v>
      </c>
      <c r="E486" s="1">
        <v>10</v>
      </c>
      <c r="F486" s="1">
        <v>4</v>
      </c>
      <c r="G486" s="1">
        <v>0</v>
      </c>
      <c r="H486" s="1">
        <f t="shared" si="7"/>
        <v>4.666666666666667</v>
      </c>
      <c r="K486" s="1">
        <v>531</v>
      </c>
      <c r="L486" s="1">
        <v>105605</v>
      </c>
    </row>
    <row r="487" spans="1:12">
      <c r="A487" s="3">
        <v>36340</v>
      </c>
      <c r="B487" s="1" t="s">
        <v>6990</v>
      </c>
      <c r="C487" s="1">
        <v>3</v>
      </c>
      <c r="D487" s="1" t="s">
        <v>6991</v>
      </c>
      <c r="E487" s="1">
        <v>3</v>
      </c>
      <c r="F487" s="1">
        <v>3</v>
      </c>
      <c r="G487" s="1">
        <v>2</v>
      </c>
      <c r="H487" s="1">
        <f t="shared" si="7"/>
        <v>2.6666666666666665</v>
      </c>
      <c r="K487" s="1">
        <v>531</v>
      </c>
      <c r="L487" s="1">
        <v>105605</v>
      </c>
    </row>
    <row r="488" spans="1:12">
      <c r="A488" s="3">
        <v>36347</v>
      </c>
      <c r="B488" s="1" t="s">
        <v>6992</v>
      </c>
      <c r="C488" s="1">
        <v>1</v>
      </c>
      <c r="D488" s="1" t="s">
        <v>6993</v>
      </c>
      <c r="E488" s="1">
        <v>1</v>
      </c>
      <c r="F488" s="1">
        <v>17</v>
      </c>
      <c r="G488" s="1">
        <v>1</v>
      </c>
      <c r="H488" s="1">
        <f t="shared" si="7"/>
        <v>6.333333333333333</v>
      </c>
      <c r="I488" s="1">
        <f>STDEV(H488:H490)</f>
        <v>4.9103066208854118</v>
      </c>
      <c r="J488" s="1">
        <f>I488/SQRT(3)</f>
        <v>2.8349668493717943</v>
      </c>
      <c r="K488" s="1">
        <v>661</v>
      </c>
      <c r="L488" s="1">
        <v>105605</v>
      </c>
    </row>
    <row r="489" spans="1:12">
      <c r="A489" s="3">
        <v>36347</v>
      </c>
      <c r="B489" s="1" t="s">
        <v>6994</v>
      </c>
      <c r="C489" s="1">
        <v>2</v>
      </c>
      <c r="D489" s="1" t="s">
        <v>6995</v>
      </c>
      <c r="E489" s="1">
        <v>5</v>
      </c>
      <c r="F489" s="1">
        <v>12</v>
      </c>
      <c r="G489" s="1">
        <v>3</v>
      </c>
      <c r="H489" s="1">
        <f t="shared" si="7"/>
        <v>6.666666666666667</v>
      </c>
      <c r="K489" s="1">
        <v>661</v>
      </c>
      <c r="L489" s="1">
        <v>105605</v>
      </c>
    </row>
    <row r="490" spans="1:12">
      <c r="A490" s="3">
        <v>36347</v>
      </c>
      <c r="B490" s="1" t="s">
        <v>6996</v>
      </c>
      <c r="C490" s="1">
        <v>3</v>
      </c>
      <c r="D490" s="1" t="s">
        <v>6997</v>
      </c>
      <c r="E490" s="1">
        <v>13</v>
      </c>
      <c r="F490" s="1">
        <v>22</v>
      </c>
      <c r="G490" s="1">
        <v>10</v>
      </c>
      <c r="H490" s="1">
        <f t="shared" si="7"/>
        <v>15</v>
      </c>
      <c r="K490" s="1">
        <v>531</v>
      </c>
      <c r="L490" s="1">
        <v>105605</v>
      </c>
    </row>
    <row r="491" spans="1:12">
      <c r="A491" s="3">
        <v>36354</v>
      </c>
      <c r="B491" s="1" t="s">
        <v>6998</v>
      </c>
      <c r="C491" s="1">
        <v>1</v>
      </c>
      <c r="D491" s="1" t="s">
        <v>6999</v>
      </c>
      <c r="E491" s="1">
        <v>4</v>
      </c>
      <c r="F491" s="1">
        <v>17</v>
      </c>
      <c r="G491" s="1">
        <v>9</v>
      </c>
      <c r="H491" s="1">
        <f t="shared" si="7"/>
        <v>10</v>
      </c>
      <c r="I491" s="1">
        <f>STDEV(H491:H493)</f>
        <v>3.8634085890474945</v>
      </c>
      <c r="J491" s="1">
        <f>I491/SQRT(3)</f>
        <v>2.2305399888760835</v>
      </c>
      <c r="K491" s="1">
        <v>531</v>
      </c>
      <c r="L491" s="1">
        <v>105605</v>
      </c>
    </row>
    <row r="492" spans="1:12">
      <c r="A492" s="3">
        <v>36354</v>
      </c>
      <c r="B492" s="1" t="s">
        <v>7000</v>
      </c>
      <c r="C492" s="1">
        <v>2</v>
      </c>
      <c r="D492" s="1" t="s">
        <v>7001</v>
      </c>
      <c r="E492" s="1">
        <v>14</v>
      </c>
      <c r="F492" s="1">
        <v>21</v>
      </c>
      <c r="G492" s="1">
        <v>4</v>
      </c>
      <c r="H492" s="1">
        <f t="shared" si="7"/>
        <v>13</v>
      </c>
      <c r="K492" s="1">
        <v>661</v>
      </c>
      <c r="L492" s="1">
        <v>105605</v>
      </c>
    </row>
    <row r="493" spans="1:12">
      <c r="A493" s="3">
        <v>36354</v>
      </c>
      <c r="B493" s="1" t="s">
        <v>7002</v>
      </c>
      <c r="C493" s="1">
        <v>3</v>
      </c>
      <c r="D493" s="1" t="s">
        <v>7003</v>
      </c>
      <c r="E493" s="1">
        <v>9</v>
      </c>
      <c r="F493" s="1">
        <v>6</v>
      </c>
      <c r="G493" s="1">
        <v>1</v>
      </c>
      <c r="H493" s="1">
        <f t="shared" si="7"/>
        <v>5.333333333333333</v>
      </c>
      <c r="K493" s="1">
        <v>531</v>
      </c>
      <c r="L493" s="1">
        <v>105605</v>
      </c>
    </row>
    <row r="494" spans="1:12">
      <c r="A494" s="3">
        <v>36361</v>
      </c>
      <c r="B494" s="1" t="s">
        <v>7004</v>
      </c>
      <c r="C494" s="1">
        <v>1</v>
      </c>
      <c r="D494" s="1" t="s">
        <v>7005</v>
      </c>
      <c r="E494" s="1">
        <v>5</v>
      </c>
      <c r="F494" s="1">
        <v>15</v>
      </c>
      <c r="G494" s="1">
        <v>4</v>
      </c>
      <c r="H494" s="1">
        <f t="shared" si="7"/>
        <v>8</v>
      </c>
      <c r="I494" s="1">
        <f>STDEV(H494:H496)</f>
        <v>1.2018504251546624</v>
      </c>
      <c r="J494" s="1">
        <f>I494/SQRT(3)</f>
        <v>0.69388866648871061</v>
      </c>
      <c r="K494" s="1">
        <v>531</v>
      </c>
      <c r="L494" s="1">
        <v>105605</v>
      </c>
    </row>
    <row r="495" spans="1:12">
      <c r="A495" s="3">
        <v>36361</v>
      </c>
      <c r="B495" s="1" t="s">
        <v>7006</v>
      </c>
      <c r="C495" s="1">
        <v>2</v>
      </c>
      <c r="D495" s="1" t="s">
        <v>7007</v>
      </c>
      <c r="E495" s="1">
        <v>2</v>
      </c>
      <c r="F495" s="1">
        <v>9</v>
      </c>
      <c r="G495" s="1">
        <v>6</v>
      </c>
      <c r="H495" s="1">
        <f t="shared" si="7"/>
        <v>5.666666666666667</v>
      </c>
      <c r="K495" s="1">
        <v>531</v>
      </c>
      <c r="L495" s="1">
        <v>105605</v>
      </c>
    </row>
    <row r="496" spans="1:12">
      <c r="A496" s="3">
        <v>36361</v>
      </c>
      <c r="B496" s="1" t="s">
        <v>7008</v>
      </c>
      <c r="C496" s="1">
        <v>3</v>
      </c>
      <c r="D496" s="1" t="s">
        <v>7009</v>
      </c>
      <c r="E496" s="1">
        <v>10</v>
      </c>
      <c r="F496" s="1">
        <v>6</v>
      </c>
      <c r="G496" s="1">
        <v>6</v>
      </c>
      <c r="H496" s="1">
        <f t="shared" si="7"/>
        <v>7.333333333333333</v>
      </c>
      <c r="K496" s="1">
        <v>531</v>
      </c>
      <c r="L496" s="1">
        <v>105605</v>
      </c>
    </row>
    <row r="497" spans="1:12">
      <c r="A497" s="3">
        <v>36368</v>
      </c>
      <c r="B497" s="1" t="s">
        <v>7010</v>
      </c>
      <c r="C497" s="1">
        <v>1</v>
      </c>
      <c r="D497" s="1" t="s">
        <v>7011</v>
      </c>
      <c r="E497" s="1">
        <v>0</v>
      </c>
      <c r="F497" s="1">
        <v>0</v>
      </c>
      <c r="G497" s="1">
        <v>0</v>
      </c>
      <c r="H497" s="1">
        <f t="shared" si="7"/>
        <v>0</v>
      </c>
      <c r="I497" s="1">
        <f>STDEV(H497:H499)</f>
        <v>1.0715167512214394</v>
      </c>
      <c r="J497" s="1">
        <f>I497/SQRT(3)</f>
        <v>0.61864048475889133</v>
      </c>
      <c r="K497" s="1">
        <v>531</v>
      </c>
      <c r="L497" s="1">
        <v>105605</v>
      </c>
    </row>
    <row r="498" spans="1:12">
      <c r="A498" s="3">
        <v>36368</v>
      </c>
      <c r="B498" s="1" t="s">
        <v>7012</v>
      </c>
      <c r="C498" s="1">
        <v>2</v>
      </c>
      <c r="D498" s="1" t="s">
        <v>7013</v>
      </c>
      <c r="E498" s="1">
        <v>0</v>
      </c>
      <c r="F498" s="1">
        <v>2</v>
      </c>
      <c r="G498" s="1">
        <v>4</v>
      </c>
      <c r="H498" s="1">
        <f t="shared" si="7"/>
        <v>2</v>
      </c>
      <c r="K498" s="1">
        <v>531</v>
      </c>
      <c r="L498" s="1">
        <v>105605</v>
      </c>
    </row>
    <row r="499" spans="1:12">
      <c r="A499" s="3">
        <v>36368</v>
      </c>
      <c r="B499" s="1" t="s">
        <v>7014</v>
      </c>
      <c r="C499" s="1">
        <v>3</v>
      </c>
      <c r="D499" s="1" t="s">
        <v>7015</v>
      </c>
      <c r="E499" s="1">
        <v>0</v>
      </c>
      <c r="F499" s="1">
        <v>0</v>
      </c>
      <c r="G499" s="1">
        <v>1</v>
      </c>
      <c r="H499" s="1">
        <f t="shared" si="7"/>
        <v>0.33333333333333331</v>
      </c>
      <c r="K499" s="1">
        <v>531</v>
      </c>
      <c r="L499" s="1">
        <v>105605</v>
      </c>
    </row>
    <row r="500" spans="1:12">
      <c r="A500" s="3">
        <v>36375</v>
      </c>
      <c r="B500" s="1" t="s">
        <v>7016</v>
      </c>
      <c r="C500" s="1">
        <v>1</v>
      </c>
      <c r="D500" s="1" t="s">
        <v>6843</v>
      </c>
      <c r="E500" s="1">
        <v>0</v>
      </c>
      <c r="F500" s="1">
        <v>0</v>
      </c>
      <c r="G500" s="1">
        <v>0</v>
      </c>
      <c r="H500" s="1">
        <f t="shared" si="7"/>
        <v>0</v>
      </c>
      <c r="I500" s="1">
        <f>STDEV(H500:H502)</f>
        <v>0</v>
      </c>
      <c r="J500" s="1">
        <f>I500/SQRT(3)</f>
        <v>0</v>
      </c>
      <c r="K500" s="1">
        <v>531</v>
      </c>
      <c r="L500" s="1">
        <v>105605</v>
      </c>
    </row>
    <row r="501" spans="1:12">
      <c r="A501" s="3">
        <v>36375</v>
      </c>
      <c r="B501" s="1" t="s">
        <v>6844</v>
      </c>
      <c r="C501" s="1">
        <v>2</v>
      </c>
      <c r="D501" s="1" t="s">
        <v>6845</v>
      </c>
      <c r="E501" s="1">
        <v>0</v>
      </c>
      <c r="F501" s="1">
        <v>0</v>
      </c>
      <c r="G501" s="1">
        <v>0</v>
      </c>
      <c r="H501" s="1">
        <f t="shared" si="7"/>
        <v>0</v>
      </c>
      <c r="K501" s="1">
        <v>531</v>
      </c>
      <c r="L501" s="1">
        <v>105605</v>
      </c>
    </row>
    <row r="502" spans="1:12">
      <c r="A502" s="3">
        <v>36375</v>
      </c>
      <c r="B502" s="1" t="s">
        <v>6846</v>
      </c>
      <c r="C502" s="1">
        <v>3</v>
      </c>
      <c r="D502" s="1" t="s">
        <v>6847</v>
      </c>
      <c r="E502" s="1">
        <v>0</v>
      </c>
      <c r="F502" s="1">
        <v>0</v>
      </c>
      <c r="G502" s="1">
        <v>0</v>
      </c>
      <c r="H502" s="1">
        <f t="shared" si="7"/>
        <v>0</v>
      </c>
      <c r="K502" s="1">
        <v>531</v>
      </c>
      <c r="L502" s="1">
        <v>105605</v>
      </c>
    </row>
    <row r="503" spans="1:12">
      <c r="A503" s="3">
        <v>36382</v>
      </c>
      <c r="B503" s="1" t="s">
        <v>6848</v>
      </c>
      <c r="C503" s="1">
        <v>1</v>
      </c>
      <c r="D503" s="1" t="s">
        <v>6558</v>
      </c>
      <c r="E503" s="1">
        <v>0</v>
      </c>
      <c r="F503" s="1">
        <v>0</v>
      </c>
      <c r="G503" s="1">
        <v>0</v>
      </c>
      <c r="H503" s="1">
        <f t="shared" si="7"/>
        <v>0</v>
      </c>
      <c r="I503" s="1">
        <f>STDEV(H503:H505)</f>
        <v>0</v>
      </c>
      <c r="J503" s="1">
        <f>I503/SQRT(3)</f>
        <v>0</v>
      </c>
      <c r="K503" s="1">
        <v>661</v>
      </c>
      <c r="L503" s="1">
        <v>119060</v>
      </c>
    </row>
    <row r="504" spans="1:12">
      <c r="A504" s="3">
        <v>36382</v>
      </c>
      <c r="B504" s="1" t="s">
        <v>6559</v>
      </c>
      <c r="C504" s="1">
        <v>2</v>
      </c>
      <c r="D504" s="1" t="s">
        <v>6560</v>
      </c>
      <c r="E504" s="1">
        <v>0</v>
      </c>
      <c r="F504" s="1">
        <v>0</v>
      </c>
      <c r="G504" s="1">
        <v>0</v>
      </c>
      <c r="H504" s="1">
        <f t="shared" si="7"/>
        <v>0</v>
      </c>
      <c r="K504" s="1">
        <v>531</v>
      </c>
      <c r="L504" s="1">
        <v>119060</v>
      </c>
    </row>
    <row r="505" spans="1:12">
      <c r="A505" s="3">
        <v>36382</v>
      </c>
      <c r="B505" s="1" t="s">
        <v>6561</v>
      </c>
      <c r="C505" s="1">
        <v>3</v>
      </c>
      <c r="D505" s="1" t="s">
        <v>6562</v>
      </c>
      <c r="E505" s="1">
        <v>0</v>
      </c>
      <c r="F505" s="1">
        <v>0</v>
      </c>
      <c r="G505" s="1">
        <v>0</v>
      </c>
      <c r="H505" s="1">
        <f t="shared" si="7"/>
        <v>0</v>
      </c>
      <c r="K505" s="1">
        <v>531</v>
      </c>
      <c r="L505" s="1">
        <v>119060</v>
      </c>
    </row>
    <row r="506" spans="1:12">
      <c r="A506" s="3">
        <v>36389</v>
      </c>
      <c r="B506" s="1" t="s">
        <v>6274</v>
      </c>
      <c r="C506" s="1">
        <v>1</v>
      </c>
      <c r="D506" s="1" t="s">
        <v>6275</v>
      </c>
      <c r="E506" s="1">
        <v>0</v>
      </c>
      <c r="F506" s="1">
        <v>0</v>
      </c>
      <c r="G506" s="1">
        <v>0</v>
      </c>
      <c r="H506" s="1">
        <f t="shared" si="7"/>
        <v>0</v>
      </c>
      <c r="I506" s="1">
        <f>STDEV(H506:H508)</f>
        <v>0</v>
      </c>
      <c r="J506" s="1">
        <f>I506/SQRT(3)</f>
        <v>0</v>
      </c>
      <c r="K506" s="1">
        <v>531</v>
      </c>
      <c r="L506" s="1">
        <v>119060</v>
      </c>
    </row>
    <row r="507" spans="1:12">
      <c r="A507" s="3">
        <v>36389</v>
      </c>
      <c r="B507" s="1" t="s">
        <v>6276</v>
      </c>
      <c r="C507" s="1">
        <v>2</v>
      </c>
      <c r="D507" s="1" t="s">
        <v>6270</v>
      </c>
      <c r="E507" s="1">
        <v>0</v>
      </c>
      <c r="F507" s="1">
        <v>0</v>
      </c>
      <c r="G507" s="1">
        <v>0</v>
      </c>
      <c r="H507" s="1">
        <f t="shared" si="7"/>
        <v>0</v>
      </c>
      <c r="K507" s="1">
        <v>531</v>
      </c>
      <c r="L507" s="1">
        <v>119060</v>
      </c>
    </row>
    <row r="508" spans="1:12">
      <c r="A508" s="3">
        <v>36389</v>
      </c>
      <c r="B508" s="1" t="s">
        <v>6271</v>
      </c>
      <c r="C508" s="1">
        <v>3</v>
      </c>
      <c r="D508" s="1" t="s">
        <v>6272</v>
      </c>
      <c r="E508" s="1">
        <v>0</v>
      </c>
      <c r="F508" s="1">
        <v>0</v>
      </c>
      <c r="G508" s="1">
        <v>0</v>
      </c>
      <c r="H508" s="1">
        <f t="shared" si="7"/>
        <v>0</v>
      </c>
      <c r="K508" s="1">
        <v>531</v>
      </c>
      <c r="L508" s="1">
        <v>119060</v>
      </c>
    </row>
    <row r="509" spans="1:12">
      <c r="A509" s="3">
        <v>36307</v>
      </c>
      <c r="B509" s="1" t="s">
        <v>6273</v>
      </c>
      <c r="C509" s="1">
        <v>1</v>
      </c>
      <c r="D509" s="1" t="s">
        <v>5964</v>
      </c>
      <c r="E509" s="1">
        <v>168</v>
      </c>
      <c r="F509" s="1">
        <v>168</v>
      </c>
      <c r="G509" s="1">
        <v>189</v>
      </c>
      <c r="H509" s="1">
        <f t="shared" si="7"/>
        <v>175</v>
      </c>
      <c r="I509" s="1">
        <f>STDEV(H509:H511)</f>
        <v>21.858128414340076</v>
      </c>
      <c r="J509" s="1">
        <f>I509/SQRT(3)</f>
        <v>12.619796324000651</v>
      </c>
      <c r="K509" s="1">
        <v>531</v>
      </c>
    </row>
    <row r="510" spans="1:12">
      <c r="A510" s="3">
        <v>36307</v>
      </c>
      <c r="B510" s="1" t="s">
        <v>5965</v>
      </c>
      <c r="C510" s="1">
        <v>2</v>
      </c>
      <c r="D510" s="1" t="s">
        <v>5966</v>
      </c>
      <c r="E510" s="1">
        <v>171</v>
      </c>
      <c r="F510" s="1">
        <v>149</v>
      </c>
      <c r="G510" s="1">
        <v>75</v>
      </c>
      <c r="H510" s="1">
        <f t="shared" si="7"/>
        <v>131.66666666666666</v>
      </c>
      <c r="K510" s="1">
        <v>531</v>
      </c>
    </row>
    <row r="511" spans="1:12">
      <c r="A511" s="3">
        <v>36307</v>
      </c>
      <c r="B511" s="1" t="s">
        <v>5967</v>
      </c>
      <c r="C511" s="1">
        <v>3</v>
      </c>
      <c r="D511" s="1" t="s">
        <v>5968</v>
      </c>
      <c r="E511" s="1">
        <v>207</v>
      </c>
      <c r="F511" s="1">
        <v>204</v>
      </c>
      <c r="G511" s="1">
        <v>34</v>
      </c>
      <c r="H511" s="1">
        <f t="shared" si="7"/>
        <v>148.33333333333334</v>
      </c>
      <c r="K511" s="1">
        <v>531</v>
      </c>
    </row>
    <row r="512" spans="1:12">
      <c r="A512" s="3">
        <v>36312</v>
      </c>
      <c r="B512" s="1" t="s">
        <v>5969</v>
      </c>
      <c r="C512" s="1">
        <v>1</v>
      </c>
      <c r="D512" s="1" t="s">
        <v>5970</v>
      </c>
      <c r="E512" s="1">
        <v>56</v>
      </c>
      <c r="F512" s="1">
        <v>89</v>
      </c>
      <c r="G512" s="1">
        <v>159</v>
      </c>
      <c r="H512" s="1">
        <f t="shared" si="7"/>
        <v>101.33333333333333</v>
      </c>
      <c r="I512" s="1">
        <f>STDEV(H512:H514)</f>
        <v>10.123313759905082</v>
      </c>
      <c r="J512" s="1">
        <f>I512/SQRT(3)</f>
        <v>5.8446979243722419</v>
      </c>
      <c r="K512" s="1">
        <v>661</v>
      </c>
    </row>
    <row r="513" spans="1:11">
      <c r="A513" s="3">
        <v>36312</v>
      </c>
      <c r="B513" s="1" t="s">
        <v>5971</v>
      </c>
      <c r="C513" s="1">
        <v>2</v>
      </c>
      <c r="D513" s="1" t="s">
        <v>5972</v>
      </c>
      <c r="E513" s="1">
        <v>141</v>
      </c>
      <c r="F513" s="1">
        <v>88</v>
      </c>
      <c r="G513" s="1">
        <v>33</v>
      </c>
      <c r="H513" s="1">
        <f t="shared" si="7"/>
        <v>87.333333333333329</v>
      </c>
      <c r="K513" s="1">
        <v>661</v>
      </c>
    </row>
    <row r="514" spans="1:11">
      <c r="A514" s="3">
        <v>36312</v>
      </c>
      <c r="B514" s="1" t="s">
        <v>5973</v>
      </c>
      <c r="C514" s="1">
        <v>3</v>
      </c>
      <c r="D514" s="1" t="s">
        <v>5974</v>
      </c>
      <c r="E514" s="1">
        <v>149</v>
      </c>
      <c r="F514" s="1">
        <v>66</v>
      </c>
      <c r="G514" s="1">
        <v>30</v>
      </c>
      <c r="H514" s="1">
        <f t="shared" ref="H514:H547" si="8">AVERAGE(E514:G514)</f>
        <v>81.666666666666671</v>
      </c>
      <c r="K514" s="1">
        <v>531</v>
      </c>
    </row>
    <row r="515" spans="1:11">
      <c r="A515" s="3">
        <v>36319</v>
      </c>
      <c r="B515" s="1" t="s">
        <v>5975</v>
      </c>
      <c r="C515" s="1">
        <v>1</v>
      </c>
      <c r="D515" s="1" t="s">
        <v>5976</v>
      </c>
      <c r="E515" s="1">
        <v>49</v>
      </c>
      <c r="F515" s="1">
        <v>32</v>
      </c>
      <c r="G515" s="1">
        <v>15</v>
      </c>
      <c r="H515" s="1">
        <f t="shared" si="8"/>
        <v>32</v>
      </c>
      <c r="I515" s="1">
        <f>STDEV(H515:H517)</f>
        <v>28.841199954488943</v>
      </c>
      <c r="J515" s="1">
        <f>I515/SQRT(3)</f>
        <v>16.651474557476014</v>
      </c>
      <c r="K515" s="1">
        <v>661</v>
      </c>
    </row>
    <row r="516" spans="1:11">
      <c r="A516" s="3">
        <v>36319</v>
      </c>
      <c r="B516" s="1" t="s">
        <v>5977</v>
      </c>
      <c r="C516" s="1">
        <v>2</v>
      </c>
      <c r="D516" s="1" t="s">
        <v>6292</v>
      </c>
      <c r="E516" s="1">
        <v>34</v>
      </c>
      <c r="F516" s="1">
        <v>95</v>
      </c>
      <c r="G516" s="1">
        <v>24</v>
      </c>
      <c r="H516" s="1">
        <f t="shared" si="8"/>
        <v>51</v>
      </c>
      <c r="K516" s="1">
        <v>661</v>
      </c>
    </row>
    <row r="517" spans="1:11">
      <c r="A517" s="3">
        <v>36319</v>
      </c>
      <c r="B517" s="1" t="s">
        <v>6293</v>
      </c>
      <c r="C517" s="1">
        <v>3</v>
      </c>
      <c r="D517" s="1" t="s">
        <v>6294</v>
      </c>
      <c r="E517" s="1">
        <v>33</v>
      </c>
      <c r="F517" s="1">
        <v>71</v>
      </c>
      <c r="G517" s="1">
        <v>162</v>
      </c>
      <c r="H517" s="1">
        <f t="shared" si="8"/>
        <v>88.666666666666671</v>
      </c>
      <c r="K517" s="1">
        <v>531</v>
      </c>
    </row>
    <row r="518" spans="1:11">
      <c r="A518" s="3">
        <v>36326</v>
      </c>
      <c r="B518" s="1" t="s">
        <v>6295</v>
      </c>
      <c r="C518" s="1">
        <v>1</v>
      </c>
      <c r="D518" s="1" t="s">
        <v>6296</v>
      </c>
      <c r="E518" s="1">
        <v>25</v>
      </c>
      <c r="F518" s="1">
        <v>36</v>
      </c>
      <c r="G518" s="1">
        <v>26</v>
      </c>
      <c r="H518" s="1">
        <f t="shared" si="8"/>
        <v>29</v>
      </c>
      <c r="I518" s="1">
        <f>STDEV(H518:H520)</f>
        <v>8.1445278152470806</v>
      </c>
      <c r="J518" s="1">
        <f>I518/SQRT(3)</f>
        <v>4.702245326555297</v>
      </c>
      <c r="K518" s="1">
        <v>531</v>
      </c>
    </row>
    <row r="519" spans="1:11">
      <c r="A519" s="3">
        <v>36326</v>
      </c>
      <c r="B519" s="1" t="s">
        <v>6297</v>
      </c>
      <c r="C519" s="1">
        <v>2</v>
      </c>
      <c r="D519" s="1" t="s">
        <v>6298</v>
      </c>
      <c r="E519" s="1">
        <v>17</v>
      </c>
      <c r="F519" s="1">
        <v>20</v>
      </c>
      <c r="G519" s="1">
        <v>11</v>
      </c>
      <c r="H519" s="1">
        <f t="shared" si="8"/>
        <v>16</v>
      </c>
      <c r="K519" s="1">
        <v>661</v>
      </c>
    </row>
    <row r="520" spans="1:11">
      <c r="A520" s="3">
        <v>36326</v>
      </c>
      <c r="B520" s="1" t="s">
        <v>6299</v>
      </c>
      <c r="C520" s="1">
        <v>3</v>
      </c>
      <c r="D520" s="1" t="s">
        <v>6300</v>
      </c>
      <c r="E520" s="1">
        <v>36</v>
      </c>
      <c r="F520" s="1">
        <v>36</v>
      </c>
      <c r="G520" s="1">
        <v>21</v>
      </c>
      <c r="H520" s="1">
        <f t="shared" si="8"/>
        <v>31</v>
      </c>
      <c r="K520" s="1">
        <v>661</v>
      </c>
    </row>
    <row r="521" spans="1:11">
      <c r="A521" s="3">
        <v>36333</v>
      </c>
      <c r="B521" s="1" t="s">
        <v>6301</v>
      </c>
      <c r="C521" s="1">
        <v>1</v>
      </c>
      <c r="D521" s="1" t="s">
        <v>6302</v>
      </c>
      <c r="E521" s="1">
        <v>0</v>
      </c>
      <c r="F521" s="1">
        <v>0</v>
      </c>
      <c r="G521" s="1">
        <v>0</v>
      </c>
      <c r="H521" s="1">
        <f t="shared" si="8"/>
        <v>0</v>
      </c>
      <c r="I521" s="1">
        <f>STDEV(H521:H523)</f>
        <v>0</v>
      </c>
      <c r="J521" s="1">
        <f>I521/SQRT(3)</f>
        <v>0</v>
      </c>
      <c r="K521" s="1">
        <v>661</v>
      </c>
    </row>
    <row r="522" spans="1:11">
      <c r="A522" s="3">
        <v>36333</v>
      </c>
      <c r="B522" s="1" t="s">
        <v>6303</v>
      </c>
      <c r="C522" s="1">
        <v>2</v>
      </c>
      <c r="D522" s="1" t="s">
        <v>6304</v>
      </c>
      <c r="E522" s="1">
        <v>0</v>
      </c>
      <c r="F522" s="1">
        <v>0</v>
      </c>
      <c r="G522" s="1">
        <v>0</v>
      </c>
      <c r="H522" s="1">
        <f t="shared" si="8"/>
        <v>0</v>
      </c>
      <c r="K522" s="1">
        <v>661</v>
      </c>
    </row>
    <row r="523" spans="1:11">
      <c r="A523" s="3">
        <v>36333</v>
      </c>
      <c r="B523" s="1" t="s">
        <v>6879</v>
      </c>
      <c r="C523" s="1">
        <v>3</v>
      </c>
      <c r="D523" s="1" t="s">
        <v>6880</v>
      </c>
      <c r="E523" s="1">
        <v>0</v>
      </c>
      <c r="F523" s="1">
        <v>0</v>
      </c>
      <c r="G523" s="1">
        <v>0</v>
      </c>
      <c r="H523" s="1">
        <f t="shared" si="8"/>
        <v>0</v>
      </c>
      <c r="K523" s="1">
        <v>661</v>
      </c>
    </row>
    <row r="524" spans="1:11">
      <c r="A524" s="3">
        <v>36340</v>
      </c>
      <c r="B524" s="1" t="s">
        <v>6881</v>
      </c>
      <c r="C524" s="1">
        <v>1</v>
      </c>
      <c r="D524" s="1" t="s">
        <v>6882</v>
      </c>
      <c r="E524" s="1">
        <v>0</v>
      </c>
      <c r="F524" s="1">
        <v>10</v>
      </c>
      <c r="G524" s="1">
        <v>2</v>
      </c>
      <c r="H524" s="1">
        <f t="shared" si="8"/>
        <v>4</v>
      </c>
      <c r="I524" s="1">
        <f>STDEV(H524:H526)</f>
        <v>1.503083250940966</v>
      </c>
      <c r="J524" s="1">
        <f>I524/SQRT(3)</f>
        <v>0.86780551954518459</v>
      </c>
      <c r="K524" s="1">
        <v>531</v>
      </c>
    </row>
    <row r="525" spans="1:11">
      <c r="A525" s="3">
        <v>36340</v>
      </c>
      <c r="B525" s="1" t="s">
        <v>6883</v>
      </c>
      <c r="C525" s="1">
        <v>2</v>
      </c>
      <c r="D525" s="1" t="s">
        <v>6884</v>
      </c>
      <c r="E525" s="1">
        <v>5</v>
      </c>
      <c r="F525" s="1">
        <v>8</v>
      </c>
      <c r="G525" s="1">
        <v>4</v>
      </c>
      <c r="H525" s="1">
        <f t="shared" si="8"/>
        <v>5.666666666666667</v>
      </c>
      <c r="K525" s="1">
        <v>531</v>
      </c>
    </row>
    <row r="526" spans="1:11">
      <c r="A526" s="3">
        <v>36340</v>
      </c>
      <c r="B526" s="1" t="s">
        <v>6885</v>
      </c>
      <c r="C526" s="1">
        <v>3</v>
      </c>
      <c r="D526" s="1" t="s">
        <v>6886</v>
      </c>
      <c r="E526" s="1">
        <v>1</v>
      </c>
      <c r="F526" s="1">
        <v>5</v>
      </c>
      <c r="G526" s="1">
        <v>2</v>
      </c>
      <c r="H526" s="1">
        <f t="shared" si="8"/>
        <v>2.6666666666666665</v>
      </c>
      <c r="K526" s="1">
        <v>531</v>
      </c>
    </row>
    <row r="527" spans="1:11">
      <c r="A527" s="3">
        <v>36347</v>
      </c>
      <c r="B527" s="1" t="s">
        <v>6887</v>
      </c>
      <c r="C527" s="1">
        <v>1</v>
      </c>
      <c r="D527" s="1" t="s">
        <v>6856</v>
      </c>
      <c r="E527" s="1">
        <v>2</v>
      </c>
      <c r="F527" s="1">
        <v>6</v>
      </c>
      <c r="G527" s="1">
        <v>0</v>
      </c>
      <c r="H527" s="1">
        <f t="shared" si="8"/>
        <v>2.6666666666666665</v>
      </c>
      <c r="I527" s="1">
        <f>STDEV(H527:H529)</f>
        <v>1.0183501544346334</v>
      </c>
      <c r="J527" s="1">
        <f>I527/SQRT(3)</f>
        <v>0.58794473579213258</v>
      </c>
      <c r="K527" s="1">
        <v>661</v>
      </c>
    </row>
    <row r="528" spans="1:11">
      <c r="A528" s="3">
        <v>36347</v>
      </c>
      <c r="B528" s="1" t="s">
        <v>6857</v>
      </c>
      <c r="C528" s="1">
        <v>2</v>
      </c>
      <c r="D528" s="1" t="s">
        <v>6858</v>
      </c>
      <c r="E528" s="1">
        <v>4</v>
      </c>
      <c r="F528" s="1">
        <v>5</v>
      </c>
      <c r="G528" s="1">
        <v>3</v>
      </c>
      <c r="H528" s="1">
        <f t="shared" si="8"/>
        <v>4</v>
      </c>
      <c r="K528" s="1">
        <v>661</v>
      </c>
    </row>
    <row r="529" spans="1:11">
      <c r="A529" s="3">
        <v>36347</v>
      </c>
      <c r="B529" s="1" t="s">
        <v>6859</v>
      </c>
      <c r="C529" s="1">
        <v>3</v>
      </c>
      <c r="D529" s="1" t="s">
        <v>6860</v>
      </c>
      <c r="E529" s="1">
        <v>8</v>
      </c>
      <c r="F529" s="1">
        <v>5</v>
      </c>
      <c r="G529" s="1">
        <v>1</v>
      </c>
      <c r="H529" s="1">
        <f t="shared" si="8"/>
        <v>4.666666666666667</v>
      </c>
      <c r="K529" s="1">
        <v>531</v>
      </c>
    </row>
    <row r="530" spans="1:11">
      <c r="A530" s="3">
        <v>36354</v>
      </c>
      <c r="B530" s="1" t="s">
        <v>6861</v>
      </c>
      <c r="C530" s="1">
        <v>1</v>
      </c>
      <c r="D530" s="1" t="s">
        <v>6862</v>
      </c>
      <c r="E530" s="1">
        <v>4</v>
      </c>
      <c r="F530" s="1">
        <v>6</v>
      </c>
      <c r="G530" s="1">
        <v>1</v>
      </c>
      <c r="H530" s="1">
        <f t="shared" si="8"/>
        <v>3.6666666666666665</v>
      </c>
      <c r="I530" s="1">
        <f>STDEV(H530:H532)</f>
        <v>1.575271875417537</v>
      </c>
      <c r="J530" s="1">
        <f>I530/SQRT(3)</f>
        <v>0.90948364131916171</v>
      </c>
      <c r="K530" s="1">
        <v>531</v>
      </c>
    </row>
    <row r="531" spans="1:11">
      <c r="A531" s="3">
        <v>36354</v>
      </c>
      <c r="B531" s="1" t="s">
        <v>6863</v>
      </c>
      <c r="C531" s="1">
        <v>2</v>
      </c>
      <c r="D531" s="1" t="s">
        <v>6422</v>
      </c>
      <c r="E531" s="1">
        <v>4</v>
      </c>
      <c r="F531" s="1">
        <v>3</v>
      </c>
      <c r="G531" s="1">
        <v>2</v>
      </c>
      <c r="H531" s="1">
        <f t="shared" si="8"/>
        <v>3</v>
      </c>
      <c r="K531" s="1">
        <v>661</v>
      </c>
    </row>
    <row r="532" spans="1:11">
      <c r="A532" s="3">
        <v>36354</v>
      </c>
      <c r="B532" s="1" t="s">
        <v>6423</v>
      </c>
      <c r="C532" s="1">
        <v>3</v>
      </c>
      <c r="D532" s="1" t="s">
        <v>6125</v>
      </c>
      <c r="E532" s="1">
        <v>6</v>
      </c>
      <c r="F532" s="1">
        <v>10</v>
      </c>
      <c r="G532" s="1">
        <v>2</v>
      </c>
      <c r="H532" s="1">
        <f t="shared" si="8"/>
        <v>6</v>
      </c>
      <c r="K532" s="1">
        <v>531</v>
      </c>
    </row>
    <row r="533" spans="1:11">
      <c r="A533" s="3">
        <v>36361</v>
      </c>
      <c r="B533" s="1" t="s">
        <v>6126</v>
      </c>
      <c r="C533" s="1">
        <v>1</v>
      </c>
      <c r="D533" s="1" t="s">
        <v>6127</v>
      </c>
      <c r="E533" s="1">
        <v>4</v>
      </c>
      <c r="F533" s="1">
        <v>5</v>
      </c>
      <c r="G533" s="1">
        <v>2</v>
      </c>
      <c r="H533" s="1">
        <f t="shared" si="8"/>
        <v>3.6666666666666665</v>
      </c>
      <c r="I533" s="1">
        <f>STDEV(H533:H535)</f>
        <v>0.50917507721731581</v>
      </c>
      <c r="J533" s="1">
        <f>I533/SQRT(3)</f>
        <v>0.29397236789606579</v>
      </c>
      <c r="K533" s="1">
        <v>531</v>
      </c>
    </row>
    <row r="534" spans="1:11">
      <c r="A534" s="3">
        <v>36361</v>
      </c>
      <c r="B534" s="1" t="s">
        <v>6128</v>
      </c>
      <c r="C534" s="1">
        <v>2</v>
      </c>
      <c r="D534" s="1" t="s">
        <v>6129</v>
      </c>
      <c r="E534" s="1">
        <v>7</v>
      </c>
      <c r="F534" s="1">
        <v>1</v>
      </c>
      <c r="G534" s="1">
        <v>4</v>
      </c>
      <c r="H534" s="1">
        <f t="shared" si="8"/>
        <v>4</v>
      </c>
      <c r="K534" s="1">
        <v>531</v>
      </c>
    </row>
    <row r="535" spans="1:11">
      <c r="A535" s="3">
        <v>36361</v>
      </c>
      <c r="B535" s="1" t="s">
        <v>6130</v>
      </c>
      <c r="C535" s="1">
        <v>3</v>
      </c>
      <c r="D535" s="1" t="s">
        <v>6131</v>
      </c>
      <c r="E535" s="1">
        <v>0</v>
      </c>
      <c r="F535" s="1">
        <v>6</v>
      </c>
      <c r="G535" s="1">
        <v>3</v>
      </c>
      <c r="H535" s="1">
        <f t="shared" si="8"/>
        <v>3</v>
      </c>
      <c r="K535" s="1">
        <v>531</v>
      </c>
    </row>
    <row r="536" spans="1:11">
      <c r="A536" s="3">
        <v>36368</v>
      </c>
      <c r="B536" s="1" t="s">
        <v>6132</v>
      </c>
      <c r="C536" s="1">
        <v>1</v>
      </c>
      <c r="D536" s="1" t="s">
        <v>6133</v>
      </c>
      <c r="E536" s="1">
        <v>9</v>
      </c>
      <c r="F536" s="1">
        <v>2</v>
      </c>
      <c r="G536" s="1">
        <v>4</v>
      </c>
      <c r="H536" s="1">
        <f t="shared" si="8"/>
        <v>5</v>
      </c>
      <c r="I536" s="1">
        <f>STDEV(H536:H538)</f>
        <v>1.6777409856157226</v>
      </c>
      <c r="J536" s="1">
        <f>I536/SQRT(3)</f>
        <v>0.96864420967570553</v>
      </c>
      <c r="K536" s="1">
        <v>531</v>
      </c>
    </row>
    <row r="537" spans="1:11">
      <c r="A537" s="3">
        <v>36368</v>
      </c>
      <c r="B537" s="1" t="s">
        <v>6134</v>
      </c>
      <c r="C537" s="1">
        <v>2</v>
      </c>
      <c r="D537" s="1" t="s">
        <v>6135</v>
      </c>
      <c r="E537" s="1">
        <v>0</v>
      </c>
      <c r="F537" s="1">
        <v>6</v>
      </c>
      <c r="G537" s="1">
        <v>5</v>
      </c>
      <c r="H537" s="1">
        <f t="shared" si="8"/>
        <v>3.6666666666666665</v>
      </c>
      <c r="K537" s="1">
        <v>531</v>
      </c>
    </row>
    <row r="538" spans="1:11">
      <c r="A538" s="3">
        <v>36368</v>
      </c>
      <c r="B538" s="1" t="s">
        <v>6136</v>
      </c>
      <c r="C538" s="1">
        <v>3</v>
      </c>
      <c r="D538" s="1" t="s">
        <v>6137</v>
      </c>
      <c r="E538" s="1">
        <v>1</v>
      </c>
      <c r="F538" s="1">
        <v>1</v>
      </c>
      <c r="G538" s="1">
        <v>3</v>
      </c>
      <c r="H538" s="1">
        <f t="shared" si="8"/>
        <v>1.6666666666666667</v>
      </c>
      <c r="K538" s="1">
        <v>531</v>
      </c>
    </row>
    <row r="539" spans="1:11">
      <c r="A539" s="3">
        <v>36375</v>
      </c>
      <c r="B539" s="1" t="s">
        <v>6138</v>
      </c>
      <c r="C539" s="1">
        <v>1</v>
      </c>
      <c r="D539" s="1" t="s">
        <v>6440</v>
      </c>
      <c r="E539" s="1">
        <v>18</v>
      </c>
      <c r="F539" s="1">
        <v>12</v>
      </c>
      <c r="G539" s="1">
        <v>15</v>
      </c>
      <c r="H539" s="1">
        <f t="shared" si="8"/>
        <v>15</v>
      </c>
      <c r="I539" s="1">
        <f>STDEV(H539:H541)</f>
        <v>4.1943524640393139</v>
      </c>
      <c r="J539" s="1">
        <f>I539/SQRT(3)</f>
        <v>2.4216105241892683</v>
      </c>
      <c r="K539" s="1">
        <v>531</v>
      </c>
    </row>
    <row r="540" spans="1:11">
      <c r="A540" s="3">
        <v>36375</v>
      </c>
      <c r="B540" s="1" t="s">
        <v>6441</v>
      </c>
      <c r="C540" s="1">
        <v>2</v>
      </c>
      <c r="D540" s="1" t="s">
        <v>6442</v>
      </c>
      <c r="E540" s="1">
        <v>27</v>
      </c>
      <c r="F540" s="1">
        <v>2</v>
      </c>
      <c r="G540" s="1">
        <v>26</v>
      </c>
      <c r="H540" s="1">
        <f t="shared" si="8"/>
        <v>18.333333333333332</v>
      </c>
      <c r="K540" s="1">
        <v>531</v>
      </c>
    </row>
    <row r="541" spans="1:11">
      <c r="A541" s="3">
        <v>36375</v>
      </c>
      <c r="B541" s="1" t="s">
        <v>6443</v>
      </c>
      <c r="C541" s="1">
        <v>3</v>
      </c>
      <c r="D541" s="1" t="s">
        <v>6444</v>
      </c>
      <c r="E541" s="1">
        <v>12</v>
      </c>
      <c r="F541" s="1">
        <v>12</v>
      </c>
      <c r="G541" s="1">
        <v>6</v>
      </c>
      <c r="H541" s="1">
        <f t="shared" si="8"/>
        <v>10</v>
      </c>
      <c r="K541" s="1">
        <v>531</v>
      </c>
    </row>
    <row r="542" spans="1:11">
      <c r="A542" s="3">
        <v>36382</v>
      </c>
      <c r="B542" s="1" t="s">
        <v>6445</v>
      </c>
      <c r="C542" s="1">
        <v>1</v>
      </c>
      <c r="D542" s="1" t="s">
        <v>6446</v>
      </c>
      <c r="E542" s="1">
        <v>1</v>
      </c>
      <c r="F542" s="1">
        <v>15</v>
      </c>
      <c r="G542" s="1">
        <v>10</v>
      </c>
      <c r="H542" s="1">
        <f t="shared" si="8"/>
        <v>8.6666666666666661</v>
      </c>
      <c r="I542" s="1">
        <f>STDEV(H542:H544)</f>
        <v>0.1924500897299149</v>
      </c>
      <c r="J542" s="1">
        <f>I542/SQRT(3)</f>
        <v>0.111111111111134</v>
      </c>
      <c r="K542" s="1">
        <v>661</v>
      </c>
    </row>
    <row r="543" spans="1:11">
      <c r="A543" s="3">
        <v>36382</v>
      </c>
      <c r="B543" s="1" t="s">
        <v>6447</v>
      </c>
      <c r="C543" s="1">
        <v>2</v>
      </c>
      <c r="D543" s="1" t="s">
        <v>6448</v>
      </c>
      <c r="E543" s="1">
        <v>15</v>
      </c>
      <c r="F543" s="1">
        <v>8</v>
      </c>
      <c r="G543" s="1">
        <v>2</v>
      </c>
      <c r="H543" s="1">
        <f t="shared" si="8"/>
        <v>8.3333333333333339</v>
      </c>
      <c r="K543" s="1">
        <v>531</v>
      </c>
    </row>
    <row r="544" spans="1:11">
      <c r="A544" s="3">
        <v>36382</v>
      </c>
      <c r="B544" s="1" t="s">
        <v>6449</v>
      </c>
      <c r="C544" s="1">
        <v>3</v>
      </c>
      <c r="D544" s="1" t="s">
        <v>6450</v>
      </c>
      <c r="E544" s="1">
        <v>5</v>
      </c>
      <c r="F544" s="1">
        <v>16</v>
      </c>
      <c r="G544" s="1">
        <v>5</v>
      </c>
      <c r="H544" s="1">
        <f t="shared" si="8"/>
        <v>8.6666666666666661</v>
      </c>
      <c r="K544" s="1">
        <v>531</v>
      </c>
    </row>
    <row r="545" spans="1:11">
      <c r="A545" s="3">
        <v>36389</v>
      </c>
      <c r="B545" s="1" t="s">
        <v>6451</v>
      </c>
      <c r="C545" s="1">
        <v>1</v>
      </c>
      <c r="D545" s="1" t="s">
        <v>6452</v>
      </c>
      <c r="E545" s="1">
        <v>0</v>
      </c>
      <c r="F545" s="1">
        <v>0</v>
      </c>
      <c r="G545" s="1">
        <v>0</v>
      </c>
      <c r="H545" s="1">
        <f t="shared" si="8"/>
        <v>0</v>
      </c>
      <c r="I545" s="1">
        <f>STDEV(H545:H547)</f>
        <v>0</v>
      </c>
      <c r="J545" s="1">
        <f>I545/SQRT(3)</f>
        <v>0</v>
      </c>
      <c r="K545" s="1">
        <v>531</v>
      </c>
    </row>
    <row r="546" spans="1:11">
      <c r="A546" s="3">
        <v>36389</v>
      </c>
      <c r="B546" s="1" t="s">
        <v>6453</v>
      </c>
      <c r="C546" s="1">
        <v>2</v>
      </c>
      <c r="D546" s="1" t="s">
        <v>7027</v>
      </c>
      <c r="E546" s="1">
        <v>0</v>
      </c>
      <c r="F546" s="1">
        <v>0</v>
      </c>
      <c r="G546" s="1">
        <v>0</v>
      </c>
      <c r="H546" s="1">
        <f t="shared" si="8"/>
        <v>0</v>
      </c>
      <c r="K546" s="1">
        <v>531</v>
      </c>
    </row>
    <row r="547" spans="1:11">
      <c r="A547" s="3">
        <v>36389</v>
      </c>
      <c r="B547" s="1" t="s">
        <v>7028</v>
      </c>
      <c r="C547" s="1">
        <v>3</v>
      </c>
      <c r="D547" s="1" t="s">
        <v>7029</v>
      </c>
      <c r="E547" s="1">
        <v>0</v>
      </c>
      <c r="F547" s="1">
        <v>0</v>
      </c>
      <c r="G547" s="1">
        <v>0</v>
      </c>
      <c r="H547" s="1">
        <f t="shared" si="8"/>
        <v>0</v>
      </c>
      <c r="K547" s="1">
        <v>531</v>
      </c>
    </row>
  </sheetData>
  <pageMargins left="0.78749999999999998" right="0.78749999999999998" top="0.78749999999999998" bottom="0.78749999999999998" header="9.8611111111111122E-2" footer="9.8611111111111122E-2"/>
  <pageSetup firstPageNumber="0" fitToHeight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Y80"/>
  <sheetViews>
    <sheetView workbookViewId="0">
      <selection activeCell="C1" sqref="C1:C65536"/>
    </sheetView>
  </sheetViews>
  <sheetFormatPr defaultColWidth="10.85546875" defaultRowHeight="12"/>
  <sheetData>
    <row r="1" spans="1:25">
      <c r="A1" t="s">
        <v>6958</v>
      </c>
      <c r="C1" t="s">
        <v>7033</v>
      </c>
    </row>
    <row r="2" spans="1:25">
      <c r="A2" t="s">
        <v>7031</v>
      </c>
      <c r="B2" t="s">
        <v>7030</v>
      </c>
      <c r="C2" t="s">
        <v>4163</v>
      </c>
      <c r="D2" t="s">
        <v>3171</v>
      </c>
      <c r="E2" t="s">
        <v>3129</v>
      </c>
      <c r="F2" t="s">
        <v>5889</v>
      </c>
      <c r="G2" t="s">
        <v>3266</v>
      </c>
      <c r="H2" t="s">
        <v>6247</v>
      </c>
      <c r="I2" t="s">
        <v>3665</v>
      </c>
      <c r="J2" t="s">
        <v>6041</v>
      </c>
      <c r="K2" t="s">
        <v>6386</v>
      </c>
      <c r="L2" t="s">
        <v>6195</v>
      </c>
      <c r="M2" t="s">
        <v>6225</v>
      </c>
      <c r="N2" t="s">
        <v>6354</v>
      </c>
      <c r="O2" t="s">
        <v>6501</v>
      </c>
      <c r="P2" t="s">
        <v>6505</v>
      </c>
      <c r="Q2" t="s">
        <v>5138</v>
      </c>
      <c r="R2" t="s">
        <v>7017</v>
      </c>
      <c r="S2" t="s">
        <v>5287</v>
      </c>
      <c r="T2" t="s">
        <v>4468</v>
      </c>
      <c r="U2" t="s">
        <v>5423</v>
      </c>
      <c r="V2" t="s">
        <v>4041</v>
      </c>
      <c r="W2" t="s">
        <v>6856</v>
      </c>
      <c r="Y2" t="s">
        <v>6960</v>
      </c>
    </row>
    <row r="3" spans="1:25">
      <c r="A3" t="s">
        <v>5741</v>
      </c>
      <c r="B3" s="13">
        <v>36307</v>
      </c>
      <c r="F3">
        <v>23735.7</v>
      </c>
      <c r="H3">
        <v>38019.599999999999</v>
      </c>
      <c r="J3">
        <v>212.4</v>
      </c>
      <c r="K3">
        <v>345.15</v>
      </c>
      <c r="L3">
        <v>318.60000000000002</v>
      </c>
      <c r="M3">
        <v>8894.25</v>
      </c>
      <c r="N3">
        <v>0</v>
      </c>
      <c r="O3">
        <v>26.55</v>
      </c>
      <c r="P3">
        <v>26.55</v>
      </c>
      <c r="Q3">
        <v>345.15</v>
      </c>
      <c r="R3">
        <v>0</v>
      </c>
      <c r="S3">
        <v>79.650000000000006</v>
      </c>
      <c r="T3">
        <v>0</v>
      </c>
      <c r="U3">
        <v>159.30000000000001</v>
      </c>
      <c r="Y3">
        <v>5154.4928571428563</v>
      </c>
    </row>
    <row r="4" spans="1:25">
      <c r="A4" t="s">
        <v>5741</v>
      </c>
      <c r="B4" s="18">
        <v>36312</v>
      </c>
      <c r="F4">
        <v>10531</v>
      </c>
      <c r="H4">
        <v>37702.800000000003</v>
      </c>
      <c r="J4">
        <v>430.75</v>
      </c>
      <c r="K4">
        <v>888.6</v>
      </c>
      <c r="L4">
        <v>119.2</v>
      </c>
      <c r="M4">
        <v>8515.4</v>
      </c>
      <c r="N4">
        <v>0</v>
      </c>
      <c r="O4">
        <v>0</v>
      </c>
      <c r="P4">
        <v>26.55</v>
      </c>
      <c r="Q4">
        <v>86.15</v>
      </c>
      <c r="R4">
        <v>26.55</v>
      </c>
      <c r="S4">
        <v>192.35</v>
      </c>
      <c r="T4">
        <v>79.650000000000006</v>
      </c>
      <c r="U4">
        <v>358.15</v>
      </c>
      <c r="Y4">
        <v>4211.2249999999985</v>
      </c>
    </row>
    <row r="5" spans="1:25">
      <c r="A5" t="s">
        <v>5741</v>
      </c>
      <c r="B5" s="18">
        <v>36319</v>
      </c>
      <c r="F5">
        <v>16310.55</v>
      </c>
      <c r="H5">
        <v>40062.6</v>
      </c>
      <c r="J5">
        <v>835.5</v>
      </c>
      <c r="K5">
        <v>3771.1</v>
      </c>
      <c r="L5">
        <v>0</v>
      </c>
      <c r="M5">
        <v>13065.05</v>
      </c>
      <c r="N5">
        <v>0</v>
      </c>
      <c r="O5">
        <v>0</v>
      </c>
      <c r="P5">
        <v>0</v>
      </c>
      <c r="Q5">
        <v>0</v>
      </c>
      <c r="R5">
        <v>264.95</v>
      </c>
      <c r="S5">
        <v>112.7</v>
      </c>
      <c r="T5">
        <v>616.04999999999995</v>
      </c>
      <c r="U5">
        <v>1437.45</v>
      </c>
      <c r="Y5">
        <v>5462.5678571428562</v>
      </c>
    </row>
    <row r="6" spans="1:25">
      <c r="A6" t="s">
        <v>5741</v>
      </c>
      <c r="B6" s="18">
        <v>36326</v>
      </c>
      <c r="F6">
        <v>12525.95</v>
      </c>
      <c r="H6">
        <v>101595.7</v>
      </c>
      <c r="J6">
        <v>1553.35</v>
      </c>
      <c r="K6">
        <v>3833.8</v>
      </c>
      <c r="L6">
        <v>958.45</v>
      </c>
      <c r="M6">
        <v>15599.6</v>
      </c>
      <c r="N6">
        <v>0</v>
      </c>
      <c r="O6">
        <v>0</v>
      </c>
      <c r="P6">
        <v>132.19999999999999</v>
      </c>
      <c r="Q6">
        <v>0</v>
      </c>
      <c r="R6">
        <v>165.25</v>
      </c>
      <c r="S6">
        <v>33.049999999999997</v>
      </c>
      <c r="T6">
        <v>66.099999999999994</v>
      </c>
      <c r="U6">
        <v>2082.15</v>
      </c>
      <c r="Y6">
        <v>9896.1142857142841</v>
      </c>
    </row>
    <row r="7" spans="1:25">
      <c r="A7" t="s">
        <v>5741</v>
      </c>
      <c r="B7" s="18">
        <v>36333</v>
      </c>
      <c r="F7">
        <v>5814.45</v>
      </c>
      <c r="H7">
        <v>181655.1</v>
      </c>
      <c r="J7">
        <v>3717</v>
      </c>
      <c r="K7">
        <v>902.7</v>
      </c>
      <c r="L7">
        <v>3398.4</v>
      </c>
      <c r="M7">
        <v>5203.8</v>
      </c>
      <c r="N7">
        <v>53.1</v>
      </c>
      <c r="O7">
        <v>159.30000000000001</v>
      </c>
      <c r="P7">
        <v>212.4</v>
      </c>
      <c r="Q7">
        <v>0</v>
      </c>
      <c r="R7">
        <v>557.54999999999995</v>
      </c>
      <c r="S7">
        <v>132.75</v>
      </c>
      <c r="T7">
        <v>292.05</v>
      </c>
      <c r="U7">
        <v>6026.85</v>
      </c>
      <c r="Y7">
        <v>14866.103571428583</v>
      </c>
    </row>
    <row r="8" spans="1:25">
      <c r="A8" t="s">
        <v>5741</v>
      </c>
      <c r="B8" s="18">
        <v>36340</v>
      </c>
      <c r="F8">
        <v>2544.85</v>
      </c>
      <c r="H8">
        <v>1090.6500000000001</v>
      </c>
      <c r="J8">
        <v>1751.65</v>
      </c>
      <c r="K8">
        <v>363.55</v>
      </c>
      <c r="L8">
        <v>3007.55</v>
      </c>
      <c r="M8">
        <v>1817.75</v>
      </c>
      <c r="N8">
        <v>231.35</v>
      </c>
      <c r="O8">
        <v>0</v>
      </c>
      <c r="P8">
        <v>594.9</v>
      </c>
      <c r="Q8">
        <v>0</v>
      </c>
      <c r="R8">
        <v>462.7</v>
      </c>
      <c r="S8">
        <v>165.25</v>
      </c>
      <c r="T8">
        <v>99.15</v>
      </c>
      <c r="U8">
        <v>11270.05</v>
      </c>
      <c r="Y8">
        <v>1671.3857142857141</v>
      </c>
    </row>
    <row r="9" spans="1:25">
      <c r="A9" t="s">
        <v>5741</v>
      </c>
      <c r="B9" s="18">
        <v>36347</v>
      </c>
      <c r="F9">
        <v>3186</v>
      </c>
      <c r="H9">
        <v>0</v>
      </c>
      <c r="J9">
        <v>1327.5</v>
      </c>
      <c r="K9">
        <v>79.650000000000006</v>
      </c>
      <c r="L9">
        <v>2548.8000000000002</v>
      </c>
      <c r="M9">
        <v>185.85</v>
      </c>
      <c r="N9">
        <v>504.45</v>
      </c>
      <c r="O9">
        <v>0</v>
      </c>
      <c r="P9">
        <v>1008.9</v>
      </c>
      <c r="Q9">
        <v>0</v>
      </c>
      <c r="R9">
        <v>345.15</v>
      </c>
      <c r="S9">
        <v>159.30000000000001</v>
      </c>
      <c r="T9">
        <v>26.55</v>
      </c>
      <c r="U9">
        <v>5363.1</v>
      </c>
      <c r="Y9">
        <v>1052.5178571428571</v>
      </c>
    </row>
    <row r="10" spans="1:25">
      <c r="A10" t="s">
        <v>5741</v>
      </c>
      <c r="B10" s="18">
        <v>36354</v>
      </c>
      <c r="F10">
        <v>4164.3</v>
      </c>
      <c r="H10">
        <v>8923.5</v>
      </c>
      <c r="J10">
        <v>991.5</v>
      </c>
      <c r="K10">
        <v>0</v>
      </c>
      <c r="L10">
        <v>6940.5</v>
      </c>
      <c r="M10">
        <v>694.05</v>
      </c>
      <c r="N10">
        <v>925.4</v>
      </c>
      <c r="O10">
        <v>66.099999999999994</v>
      </c>
      <c r="P10">
        <v>1189.8</v>
      </c>
      <c r="Q10">
        <v>0</v>
      </c>
      <c r="R10">
        <v>231.35</v>
      </c>
      <c r="S10">
        <v>33.049999999999997</v>
      </c>
      <c r="T10">
        <v>0</v>
      </c>
      <c r="U10">
        <v>7105.75</v>
      </c>
      <c r="Y10">
        <v>2233.235714285714</v>
      </c>
    </row>
    <row r="11" spans="1:25">
      <c r="A11" t="s">
        <v>5741</v>
      </c>
      <c r="B11" s="18">
        <v>36361</v>
      </c>
      <c r="F11">
        <v>5367.2</v>
      </c>
      <c r="H11">
        <v>27060.1</v>
      </c>
      <c r="J11">
        <v>410.15</v>
      </c>
      <c r="K11">
        <v>132.19999999999999</v>
      </c>
      <c r="L11">
        <v>4883.8999999999996</v>
      </c>
      <c r="M11">
        <v>1409.8</v>
      </c>
      <c r="N11">
        <v>714.1</v>
      </c>
      <c r="O11">
        <v>26.55</v>
      </c>
      <c r="P11">
        <v>628.5</v>
      </c>
      <c r="Q11">
        <v>0</v>
      </c>
      <c r="R11">
        <v>423.15</v>
      </c>
      <c r="S11">
        <v>0</v>
      </c>
      <c r="T11">
        <v>33.049999999999997</v>
      </c>
      <c r="U11">
        <v>6995.35</v>
      </c>
      <c r="Y11">
        <v>3434.5749999999998</v>
      </c>
    </row>
    <row r="12" spans="1:25">
      <c r="A12" t="s">
        <v>5741</v>
      </c>
      <c r="B12" s="18">
        <v>36368</v>
      </c>
      <c r="F12">
        <v>4752.3500000000004</v>
      </c>
      <c r="H12">
        <v>0</v>
      </c>
      <c r="J12">
        <v>470.85</v>
      </c>
      <c r="K12">
        <v>1643.35</v>
      </c>
      <c r="L12">
        <v>4891.05</v>
      </c>
      <c r="M12">
        <v>331.6</v>
      </c>
      <c r="N12">
        <v>497.4</v>
      </c>
      <c r="O12">
        <v>53.1</v>
      </c>
      <c r="P12">
        <v>808.95</v>
      </c>
      <c r="Q12">
        <v>0</v>
      </c>
      <c r="R12">
        <v>145.75</v>
      </c>
      <c r="S12">
        <v>92.65</v>
      </c>
      <c r="T12">
        <v>26.55</v>
      </c>
      <c r="U12">
        <v>1809.7</v>
      </c>
      <c r="Y12">
        <v>1108.8071428571432</v>
      </c>
    </row>
    <row r="13" spans="1:25">
      <c r="A13" t="s">
        <v>5741</v>
      </c>
      <c r="B13" s="18">
        <v>36375</v>
      </c>
      <c r="F13">
        <v>5230.3500000000004</v>
      </c>
      <c r="H13">
        <v>477.9</v>
      </c>
      <c r="J13">
        <v>292.05</v>
      </c>
      <c r="K13">
        <v>2840.85</v>
      </c>
      <c r="L13">
        <v>849.6</v>
      </c>
      <c r="M13">
        <v>849.6</v>
      </c>
      <c r="N13">
        <v>1725.75</v>
      </c>
      <c r="O13">
        <v>79.650000000000006</v>
      </c>
      <c r="P13">
        <v>1619.55</v>
      </c>
      <c r="Q13">
        <v>0</v>
      </c>
      <c r="R13">
        <v>53.1</v>
      </c>
      <c r="S13">
        <v>26.55</v>
      </c>
      <c r="T13">
        <v>318.60000000000002</v>
      </c>
      <c r="U13">
        <v>2230.1999999999998</v>
      </c>
      <c r="Y13">
        <v>1185.2678571428573</v>
      </c>
    </row>
    <row r="14" spans="1:25">
      <c r="A14" t="s">
        <v>5741</v>
      </c>
      <c r="B14" s="18">
        <v>36382</v>
      </c>
      <c r="F14">
        <v>4805.55</v>
      </c>
      <c r="H14">
        <v>10991.7</v>
      </c>
      <c r="J14">
        <v>159.30000000000001</v>
      </c>
      <c r="K14">
        <v>6478.2</v>
      </c>
      <c r="L14">
        <v>1778.85</v>
      </c>
      <c r="M14">
        <v>2203.65</v>
      </c>
      <c r="N14">
        <v>796.5</v>
      </c>
      <c r="O14">
        <v>292.05</v>
      </c>
      <c r="P14">
        <v>849.6</v>
      </c>
      <c r="Q14">
        <v>0</v>
      </c>
      <c r="R14">
        <v>53.1</v>
      </c>
      <c r="S14">
        <v>132.75</v>
      </c>
      <c r="T14">
        <v>106.2</v>
      </c>
      <c r="U14">
        <v>1380.6</v>
      </c>
      <c r="Y14">
        <v>2144.8607142857136</v>
      </c>
    </row>
    <row r="15" spans="1:25">
      <c r="A15" t="s">
        <v>5741</v>
      </c>
      <c r="B15" s="18">
        <v>36389</v>
      </c>
      <c r="F15">
        <v>5011.25</v>
      </c>
      <c r="H15">
        <v>251.4</v>
      </c>
      <c r="J15">
        <v>496.85</v>
      </c>
      <c r="K15">
        <v>8484.7999999999993</v>
      </c>
      <c r="L15">
        <v>1475.9</v>
      </c>
      <c r="M15">
        <v>3130.05</v>
      </c>
      <c r="N15">
        <v>886.95</v>
      </c>
      <c r="O15">
        <v>437.25</v>
      </c>
      <c r="P15">
        <v>920.55</v>
      </c>
      <c r="Q15">
        <v>0</v>
      </c>
      <c r="R15">
        <v>125.7</v>
      </c>
      <c r="S15">
        <v>529.35</v>
      </c>
      <c r="T15">
        <v>602.5</v>
      </c>
      <c r="U15">
        <v>1376.2</v>
      </c>
      <c r="Y15">
        <v>1694.9107142857149</v>
      </c>
    </row>
    <row r="16" spans="1:25">
      <c r="A16" t="s">
        <v>5569</v>
      </c>
      <c r="B16" s="13">
        <v>36307</v>
      </c>
      <c r="C16">
        <v>0</v>
      </c>
      <c r="E16">
        <v>11894.4</v>
      </c>
      <c r="F16">
        <v>3690.45</v>
      </c>
      <c r="G16">
        <v>0</v>
      </c>
      <c r="H16">
        <v>17230.95</v>
      </c>
      <c r="I16">
        <v>0</v>
      </c>
      <c r="J16">
        <v>79.650000000000006</v>
      </c>
      <c r="K16">
        <v>0</v>
      </c>
      <c r="L16">
        <v>159.30000000000001</v>
      </c>
      <c r="M16">
        <v>7885.35</v>
      </c>
      <c r="N16">
        <v>26.55</v>
      </c>
      <c r="O16">
        <v>849.6</v>
      </c>
      <c r="P16">
        <v>53.1</v>
      </c>
      <c r="Q16">
        <v>0</v>
      </c>
      <c r="R16">
        <v>318.60000000000002</v>
      </c>
      <c r="S16">
        <v>185.85</v>
      </c>
      <c r="T16">
        <v>159.30000000000001</v>
      </c>
      <c r="U16">
        <v>53.1</v>
      </c>
      <c r="V16">
        <v>26.55</v>
      </c>
      <c r="Y16">
        <v>2242.7763157894728</v>
      </c>
    </row>
    <row r="17" spans="1:25">
      <c r="A17" t="s">
        <v>5569</v>
      </c>
      <c r="B17" s="18">
        <v>36312</v>
      </c>
      <c r="C17">
        <v>0</v>
      </c>
      <c r="E17">
        <v>8257.0499999999993</v>
      </c>
      <c r="F17">
        <v>1805.4</v>
      </c>
      <c r="G17">
        <v>0</v>
      </c>
      <c r="H17">
        <v>8575.65</v>
      </c>
      <c r="I17">
        <v>0</v>
      </c>
      <c r="J17">
        <v>159.30000000000001</v>
      </c>
      <c r="K17">
        <v>0</v>
      </c>
      <c r="L17">
        <v>0</v>
      </c>
      <c r="M17">
        <v>10593.45</v>
      </c>
      <c r="N17">
        <v>26.55</v>
      </c>
      <c r="O17">
        <v>3902.85</v>
      </c>
      <c r="P17">
        <v>26.55</v>
      </c>
      <c r="Q17">
        <v>0</v>
      </c>
      <c r="R17">
        <v>318.60000000000002</v>
      </c>
      <c r="S17">
        <v>53.1</v>
      </c>
      <c r="T17">
        <v>53.1</v>
      </c>
      <c r="U17">
        <v>0</v>
      </c>
      <c r="V17">
        <v>26.55</v>
      </c>
      <c r="Y17">
        <v>1778.85</v>
      </c>
    </row>
    <row r="18" spans="1:25">
      <c r="A18" t="s">
        <v>5569</v>
      </c>
      <c r="B18" s="18">
        <v>36319</v>
      </c>
      <c r="C18">
        <v>0</v>
      </c>
      <c r="E18">
        <v>2097.4499999999998</v>
      </c>
      <c r="F18">
        <v>7088.85</v>
      </c>
      <c r="G18">
        <v>0</v>
      </c>
      <c r="H18">
        <v>1539.9</v>
      </c>
      <c r="I18">
        <v>0</v>
      </c>
      <c r="J18">
        <v>398.25</v>
      </c>
      <c r="K18">
        <v>238.95</v>
      </c>
      <c r="L18">
        <v>0</v>
      </c>
      <c r="M18">
        <v>24877.35</v>
      </c>
      <c r="N18">
        <v>212.4</v>
      </c>
      <c r="O18">
        <v>4832.1000000000004</v>
      </c>
      <c r="P18">
        <v>132.75</v>
      </c>
      <c r="Q18">
        <v>53.1</v>
      </c>
      <c r="R18">
        <v>743.4</v>
      </c>
      <c r="S18">
        <v>902.7</v>
      </c>
      <c r="T18">
        <v>292.05</v>
      </c>
      <c r="U18">
        <v>53.1</v>
      </c>
      <c r="V18">
        <v>79.650000000000006</v>
      </c>
      <c r="Y18">
        <v>2291.6842105263149</v>
      </c>
    </row>
    <row r="19" spans="1:25">
      <c r="A19" t="s">
        <v>5569</v>
      </c>
      <c r="B19" s="18">
        <v>36326</v>
      </c>
      <c r="C19">
        <v>0</v>
      </c>
      <c r="E19">
        <v>2247.4</v>
      </c>
      <c r="F19">
        <v>2214.35</v>
      </c>
      <c r="G19">
        <v>0</v>
      </c>
      <c r="H19">
        <v>793.2</v>
      </c>
      <c r="I19">
        <v>0</v>
      </c>
      <c r="J19">
        <v>958.45</v>
      </c>
      <c r="K19">
        <v>1520.3</v>
      </c>
      <c r="L19">
        <v>0</v>
      </c>
      <c r="M19">
        <v>24291.75</v>
      </c>
      <c r="N19">
        <v>396.6</v>
      </c>
      <c r="O19">
        <v>2875.35</v>
      </c>
      <c r="P19">
        <v>66.099999999999994</v>
      </c>
      <c r="Q19">
        <v>99.15</v>
      </c>
      <c r="R19">
        <v>627.95000000000005</v>
      </c>
      <c r="S19">
        <v>99.15</v>
      </c>
      <c r="T19">
        <v>231.35</v>
      </c>
      <c r="U19">
        <v>330.5</v>
      </c>
      <c r="V19">
        <v>297.45</v>
      </c>
      <c r="Y19">
        <v>1949.95</v>
      </c>
    </row>
    <row r="20" spans="1:25">
      <c r="A20" t="s">
        <v>5569</v>
      </c>
      <c r="B20" s="18">
        <v>36333</v>
      </c>
      <c r="C20">
        <v>0</v>
      </c>
      <c r="E20">
        <v>185.85</v>
      </c>
      <c r="F20">
        <v>6823.35</v>
      </c>
      <c r="G20">
        <v>0</v>
      </c>
      <c r="H20">
        <v>159.30000000000001</v>
      </c>
      <c r="I20">
        <v>0</v>
      </c>
      <c r="J20">
        <v>1885.05</v>
      </c>
      <c r="K20">
        <v>8310.15</v>
      </c>
      <c r="L20">
        <v>0</v>
      </c>
      <c r="M20">
        <v>13115.7</v>
      </c>
      <c r="N20">
        <v>716.85</v>
      </c>
      <c r="O20">
        <v>2362.9499999999998</v>
      </c>
      <c r="P20">
        <v>185.85</v>
      </c>
      <c r="Q20">
        <v>345.15</v>
      </c>
      <c r="R20">
        <v>424.8</v>
      </c>
      <c r="S20">
        <v>318.60000000000002</v>
      </c>
      <c r="T20">
        <v>265.5</v>
      </c>
      <c r="U20">
        <v>1354.05</v>
      </c>
      <c r="V20">
        <v>318.60000000000002</v>
      </c>
      <c r="Y20">
        <v>1935.3552631578946</v>
      </c>
    </row>
    <row r="21" spans="1:25">
      <c r="A21" t="s">
        <v>5569</v>
      </c>
      <c r="B21" s="18">
        <v>36340</v>
      </c>
      <c r="C21">
        <v>769.95</v>
      </c>
      <c r="E21">
        <v>292.05</v>
      </c>
      <c r="F21">
        <v>11071.35</v>
      </c>
      <c r="G21">
        <v>0</v>
      </c>
      <c r="H21">
        <v>185.85</v>
      </c>
      <c r="I21">
        <v>929.25</v>
      </c>
      <c r="J21">
        <v>1354.05</v>
      </c>
      <c r="K21">
        <v>8841.15</v>
      </c>
      <c r="L21">
        <v>0</v>
      </c>
      <c r="M21">
        <v>11336.85</v>
      </c>
      <c r="N21">
        <v>716.85</v>
      </c>
      <c r="O21">
        <v>1380.6</v>
      </c>
      <c r="P21">
        <v>106.2</v>
      </c>
      <c r="Q21">
        <v>345.15</v>
      </c>
      <c r="R21">
        <v>371.7</v>
      </c>
      <c r="S21">
        <v>584.1</v>
      </c>
      <c r="T21">
        <v>424.8</v>
      </c>
      <c r="U21">
        <v>371.7</v>
      </c>
      <c r="V21">
        <v>637.20000000000005</v>
      </c>
      <c r="Y21">
        <v>2090.4631578947369</v>
      </c>
    </row>
    <row r="22" spans="1:25">
      <c r="A22" t="s">
        <v>5569</v>
      </c>
      <c r="B22" s="18">
        <v>36347</v>
      </c>
      <c r="C22">
        <v>3437.2</v>
      </c>
      <c r="E22">
        <v>661</v>
      </c>
      <c r="F22">
        <v>9220.9500000000007</v>
      </c>
      <c r="G22">
        <v>99.15</v>
      </c>
      <c r="H22">
        <v>1487.25</v>
      </c>
      <c r="I22">
        <v>694.05</v>
      </c>
      <c r="J22">
        <v>3404.15</v>
      </c>
      <c r="K22">
        <v>17252.099999999999</v>
      </c>
      <c r="L22">
        <v>1322</v>
      </c>
      <c r="M22">
        <v>13781.85</v>
      </c>
      <c r="N22">
        <v>1057.5999999999999</v>
      </c>
      <c r="O22">
        <v>1156.75</v>
      </c>
      <c r="P22">
        <v>66.099999999999994</v>
      </c>
      <c r="Q22">
        <v>1255.9000000000001</v>
      </c>
      <c r="R22">
        <v>561.85</v>
      </c>
      <c r="S22">
        <v>1156.75</v>
      </c>
      <c r="T22">
        <v>561.85</v>
      </c>
      <c r="U22">
        <v>33.049999999999997</v>
      </c>
      <c r="V22">
        <v>760.15</v>
      </c>
      <c r="Y22">
        <v>3051.0368421052608</v>
      </c>
    </row>
    <row r="23" spans="1:25">
      <c r="A23" t="s">
        <v>5569</v>
      </c>
      <c r="B23" s="18">
        <v>36354</v>
      </c>
      <c r="C23">
        <v>8310.15</v>
      </c>
      <c r="E23">
        <v>318.60000000000002</v>
      </c>
      <c r="F23">
        <v>3000.15</v>
      </c>
      <c r="G23">
        <v>0</v>
      </c>
      <c r="H23">
        <v>4274.55</v>
      </c>
      <c r="I23">
        <v>1300.95</v>
      </c>
      <c r="J23">
        <v>1141.6500000000001</v>
      </c>
      <c r="K23">
        <v>35789.4</v>
      </c>
      <c r="L23">
        <v>5256.9</v>
      </c>
      <c r="M23">
        <v>2283.3000000000002</v>
      </c>
      <c r="N23">
        <v>1938.15</v>
      </c>
      <c r="O23">
        <v>451.35</v>
      </c>
      <c r="P23">
        <v>79.650000000000006</v>
      </c>
      <c r="Q23">
        <v>1247.8499999999999</v>
      </c>
      <c r="R23">
        <v>318.60000000000002</v>
      </c>
      <c r="S23">
        <v>106.2</v>
      </c>
      <c r="T23">
        <v>557.54999999999995</v>
      </c>
      <c r="U23">
        <v>504.45</v>
      </c>
      <c r="V23">
        <v>53.1</v>
      </c>
      <c r="Y23">
        <v>3522.7657894736835</v>
      </c>
    </row>
    <row r="24" spans="1:25">
      <c r="A24" t="s">
        <v>5569</v>
      </c>
      <c r="B24" s="18">
        <v>36361</v>
      </c>
      <c r="C24">
        <v>823.05</v>
      </c>
      <c r="E24">
        <v>292.05</v>
      </c>
      <c r="F24">
        <v>1805.4</v>
      </c>
      <c r="G24">
        <v>1115.0999999999999</v>
      </c>
      <c r="H24">
        <v>557.54999999999995</v>
      </c>
      <c r="I24">
        <v>876.15</v>
      </c>
      <c r="J24">
        <v>557.54999999999995</v>
      </c>
      <c r="K24">
        <v>20788.650000000001</v>
      </c>
      <c r="L24">
        <v>4699.3500000000004</v>
      </c>
      <c r="M24">
        <v>3212.55</v>
      </c>
      <c r="N24">
        <v>8071.2</v>
      </c>
      <c r="O24">
        <v>1194.75</v>
      </c>
      <c r="P24">
        <v>132.75</v>
      </c>
      <c r="Q24">
        <v>2177.1</v>
      </c>
      <c r="R24">
        <v>371.7</v>
      </c>
      <c r="S24">
        <v>292.05</v>
      </c>
      <c r="T24">
        <v>876.15</v>
      </c>
      <c r="U24">
        <v>238.95</v>
      </c>
      <c r="V24">
        <v>0</v>
      </c>
      <c r="Y24">
        <v>2530.6342105263161</v>
      </c>
    </row>
    <row r="25" spans="1:25">
      <c r="A25" t="s">
        <v>5569</v>
      </c>
      <c r="B25" s="18">
        <v>36368</v>
      </c>
      <c r="C25">
        <v>66.099999999999994</v>
      </c>
      <c r="E25">
        <v>727.1</v>
      </c>
      <c r="F25">
        <v>3205.85</v>
      </c>
      <c r="G25">
        <v>0</v>
      </c>
      <c r="H25">
        <v>231.35</v>
      </c>
      <c r="I25">
        <v>7171.85</v>
      </c>
      <c r="J25">
        <v>627.95000000000005</v>
      </c>
      <c r="K25">
        <v>9353.15</v>
      </c>
      <c r="L25">
        <v>2842.3</v>
      </c>
      <c r="M25">
        <v>6808.3</v>
      </c>
      <c r="N25">
        <v>15070.8</v>
      </c>
      <c r="O25">
        <v>1388.1</v>
      </c>
      <c r="P25">
        <v>396.6</v>
      </c>
      <c r="Q25">
        <v>4263.45</v>
      </c>
      <c r="R25">
        <v>231.35</v>
      </c>
      <c r="S25">
        <v>99.15</v>
      </c>
      <c r="T25">
        <v>66.099999999999994</v>
      </c>
      <c r="U25">
        <v>727.1</v>
      </c>
      <c r="V25">
        <v>33.049999999999997</v>
      </c>
      <c r="Y25">
        <v>2805.7710526315786</v>
      </c>
    </row>
    <row r="26" spans="1:25">
      <c r="A26" t="s">
        <v>5569</v>
      </c>
      <c r="B26" s="18">
        <v>36375</v>
      </c>
      <c r="C26">
        <v>79.650000000000006</v>
      </c>
      <c r="E26">
        <v>324.55</v>
      </c>
      <c r="F26">
        <v>3037.4</v>
      </c>
      <c r="G26">
        <v>0</v>
      </c>
      <c r="H26">
        <v>0</v>
      </c>
      <c r="I26">
        <v>4261.3500000000004</v>
      </c>
      <c r="J26">
        <v>979.6</v>
      </c>
      <c r="K26">
        <v>3058</v>
      </c>
      <c r="L26">
        <v>324.55</v>
      </c>
      <c r="M26">
        <v>17135.95</v>
      </c>
      <c r="N26">
        <v>15584.15</v>
      </c>
      <c r="O26">
        <v>4890.3999999999996</v>
      </c>
      <c r="P26">
        <v>1409.25</v>
      </c>
      <c r="Q26">
        <v>3820.9</v>
      </c>
      <c r="R26">
        <v>205.35</v>
      </c>
      <c r="S26">
        <v>224.85</v>
      </c>
      <c r="T26">
        <v>959.55</v>
      </c>
      <c r="U26">
        <v>476.25</v>
      </c>
      <c r="V26">
        <v>0</v>
      </c>
      <c r="Y26">
        <v>2987.9868421052633</v>
      </c>
    </row>
    <row r="27" spans="1:25">
      <c r="A27" t="s">
        <v>5569</v>
      </c>
      <c r="B27" s="18">
        <v>36382</v>
      </c>
      <c r="C27">
        <v>159.30000000000001</v>
      </c>
      <c r="E27">
        <v>849.6</v>
      </c>
      <c r="F27">
        <v>3265.65</v>
      </c>
      <c r="G27">
        <v>0</v>
      </c>
      <c r="H27">
        <v>212.4</v>
      </c>
      <c r="I27">
        <v>4433.8500000000004</v>
      </c>
      <c r="J27">
        <v>1725.75</v>
      </c>
      <c r="K27">
        <v>8018.1</v>
      </c>
      <c r="L27">
        <v>584.1</v>
      </c>
      <c r="M27">
        <v>19301.849999999999</v>
      </c>
      <c r="N27">
        <v>11204.1</v>
      </c>
      <c r="O27">
        <v>2973.6</v>
      </c>
      <c r="P27">
        <v>2070.9</v>
      </c>
      <c r="Q27">
        <v>3026.7</v>
      </c>
      <c r="R27">
        <v>185.85</v>
      </c>
      <c r="S27">
        <v>212.4</v>
      </c>
      <c r="T27">
        <v>796.5</v>
      </c>
      <c r="U27">
        <v>610.65</v>
      </c>
      <c r="V27">
        <v>0</v>
      </c>
      <c r="Y27">
        <v>3138.4894736842102</v>
      </c>
    </row>
    <row r="28" spans="1:25">
      <c r="A28" t="s">
        <v>5569</v>
      </c>
      <c r="B28" s="18">
        <v>36389</v>
      </c>
      <c r="C28">
        <v>185.85</v>
      </c>
      <c r="E28">
        <v>743.4</v>
      </c>
      <c r="F28">
        <v>3823.2</v>
      </c>
      <c r="G28">
        <v>0</v>
      </c>
      <c r="H28">
        <v>159.30000000000001</v>
      </c>
      <c r="I28">
        <v>1858.5</v>
      </c>
      <c r="J28">
        <v>1300.95</v>
      </c>
      <c r="K28">
        <v>7566.75</v>
      </c>
      <c r="L28">
        <v>212.4</v>
      </c>
      <c r="M28">
        <v>11363.4</v>
      </c>
      <c r="N28">
        <v>1221.3</v>
      </c>
      <c r="O28">
        <v>2362.9499999999998</v>
      </c>
      <c r="P28">
        <v>504.45</v>
      </c>
      <c r="Q28">
        <v>2070.9</v>
      </c>
      <c r="R28">
        <v>159.30000000000001</v>
      </c>
      <c r="S28">
        <v>106.2</v>
      </c>
      <c r="T28">
        <v>79.650000000000006</v>
      </c>
      <c r="U28">
        <v>2389.5</v>
      </c>
      <c r="V28">
        <v>0</v>
      </c>
      <c r="Y28">
        <v>1900.4210526315783</v>
      </c>
    </row>
    <row r="29" spans="1:25">
      <c r="A29" t="s">
        <v>1912</v>
      </c>
      <c r="B29" s="13">
        <v>36308</v>
      </c>
      <c r="F29">
        <v>124532.4</v>
      </c>
      <c r="G29">
        <v>0</v>
      </c>
      <c r="H29">
        <v>1057.5999999999999</v>
      </c>
      <c r="I29">
        <v>165.25</v>
      </c>
      <c r="J29">
        <v>495.75</v>
      </c>
      <c r="K29">
        <v>99.15</v>
      </c>
      <c r="L29">
        <v>33.049999999999997</v>
      </c>
      <c r="M29">
        <v>0</v>
      </c>
      <c r="N29">
        <v>0</v>
      </c>
      <c r="O29">
        <v>1553.35</v>
      </c>
      <c r="P29" s="1">
        <v>0</v>
      </c>
      <c r="R29">
        <v>132.19999999999999</v>
      </c>
      <c r="S29">
        <v>33.049999999999997</v>
      </c>
      <c r="T29">
        <v>33.049999999999997</v>
      </c>
      <c r="U29">
        <v>3139.75</v>
      </c>
      <c r="Y29">
        <v>9376.7571428571464</v>
      </c>
    </row>
    <row r="30" spans="1:25">
      <c r="A30" t="s">
        <v>1912</v>
      </c>
      <c r="B30" s="18">
        <v>36313</v>
      </c>
      <c r="F30">
        <v>116864.8</v>
      </c>
      <c r="G30">
        <v>0</v>
      </c>
      <c r="H30">
        <v>99.15</v>
      </c>
      <c r="I30">
        <v>0</v>
      </c>
      <c r="J30">
        <v>1322</v>
      </c>
      <c r="K30">
        <v>66.099999999999994</v>
      </c>
      <c r="L30">
        <v>0</v>
      </c>
      <c r="M30">
        <v>0</v>
      </c>
      <c r="N30">
        <v>0</v>
      </c>
      <c r="O30">
        <v>760.15</v>
      </c>
      <c r="P30" s="1">
        <v>0</v>
      </c>
      <c r="R30">
        <v>132.19999999999999</v>
      </c>
      <c r="S30">
        <v>0</v>
      </c>
      <c r="T30">
        <v>132.19999999999999</v>
      </c>
      <c r="U30">
        <v>3833.8</v>
      </c>
      <c r="Y30">
        <v>8800.7428571428572</v>
      </c>
    </row>
    <row r="31" spans="1:25">
      <c r="A31" t="s">
        <v>1912</v>
      </c>
      <c r="B31" s="18">
        <v>36320</v>
      </c>
      <c r="F31">
        <v>39825.25</v>
      </c>
      <c r="G31">
        <v>0</v>
      </c>
      <c r="H31">
        <v>0</v>
      </c>
      <c r="I31">
        <v>0</v>
      </c>
      <c r="J31">
        <v>2247.4</v>
      </c>
      <c r="K31">
        <v>727.1</v>
      </c>
      <c r="L31">
        <v>0</v>
      </c>
      <c r="M31">
        <v>0</v>
      </c>
      <c r="N31">
        <v>0</v>
      </c>
      <c r="O31">
        <v>363.55</v>
      </c>
      <c r="P31" s="1">
        <v>0</v>
      </c>
      <c r="R31">
        <v>198.3</v>
      </c>
      <c r="S31">
        <v>132.19999999999999</v>
      </c>
      <c r="T31">
        <v>66.099999999999994</v>
      </c>
      <c r="U31">
        <v>8593</v>
      </c>
      <c r="Y31">
        <v>3725.2071428571426</v>
      </c>
    </row>
    <row r="32" spans="1:25">
      <c r="A32" t="s">
        <v>1912</v>
      </c>
      <c r="B32" s="18">
        <v>36327</v>
      </c>
      <c r="F32">
        <v>61043.35</v>
      </c>
      <c r="G32">
        <v>0</v>
      </c>
      <c r="H32">
        <v>0</v>
      </c>
      <c r="I32">
        <v>0</v>
      </c>
      <c r="J32">
        <v>5949</v>
      </c>
      <c r="K32">
        <v>99.15</v>
      </c>
      <c r="L32">
        <v>132.19999999999999</v>
      </c>
      <c r="M32">
        <v>0</v>
      </c>
      <c r="N32">
        <v>99.15</v>
      </c>
      <c r="O32">
        <v>231.35</v>
      </c>
      <c r="P32" s="1">
        <v>33.049999999999997</v>
      </c>
      <c r="R32">
        <v>231.35</v>
      </c>
      <c r="S32">
        <v>66.099999999999994</v>
      </c>
      <c r="T32">
        <v>132.19999999999999</v>
      </c>
      <c r="U32">
        <v>8824.35</v>
      </c>
      <c r="Y32">
        <v>5486.3</v>
      </c>
    </row>
    <row r="33" spans="1:25">
      <c r="A33" t="s">
        <v>1912</v>
      </c>
      <c r="B33" s="18">
        <v>36334</v>
      </c>
      <c r="F33">
        <v>7006.6</v>
      </c>
      <c r="G33">
        <v>1288.95</v>
      </c>
      <c r="H33">
        <v>0</v>
      </c>
      <c r="I33">
        <v>0</v>
      </c>
      <c r="J33">
        <v>6081.2</v>
      </c>
      <c r="K33">
        <v>165.25</v>
      </c>
      <c r="L33">
        <v>1454.2</v>
      </c>
      <c r="M33">
        <v>0</v>
      </c>
      <c r="N33">
        <v>297.45</v>
      </c>
      <c r="O33">
        <v>132.19999999999999</v>
      </c>
      <c r="P33" s="1">
        <v>0</v>
      </c>
      <c r="R33">
        <v>892.35</v>
      </c>
      <c r="S33">
        <v>132.19999999999999</v>
      </c>
      <c r="T33">
        <v>99.15</v>
      </c>
      <c r="U33">
        <v>6973.55</v>
      </c>
      <c r="Y33">
        <v>1751.65</v>
      </c>
    </row>
    <row r="34" spans="1:25">
      <c r="A34" t="s">
        <v>1912</v>
      </c>
      <c r="B34" s="18">
        <v>36341</v>
      </c>
      <c r="F34">
        <v>6345.6</v>
      </c>
      <c r="G34">
        <v>3569.4</v>
      </c>
      <c r="H34">
        <v>0</v>
      </c>
      <c r="I34">
        <v>0</v>
      </c>
      <c r="J34">
        <v>2511.8000000000002</v>
      </c>
      <c r="K34">
        <v>33.049999999999997</v>
      </c>
      <c r="L34">
        <v>29480.6</v>
      </c>
      <c r="M34">
        <v>0</v>
      </c>
      <c r="N34">
        <v>66.099999999999994</v>
      </c>
      <c r="O34">
        <v>99.15</v>
      </c>
      <c r="P34" s="1">
        <v>66.099999999999994</v>
      </c>
      <c r="R34">
        <v>892.35</v>
      </c>
      <c r="S34">
        <v>264.39999999999998</v>
      </c>
      <c r="T34">
        <v>363.55</v>
      </c>
      <c r="U34">
        <v>4957.5</v>
      </c>
      <c r="Y34">
        <v>3470.25</v>
      </c>
    </row>
    <row r="35" spans="1:25">
      <c r="A35" t="s">
        <v>1912</v>
      </c>
      <c r="B35" s="18">
        <v>36348</v>
      </c>
      <c r="F35">
        <v>6378.65</v>
      </c>
      <c r="G35">
        <v>0</v>
      </c>
      <c r="H35">
        <v>264.39999999999998</v>
      </c>
      <c r="I35">
        <v>0</v>
      </c>
      <c r="J35">
        <v>528.79999999999995</v>
      </c>
      <c r="K35">
        <v>0</v>
      </c>
      <c r="L35">
        <v>4759.2</v>
      </c>
      <c r="M35">
        <v>0</v>
      </c>
      <c r="N35">
        <v>1949.95</v>
      </c>
      <c r="O35">
        <v>495.75</v>
      </c>
      <c r="P35" s="1">
        <v>0</v>
      </c>
      <c r="R35">
        <v>528.79999999999995</v>
      </c>
      <c r="S35">
        <v>561.85</v>
      </c>
      <c r="T35">
        <v>396.6</v>
      </c>
      <c r="U35">
        <v>2974.5</v>
      </c>
      <c r="Y35">
        <v>1345.6071428571424</v>
      </c>
    </row>
    <row r="36" spans="1:25">
      <c r="A36" t="s">
        <v>1912</v>
      </c>
      <c r="B36" s="18">
        <v>36355</v>
      </c>
      <c r="F36">
        <v>1355.05</v>
      </c>
      <c r="G36">
        <v>1189.8</v>
      </c>
      <c r="H36">
        <v>10609.05</v>
      </c>
      <c r="I36">
        <v>0</v>
      </c>
      <c r="J36">
        <v>198.3</v>
      </c>
      <c r="K36">
        <v>33.049999999999997</v>
      </c>
      <c r="L36">
        <v>2049.1</v>
      </c>
      <c r="M36">
        <v>0</v>
      </c>
      <c r="N36">
        <v>2082.15</v>
      </c>
      <c r="O36">
        <v>627.95000000000005</v>
      </c>
      <c r="P36" s="1">
        <v>33.049999999999997</v>
      </c>
      <c r="R36">
        <v>264.39999999999998</v>
      </c>
      <c r="S36">
        <v>0</v>
      </c>
      <c r="T36">
        <v>66.099999999999994</v>
      </c>
      <c r="U36">
        <v>3437.2</v>
      </c>
      <c r="Y36">
        <v>1565.1535714285715</v>
      </c>
    </row>
    <row r="37" spans="1:25">
      <c r="A37" t="s">
        <v>1912</v>
      </c>
      <c r="B37" s="18">
        <v>36362</v>
      </c>
      <c r="F37">
        <v>2677.05</v>
      </c>
      <c r="G37">
        <v>3271.95</v>
      </c>
      <c r="H37">
        <v>727.1</v>
      </c>
      <c r="I37">
        <v>0</v>
      </c>
      <c r="J37">
        <v>528.79999999999995</v>
      </c>
      <c r="K37">
        <v>33.049999999999997</v>
      </c>
      <c r="L37">
        <v>3668.55</v>
      </c>
      <c r="M37">
        <v>0</v>
      </c>
      <c r="N37">
        <v>330.5</v>
      </c>
      <c r="O37">
        <v>99.15</v>
      </c>
      <c r="P37" s="1">
        <v>99.15</v>
      </c>
      <c r="R37">
        <v>297.45</v>
      </c>
      <c r="S37">
        <v>231.35</v>
      </c>
      <c r="T37">
        <v>132.19999999999999</v>
      </c>
      <c r="U37">
        <v>6345.6</v>
      </c>
      <c r="Y37">
        <v>1310.1964285714289</v>
      </c>
    </row>
    <row r="38" spans="1:25">
      <c r="A38" t="s">
        <v>1912</v>
      </c>
      <c r="B38" s="18">
        <v>36369</v>
      </c>
      <c r="F38">
        <v>1168.2</v>
      </c>
      <c r="G38">
        <v>50816.7</v>
      </c>
      <c r="H38">
        <v>0</v>
      </c>
      <c r="I38">
        <v>0</v>
      </c>
      <c r="J38">
        <v>1115.0999999999999</v>
      </c>
      <c r="K38">
        <v>902.7</v>
      </c>
      <c r="L38">
        <v>7513.65</v>
      </c>
      <c r="M38">
        <v>53.1</v>
      </c>
      <c r="N38">
        <v>663.75</v>
      </c>
      <c r="O38">
        <v>0</v>
      </c>
      <c r="P38" s="1">
        <v>26.55</v>
      </c>
      <c r="R38">
        <v>292.05</v>
      </c>
      <c r="S38">
        <v>212.4</v>
      </c>
      <c r="T38">
        <v>0</v>
      </c>
      <c r="U38">
        <v>1115.0999999999999</v>
      </c>
      <c r="Y38">
        <v>4560.9107142857129</v>
      </c>
    </row>
    <row r="39" spans="1:25">
      <c r="A39" t="s">
        <v>1912</v>
      </c>
      <c r="B39" s="18">
        <v>36376</v>
      </c>
      <c r="F39">
        <v>849.6</v>
      </c>
      <c r="G39">
        <v>108961.2</v>
      </c>
      <c r="H39">
        <v>0</v>
      </c>
      <c r="I39">
        <v>0</v>
      </c>
      <c r="J39">
        <v>716.85</v>
      </c>
      <c r="K39">
        <v>663.75</v>
      </c>
      <c r="L39">
        <v>7832.25</v>
      </c>
      <c r="M39">
        <v>159.30000000000001</v>
      </c>
      <c r="N39">
        <v>398.25</v>
      </c>
      <c r="O39">
        <v>53.1</v>
      </c>
      <c r="P39" s="1">
        <v>0</v>
      </c>
      <c r="R39">
        <v>106.2</v>
      </c>
      <c r="S39">
        <v>26.55</v>
      </c>
      <c r="T39">
        <v>0</v>
      </c>
      <c r="U39">
        <v>690.3</v>
      </c>
      <c r="Y39">
        <v>8604.096428571429</v>
      </c>
    </row>
    <row r="40" spans="1:25">
      <c r="A40" t="s">
        <v>1912</v>
      </c>
      <c r="B40" s="18">
        <v>36383</v>
      </c>
      <c r="F40">
        <v>7965</v>
      </c>
      <c r="G40">
        <v>98022.6</v>
      </c>
      <c r="H40">
        <v>185.85</v>
      </c>
      <c r="I40">
        <v>0</v>
      </c>
      <c r="J40">
        <v>2283.3000000000002</v>
      </c>
      <c r="K40">
        <v>3186</v>
      </c>
      <c r="L40">
        <v>10354.5</v>
      </c>
      <c r="M40">
        <v>26.55</v>
      </c>
      <c r="N40">
        <v>265.5</v>
      </c>
      <c r="O40">
        <v>0</v>
      </c>
      <c r="P40" s="1">
        <v>0</v>
      </c>
      <c r="R40">
        <v>132.75</v>
      </c>
      <c r="S40">
        <v>132.75</v>
      </c>
      <c r="T40">
        <v>106.2</v>
      </c>
      <c r="U40">
        <v>1035.45</v>
      </c>
      <c r="Y40">
        <v>8835.4607142857185</v>
      </c>
    </row>
    <row r="41" spans="1:25">
      <c r="A41" t="s">
        <v>1912</v>
      </c>
      <c r="B41" s="18">
        <v>36390</v>
      </c>
      <c r="F41">
        <v>5097.6000000000004</v>
      </c>
      <c r="G41">
        <v>1752.3</v>
      </c>
      <c r="H41">
        <v>4964.8500000000004</v>
      </c>
      <c r="I41">
        <v>0</v>
      </c>
      <c r="J41">
        <v>2920.5</v>
      </c>
      <c r="K41">
        <v>3345.3</v>
      </c>
      <c r="L41">
        <v>11389.95</v>
      </c>
      <c r="M41">
        <v>637.20000000000005</v>
      </c>
      <c r="N41">
        <v>1035.45</v>
      </c>
      <c r="O41">
        <v>238.95</v>
      </c>
      <c r="P41" s="1">
        <v>26.55</v>
      </c>
      <c r="R41">
        <v>318.60000000000002</v>
      </c>
      <c r="S41">
        <v>504.45</v>
      </c>
      <c r="T41">
        <v>398.25</v>
      </c>
      <c r="U41">
        <v>3876.3</v>
      </c>
      <c r="Y41">
        <v>2605.6928571428571</v>
      </c>
    </row>
    <row r="42" spans="1:25">
      <c r="A42" t="s">
        <v>3015</v>
      </c>
      <c r="B42" s="13">
        <v>36308</v>
      </c>
      <c r="F42">
        <v>6709.15</v>
      </c>
      <c r="H42">
        <v>12030.2</v>
      </c>
      <c r="I42">
        <v>0</v>
      </c>
      <c r="J42">
        <v>231.35</v>
      </c>
      <c r="K42">
        <v>18640.2</v>
      </c>
      <c r="L42">
        <v>462.7</v>
      </c>
      <c r="M42">
        <v>0</v>
      </c>
      <c r="N42">
        <v>0</v>
      </c>
      <c r="O42">
        <v>231.35</v>
      </c>
      <c r="P42">
        <v>0</v>
      </c>
      <c r="R42">
        <v>165.25</v>
      </c>
      <c r="S42">
        <v>132.19999999999999</v>
      </c>
      <c r="T42">
        <v>297.45</v>
      </c>
      <c r="U42">
        <v>0</v>
      </c>
      <c r="Y42">
        <v>2778.5607142857143</v>
      </c>
    </row>
    <row r="43" spans="1:25">
      <c r="A43" t="s">
        <v>3015</v>
      </c>
      <c r="B43" s="18">
        <v>36313</v>
      </c>
      <c r="F43">
        <v>16723.3</v>
      </c>
      <c r="H43">
        <v>18243.599999999999</v>
      </c>
      <c r="I43">
        <v>198.3</v>
      </c>
      <c r="J43">
        <v>1850.8</v>
      </c>
      <c r="K43">
        <v>36685.5</v>
      </c>
      <c r="L43">
        <v>2049.1</v>
      </c>
      <c r="M43">
        <v>0</v>
      </c>
      <c r="N43">
        <v>165.25</v>
      </c>
      <c r="O43">
        <v>462.7</v>
      </c>
      <c r="P43">
        <v>33.049999999999997</v>
      </c>
      <c r="R43">
        <v>297.45</v>
      </c>
      <c r="S43">
        <v>627.95000000000005</v>
      </c>
      <c r="T43">
        <v>561.85</v>
      </c>
      <c r="U43">
        <v>33.049999999999997</v>
      </c>
      <c r="Y43">
        <v>5566.5642857142857</v>
      </c>
    </row>
    <row r="44" spans="1:25">
      <c r="A44" t="s">
        <v>3015</v>
      </c>
      <c r="B44" s="18">
        <v>36320</v>
      </c>
      <c r="F44">
        <v>18937.650000000001</v>
      </c>
      <c r="H44">
        <v>12129.35</v>
      </c>
      <c r="I44">
        <v>0</v>
      </c>
      <c r="J44">
        <v>793.2</v>
      </c>
      <c r="K44">
        <v>79121.7</v>
      </c>
      <c r="L44">
        <v>3966</v>
      </c>
      <c r="M44">
        <v>0</v>
      </c>
      <c r="N44">
        <v>33.049999999999997</v>
      </c>
      <c r="O44">
        <v>991.5</v>
      </c>
      <c r="P44">
        <v>0</v>
      </c>
      <c r="R44">
        <v>495.75</v>
      </c>
      <c r="S44">
        <v>99.15</v>
      </c>
      <c r="T44">
        <v>66.099999999999994</v>
      </c>
      <c r="U44">
        <v>33.049999999999997</v>
      </c>
      <c r="Y44">
        <v>8333.3214285714294</v>
      </c>
    </row>
    <row r="45" spans="1:25">
      <c r="A45" t="s">
        <v>3015</v>
      </c>
      <c r="B45" s="18">
        <v>36327</v>
      </c>
      <c r="F45">
        <v>7138.8</v>
      </c>
      <c r="H45">
        <v>2644</v>
      </c>
      <c r="I45">
        <v>66.099999999999994</v>
      </c>
      <c r="J45">
        <v>1421.15</v>
      </c>
      <c r="K45">
        <v>53640.15</v>
      </c>
      <c r="L45">
        <v>2313.5</v>
      </c>
      <c r="M45">
        <v>0</v>
      </c>
      <c r="N45">
        <v>132.19999999999999</v>
      </c>
      <c r="O45">
        <v>3833.8</v>
      </c>
      <c r="P45">
        <v>66.099999999999994</v>
      </c>
      <c r="R45">
        <v>330.5</v>
      </c>
      <c r="S45">
        <v>132.19999999999999</v>
      </c>
      <c r="T45">
        <v>66.099999999999994</v>
      </c>
      <c r="U45">
        <v>0</v>
      </c>
      <c r="Y45">
        <v>5127.4714285714272</v>
      </c>
    </row>
    <row r="46" spans="1:25">
      <c r="A46" t="s">
        <v>3015</v>
      </c>
      <c r="B46" s="18">
        <v>36334</v>
      </c>
      <c r="F46">
        <v>7932</v>
      </c>
      <c r="H46">
        <v>1520.3</v>
      </c>
      <c r="I46">
        <v>0</v>
      </c>
      <c r="J46">
        <v>6114.25</v>
      </c>
      <c r="K46">
        <v>13451.35</v>
      </c>
      <c r="L46">
        <v>1288.95</v>
      </c>
      <c r="M46">
        <v>0</v>
      </c>
      <c r="N46">
        <v>33.049999999999997</v>
      </c>
      <c r="O46">
        <v>561.85</v>
      </c>
      <c r="P46">
        <v>330.5</v>
      </c>
      <c r="R46">
        <v>627.95000000000005</v>
      </c>
      <c r="S46">
        <v>925.4</v>
      </c>
      <c r="T46">
        <v>66.099999999999994</v>
      </c>
      <c r="U46">
        <v>33.049999999999997</v>
      </c>
      <c r="Y46">
        <v>2348.9107142857147</v>
      </c>
    </row>
    <row r="47" spans="1:25">
      <c r="A47" t="s">
        <v>3015</v>
      </c>
      <c r="B47" s="18">
        <v>36341</v>
      </c>
      <c r="F47">
        <v>18739.349999999999</v>
      </c>
      <c r="H47">
        <v>627.95000000000005</v>
      </c>
      <c r="I47">
        <v>0</v>
      </c>
      <c r="J47">
        <v>2677.05</v>
      </c>
      <c r="K47">
        <v>826.25</v>
      </c>
      <c r="L47">
        <v>1322</v>
      </c>
      <c r="M47">
        <v>0</v>
      </c>
      <c r="N47">
        <v>33.049999999999997</v>
      </c>
      <c r="O47">
        <v>5651.55</v>
      </c>
      <c r="P47">
        <v>330.5</v>
      </c>
      <c r="R47">
        <v>528.79999999999995</v>
      </c>
      <c r="S47">
        <v>396.6</v>
      </c>
      <c r="T47">
        <v>330.5</v>
      </c>
      <c r="U47">
        <v>0</v>
      </c>
      <c r="Y47">
        <v>2247.4</v>
      </c>
    </row>
    <row r="48" spans="1:25">
      <c r="A48" t="s">
        <v>3015</v>
      </c>
      <c r="B48" s="18">
        <v>36348</v>
      </c>
      <c r="F48">
        <v>11920.95</v>
      </c>
      <c r="H48">
        <v>3557.7</v>
      </c>
      <c r="I48">
        <v>0</v>
      </c>
      <c r="J48">
        <v>6504.75</v>
      </c>
      <c r="K48">
        <v>185.85</v>
      </c>
      <c r="L48">
        <v>265.5</v>
      </c>
      <c r="M48">
        <v>0</v>
      </c>
      <c r="N48">
        <v>26.55</v>
      </c>
      <c r="O48">
        <v>3239.1</v>
      </c>
      <c r="P48">
        <v>345.15</v>
      </c>
      <c r="R48">
        <v>610.65</v>
      </c>
      <c r="S48">
        <v>159.30000000000001</v>
      </c>
      <c r="T48">
        <v>451.35</v>
      </c>
      <c r="U48">
        <v>26.55</v>
      </c>
      <c r="Y48">
        <v>1949.5285714285715</v>
      </c>
    </row>
    <row r="49" spans="1:25">
      <c r="A49" t="s">
        <v>3015</v>
      </c>
      <c r="B49" s="18">
        <v>36355</v>
      </c>
      <c r="F49">
        <v>7832.25</v>
      </c>
      <c r="H49">
        <v>1566.45</v>
      </c>
      <c r="I49">
        <v>26.55</v>
      </c>
      <c r="J49">
        <v>5681.7</v>
      </c>
      <c r="K49">
        <v>1991.25</v>
      </c>
      <c r="L49">
        <v>743.4</v>
      </c>
      <c r="M49">
        <v>0</v>
      </c>
      <c r="N49">
        <v>238.95</v>
      </c>
      <c r="O49">
        <v>3982.5</v>
      </c>
      <c r="P49">
        <v>1460.25</v>
      </c>
      <c r="R49">
        <v>424.8</v>
      </c>
      <c r="S49">
        <v>53.1</v>
      </c>
      <c r="T49">
        <v>212.4</v>
      </c>
      <c r="U49">
        <v>185.85</v>
      </c>
      <c r="Y49">
        <v>1742.8178571428562</v>
      </c>
    </row>
    <row r="50" spans="1:25">
      <c r="A50" t="s">
        <v>3015</v>
      </c>
      <c r="B50" s="18">
        <v>36362</v>
      </c>
      <c r="F50">
        <v>19009.8</v>
      </c>
      <c r="H50">
        <v>477.9</v>
      </c>
      <c r="I50">
        <v>0</v>
      </c>
      <c r="J50">
        <v>5734.8</v>
      </c>
      <c r="K50">
        <v>1062</v>
      </c>
      <c r="L50">
        <v>1141.6500000000001</v>
      </c>
      <c r="M50">
        <v>0</v>
      </c>
      <c r="N50">
        <v>159.30000000000001</v>
      </c>
      <c r="O50">
        <v>1938.15</v>
      </c>
      <c r="P50">
        <v>716.85</v>
      </c>
      <c r="R50">
        <v>238.95</v>
      </c>
      <c r="S50">
        <v>0</v>
      </c>
      <c r="T50">
        <v>106.2</v>
      </c>
      <c r="U50">
        <v>477.9</v>
      </c>
      <c r="Y50">
        <v>2218.8214285714289</v>
      </c>
    </row>
    <row r="51" spans="1:25">
      <c r="A51" t="s">
        <v>3015</v>
      </c>
      <c r="B51" s="18">
        <v>36365</v>
      </c>
      <c r="F51">
        <v>16591.099999999999</v>
      </c>
      <c r="H51">
        <v>627.95000000000005</v>
      </c>
      <c r="I51">
        <v>0</v>
      </c>
      <c r="J51">
        <v>2875.35</v>
      </c>
      <c r="K51">
        <v>2313.5</v>
      </c>
      <c r="L51">
        <v>2478.75</v>
      </c>
      <c r="M51">
        <v>991.5</v>
      </c>
      <c r="N51">
        <v>66.099999999999994</v>
      </c>
      <c r="O51">
        <v>297.45</v>
      </c>
      <c r="P51">
        <v>462.7</v>
      </c>
      <c r="R51">
        <v>561.85</v>
      </c>
      <c r="S51">
        <v>132.19999999999999</v>
      </c>
      <c r="T51">
        <v>231.35</v>
      </c>
      <c r="U51">
        <v>2577.9</v>
      </c>
      <c r="Y51">
        <v>2157.6928571428571</v>
      </c>
    </row>
    <row r="52" spans="1:25">
      <c r="A52" t="s">
        <v>3015</v>
      </c>
      <c r="B52" s="18">
        <v>36376</v>
      </c>
      <c r="F52">
        <v>2247.4</v>
      </c>
      <c r="H52">
        <v>561.85</v>
      </c>
      <c r="I52">
        <v>33.049999999999997</v>
      </c>
      <c r="J52">
        <v>1355.05</v>
      </c>
      <c r="K52">
        <v>627.95000000000005</v>
      </c>
      <c r="L52">
        <v>7700.65</v>
      </c>
      <c r="M52">
        <v>132.19999999999999</v>
      </c>
      <c r="N52">
        <v>33.049999999999997</v>
      </c>
      <c r="O52">
        <v>66.099999999999994</v>
      </c>
      <c r="P52">
        <v>925.4</v>
      </c>
      <c r="R52">
        <v>99.15</v>
      </c>
      <c r="S52">
        <v>264.39999999999998</v>
      </c>
      <c r="T52">
        <v>33.049999999999997</v>
      </c>
      <c r="U52">
        <v>3106.7</v>
      </c>
      <c r="Y52">
        <v>1227.5714285714287</v>
      </c>
    </row>
    <row r="53" spans="1:25">
      <c r="A53" t="s">
        <v>3015</v>
      </c>
      <c r="B53" s="18">
        <v>36383</v>
      </c>
      <c r="F53">
        <v>4672.8</v>
      </c>
      <c r="H53">
        <v>584.1</v>
      </c>
      <c r="I53">
        <v>0</v>
      </c>
      <c r="J53">
        <v>79.650000000000006</v>
      </c>
      <c r="K53">
        <v>796.5</v>
      </c>
      <c r="L53">
        <v>11336.85</v>
      </c>
      <c r="M53">
        <v>0</v>
      </c>
      <c r="N53">
        <v>53.1</v>
      </c>
      <c r="O53">
        <v>26.55</v>
      </c>
      <c r="P53">
        <v>477.9</v>
      </c>
      <c r="R53">
        <v>132.75</v>
      </c>
      <c r="S53">
        <v>79.650000000000006</v>
      </c>
      <c r="T53">
        <v>26.55</v>
      </c>
      <c r="U53">
        <v>1008.9</v>
      </c>
      <c r="Y53">
        <v>1376.8071428571432</v>
      </c>
    </row>
    <row r="54" spans="1:25">
      <c r="A54" t="s">
        <v>3015</v>
      </c>
      <c r="B54" s="18">
        <v>36390</v>
      </c>
      <c r="F54">
        <v>2875.35</v>
      </c>
      <c r="H54">
        <v>1222.8499999999999</v>
      </c>
      <c r="I54">
        <v>0</v>
      </c>
      <c r="J54">
        <v>760.15</v>
      </c>
      <c r="K54">
        <v>297.45</v>
      </c>
      <c r="L54">
        <v>15136.9</v>
      </c>
      <c r="M54">
        <v>132.19999999999999</v>
      </c>
      <c r="N54">
        <v>264.39999999999998</v>
      </c>
      <c r="O54">
        <v>231.35</v>
      </c>
      <c r="P54">
        <v>1156.75</v>
      </c>
      <c r="R54">
        <v>99.15</v>
      </c>
      <c r="S54">
        <v>66.099999999999994</v>
      </c>
      <c r="T54">
        <v>231.35</v>
      </c>
      <c r="U54">
        <v>826.25</v>
      </c>
      <c r="Y54">
        <v>1664.3035714285706</v>
      </c>
    </row>
    <row r="55" spans="1:25">
      <c r="A55" t="s">
        <v>4038</v>
      </c>
      <c r="B55" s="13">
        <v>36308</v>
      </c>
      <c r="D55">
        <v>61770.45</v>
      </c>
      <c r="F55">
        <v>5486.3</v>
      </c>
      <c r="G55">
        <v>0</v>
      </c>
      <c r="H55">
        <v>16624.150000000001</v>
      </c>
      <c r="J55">
        <v>1222.8499999999999</v>
      </c>
      <c r="K55">
        <v>132.19999999999999</v>
      </c>
      <c r="L55">
        <v>0</v>
      </c>
      <c r="R55">
        <v>297.45</v>
      </c>
      <c r="S55">
        <v>66.099999999999994</v>
      </c>
      <c r="T55">
        <v>33.049999999999997</v>
      </c>
      <c r="U55">
        <v>0</v>
      </c>
      <c r="V55">
        <v>0</v>
      </c>
      <c r="Y55">
        <v>7136.0458333333336</v>
      </c>
    </row>
    <row r="56" spans="1:25">
      <c r="A56" t="s">
        <v>4038</v>
      </c>
      <c r="B56" s="18">
        <v>36313</v>
      </c>
      <c r="D56">
        <v>41179.050000000003</v>
      </c>
      <c r="F56">
        <v>1619.55</v>
      </c>
      <c r="G56">
        <v>212.4</v>
      </c>
      <c r="H56">
        <v>32337.9</v>
      </c>
      <c r="J56">
        <v>1619.55</v>
      </c>
      <c r="K56">
        <v>79.650000000000006</v>
      </c>
      <c r="L56">
        <v>265.5</v>
      </c>
      <c r="R56">
        <v>265.5</v>
      </c>
      <c r="S56">
        <v>132.75</v>
      </c>
      <c r="T56">
        <v>0</v>
      </c>
      <c r="U56">
        <v>0</v>
      </c>
      <c r="V56">
        <v>0</v>
      </c>
      <c r="Y56">
        <v>6475.9874999999984</v>
      </c>
    </row>
    <row r="57" spans="1:25">
      <c r="A57" t="s">
        <v>4038</v>
      </c>
      <c r="B57" s="18">
        <v>36320</v>
      </c>
      <c r="D57">
        <v>1539.9</v>
      </c>
      <c r="F57">
        <v>6796.8</v>
      </c>
      <c r="G57">
        <v>1672.65</v>
      </c>
      <c r="H57">
        <v>4938.3</v>
      </c>
      <c r="J57">
        <v>849.6</v>
      </c>
      <c r="K57">
        <v>1831.95</v>
      </c>
      <c r="L57">
        <v>1646.1</v>
      </c>
      <c r="R57">
        <v>265.5</v>
      </c>
      <c r="S57">
        <v>292.05</v>
      </c>
      <c r="T57">
        <v>0</v>
      </c>
      <c r="U57">
        <v>0</v>
      </c>
      <c r="V57">
        <v>53.1</v>
      </c>
      <c r="Y57">
        <v>1657.1625000000001</v>
      </c>
    </row>
    <row r="58" spans="1:25">
      <c r="A58" t="s">
        <v>4038</v>
      </c>
      <c r="B58" s="18">
        <v>36327</v>
      </c>
      <c r="D58">
        <v>3800.75</v>
      </c>
      <c r="F58">
        <v>4428.7</v>
      </c>
      <c r="G58">
        <v>10972.6</v>
      </c>
      <c r="H58">
        <v>694.05</v>
      </c>
      <c r="J58">
        <v>1983</v>
      </c>
      <c r="K58">
        <v>4957.5</v>
      </c>
      <c r="L58">
        <v>7105.75</v>
      </c>
      <c r="R58">
        <v>264.39999999999998</v>
      </c>
      <c r="S58">
        <v>495.75</v>
      </c>
      <c r="T58">
        <v>165.25</v>
      </c>
      <c r="U58">
        <v>0</v>
      </c>
      <c r="V58">
        <v>826.25</v>
      </c>
      <c r="Y58">
        <v>2974.5</v>
      </c>
    </row>
    <row r="59" spans="1:25">
      <c r="A59" t="s">
        <v>4038</v>
      </c>
      <c r="B59" s="18">
        <v>36334</v>
      </c>
      <c r="D59">
        <v>345.15</v>
      </c>
      <c r="F59">
        <v>3610.8</v>
      </c>
      <c r="G59">
        <v>57586.95</v>
      </c>
      <c r="H59">
        <v>610.65</v>
      </c>
      <c r="J59">
        <v>2761.2</v>
      </c>
      <c r="K59">
        <v>7593.3</v>
      </c>
      <c r="L59">
        <v>17788.5</v>
      </c>
      <c r="R59">
        <v>212.4</v>
      </c>
      <c r="S59">
        <v>212.4</v>
      </c>
      <c r="T59">
        <v>0</v>
      </c>
      <c r="U59">
        <v>0</v>
      </c>
      <c r="V59">
        <v>477.9</v>
      </c>
      <c r="Y59">
        <v>7599.9375000000036</v>
      </c>
    </row>
    <row r="60" spans="1:25">
      <c r="A60" t="s">
        <v>4038</v>
      </c>
      <c r="B60" s="18">
        <v>36341</v>
      </c>
      <c r="D60">
        <v>53.1</v>
      </c>
      <c r="F60">
        <v>1115.0999999999999</v>
      </c>
      <c r="G60">
        <v>101819.25</v>
      </c>
      <c r="H60">
        <v>557.54999999999995</v>
      </c>
      <c r="J60">
        <v>3584.25</v>
      </c>
      <c r="K60">
        <v>15770.7</v>
      </c>
      <c r="L60">
        <v>21903.75</v>
      </c>
      <c r="R60">
        <v>265.5</v>
      </c>
      <c r="S60">
        <v>79.650000000000006</v>
      </c>
      <c r="T60">
        <v>26.55</v>
      </c>
      <c r="U60">
        <v>0</v>
      </c>
      <c r="V60">
        <v>10248.299999999999</v>
      </c>
      <c r="Y60">
        <v>12951.974999999999</v>
      </c>
    </row>
    <row r="61" spans="1:25">
      <c r="A61" t="s">
        <v>4038</v>
      </c>
      <c r="B61" s="18">
        <v>36348</v>
      </c>
      <c r="D61">
        <v>26.55</v>
      </c>
      <c r="F61">
        <v>5310</v>
      </c>
      <c r="G61">
        <v>114934.95</v>
      </c>
      <c r="H61">
        <v>504.45</v>
      </c>
      <c r="J61">
        <v>17177.849999999999</v>
      </c>
      <c r="K61">
        <v>610.65</v>
      </c>
      <c r="L61">
        <v>7566.75</v>
      </c>
      <c r="R61">
        <v>132.75</v>
      </c>
      <c r="S61">
        <v>159.30000000000001</v>
      </c>
      <c r="T61">
        <v>0</v>
      </c>
      <c r="U61">
        <v>0</v>
      </c>
      <c r="V61">
        <v>3902.85</v>
      </c>
      <c r="Y61">
        <v>12527.174999999997</v>
      </c>
    </row>
    <row r="62" spans="1:25">
      <c r="A62" t="s">
        <v>4038</v>
      </c>
      <c r="B62" s="18">
        <v>36355</v>
      </c>
      <c r="D62">
        <v>0</v>
      </c>
      <c r="F62">
        <v>5681.7</v>
      </c>
      <c r="G62">
        <v>40833.9</v>
      </c>
      <c r="H62">
        <v>132.75</v>
      </c>
      <c r="J62">
        <v>17018.55</v>
      </c>
      <c r="K62">
        <v>3159.45</v>
      </c>
      <c r="L62">
        <v>4168.3500000000004</v>
      </c>
      <c r="R62">
        <v>451.35</v>
      </c>
      <c r="S62">
        <v>212.4</v>
      </c>
      <c r="T62">
        <v>53.1</v>
      </c>
      <c r="U62">
        <v>0</v>
      </c>
      <c r="V62">
        <v>424.8</v>
      </c>
      <c r="Y62">
        <v>6011.3624999999984</v>
      </c>
    </row>
    <row r="63" spans="1:25">
      <c r="A63" t="s">
        <v>4038</v>
      </c>
      <c r="B63" s="18">
        <v>36362</v>
      </c>
      <c r="D63">
        <v>0</v>
      </c>
      <c r="F63">
        <v>11682</v>
      </c>
      <c r="G63">
        <v>6318.9</v>
      </c>
      <c r="H63">
        <v>26.55</v>
      </c>
      <c r="J63">
        <v>23417.1</v>
      </c>
      <c r="K63">
        <v>2787.75</v>
      </c>
      <c r="L63">
        <v>1274.4000000000001</v>
      </c>
      <c r="R63">
        <v>79.650000000000006</v>
      </c>
      <c r="S63">
        <v>318.60000000000002</v>
      </c>
      <c r="T63">
        <v>53.1</v>
      </c>
      <c r="U63">
        <v>0</v>
      </c>
      <c r="V63">
        <v>584.1</v>
      </c>
      <c r="Y63">
        <v>3878.5124999999989</v>
      </c>
    </row>
    <row r="64" spans="1:25">
      <c r="A64" t="s">
        <v>4038</v>
      </c>
      <c r="B64" s="18">
        <v>36369</v>
      </c>
      <c r="D64">
        <v>0</v>
      </c>
      <c r="F64">
        <v>7380.9</v>
      </c>
      <c r="G64">
        <v>2761.2</v>
      </c>
      <c r="H64">
        <v>0</v>
      </c>
      <c r="J64">
        <v>1194.75</v>
      </c>
      <c r="K64">
        <v>1938.15</v>
      </c>
      <c r="L64">
        <v>1115.0999999999999</v>
      </c>
      <c r="R64">
        <v>53.1</v>
      </c>
      <c r="S64">
        <v>26.55</v>
      </c>
      <c r="T64">
        <v>0</v>
      </c>
      <c r="U64">
        <v>0</v>
      </c>
      <c r="V64">
        <v>79.650000000000006</v>
      </c>
      <c r="Y64">
        <v>1212.45</v>
      </c>
    </row>
    <row r="65" spans="1:25">
      <c r="A65" t="s">
        <v>4038</v>
      </c>
      <c r="B65" s="18">
        <v>36376</v>
      </c>
      <c r="D65">
        <v>0</v>
      </c>
      <c r="F65">
        <v>12956.4</v>
      </c>
      <c r="G65">
        <v>3239.1</v>
      </c>
      <c r="H65">
        <v>26.55</v>
      </c>
      <c r="J65">
        <v>9027</v>
      </c>
      <c r="K65">
        <v>4593.1499999999996</v>
      </c>
      <c r="L65">
        <v>398.25</v>
      </c>
      <c r="R65">
        <v>26.55</v>
      </c>
      <c r="S65">
        <v>26.55</v>
      </c>
      <c r="T65">
        <v>53.1</v>
      </c>
      <c r="U65">
        <v>0</v>
      </c>
      <c r="V65">
        <v>0</v>
      </c>
      <c r="Y65">
        <v>2528.8874999999994</v>
      </c>
    </row>
    <row r="66" spans="1:25">
      <c r="A66" t="s">
        <v>4038</v>
      </c>
      <c r="B66" s="18">
        <v>36383</v>
      </c>
      <c r="D66">
        <v>0</v>
      </c>
      <c r="F66">
        <v>6000.3</v>
      </c>
      <c r="G66">
        <v>1221.3</v>
      </c>
      <c r="H66">
        <v>159.30000000000001</v>
      </c>
      <c r="J66">
        <v>3531.15</v>
      </c>
      <c r="K66">
        <v>2495.6999999999998</v>
      </c>
      <c r="L66">
        <v>637.20000000000005</v>
      </c>
      <c r="R66">
        <v>79.650000000000006</v>
      </c>
      <c r="S66">
        <v>0</v>
      </c>
      <c r="T66">
        <v>132.75</v>
      </c>
      <c r="U66">
        <v>0</v>
      </c>
      <c r="V66">
        <v>0</v>
      </c>
      <c r="Y66">
        <v>1188.1125</v>
      </c>
    </row>
    <row r="67" spans="1:25">
      <c r="A67" t="s">
        <v>4038</v>
      </c>
      <c r="B67" s="18">
        <v>36390</v>
      </c>
      <c r="D67">
        <v>0</v>
      </c>
      <c r="F67">
        <v>12327.65</v>
      </c>
      <c r="G67">
        <v>2875.35</v>
      </c>
      <c r="H67">
        <v>1751.65</v>
      </c>
      <c r="J67">
        <v>35495.699999999997</v>
      </c>
      <c r="K67">
        <v>8526.9</v>
      </c>
      <c r="L67">
        <v>1123.7</v>
      </c>
      <c r="R67">
        <v>0</v>
      </c>
      <c r="S67">
        <v>0</v>
      </c>
      <c r="T67">
        <v>330.5</v>
      </c>
      <c r="U67">
        <v>0</v>
      </c>
      <c r="V67">
        <v>0</v>
      </c>
      <c r="Y67">
        <v>5202.6208333333334</v>
      </c>
    </row>
    <row r="68" spans="1:25">
      <c r="A68" t="s">
        <v>6726</v>
      </c>
      <c r="B68" s="13">
        <v>36307</v>
      </c>
      <c r="F68">
        <v>9611.1</v>
      </c>
      <c r="H68">
        <v>0</v>
      </c>
      <c r="J68">
        <v>0</v>
      </c>
      <c r="K68">
        <v>106.2</v>
      </c>
      <c r="L68">
        <v>0</v>
      </c>
      <c r="M68">
        <v>106.2</v>
      </c>
      <c r="N68">
        <v>0</v>
      </c>
      <c r="O68">
        <v>0</v>
      </c>
      <c r="P68">
        <v>0</v>
      </c>
      <c r="R68">
        <v>106.2</v>
      </c>
      <c r="S68">
        <v>0</v>
      </c>
      <c r="T68">
        <v>159.30000000000001</v>
      </c>
      <c r="U68">
        <v>2416.0500000000002</v>
      </c>
      <c r="W68">
        <v>36240.75</v>
      </c>
      <c r="Y68">
        <v>3481.8428571428572</v>
      </c>
    </row>
    <row r="69" spans="1:25">
      <c r="A69" t="s">
        <v>6726</v>
      </c>
      <c r="B69" s="18">
        <v>36312</v>
      </c>
      <c r="F69">
        <v>7449.9</v>
      </c>
      <c r="H69">
        <v>0</v>
      </c>
      <c r="J69">
        <v>53.1</v>
      </c>
      <c r="K69">
        <v>377.1</v>
      </c>
      <c r="L69">
        <v>66.099999999999994</v>
      </c>
      <c r="M69">
        <v>0</v>
      </c>
      <c r="N69">
        <v>0</v>
      </c>
      <c r="O69">
        <v>0</v>
      </c>
      <c r="P69">
        <v>0</v>
      </c>
      <c r="R69">
        <v>26.55</v>
      </c>
      <c r="S69">
        <v>53.1</v>
      </c>
      <c r="T69">
        <v>152.25</v>
      </c>
      <c r="U69">
        <v>840.35</v>
      </c>
      <c r="W69">
        <v>25211.05</v>
      </c>
      <c r="Y69">
        <v>2444.9642857142858</v>
      </c>
    </row>
    <row r="70" spans="1:25">
      <c r="A70" t="s">
        <v>6726</v>
      </c>
      <c r="B70" s="18">
        <v>36319</v>
      </c>
      <c r="F70">
        <v>14807.35</v>
      </c>
      <c r="H70">
        <v>0</v>
      </c>
      <c r="J70">
        <v>26.55</v>
      </c>
      <c r="K70">
        <v>178.8</v>
      </c>
      <c r="L70">
        <v>33.049999999999997</v>
      </c>
      <c r="M70">
        <v>165.25</v>
      </c>
      <c r="N70">
        <v>0</v>
      </c>
      <c r="O70">
        <v>0</v>
      </c>
      <c r="P70">
        <v>0</v>
      </c>
      <c r="R70">
        <v>26.55</v>
      </c>
      <c r="S70">
        <v>125.7</v>
      </c>
      <c r="T70">
        <v>92.65</v>
      </c>
      <c r="U70">
        <v>2654.9</v>
      </c>
      <c r="W70">
        <v>15291.75</v>
      </c>
      <c r="Y70">
        <v>2385.8964285714292</v>
      </c>
    </row>
    <row r="71" spans="1:25">
      <c r="A71" t="s">
        <v>6726</v>
      </c>
      <c r="B71" s="18">
        <v>36326</v>
      </c>
      <c r="F71">
        <v>7917</v>
      </c>
      <c r="H71">
        <v>1322</v>
      </c>
      <c r="J71">
        <v>0</v>
      </c>
      <c r="K71">
        <v>5738.9</v>
      </c>
      <c r="L71">
        <v>0</v>
      </c>
      <c r="M71">
        <v>211.85</v>
      </c>
      <c r="N71">
        <v>33.049999999999997</v>
      </c>
      <c r="O71">
        <v>0</v>
      </c>
      <c r="P71">
        <v>26.55</v>
      </c>
      <c r="R71">
        <v>66.099999999999994</v>
      </c>
      <c r="S71">
        <v>244.9</v>
      </c>
      <c r="T71">
        <v>125.7</v>
      </c>
      <c r="U71">
        <v>542.9</v>
      </c>
      <c r="W71">
        <v>6969.9</v>
      </c>
      <c r="Y71">
        <v>1657.0607142857143</v>
      </c>
    </row>
    <row r="72" spans="1:25">
      <c r="A72" t="s">
        <v>6726</v>
      </c>
      <c r="B72" s="18">
        <v>36333</v>
      </c>
      <c r="F72">
        <v>4990.55</v>
      </c>
      <c r="H72">
        <v>32389</v>
      </c>
      <c r="J72">
        <v>0</v>
      </c>
      <c r="K72">
        <v>1718.6</v>
      </c>
      <c r="L72">
        <v>363.55</v>
      </c>
      <c r="M72">
        <v>330.5</v>
      </c>
      <c r="N72">
        <v>0</v>
      </c>
      <c r="O72">
        <v>0</v>
      </c>
      <c r="P72">
        <v>132.19999999999999</v>
      </c>
      <c r="R72">
        <v>66.099999999999994</v>
      </c>
      <c r="S72">
        <v>66.099999999999994</v>
      </c>
      <c r="T72">
        <v>99.15</v>
      </c>
      <c r="U72">
        <v>1388.1</v>
      </c>
      <c r="W72">
        <v>0</v>
      </c>
      <c r="Y72">
        <v>2967.4178571428565</v>
      </c>
    </row>
    <row r="73" spans="1:25">
      <c r="A73" t="s">
        <v>6726</v>
      </c>
      <c r="B73" s="18">
        <v>36340</v>
      </c>
      <c r="F73">
        <v>4752.45</v>
      </c>
      <c r="H73">
        <v>28514.7</v>
      </c>
      <c r="J73">
        <v>0</v>
      </c>
      <c r="K73">
        <v>2734.65</v>
      </c>
      <c r="L73">
        <v>3743.55</v>
      </c>
      <c r="M73">
        <v>0</v>
      </c>
      <c r="N73">
        <v>26.55</v>
      </c>
      <c r="O73">
        <v>0</v>
      </c>
      <c r="P73">
        <v>26.55</v>
      </c>
      <c r="R73">
        <v>159.30000000000001</v>
      </c>
      <c r="S73">
        <v>26.55</v>
      </c>
      <c r="T73">
        <v>26.55</v>
      </c>
      <c r="U73">
        <v>902.7</v>
      </c>
      <c r="W73">
        <v>982.35</v>
      </c>
      <c r="Y73">
        <v>2992.5642857142852</v>
      </c>
    </row>
    <row r="74" spans="1:25">
      <c r="A74" t="s">
        <v>6726</v>
      </c>
      <c r="B74" s="18">
        <v>36347</v>
      </c>
      <c r="F74">
        <v>2502.1</v>
      </c>
      <c r="H74">
        <v>8135.45</v>
      </c>
      <c r="J74">
        <v>0</v>
      </c>
      <c r="K74">
        <v>251.4</v>
      </c>
      <c r="L74">
        <v>27495.55</v>
      </c>
      <c r="M74">
        <v>66.099999999999994</v>
      </c>
      <c r="N74">
        <v>59.6</v>
      </c>
      <c r="O74">
        <v>33.049999999999997</v>
      </c>
      <c r="P74">
        <v>0</v>
      </c>
      <c r="R74">
        <v>172.3</v>
      </c>
      <c r="S74">
        <v>0</v>
      </c>
      <c r="T74">
        <v>119.2</v>
      </c>
      <c r="U74">
        <v>2483.6999999999998</v>
      </c>
      <c r="W74">
        <v>1032.7</v>
      </c>
      <c r="Y74">
        <v>3025.0821428571426</v>
      </c>
    </row>
    <row r="75" spans="1:25">
      <c r="A75" t="s">
        <v>6726</v>
      </c>
      <c r="B75" s="18">
        <v>36354</v>
      </c>
      <c r="F75">
        <v>6116.65</v>
      </c>
      <c r="H75">
        <v>2768.7</v>
      </c>
      <c r="J75">
        <v>33.049999999999997</v>
      </c>
      <c r="K75">
        <v>1007.8</v>
      </c>
      <c r="L75">
        <v>27209.3</v>
      </c>
      <c r="M75">
        <v>53.1</v>
      </c>
      <c r="N75">
        <v>305.05</v>
      </c>
      <c r="O75">
        <v>26.55</v>
      </c>
      <c r="P75">
        <v>112.7</v>
      </c>
      <c r="R75">
        <v>231.9</v>
      </c>
      <c r="S75">
        <v>53.1</v>
      </c>
      <c r="T75">
        <v>53.1</v>
      </c>
      <c r="U75">
        <v>2510.25</v>
      </c>
      <c r="W75">
        <v>1067.4000000000001</v>
      </c>
      <c r="Y75">
        <v>2967.7607142857137</v>
      </c>
    </row>
    <row r="76" spans="1:25">
      <c r="A76" t="s">
        <v>6726</v>
      </c>
      <c r="B76" s="18">
        <v>36361</v>
      </c>
      <c r="F76">
        <v>7248.15</v>
      </c>
      <c r="H76">
        <v>2017.8</v>
      </c>
      <c r="J76">
        <v>132.75</v>
      </c>
      <c r="K76">
        <v>2522.25</v>
      </c>
      <c r="L76">
        <v>10221.75</v>
      </c>
      <c r="M76">
        <v>26.55</v>
      </c>
      <c r="N76">
        <v>0</v>
      </c>
      <c r="O76">
        <v>106.2</v>
      </c>
      <c r="P76">
        <v>584.1</v>
      </c>
      <c r="R76">
        <v>132.75</v>
      </c>
      <c r="S76">
        <v>53.1</v>
      </c>
      <c r="T76">
        <v>0</v>
      </c>
      <c r="U76">
        <v>1672.65</v>
      </c>
      <c r="W76">
        <v>849.6</v>
      </c>
      <c r="Y76">
        <v>1826.2607142857141</v>
      </c>
    </row>
    <row r="77" spans="1:25">
      <c r="A77" t="s">
        <v>6726</v>
      </c>
      <c r="B77" s="18">
        <v>36368</v>
      </c>
      <c r="F77">
        <v>9212.85</v>
      </c>
      <c r="H77">
        <v>1619.55</v>
      </c>
      <c r="J77">
        <v>53.1</v>
      </c>
      <c r="K77">
        <v>3371.85</v>
      </c>
      <c r="L77">
        <v>1194.75</v>
      </c>
      <c r="M77">
        <v>26.55</v>
      </c>
      <c r="N77">
        <v>26.55</v>
      </c>
      <c r="O77">
        <v>79.650000000000006</v>
      </c>
      <c r="P77">
        <v>504.45</v>
      </c>
      <c r="R77">
        <v>238.95</v>
      </c>
      <c r="S77">
        <v>159.30000000000001</v>
      </c>
      <c r="T77">
        <v>238.95</v>
      </c>
      <c r="U77">
        <v>185.85</v>
      </c>
      <c r="W77">
        <v>823.05</v>
      </c>
      <c r="Y77">
        <v>1266.8142857142859</v>
      </c>
    </row>
    <row r="78" spans="1:25">
      <c r="A78" t="s">
        <v>6726</v>
      </c>
      <c r="B78" s="18">
        <v>36375</v>
      </c>
      <c r="F78">
        <v>9319.0499999999993</v>
      </c>
      <c r="H78">
        <v>982.35</v>
      </c>
      <c r="J78">
        <v>132.75</v>
      </c>
      <c r="K78">
        <v>371.7</v>
      </c>
      <c r="L78">
        <v>371.7</v>
      </c>
      <c r="M78">
        <v>0</v>
      </c>
      <c r="N78">
        <v>0</v>
      </c>
      <c r="O78">
        <v>0</v>
      </c>
      <c r="P78">
        <v>53.1</v>
      </c>
      <c r="R78">
        <v>265.5</v>
      </c>
      <c r="S78">
        <v>238.95</v>
      </c>
      <c r="T78">
        <v>424.8</v>
      </c>
      <c r="U78">
        <v>0</v>
      </c>
      <c r="W78">
        <v>3451.5</v>
      </c>
      <c r="Y78">
        <v>1115.0999999999999</v>
      </c>
    </row>
    <row r="79" spans="1:25">
      <c r="A79" t="s">
        <v>6726</v>
      </c>
      <c r="B79" s="18">
        <v>36382</v>
      </c>
      <c r="F79">
        <v>5766.1</v>
      </c>
      <c r="H79">
        <v>749.9</v>
      </c>
      <c r="J79">
        <v>26.55</v>
      </c>
      <c r="K79">
        <v>231.9</v>
      </c>
      <c r="L79">
        <v>1823.25</v>
      </c>
      <c r="M79">
        <v>0</v>
      </c>
      <c r="N79">
        <v>0</v>
      </c>
      <c r="O79">
        <v>26.55</v>
      </c>
      <c r="P79">
        <v>26.55</v>
      </c>
      <c r="R79">
        <v>79.650000000000006</v>
      </c>
      <c r="S79">
        <v>79.650000000000006</v>
      </c>
      <c r="T79">
        <v>192.35</v>
      </c>
      <c r="U79">
        <v>0</v>
      </c>
      <c r="W79">
        <v>2213.35</v>
      </c>
      <c r="Y79">
        <v>801.1285714285716</v>
      </c>
    </row>
    <row r="80" spans="1:25">
      <c r="A80" t="s">
        <v>6726</v>
      </c>
      <c r="B80" s="18">
        <v>36389</v>
      </c>
      <c r="F80">
        <v>345.15</v>
      </c>
      <c r="H80">
        <v>0</v>
      </c>
      <c r="J80">
        <v>0</v>
      </c>
      <c r="K80">
        <v>0</v>
      </c>
      <c r="L80">
        <v>1274.4000000000001</v>
      </c>
      <c r="M80">
        <v>26.55</v>
      </c>
      <c r="N80">
        <v>0</v>
      </c>
      <c r="O80">
        <v>0</v>
      </c>
      <c r="P80">
        <v>0</v>
      </c>
      <c r="R80">
        <v>0</v>
      </c>
      <c r="S80">
        <v>26.55</v>
      </c>
      <c r="T80">
        <v>0</v>
      </c>
      <c r="U80">
        <v>0</v>
      </c>
      <c r="W80">
        <v>0</v>
      </c>
      <c r="Y80">
        <v>119.47499999999999</v>
      </c>
    </row>
  </sheetData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Y80"/>
  <sheetViews>
    <sheetView workbookViewId="0">
      <selection activeCell="Q3" sqref="Q3:Q28"/>
    </sheetView>
  </sheetViews>
  <sheetFormatPr defaultColWidth="11.42578125" defaultRowHeight="12"/>
  <sheetData>
    <row r="1" spans="1:25">
      <c r="A1" t="s">
        <v>6864</v>
      </c>
      <c r="C1" t="s">
        <v>7033</v>
      </c>
    </row>
    <row r="2" spans="1:25">
      <c r="A2" t="s">
        <v>7031</v>
      </c>
      <c r="B2" t="s">
        <v>7030</v>
      </c>
      <c r="C2" t="s">
        <v>4163</v>
      </c>
      <c r="D2" t="s">
        <v>3171</v>
      </c>
      <c r="E2" t="s">
        <v>3129</v>
      </c>
      <c r="F2" t="s">
        <v>5889</v>
      </c>
      <c r="G2" t="s">
        <v>3266</v>
      </c>
      <c r="H2" t="s">
        <v>6247</v>
      </c>
      <c r="I2" t="s">
        <v>3665</v>
      </c>
      <c r="J2" t="s">
        <v>6041</v>
      </c>
      <c r="K2" t="s">
        <v>6386</v>
      </c>
      <c r="L2" t="s">
        <v>6195</v>
      </c>
      <c r="M2" t="s">
        <v>6225</v>
      </c>
      <c r="N2" t="s">
        <v>6354</v>
      </c>
      <c r="O2" t="s">
        <v>6501</v>
      </c>
      <c r="P2" t="s">
        <v>6505</v>
      </c>
      <c r="Q2" s="1" t="s">
        <v>5138</v>
      </c>
      <c r="R2" t="s">
        <v>7017</v>
      </c>
      <c r="S2" t="s">
        <v>5287</v>
      </c>
      <c r="T2" t="s">
        <v>4468</v>
      </c>
      <c r="U2" t="s">
        <v>5423</v>
      </c>
      <c r="V2" t="s">
        <v>4041</v>
      </c>
      <c r="W2" t="s">
        <v>6856</v>
      </c>
      <c r="Y2" t="s">
        <v>6960</v>
      </c>
    </row>
    <row r="3" spans="1:25">
      <c r="A3" t="s">
        <v>5741</v>
      </c>
      <c r="B3" s="13">
        <v>36307</v>
      </c>
      <c r="F3">
        <v>27367262.099999998</v>
      </c>
      <c r="H3">
        <v>3193646.4</v>
      </c>
      <c r="J3">
        <v>5220367.2</v>
      </c>
      <c r="K3">
        <v>1656720</v>
      </c>
      <c r="L3">
        <v>427242.6</v>
      </c>
      <c r="M3">
        <v>84753308.25</v>
      </c>
      <c r="N3">
        <v>0</v>
      </c>
      <c r="O3">
        <v>44258.85</v>
      </c>
      <c r="P3">
        <v>6477403.4999999991</v>
      </c>
      <c r="Q3" s="42">
        <v>3948516</v>
      </c>
      <c r="R3">
        <v>0</v>
      </c>
      <c r="S3">
        <v>0</v>
      </c>
      <c r="T3">
        <v>0</v>
      </c>
      <c r="U3">
        <v>16822876.5</v>
      </c>
      <c r="Y3">
        <v>10425934.671428571</v>
      </c>
    </row>
    <row r="4" spans="1:25">
      <c r="A4" t="s">
        <v>5741</v>
      </c>
      <c r="B4" s="18">
        <v>36312</v>
      </c>
      <c r="F4">
        <v>12142243</v>
      </c>
      <c r="H4">
        <v>3167035.2</v>
      </c>
      <c r="J4">
        <v>10586973.500000002</v>
      </c>
      <c r="K4">
        <v>4265280</v>
      </c>
      <c r="L4">
        <v>159847.20000000001</v>
      </c>
      <c r="M4">
        <v>81143246.599999994</v>
      </c>
      <c r="N4">
        <v>0</v>
      </c>
      <c r="O4">
        <v>0</v>
      </c>
      <c r="P4">
        <v>6477403.4999999991</v>
      </c>
      <c r="Q4" s="42">
        <v>985556</v>
      </c>
      <c r="R4">
        <v>0</v>
      </c>
      <c r="S4">
        <v>0</v>
      </c>
      <c r="T4">
        <v>0</v>
      </c>
      <c r="U4">
        <v>37822430.75</v>
      </c>
      <c r="Y4">
        <v>11126032.839285715</v>
      </c>
    </row>
    <row r="5" spans="1:25">
      <c r="A5" t="s">
        <v>5741</v>
      </c>
      <c r="B5" s="18">
        <v>36319</v>
      </c>
      <c r="F5">
        <v>18806064.149999999</v>
      </c>
      <c r="H5">
        <v>3365258.4</v>
      </c>
      <c r="J5">
        <v>20534918.999999996</v>
      </c>
      <c r="K5">
        <v>18101280</v>
      </c>
      <c r="L5">
        <v>0</v>
      </c>
      <c r="M5">
        <v>124496861.45</v>
      </c>
      <c r="N5">
        <v>0</v>
      </c>
      <c r="O5">
        <v>0</v>
      </c>
      <c r="P5">
        <v>0</v>
      </c>
      <c r="Q5" s="42">
        <v>0</v>
      </c>
      <c r="R5">
        <v>0</v>
      </c>
      <c r="S5">
        <v>0</v>
      </c>
      <c r="T5">
        <v>0</v>
      </c>
      <c r="U5">
        <v>151801907.25</v>
      </c>
      <c r="Y5">
        <v>24079020.732142858</v>
      </c>
    </row>
    <row r="6" spans="1:25">
      <c r="A6" t="s">
        <v>5741</v>
      </c>
      <c r="B6" s="18">
        <v>36326</v>
      </c>
      <c r="F6">
        <v>14442420.35</v>
      </c>
      <c r="H6">
        <v>8534038.7999999989</v>
      </c>
      <c r="J6">
        <v>38178236.300000004</v>
      </c>
      <c r="K6">
        <v>18402240</v>
      </c>
      <c r="L6">
        <v>1285281.45</v>
      </c>
      <c r="M6">
        <v>148648588.39999998</v>
      </c>
      <c r="N6">
        <v>0</v>
      </c>
      <c r="O6">
        <v>0</v>
      </c>
      <c r="P6">
        <v>32252834</v>
      </c>
      <c r="Q6" s="42">
        <v>0</v>
      </c>
      <c r="R6">
        <v>0</v>
      </c>
      <c r="S6">
        <v>0</v>
      </c>
      <c r="T6">
        <v>0</v>
      </c>
      <c r="U6">
        <v>219885450.75</v>
      </c>
      <c r="Y6">
        <v>34402077.860714287</v>
      </c>
    </row>
    <row r="7" spans="1:25">
      <c r="A7" t="s">
        <v>5741</v>
      </c>
      <c r="B7" s="18">
        <v>36333</v>
      </c>
      <c r="F7">
        <v>6704060.8500000006</v>
      </c>
      <c r="H7">
        <v>15259028.399999999</v>
      </c>
      <c r="J7">
        <v>91356426</v>
      </c>
      <c r="K7">
        <v>4332960</v>
      </c>
      <c r="L7">
        <v>4557254.4000000004</v>
      </c>
      <c r="M7">
        <v>49587010.199999996</v>
      </c>
      <c r="N7">
        <v>4485888</v>
      </c>
      <c r="O7">
        <v>265553.09999999998</v>
      </c>
      <c r="P7">
        <v>51819228</v>
      </c>
      <c r="Q7" s="42">
        <v>0</v>
      </c>
      <c r="R7">
        <v>0</v>
      </c>
      <c r="S7">
        <v>0</v>
      </c>
      <c r="T7">
        <v>0</v>
      </c>
      <c r="U7">
        <v>636465494.25</v>
      </c>
      <c r="Y7">
        <v>61773778.799999997</v>
      </c>
    </row>
    <row r="8" spans="1:25">
      <c r="A8" t="s">
        <v>5741</v>
      </c>
      <c r="B8" s="18">
        <v>36340</v>
      </c>
      <c r="F8">
        <v>2934212.05</v>
      </c>
      <c r="H8">
        <v>91614.6</v>
      </c>
      <c r="J8">
        <v>43052053.699999996</v>
      </c>
      <c r="K8">
        <v>1745040</v>
      </c>
      <c r="L8">
        <v>4033124.55</v>
      </c>
      <c r="M8">
        <v>17321339.75</v>
      </c>
      <c r="N8">
        <v>19544448</v>
      </c>
      <c r="O8">
        <v>0</v>
      </c>
      <c r="P8">
        <v>145137753</v>
      </c>
      <c r="Q8" s="42">
        <v>0</v>
      </c>
      <c r="R8">
        <v>0</v>
      </c>
      <c r="S8">
        <v>0</v>
      </c>
      <c r="T8">
        <v>0</v>
      </c>
      <c r="U8">
        <v>1190173630.25</v>
      </c>
      <c r="Y8">
        <v>101716658.27857143</v>
      </c>
    </row>
    <row r="9" spans="1:25">
      <c r="A9" t="s">
        <v>5741</v>
      </c>
      <c r="B9" s="18">
        <v>36347</v>
      </c>
      <c r="F9">
        <v>4587840</v>
      </c>
      <c r="H9">
        <v>0</v>
      </c>
      <c r="J9">
        <v>32627295</v>
      </c>
      <c r="K9">
        <v>276385.5</v>
      </c>
      <c r="L9">
        <v>3038169.6</v>
      </c>
      <c r="M9">
        <v>1770964.65</v>
      </c>
      <c r="N9">
        <v>42615936</v>
      </c>
      <c r="O9">
        <v>0</v>
      </c>
      <c r="P9">
        <v>152036185.5</v>
      </c>
      <c r="Q9" s="42">
        <v>0</v>
      </c>
      <c r="R9">
        <v>0</v>
      </c>
      <c r="S9">
        <v>0</v>
      </c>
      <c r="T9">
        <v>0</v>
      </c>
      <c r="U9">
        <v>566370175.5</v>
      </c>
      <c r="Y9">
        <v>57380210.839285716</v>
      </c>
    </row>
    <row r="10" spans="1:25">
      <c r="A10" t="s">
        <v>5741</v>
      </c>
      <c r="B10" s="18">
        <v>36354</v>
      </c>
      <c r="F10">
        <v>5996592</v>
      </c>
      <c r="H10">
        <v>749574</v>
      </c>
      <c r="J10">
        <v>24369087</v>
      </c>
      <c r="K10">
        <v>0</v>
      </c>
      <c r="L10">
        <v>8273076</v>
      </c>
      <c r="M10">
        <v>6613602.4500000002</v>
      </c>
      <c r="N10">
        <v>78177792</v>
      </c>
      <c r="O10">
        <v>110188.7</v>
      </c>
      <c r="P10">
        <v>179296911</v>
      </c>
      <c r="Q10" s="42">
        <v>0</v>
      </c>
      <c r="R10">
        <v>0</v>
      </c>
      <c r="S10">
        <v>0</v>
      </c>
      <c r="T10">
        <v>0</v>
      </c>
      <c r="U10">
        <v>750402728.75</v>
      </c>
      <c r="Y10">
        <v>75284967.992857143</v>
      </c>
    </row>
    <row r="11" spans="1:25">
      <c r="A11" t="s">
        <v>5741</v>
      </c>
      <c r="B11" s="18">
        <v>36361</v>
      </c>
      <c r="F11">
        <v>7728768</v>
      </c>
      <c r="H11">
        <v>2273048.4</v>
      </c>
      <c r="J11">
        <v>13543153</v>
      </c>
      <c r="K11">
        <v>183890.2</v>
      </c>
      <c r="L11">
        <v>5074372.0999999996</v>
      </c>
      <c r="M11">
        <v>13433984.200000001</v>
      </c>
      <c r="N11">
        <v>32384435</v>
      </c>
      <c r="O11">
        <v>44258.85</v>
      </c>
      <c r="P11">
        <v>100998064.5</v>
      </c>
      <c r="Q11" s="42">
        <v>0</v>
      </c>
      <c r="R11">
        <v>0</v>
      </c>
      <c r="S11">
        <v>0</v>
      </c>
      <c r="T11">
        <v>0</v>
      </c>
      <c r="U11">
        <v>738743936.75</v>
      </c>
      <c r="Y11">
        <v>65314850.785714284</v>
      </c>
    </row>
    <row r="12" spans="1:25">
      <c r="A12" t="s">
        <v>5741</v>
      </c>
      <c r="B12" s="18">
        <v>36368</v>
      </c>
      <c r="F12">
        <v>5488964.25</v>
      </c>
      <c r="H12">
        <v>0</v>
      </c>
      <c r="J12">
        <v>15547467</v>
      </c>
      <c r="K12">
        <v>2285899.85</v>
      </c>
      <c r="L12">
        <v>5081800.95</v>
      </c>
      <c r="M12">
        <v>3159816.4</v>
      </c>
      <c r="N12">
        <v>22557090</v>
      </c>
      <c r="O12">
        <v>88517.7</v>
      </c>
      <c r="P12">
        <v>129995838.15000002</v>
      </c>
      <c r="Q12" s="42">
        <v>0</v>
      </c>
      <c r="R12">
        <v>0</v>
      </c>
      <c r="S12">
        <v>0</v>
      </c>
      <c r="T12">
        <v>0</v>
      </c>
      <c r="U12">
        <v>191113368.5</v>
      </c>
      <c r="Y12">
        <v>26808483.057142861</v>
      </c>
    </row>
    <row r="13" spans="1:25">
      <c r="A13" t="s">
        <v>5741</v>
      </c>
      <c r="B13" s="18">
        <v>36375</v>
      </c>
      <c r="F13">
        <v>7542164.6999999993</v>
      </c>
      <c r="H13">
        <v>40143.599999999999</v>
      </c>
      <c r="J13">
        <v>10745687.699999999</v>
      </c>
      <c r="K13">
        <v>11491238.25</v>
      </c>
      <c r="L13">
        <v>1012723.2</v>
      </c>
      <c r="M13">
        <v>8095838.4000000013</v>
      </c>
      <c r="N13">
        <v>78266214</v>
      </c>
      <c r="O13">
        <v>132776.54999999999</v>
      </c>
      <c r="P13">
        <v>214566081.75</v>
      </c>
      <c r="Q13" s="42">
        <v>0</v>
      </c>
      <c r="R13">
        <v>0</v>
      </c>
      <c r="S13">
        <v>0</v>
      </c>
      <c r="T13">
        <v>0</v>
      </c>
      <c r="U13">
        <v>235520271</v>
      </c>
      <c r="Y13">
        <v>40529509.939285718</v>
      </c>
    </row>
    <row r="14" spans="1:25">
      <c r="A14" t="s">
        <v>5741</v>
      </c>
      <c r="B14" s="18">
        <v>36382</v>
      </c>
      <c r="F14">
        <v>6929603.1000000006</v>
      </c>
      <c r="H14">
        <v>923302.8</v>
      </c>
      <c r="J14">
        <v>5861284.1999999993</v>
      </c>
      <c r="K14">
        <v>26204319</v>
      </c>
      <c r="L14">
        <v>2120389.2000000002</v>
      </c>
      <c r="M14">
        <v>20998580.849999998</v>
      </c>
      <c r="N14">
        <v>36122868</v>
      </c>
      <c r="O14">
        <v>486847.35</v>
      </c>
      <c r="P14">
        <v>112559256</v>
      </c>
      <c r="Q14" s="42">
        <v>0</v>
      </c>
      <c r="R14">
        <v>0</v>
      </c>
      <c r="S14">
        <v>0</v>
      </c>
      <c r="T14">
        <v>0</v>
      </c>
      <c r="U14">
        <v>164374236</v>
      </c>
      <c r="Y14">
        <v>26898620.464285713</v>
      </c>
    </row>
    <row r="15" spans="1:25">
      <c r="A15" t="s">
        <v>5741</v>
      </c>
      <c r="B15" s="18">
        <v>36389</v>
      </c>
      <c r="F15">
        <v>7226222.5</v>
      </c>
      <c r="H15">
        <v>21117.599999999999</v>
      </c>
      <c r="J15">
        <v>18281098.899999999</v>
      </c>
      <c r="K15">
        <v>34321016.000000007</v>
      </c>
      <c r="L15">
        <v>1759272.8</v>
      </c>
      <c r="M15">
        <v>29826246.449999999</v>
      </c>
      <c r="N15">
        <v>40224956.399999999</v>
      </c>
      <c r="O15">
        <v>728895.75</v>
      </c>
      <c r="P15">
        <v>121959066.75</v>
      </c>
      <c r="Q15" s="42">
        <v>0</v>
      </c>
      <c r="R15">
        <v>0</v>
      </c>
      <c r="S15">
        <v>0</v>
      </c>
      <c r="T15">
        <v>0</v>
      </c>
      <c r="U15">
        <v>163850372</v>
      </c>
      <c r="Y15">
        <v>29871304.653571431</v>
      </c>
    </row>
    <row r="16" spans="1:25">
      <c r="A16" t="s">
        <v>5569</v>
      </c>
      <c r="B16" s="13">
        <v>36307</v>
      </c>
      <c r="C16">
        <v>0</v>
      </c>
      <c r="E16">
        <v>0</v>
      </c>
      <c r="F16">
        <v>4255088.8499999996</v>
      </c>
      <c r="G16">
        <v>0</v>
      </c>
      <c r="H16">
        <v>12013418.340000002</v>
      </c>
      <c r="I16">
        <v>0</v>
      </c>
      <c r="J16">
        <v>1957637.7</v>
      </c>
      <c r="K16">
        <v>0</v>
      </c>
      <c r="L16">
        <v>213621.3</v>
      </c>
      <c r="M16">
        <v>75139500.149999991</v>
      </c>
      <c r="N16">
        <v>2242944</v>
      </c>
      <c r="O16">
        <v>1416283.2</v>
      </c>
      <c r="P16">
        <v>12954806.999999998</v>
      </c>
      <c r="Q16" s="42">
        <v>0</v>
      </c>
      <c r="R16">
        <v>0</v>
      </c>
      <c r="S16">
        <v>0</v>
      </c>
      <c r="T16">
        <v>0</v>
      </c>
      <c r="U16">
        <v>5607625.5</v>
      </c>
      <c r="V16">
        <v>0</v>
      </c>
      <c r="Y16">
        <v>6094785.5810526321</v>
      </c>
    </row>
    <row r="17" spans="1:25">
      <c r="A17" t="s">
        <v>5569</v>
      </c>
      <c r="B17" s="18">
        <v>36312</v>
      </c>
      <c r="C17">
        <v>0</v>
      </c>
      <c r="E17">
        <v>0</v>
      </c>
      <c r="F17">
        <v>2081626.2</v>
      </c>
      <c r="G17">
        <v>0</v>
      </c>
      <c r="H17">
        <v>2233099.2599999998</v>
      </c>
      <c r="I17">
        <v>0</v>
      </c>
      <c r="J17">
        <v>3915275.4</v>
      </c>
      <c r="K17">
        <v>0</v>
      </c>
      <c r="L17">
        <v>0</v>
      </c>
      <c r="M17">
        <v>100944985.05000001</v>
      </c>
      <c r="N17">
        <v>2242944</v>
      </c>
      <c r="O17">
        <v>6506050.9500000002</v>
      </c>
      <c r="P17">
        <v>6477403.4999999991</v>
      </c>
      <c r="Q17" s="42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6547441.2821052643</v>
      </c>
    </row>
    <row r="18" spans="1:25">
      <c r="A18" t="s">
        <v>5569</v>
      </c>
      <c r="B18" s="18">
        <v>36319</v>
      </c>
      <c r="C18">
        <v>0</v>
      </c>
      <c r="E18">
        <v>0</v>
      </c>
      <c r="F18">
        <v>8173444.0499999998</v>
      </c>
      <c r="G18">
        <v>0</v>
      </c>
      <c r="H18">
        <v>129351.6</v>
      </c>
      <c r="I18">
        <v>0</v>
      </c>
      <c r="J18">
        <v>9788188.5</v>
      </c>
      <c r="K18">
        <v>1146960</v>
      </c>
      <c r="L18">
        <v>0</v>
      </c>
      <c r="M18">
        <v>237056268.15000001</v>
      </c>
      <c r="N18">
        <v>17943552</v>
      </c>
      <c r="O18">
        <v>8055110.7000000002</v>
      </c>
      <c r="P18">
        <v>32387017.5</v>
      </c>
      <c r="Q18" s="20">
        <v>607464</v>
      </c>
      <c r="R18">
        <v>0</v>
      </c>
      <c r="S18">
        <v>0</v>
      </c>
      <c r="T18">
        <v>0</v>
      </c>
      <c r="U18">
        <v>5607625.5</v>
      </c>
      <c r="V18">
        <v>0</v>
      </c>
      <c r="Y18">
        <v>16857237.789473683</v>
      </c>
    </row>
    <row r="19" spans="1:25">
      <c r="A19" t="s">
        <v>5569</v>
      </c>
      <c r="B19" s="18">
        <v>36326</v>
      </c>
      <c r="C19">
        <v>0</v>
      </c>
      <c r="E19">
        <v>0</v>
      </c>
      <c r="F19">
        <v>2553145.5499999998</v>
      </c>
      <c r="G19">
        <v>0</v>
      </c>
      <c r="H19">
        <v>99943.2</v>
      </c>
      <c r="I19">
        <v>0</v>
      </c>
      <c r="J19">
        <v>23556784.099999994</v>
      </c>
      <c r="K19">
        <v>7297440</v>
      </c>
      <c r="L19">
        <v>0</v>
      </c>
      <c r="M19">
        <v>231476085.75</v>
      </c>
      <c r="N19">
        <v>33504767.999999996</v>
      </c>
      <c r="O19">
        <v>4793208.45</v>
      </c>
      <c r="P19">
        <v>16126416.999999998</v>
      </c>
      <c r="Q19" s="20">
        <v>1134276</v>
      </c>
      <c r="R19">
        <v>0</v>
      </c>
      <c r="S19">
        <v>0</v>
      </c>
      <c r="T19">
        <v>0</v>
      </c>
      <c r="U19">
        <v>34902452.5</v>
      </c>
      <c r="V19">
        <v>0</v>
      </c>
      <c r="Y19">
        <v>18647907.607894737</v>
      </c>
    </row>
    <row r="20" spans="1:25">
      <c r="A20" t="s">
        <v>5569</v>
      </c>
      <c r="B20" s="18">
        <v>36333</v>
      </c>
      <c r="C20">
        <v>0</v>
      </c>
      <c r="E20">
        <v>0</v>
      </c>
      <c r="F20">
        <v>7867322.5499999998</v>
      </c>
      <c r="G20">
        <v>0</v>
      </c>
      <c r="H20">
        <v>26762.400000000001</v>
      </c>
      <c r="I20">
        <v>0</v>
      </c>
      <c r="J20">
        <v>46330758.900000006</v>
      </c>
      <c r="K20">
        <v>39888720</v>
      </c>
      <c r="L20">
        <v>0</v>
      </c>
      <c r="M20">
        <v>124979505.3</v>
      </c>
      <c r="N20">
        <v>60559488</v>
      </c>
      <c r="O20">
        <v>3939037.65</v>
      </c>
      <c r="P20">
        <v>45341824.5</v>
      </c>
      <c r="Q20" s="20">
        <v>3948516</v>
      </c>
      <c r="R20">
        <v>0</v>
      </c>
      <c r="S20">
        <v>0</v>
      </c>
      <c r="T20">
        <v>0</v>
      </c>
      <c r="U20">
        <v>142994450.25</v>
      </c>
      <c r="V20">
        <v>0</v>
      </c>
      <c r="Y20">
        <v>24838308.923684213</v>
      </c>
    </row>
    <row r="21" spans="1:25">
      <c r="A21" t="s">
        <v>5569</v>
      </c>
      <c r="B21" s="18">
        <v>36340</v>
      </c>
      <c r="C21">
        <v>893142</v>
      </c>
      <c r="E21">
        <v>0</v>
      </c>
      <c r="F21">
        <v>12765266.549999999</v>
      </c>
      <c r="G21">
        <v>0</v>
      </c>
      <c r="H21">
        <v>70251.3</v>
      </c>
      <c r="I21">
        <v>4367475</v>
      </c>
      <c r="J21">
        <v>33279840.900000002</v>
      </c>
      <c r="K21">
        <v>42437520</v>
      </c>
      <c r="L21">
        <v>0</v>
      </c>
      <c r="M21">
        <v>108028843.64999999</v>
      </c>
      <c r="N21">
        <v>60559488</v>
      </c>
      <c r="O21">
        <v>2301460.2000000002</v>
      </c>
      <c r="P21">
        <v>25909613.999999996</v>
      </c>
      <c r="Q21" s="20">
        <v>3948516</v>
      </c>
      <c r="R21">
        <v>0</v>
      </c>
      <c r="S21">
        <v>0</v>
      </c>
      <c r="T21">
        <v>0</v>
      </c>
      <c r="U21">
        <v>39253378.5</v>
      </c>
      <c r="V21">
        <v>0</v>
      </c>
      <c r="Y21">
        <v>17361383.163157895</v>
      </c>
    </row>
    <row r="22" spans="1:25">
      <c r="A22" t="s">
        <v>5569</v>
      </c>
      <c r="B22" s="18">
        <v>36347</v>
      </c>
      <c r="C22">
        <v>3987152</v>
      </c>
      <c r="E22">
        <v>0</v>
      </c>
      <c r="F22">
        <v>13278168</v>
      </c>
      <c r="G22">
        <v>0</v>
      </c>
      <c r="H22">
        <v>874503</v>
      </c>
      <c r="I22">
        <v>3262035</v>
      </c>
      <c r="J22">
        <v>83667198.699999988</v>
      </c>
      <c r="K22">
        <v>59864787.000000007</v>
      </c>
      <c r="L22">
        <v>1575824</v>
      </c>
      <c r="M22">
        <v>131327248.65000002</v>
      </c>
      <c r="N22">
        <v>89346048</v>
      </c>
      <c r="O22">
        <v>1928302.25</v>
      </c>
      <c r="P22">
        <v>9960939.4999999981</v>
      </c>
      <c r="Q22" s="20">
        <v>14367496</v>
      </c>
      <c r="R22">
        <v>0</v>
      </c>
      <c r="S22">
        <v>0</v>
      </c>
      <c r="T22">
        <v>0</v>
      </c>
      <c r="U22">
        <v>3490245.25</v>
      </c>
      <c r="V22">
        <v>0</v>
      </c>
      <c r="Y22">
        <v>21187497.439473689</v>
      </c>
    </row>
    <row r="23" spans="1:25">
      <c r="A23" t="s">
        <v>5569</v>
      </c>
      <c r="B23" s="18">
        <v>36354</v>
      </c>
      <c r="C23">
        <v>9639774</v>
      </c>
      <c r="E23">
        <v>0</v>
      </c>
      <c r="F23">
        <v>4320216</v>
      </c>
      <c r="G23">
        <v>0</v>
      </c>
      <c r="H23">
        <v>2082560.76</v>
      </c>
      <c r="I23">
        <v>6114465</v>
      </c>
      <c r="J23">
        <v>28059473.700000003</v>
      </c>
      <c r="K23">
        <v>124189218</v>
      </c>
      <c r="L23">
        <v>6266224.7999999998</v>
      </c>
      <c r="M23">
        <v>21757565.699999999</v>
      </c>
      <c r="N23">
        <v>163734912</v>
      </c>
      <c r="O23">
        <v>752400.45</v>
      </c>
      <c r="P23">
        <v>12002856.749999998</v>
      </c>
      <c r="Q23" s="20">
        <v>14275404</v>
      </c>
      <c r="R23">
        <v>0</v>
      </c>
      <c r="S23">
        <v>0</v>
      </c>
      <c r="T23">
        <v>0</v>
      </c>
      <c r="U23">
        <v>53272442.25</v>
      </c>
      <c r="V23">
        <v>0</v>
      </c>
      <c r="Y23">
        <v>22746953.126842111</v>
      </c>
    </row>
    <row r="24" spans="1:25">
      <c r="A24" t="s">
        <v>5569</v>
      </c>
      <c r="B24" s="18">
        <v>36361</v>
      </c>
      <c r="C24">
        <v>954738</v>
      </c>
      <c r="E24">
        <v>0</v>
      </c>
      <c r="F24">
        <v>2599776</v>
      </c>
      <c r="G24">
        <v>0</v>
      </c>
      <c r="H24">
        <v>220120.74</v>
      </c>
      <c r="I24">
        <v>8568747</v>
      </c>
      <c r="J24">
        <v>18410301</v>
      </c>
      <c r="K24">
        <v>28917012.149999995</v>
      </c>
      <c r="L24">
        <v>4882624.6500000004</v>
      </c>
      <c r="M24">
        <v>30612388.949999999</v>
      </c>
      <c r="N24">
        <v>366028920</v>
      </c>
      <c r="O24">
        <v>1991648.25</v>
      </c>
      <c r="P24">
        <v>21332526.749999996</v>
      </c>
      <c r="Q24" s="20">
        <v>24906024</v>
      </c>
      <c r="R24">
        <v>0</v>
      </c>
      <c r="S24">
        <v>0</v>
      </c>
      <c r="T24">
        <v>0</v>
      </c>
      <c r="U24">
        <v>25234314.75</v>
      </c>
      <c r="V24">
        <v>0</v>
      </c>
      <c r="Y24">
        <v>26829111.486315787</v>
      </c>
    </row>
    <row r="25" spans="1:25">
      <c r="A25" t="s">
        <v>5569</v>
      </c>
      <c r="B25" s="18">
        <v>36368</v>
      </c>
      <c r="C25">
        <v>76676</v>
      </c>
      <c r="E25">
        <v>0</v>
      </c>
      <c r="F25">
        <v>3702756.75</v>
      </c>
      <c r="G25">
        <v>0</v>
      </c>
      <c r="H25">
        <v>87450.3</v>
      </c>
      <c r="I25">
        <v>70140693</v>
      </c>
      <c r="J25">
        <v>20734909.000000004</v>
      </c>
      <c r="K25">
        <v>13010231.65</v>
      </c>
      <c r="L25">
        <v>2953149.7</v>
      </c>
      <c r="M25">
        <v>64876290.70000001</v>
      </c>
      <c r="N25">
        <v>683460780</v>
      </c>
      <c r="O25">
        <v>2313962.7000000002</v>
      </c>
      <c r="P25">
        <v>63732430.199999996</v>
      </c>
      <c r="Q25" s="20">
        <v>48773868</v>
      </c>
      <c r="R25">
        <v>0</v>
      </c>
      <c r="S25">
        <v>0</v>
      </c>
      <c r="T25">
        <v>0</v>
      </c>
      <c r="U25">
        <v>76785395.5</v>
      </c>
      <c r="V25">
        <v>0</v>
      </c>
      <c r="Y25">
        <v>52730248.71052631</v>
      </c>
    </row>
    <row r="26" spans="1:25">
      <c r="A26" t="s">
        <v>5569</v>
      </c>
      <c r="B26" s="18">
        <v>36375</v>
      </c>
      <c r="C26">
        <v>92394</v>
      </c>
      <c r="E26">
        <v>0</v>
      </c>
      <c r="F26">
        <v>4379930.8</v>
      </c>
      <c r="G26">
        <v>0</v>
      </c>
      <c r="H26">
        <v>0</v>
      </c>
      <c r="I26">
        <v>41663218.950000003</v>
      </c>
      <c r="J26">
        <v>36043402.399999999</v>
      </c>
      <c r="K26">
        <v>12369610</v>
      </c>
      <c r="L26">
        <v>386863.6</v>
      </c>
      <c r="M26">
        <v>163288467.54999998</v>
      </c>
      <c r="N26">
        <v>706772370.80000007</v>
      </c>
      <c r="O26">
        <v>8152296.8000000007</v>
      </c>
      <c r="P26">
        <v>186704486.25</v>
      </c>
      <c r="Q26" s="20">
        <v>43711096</v>
      </c>
      <c r="R26">
        <v>0</v>
      </c>
      <c r="S26">
        <v>0</v>
      </c>
      <c r="T26">
        <v>0</v>
      </c>
      <c r="U26">
        <v>50294381.25</v>
      </c>
      <c r="V26">
        <v>0</v>
      </c>
      <c r="Y26">
        <v>63691969.600000016</v>
      </c>
    </row>
    <row r="27" spans="1:25">
      <c r="A27" t="s">
        <v>5569</v>
      </c>
      <c r="B27" s="18">
        <v>36382</v>
      </c>
      <c r="C27">
        <v>184788</v>
      </c>
      <c r="E27">
        <v>0</v>
      </c>
      <c r="F27">
        <v>4709067.3</v>
      </c>
      <c r="G27">
        <v>0</v>
      </c>
      <c r="H27">
        <v>80287.199999999997</v>
      </c>
      <c r="I27">
        <v>43349751.449999996</v>
      </c>
      <c r="J27">
        <v>63497245.5</v>
      </c>
      <c r="K27">
        <v>32433214.5</v>
      </c>
      <c r="L27">
        <v>696247.2</v>
      </c>
      <c r="M27">
        <v>183927328.65000001</v>
      </c>
      <c r="N27">
        <v>508128343.19999999</v>
      </c>
      <c r="O27">
        <v>4956991.2</v>
      </c>
      <c r="P27">
        <v>274363186.5</v>
      </c>
      <c r="Q27" s="20">
        <v>34625448</v>
      </c>
      <c r="R27">
        <v>0</v>
      </c>
      <c r="S27">
        <v>0</v>
      </c>
      <c r="T27">
        <v>0</v>
      </c>
      <c r="U27">
        <v>72703989</v>
      </c>
      <c r="V27">
        <v>0</v>
      </c>
      <c r="Y27">
        <v>62580549.457894735</v>
      </c>
    </row>
    <row r="28" spans="1:25">
      <c r="A28" t="s">
        <v>5569</v>
      </c>
      <c r="B28" s="18">
        <v>36389</v>
      </c>
      <c r="C28">
        <v>215586</v>
      </c>
      <c r="E28">
        <v>0</v>
      </c>
      <c r="F28">
        <v>5513054.4000000004</v>
      </c>
      <c r="G28">
        <v>0</v>
      </c>
      <c r="H28">
        <v>60215.4</v>
      </c>
      <c r="I28">
        <v>18170554.5</v>
      </c>
      <c r="J28">
        <v>47867154.300000004</v>
      </c>
      <c r="K28">
        <v>30607503.75</v>
      </c>
      <c r="L28">
        <v>253180.79999999999</v>
      </c>
      <c r="M28">
        <v>108281838.60000001</v>
      </c>
      <c r="N28">
        <v>55388397.599999994</v>
      </c>
      <c r="O28">
        <v>3939037.65</v>
      </c>
      <c r="P28">
        <v>66832058.249999993</v>
      </c>
      <c r="Q28" s="20">
        <v>23691096</v>
      </c>
      <c r="R28">
        <v>0</v>
      </c>
      <c r="S28">
        <v>0</v>
      </c>
      <c r="T28">
        <v>0</v>
      </c>
      <c r="U28">
        <v>284493870</v>
      </c>
      <c r="V28">
        <v>0</v>
      </c>
      <c r="Y28">
        <v>32716971.118421052</v>
      </c>
    </row>
    <row r="29" spans="1:25">
      <c r="A29" t="s">
        <v>1912</v>
      </c>
      <c r="B29" s="13">
        <v>36308</v>
      </c>
      <c r="F29">
        <v>143585857.20000002</v>
      </c>
      <c r="G29">
        <v>0</v>
      </c>
      <c r="H29">
        <v>382005.12</v>
      </c>
      <c r="I29">
        <v>776675</v>
      </c>
      <c r="J29">
        <v>12184543.5</v>
      </c>
      <c r="K29">
        <v>475920</v>
      </c>
      <c r="L29">
        <v>44320.05</v>
      </c>
      <c r="M29">
        <v>0</v>
      </c>
      <c r="N29">
        <v>0</v>
      </c>
      <c r="O29">
        <v>2589434.4500000002</v>
      </c>
      <c r="P29" s="42">
        <v>0</v>
      </c>
      <c r="R29">
        <v>0</v>
      </c>
      <c r="S29">
        <v>0</v>
      </c>
      <c r="T29">
        <v>0</v>
      </c>
      <c r="U29">
        <v>331573298.75</v>
      </c>
      <c r="Y29">
        <v>35115146.719285712</v>
      </c>
    </row>
    <row r="30" spans="1:25">
      <c r="A30" t="s">
        <v>1912</v>
      </c>
      <c r="B30" s="18">
        <v>36313</v>
      </c>
      <c r="F30">
        <v>134745114.40000001</v>
      </c>
      <c r="G30">
        <v>0</v>
      </c>
      <c r="H30">
        <v>35812.980000000003</v>
      </c>
      <c r="I30">
        <v>0</v>
      </c>
      <c r="J30">
        <v>32492116</v>
      </c>
      <c r="K30">
        <v>317280</v>
      </c>
      <c r="L30">
        <v>0</v>
      </c>
      <c r="M30">
        <v>0</v>
      </c>
      <c r="N30">
        <v>0</v>
      </c>
      <c r="O30">
        <v>1267170.05</v>
      </c>
      <c r="P30" s="42">
        <v>0</v>
      </c>
      <c r="R30">
        <v>0</v>
      </c>
      <c r="S30">
        <v>0</v>
      </c>
      <c r="T30">
        <v>0</v>
      </c>
      <c r="U30">
        <v>404868449</v>
      </c>
      <c r="Y30">
        <v>40980424.459285714</v>
      </c>
    </row>
    <row r="31" spans="1:25">
      <c r="A31" t="s">
        <v>1912</v>
      </c>
      <c r="B31" s="18">
        <v>36320</v>
      </c>
      <c r="F31">
        <v>45918513.25</v>
      </c>
      <c r="G31">
        <v>0</v>
      </c>
      <c r="H31">
        <v>0</v>
      </c>
      <c r="I31">
        <v>0</v>
      </c>
      <c r="J31">
        <v>55236597.199999996</v>
      </c>
      <c r="K31">
        <v>3490080</v>
      </c>
      <c r="L31">
        <v>0</v>
      </c>
      <c r="M31">
        <v>0</v>
      </c>
      <c r="N31">
        <v>0</v>
      </c>
      <c r="O31">
        <v>606037.85</v>
      </c>
      <c r="P31" s="42">
        <v>0</v>
      </c>
      <c r="R31">
        <v>0</v>
      </c>
      <c r="S31">
        <v>0</v>
      </c>
      <c r="T31">
        <v>0</v>
      </c>
      <c r="U31">
        <v>907463765</v>
      </c>
      <c r="Y31">
        <v>72336785.235714287</v>
      </c>
    </row>
    <row r="32" spans="1:25">
      <c r="A32" t="s">
        <v>1912</v>
      </c>
      <c r="B32" s="18">
        <v>36327</v>
      </c>
      <c r="F32">
        <v>70382982.549999997</v>
      </c>
      <c r="G32">
        <v>0</v>
      </c>
      <c r="H32">
        <v>0</v>
      </c>
      <c r="I32">
        <v>0</v>
      </c>
      <c r="J32">
        <v>146214521.99999997</v>
      </c>
      <c r="K32">
        <v>475920</v>
      </c>
      <c r="L32">
        <v>177280.2</v>
      </c>
      <c r="M32">
        <v>0</v>
      </c>
      <c r="N32">
        <v>8376192</v>
      </c>
      <c r="O32">
        <v>385660.45</v>
      </c>
      <c r="P32" s="42">
        <v>8063208.4999999991</v>
      </c>
      <c r="R32">
        <v>0</v>
      </c>
      <c r="S32">
        <v>0</v>
      </c>
      <c r="T32">
        <v>0</v>
      </c>
      <c r="U32">
        <v>931895481.75</v>
      </c>
      <c r="Y32">
        <v>82707717.067857146</v>
      </c>
    </row>
    <row r="33" spans="1:25">
      <c r="A33" t="s">
        <v>1912</v>
      </c>
      <c r="B33" s="18">
        <v>36334</v>
      </c>
      <c r="F33">
        <v>8078609.8000000007</v>
      </c>
      <c r="G33">
        <v>0</v>
      </c>
      <c r="H33">
        <v>0</v>
      </c>
      <c r="I33">
        <v>0</v>
      </c>
      <c r="J33">
        <v>149463733.59999999</v>
      </c>
      <c r="K33">
        <v>793200</v>
      </c>
      <c r="L33">
        <v>1950082.2</v>
      </c>
      <c r="M33">
        <v>0</v>
      </c>
      <c r="N33">
        <v>25128576</v>
      </c>
      <c r="O33">
        <v>220377.4</v>
      </c>
      <c r="P33" s="42">
        <v>0</v>
      </c>
      <c r="R33">
        <v>0</v>
      </c>
      <c r="S33">
        <v>0</v>
      </c>
      <c r="T33">
        <v>0</v>
      </c>
      <c r="U33">
        <v>736441747.75</v>
      </c>
      <c r="Y33">
        <v>65862594.767857134</v>
      </c>
    </row>
    <row r="34" spans="1:25">
      <c r="A34" t="s">
        <v>1912</v>
      </c>
      <c r="B34" s="18">
        <v>36341</v>
      </c>
      <c r="F34">
        <v>7316476.7999999998</v>
      </c>
      <c r="G34">
        <v>0</v>
      </c>
      <c r="H34">
        <v>0</v>
      </c>
      <c r="I34">
        <v>0</v>
      </c>
      <c r="J34">
        <v>61735020.400000006</v>
      </c>
      <c r="K34">
        <v>158640</v>
      </c>
      <c r="L34">
        <v>39533484.600000001</v>
      </c>
      <c r="M34">
        <v>0</v>
      </c>
      <c r="N34">
        <v>5584127.9999999991</v>
      </c>
      <c r="O34">
        <v>165283.04999999999</v>
      </c>
      <c r="P34" s="42">
        <v>16126416.999999998</v>
      </c>
      <c r="R34">
        <v>0</v>
      </c>
      <c r="S34">
        <v>0</v>
      </c>
      <c r="T34">
        <v>0</v>
      </c>
      <c r="U34">
        <v>523536787.5</v>
      </c>
      <c r="Y34">
        <v>45573558.596428573</v>
      </c>
    </row>
    <row r="35" spans="1:25">
      <c r="A35" t="s">
        <v>1912</v>
      </c>
      <c r="B35" s="18">
        <v>36348</v>
      </c>
      <c r="F35">
        <v>9185256</v>
      </c>
      <c r="G35">
        <v>0</v>
      </c>
      <c r="H35">
        <v>210991.2</v>
      </c>
      <c r="I35">
        <v>0</v>
      </c>
      <c r="J35">
        <v>12996846.4</v>
      </c>
      <c r="K35">
        <v>0</v>
      </c>
      <c r="L35">
        <v>5672966.3999999994</v>
      </c>
      <c r="M35">
        <v>0</v>
      </c>
      <c r="N35">
        <v>164731775.99999997</v>
      </c>
      <c r="O35">
        <v>826415.25</v>
      </c>
      <c r="P35" s="42">
        <v>0</v>
      </c>
      <c r="R35">
        <v>0</v>
      </c>
      <c r="S35">
        <v>0</v>
      </c>
      <c r="T35">
        <v>0</v>
      </c>
      <c r="U35">
        <v>314122072.5</v>
      </c>
      <c r="Y35">
        <v>36267594.553571425</v>
      </c>
    </row>
    <row r="36" spans="1:25">
      <c r="A36" t="s">
        <v>1912</v>
      </c>
      <c r="B36" s="18">
        <v>36355</v>
      </c>
      <c r="F36">
        <v>1951272</v>
      </c>
      <c r="G36">
        <v>0</v>
      </c>
      <c r="H36">
        <v>13100054.939999999</v>
      </c>
      <c r="I36">
        <v>0</v>
      </c>
      <c r="J36">
        <v>4873817.4000000004</v>
      </c>
      <c r="K36">
        <v>114683.5</v>
      </c>
      <c r="L36">
        <v>2442527.2000000002</v>
      </c>
      <c r="M36">
        <v>0</v>
      </c>
      <c r="N36">
        <v>175900032</v>
      </c>
      <c r="O36">
        <v>1046792.65</v>
      </c>
      <c r="P36" s="42">
        <v>4980469.75</v>
      </c>
      <c r="R36">
        <v>0</v>
      </c>
      <c r="S36">
        <v>0</v>
      </c>
      <c r="T36">
        <v>0</v>
      </c>
      <c r="U36">
        <v>362985506</v>
      </c>
      <c r="Y36">
        <v>40172477.54928571</v>
      </c>
    </row>
    <row r="37" spans="1:25">
      <c r="A37" t="s">
        <v>1912</v>
      </c>
      <c r="B37" s="18">
        <v>36362</v>
      </c>
      <c r="F37">
        <v>3854952</v>
      </c>
      <c r="G37">
        <v>0</v>
      </c>
      <c r="H37">
        <v>384781.32</v>
      </c>
      <c r="I37">
        <v>0</v>
      </c>
      <c r="J37">
        <v>17460976</v>
      </c>
      <c r="K37">
        <v>45972.55</v>
      </c>
      <c r="L37">
        <v>3811623.45</v>
      </c>
      <c r="M37">
        <v>0</v>
      </c>
      <c r="N37">
        <v>14988175</v>
      </c>
      <c r="O37">
        <v>165283.04999999999</v>
      </c>
      <c r="P37" s="42">
        <v>15933107.549999999</v>
      </c>
      <c r="R37">
        <v>0</v>
      </c>
      <c r="S37">
        <v>0</v>
      </c>
      <c r="T37">
        <v>0</v>
      </c>
      <c r="U37">
        <v>670127088.00000012</v>
      </c>
      <c r="Y37">
        <v>50774203.669285715</v>
      </c>
    </row>
    <row r="38" spans="1:25">
      <c r="A38" t="s">
        <v>1912</v>
      </c>
      <c r="B38" s="18">
        <v>36369</v>
      </c>
      <c r="F38">
        <v>1349271</v>
      </c>
      <c r="G38">
        <v>0</v>
      </c>
      <c r="H38">
        <v>0</v>
      </c>
      <c r="I38">
        <v>0</v>
      </c>
      <c r="J38">
        <v>36820602</v>
      </c>
      <c r="K38">
        <v>1255655.7</v>
      </c>
      <c r="L38">
        <v>7806682.3500000006</v>
      </c>
      <c r="M38">
        <v>505989.9</v>
      </c>
      <c r="N38">
        <v>30101062.5</v>
      </c>
      <c r="O38">
        <v>0</v>
      </c>
      <c r="P38" s="42">
        <v>4266505.3499999996</v>
      </c>
      <c r="R38">
        <v>0</v>
      </c>
      <c r="S38">
        <v>0</v>
      </c>
      <c r="T38">
        <v>0</v>
      </c>
      <c r="U38">
        <v>117760135.5</v>
      </c>
      <c r="Y38">
        <v>13971385.639285715</v>
      </c>
    </row>
    <row r="39" spans="1:25">
      <c r="A39" t="s">
        <v>1912</v>
      </c>
      <c r="B39" s="18">
        <v>36376</v>
      </c>
      <c r="F39">
        <v>1225123.2</v>
      </c>
      <c r="G39">
        <v>0</v>
      </c>
      <c r="H39">
        <v>0</v>
      </c>
      <c r="I39">
        <v>0</v>
      </c>
      <c r="J39">
        <v>26375778.900000002</v>
      </c>
      <c r="K39">
        <v>2684868.75</v>
      </c>
      <c r="L39">
        <v>9336042</v>
      </c>
      <c r="M39">
        <v>1517969.7</v>
      </c>
      <c r="N39">
        <v>18061434</v>
      </c>
      <c r="O39">
        <v>88517.7</v>
      </c>
      <c r="P39" s="42">
        <v>0</v>
      </c>
      <c r="R39">
        <v>0</v>
      </c>
      <c r="S39">
        <v>0</v>
      </c>
      <c r="T39">
        <v>0</v>
      </c>
      <c r="U39">
        <v>72899131.5</v>
      </c>
      <c r="Y39">
        <v>9442061.8392857146</v>
      </c>
    </row>
    <row r="40" spans="1:25">
      <c r="A40" t="s">
        <v>1912</v>
      </c>
      <c r="B40" s="18">
        <v>36383</v>
      </c>
      <c r="F40">
        <v>11485530</v>
      </c>
      <c r="G40">
        <v>0</v>
      </c>
      <c r="H40">
        <v>70251.3</v>
      </c>
      <c r="I40">
        <v>0</v>
      </c>
      <c r="J40">
        <v>84011740.200000003</v>
      </c>
      <c r="K40">
        <v>12887370</v>
      </c>
      <c r="L40">
        <v>12342564</v>
      </c>
      <c r="M40">
        <v>252994.95</v>
      </c>
      <c r="N40">
        <v>12040956</v>
      </c>
      <c r="O40">
        <v>0</v>
      </c>
      <c r="P40" s="42">
        <v>0</v>
      </c>
      <c r="R40">
        <v>0</v>
      </c>
      <c r="S40">
        <v>0</v>
      </c>
      <c r="T40">
        <v>0</v>
      </c>
      <c r="U40">
        <v>123280677</v>
      </c>
      <c r="Y40">
        <v>18312291.674999997</v>
      </c>
    </row>
    <row r="41" spans="1:25">
      <c r="A41" t="s">
        <v>1912</v>
      </c>
      <c r="B41" s="18">
        <v>36390</v>
      </c>
      <c r="F41">
        <v>7350739.2000000002</v>
      </c>
      <c r="G41">
        <v>0</v>
      </c>
      <c r="H41">
        <v>2460579.66</v>
      </c>
      <c r="I41">
        <v>0</v>
      </c>
      <c r="J41">
        <v>107456877</v>
      </c>
      <c r="K41">
        <v>13531738.5</v>
      </c>
      <c r="L41">
        <v>13576820.4</v>
      </c>
      <c r="M41">
        <v>6071878.7999999998</v>
      </c>
      <c r="N41">
        <v>46959728.399999999</v>
      </c>
      <c r="O41">
        <v>398329.65</v>
      </c>
      <c r="P41" s="42">
        <v>3517476.75</v>
      </c>
      <c r="R41">
        <v>0</v>
      </c>
      <c r="S41">
        <v>0</v>
      </c>
      <c r="T41">
        <v>0</v>
      </c>
      <c r="U41">
        <v>461512278</v>
      </c>
      <c r="Y41">
        <v>47094212.114999995</v>
      </c>
    </row>
    <row r="42" spans="1:25">
      <c r="A42" t="s">
        <v>3015</v>
      </c>
      <c r="B42" s="13">
        <v>36308</v>
      </c>
      <c r="F42">
        <v>7735649.9500000002</v>
      </c>
      <c r="H42">
        <v>4345308.24</v>
      </c>
      <c r="I42">
        <v>0</v>
      </c>
      <c r="J42">
        <v>5686120.2999999998</v>
      </c>
      <c r="K42">
        <v>89472959.999999985</v>
      </c>
      <c r="L42">
        <v>620480.69999999995</v>
      </c>
      <c r="M42">
        <v>0</v>
      </c>
      <c r="N42">
        <v>0</v>
      </c>
      <c r="O42">
        <v>385660.45</v>
      </c>
      <c r="P42">
        <v>0</v>
      </c>
      <c r="R42">
        <v>0</v>
      </c>
      <c r="S42">
        <v>0</v>
      </c>
      <c r="T42">
        <v>0</v>
      </c>
      <c r="U42">
        <v>0</v>
      </c>
      <c r="Y42">
        <v>7731869.9742857134</v>
      </c>
    </row>
    <row r="43" spans="1:25">
      <c r="A43" t="s">
        <v>3015</v>
      </c>
      <c r="B43" s="18">
        <v>36313</v>
      </c>
      <c r="F43">
        <v>19281964.900000002</v>
      </c>
      <c r="H43">
        <v>6589588.3199999994</v>
      </c>
      <c r="I43">
        <v>932010</v>
      </c>
      <c r="J43">
        <v>45488962.399999999</v>
      </c>
      <c r="K43">
        <v>176090400</v>
      </c>
      <c r="L43">
        <v>2747843.1</v>
      </c>
      <c r="M43">
        <v>0</v>
      </c>
      <c r="N43">
        <v>13960320</v>
      </c>
      <c r="O43">
        <v>771320.9</v>
      </c>
      <c r="P43">
        <v>8063208.4999999991</v>
      </c>
      <c r="R43">
        <v>0</v>
      </c>
      <c r="S43">
        <v>0</v>
      </c>
      <c r="T43">
        <v>0</v>
      </c>
      <c r="U43">
        <v>3490245.25</v>
      </c>
      <c r="Y43">
        <v>19815418.812142856</v>
      </c>
    </row>
    <row r="44" spans="1:25">
      <c r="A44" t="s">
        <v>3015</v>
      </c>
      <c r="B44" s="18">
        <v>36320</v>
      </c>
      <c r="F44">
        <v>21835110.449999999</v>
      </c>
      <c r="H44">
        <v>4381121.22</v>
      </c>
      <c r="I44">
        <v>0</v>
      </c>
      <c r="J44">
        <v>19495269.599999998</v>
      </c>
      <c r="K44">
        <v>379784160</v>
      </c>
      <c r="L44">
        <v>5318406</v>
      </c>
      <c r="M44">
        <v>0</v>
      </c>
      <c r="N44">
        <v>2792064</v>
      </c>
      <c r="O44">
        <v>1652830.5</v>
      </c>
      <c r="P44">
        <v>0</v>
      </c>
      <c r="R44">
        <v>0</v>
      </c>
      <c r="S44">
        <v>0</v>
      </c>
      <c r="T44">
        <v>0</v>
      </c>
      <c r="U44">
        <v>3490245.25</v>
      </c>
      <c r="Y44">
        <v>31339229.072857141</v>
      </c>
    </row>
    <row r="45" spans="1:25">
      <c r="A45" t="s">
        <v>3015</v>
      </c>
      <c r="B45" s="18">
        <v>36327</v>
      </c>
      <c r="F45">
        <v>8231036.3999999994</v>
      </c>
      <c r="H45">
        <v>955012.8</v>
      </c>
      <c r="I45">
        <v>310670</v>
      </c>
      <c r="J45">
        <v>34929024.700000003</v>
      </c>
      <c r="K45">
        <v>257472720</v>
      </c>
      <c r="L45">
        <v>3102403.5</v>
      </c>
      <c r="M45">
        <v>0</v>
      </c>
      <c r="N45">
        <v>11168256</v>
      </c>
      <c r="O45">
        <v>6390944.6000000006</v>
      </c>
      <c r="P45">
        <v>16126416.999999998</v>
      </c>
      <c r="R45">
        <v>0</v>
      </c>
      <c r="S45">
        <v>0</v>
      </c>
      <c r="T45">
        <v>0</v>
      </c>
      <c r="U45">
        <v>0</v>
      </c>
      <c r="Y45">
        <v>24191891.785714287</v>
      </c>
    </row>
    <row r="46" spans="1:25">
      <c r="A46" t="s">
        <v>3015</v>
      </c>
      <c r="B46" s="18">
        <v>36334</v>
      </c>
      <c r="F46">
        <v>9145596</v>
      </c>
      <c r="H46">
        <v>549132.36</v>
      </c>
      <c r="I46">
        <v>0</v>
      </c>
      <c r="J46">
        <v>150276036.5</v>
      </c>
      <c r="K46">
        <v>64566480</v>
      </c>
      <c r="L46">
        <v>1728481.95</v>
      </c>
      <c r="M46">
        <v>0</v>
      </c>
      <c r="N46">
        <v>2792064</v>
      </c>
      <c r="O46">
        <v>936603.95</v>
      </c>
      <c r="P46">
        <v>80632085.000000015</v>
      </c>
      <c r="R46">
        <v>0</v>
      </c>
      <c r="S46">
        <v>0</v>
      </c>
      <c r="T46">
        <v>0</v>
      </c>
      <c r="U46">
        <v>3490245.25</v>
      </c>
      <c r="Y46">
        <v>22436908.92928572</v>
      </c>
    </row>
    <row r="47" spans="1:25">
      <c r="A47" t="s">
        <v>3015</v>
      </c>
      <c r="B47" s="18">
        <v>36341</v>
      </c>
      <c r="F47">
        <v>21606470.550000001</v>
      </c>
      <c r="H47">
        <v>226815.54</v>
      </c>
      <c r="I47">
        <v>0</v>
      </c>
      <c r="J47">
        <v>65796534.899999999</v>
      </c>
      <c r="K47">
        <v>3966000</v>
      </c>
      <c r="L47">
        <v>1772802</v>
      </c>
      <c r="M47">
        <v>0</v>
      </c>
      <c r="N47">
        <v>2792064</v>
      </c>
      <c r="O47">
        <v>9421133.8499999996</v>
      </c>
      <c r="P47">
        <v>80632085</v>
      </c>
      <c r="R47">
        <v>0</v>
      </c>
      <c r="S47">
        <v>0</v>
      </c>
      <c r="T47">
        <v>0</v>
      </c>
      <c r="U47">
        <v>0</v>
      </c>
      <c r="Y47">
        <v>13300993.274285711</v>
      </c>
    </row>
    <row r="48" spans="1:25">
      <c r="A48" t="s">
        <v>3015</v>
      </c>
      <c r="B48" s="18">
        <v>36348</v>
      </c>
      <c r="F48">
        <v>17166168</v>
      </c>
      <c r="H48">
        <v>2839044.6</v>
      </c>
      <c r="I48">
        <v>0</v>
      </c>
      <c r="J48">
        <v>159873745.5</v>
      </c>
      <c r="K48">
        <v>644899.5</v>
      </c>
      <c r="L48">
        <v>316476</v>
      </c>
      <c r="M48">
        <v>0</v>
      </c>
      <c r="N48">
        <v>2242944</v>
      </c>
      <c r="O48">
        <v>5399579.7000000002</v>
      </c>
      <c r="P48">
        <v>52012379.249999993</v>
      </c>
      <c r="R48">
        <v>0</v>
      </c>
      <c r="S48">
        <v>0</v>
      </c>
      <c r="T48">
        <v>0</v>
      </c>
      <c r="U48">
        <v>2803812.75</v>
      </c>
      <c r="Y48">
        <v>17378503.521428574</v>
      </c>
    </row>
    <row r="49" spans="1:25">
      <c r="A49" t="s">
        <v>3015</v>
      </c>
      <c r="B49" s="18">
        <v>36355</v>
      </c>
      <c r="F49">
        <v>11278440</v>
      </c>
      <c r="H49">
        <v>1934252.46</v>
      </c>
      <c r="I49">
        <v>124785</v>
      </c>
      <c r="J49">
        <v>139644822.59999999</v>
      </c>
      <c r="K49">
        <v>6909637.5</v>
      </c>
      <c r="L49">
        <v>886132.8</v>
      </c>
      <c r="M49">
        <v>0</v>
      </c>
      <c r="N49">
        <v>20186496</v>
      </c>
      <c r="O49">
        <v>6638827.5</v>
      </c>
      <c r="P49">
        <v>220052373.75</v>
      </c>
      <c r="R49">
        <v>0</v>
      </c>
      <c r="S49">
        <v>0</v>
      </c>
      <c r="T49">
        <v>0</v>
      </c>
      <c r="U49">
        <v>19626689.25</v>
      </c>
      <c r="Y49">
        <v>30520175.489999998</v>
      </c>
    </row>
    <row r="50" spans="1:25">
      <c r="A50" t="s">
        <v>3015</v>
      </c>
      <c r="B50" s="18">
        <v>36362</v>
      </c>
      <c r="F50">
        <v>27374112</v>
      </c>
      <c r="H50">
        <v>252904.68</v>
      </c>
      <c r="I50">
        <v>0</v>
      </c>
      <c r="J50">
        <v>189363096</v>
      </c>
      <c r="K50">
        <v>1477242</v>
      </c>
      <c r="L50">
        <v>1186174.3500000001</v>
      </c>
      <c r="M50">
        <v>0</v>
      </c>
      <c r="N50">
        <v>7224254.9999999991</v>
      </c>
      <c r="O50">
        <v>3230896.05</v>
      </c>
      <c r="P50">
        <v>115195644.45</v>
      </c>
      <c r="R50">
        <v>0</v>
      </c>
      <c r="S50">
        <v>0</v>
      </c>
      <c r="T50">
        <v>0</v>
      </c>
      <c r="U50">
        <v>50468629.5</v>
      </c>
      <c r="Y50">
        <v>28269496.716428574</v>
      </c>
    </row>
    <row r="51" spans="1:25">
      <c r="A51" t="s">
        <v>3015</v>
      </c>
      <c r="B51" s="18">
        <v>36365</v>
      </c>
      <c r="F51">
        <v>19162720.5</v>
      </c>
      <c r="H51">
        <v>89671.26</v>
      </c>
      <c r="I51">
        <v>0</v>
      </c>
      <c r="J51">
        <v>94944057</v>
      </c>
      <c r="K51">
        <v>3218078.5</v>
      </c>
      <c r="L51">
        <v>2575421.25</v>
      </c>
      <c r="M51">
        <v>9448003.5</v>
      </c>
      <c r="N51">
        <v>2997635</v>
      </c>
      <c r="O51">
        <v>495849.15</v>
      </c>
      <c r="P51">
        <v>74354501.899999991</v>
      </c>
      <c r="R51">
        <v>0</v>
      </c>
      <c r="S51">
        <v>0</v>
      </c>
      <c r="T51">
        <v>0</v>
      </c>
      <c r="U51">
        <v>272239129.5</v>
      </c>
      <c r="Y51">
        <v>34251790.539999999</v>
      </c>
    </row>
    <row r="52" spans="1:25">
      <c r="A52" t="s">
        <v>3015</v>
      </c>
      <c r="B52" s="18">
        <v>36376</v>
      </c>
      <c r="F52">
        <v>3240750.8</v>
      </c>
      <c r="H52">
        <v>146305.74</v>
      </c>
      <c r="I52">
        <v>323129.84999999998</v>
      </c>
      <c r="J52">
        <v>49857709.70000001</v>
      </c>
      <c r="K52">
        <v>2540057.75</v>
      </c>
      <c r="L52">
        <v>9179174.7999999989</v>
      </c>
      <c r="M52">
        <v>1259733.8</v>
      </c>
      <c r="N52">
        <v>1498883.6</v>
      </c>
      <c r="O52">
        <v>110188.7</v>
      </c>
      <c r="P52">
        <v>122601619</v>
      </c>
      <c r="R52">
        <v>0</v>
      </c>
      <c r="S52">
        <v>0</v>
      </c>
      <c r="T52">
        <v>0</v>
      </c>
      <c r="U52">
        <v>328083053.5</v>
      </c>
      <c r="Y52">
        <v>37060043.374285713</v>
      </c>
    </row>
    <row r="53" spans="1:25">
      <c r="A53" t="s">
        <v>3015</v>
      </c>
      <c r="B53" s="18">
        <v>36383</v>
      </c>
      <c r="F53">
        <v>6738177.6000000006</v>
      </c>
      <c r="H53">
        <v>220789.8</v>
      </c>
      <c r="I53">
        <v>0</v>
      </c>
      <c r="J53">
        <v>2930642.1</v>
      </c>
      <c r="K53">
        <v>3221842.5</v>
      </c>
      <c r="L53">
        <v>13513525.199999997</v>
      </c>
      <c r="M53">
        <v>0</v>
      </c>
      <c r="N53">
        <v>2408191.2000000002</v>
      </c>
      <c r="O53">
        <v>44258.85</v>
      </c>
      <c r="P53">
        <v>63314581.5</v>
      </c>
      <c r="R53">
        <v>0</v>
      </c>
      <c r="S53">
        <v>0</v>
      </c>
      <c r="T53">
        <v>0</v>
      </c>
      <c r="U53">
        <v>120119634</v>
      </c>
      <c r="Y53">
        <v>15179403.053571429</v>
      </c>
    </row>
    <row r="54" spans="1:25">
      <c r="A54" t="s">
        <v>3015</v>
      </c>
      <c r="B54" s="18">
        <v>36390</v>
      </c>
      <c r="F54">
        <v>4146254.7</v>
      </c>
      <c r="H54">
        <v>606044.46</v>
      </c>
      <c r="I54">
        <v>0</v>
      </c>
      <c r="J54">
        <v>27968959.099999994</v>
      </c>
      <c r="K54">
        <v>1203185.25</v>
      </c>
      <c r="L54">
        <v>18043184.799999997</v>
      </c>
      <c r="M54">
        <v>1259733.8</v>
      </c>
      <c r="N54">
        <v>11991068.799999999</v>
      </c>
      <c r="O54">
        <v>385660.45</v>
      </c>
      <c r="P54">
        <v>153252023.75</v>
      </c>
      <c r="R54">
        <v>0</v>
      </c>
      <c r="S54">
        <v>0</v>
      </c>
      <c r="T54">
        <v>0</v>
      </c>
      <c r="U54">
        <v>98373325</v>
      </c>
      <c r="Y54">
        <v>22659245.722142857</v>
      </c>
    </row>
    <row r="55" spans="1:25">
      <c r="A55" t="s">
        <v>4038</v>
      </c>
      <c r="B55" s="13">
        <v>36308</v>
      </c>
      <c r="D55">
        <v>269319162</v>
      </c>
      <c r="F55">
        <v>6325703.8999999994</v>
      </c>
      <c r="G55">
        <v>0</v>
      </c>
      <c r="H55">
        <v>9216428.7599999998</v>
      </c>
      <c r="J55">
        <v>30055207.300000001</v>
      </c>
      <c r="K55">
        <v>634560</v>
      </c>
      <c r="L55">
        <v>0</v>
      </c>
      <c r="R55">
        <v>0</v>
      </c>
      <c r="S55">
        <v>0</v>
      </c>
      <c r="T55">
        <v>0</v>
      </c>
      <c r="U55">
        <v>0</v>
      </c>
      <c r="V55">
        <v>0</v>
      </c>
      <c r="Y55">
        <v>26295921.829999998</v>
      </c>
    </row>
    <row r="56" spans="1:25">
      <c r="A56" t="s">
        <v>4038</v>
      </c>
      <c r="B56" s="18">
        <v>36313</v>
      </c>
      <c r="D56">
        <v>179540658</v>
      </c>
      <c r="F56">
        <v>1867341.15</v>
      </c>
      <c r="G56">
        <v>0</v>
      </c>
      <c r="H56">
        <v>11680449.479999999</v>
      </c>
      <c r="J56">
        <v>39805299.899999999</v>
      </c>
      <c r="K56">
        <v>382320</v>
      </c>
      <c r="L56">
        <v>356035.5</v>
      </c>
      <c r="R56">
        <v>0</v>
      </c>
      <c r="S56">
        <v>0</v>
      </c>
      <c r="T56">
        <v>0</v>
      </c>
      <c r="U56">
        <v>0</v>
      </c>
      <c r="V56">
        <v>0</v>
      </c>
      <c r="Y56">
        <v>19469342.002500005</v>
      </c>
    </row>
    <row r="57" spans="1:25">
      <c r="A57" t="s">
        <v>4038</v>
      </c>
      <c r="B57" s="18">
        <v>36320</v>
      </c>
      <c r="D57">
        <v>6713964.0000000009</v>
      </c>
      <c r="F57">
        <v>7836710.3999999994</v>
      </c>
      <c r="G57">
        <v>0</v>
      </c>
      <c r="H57">
        <v>1285933.32</v>
      </c>
      <c r="J57">
        <v>20881468.800000001</v>
      </c>
      <c r="K57">
        <v>8793360</v>
      </c>
      <c r="L57">
        <v>2207420.1</v>
      </c>
      <c r="R57">
        <v>0</v>
      </c>
      <c r="S57">
        <v>0</v>
      </c>
      <c r="T57">
        <v>0</v>
      </c>
      <c r="U57">
        <v>0</v>
      </c>
      <c r="V57">
        <v>0</v>
      </c>
      <c r="Y57">
        <v>3976571.3850000002</v>
      </c>
    </row>
    <row r="58" spans="1:25">
      <c r="A58" t="s">
        <v>4038</v>
      </c>
      <c r="B58" s="18">
        <v>36327</v>
      </c>
      <c r="D58">
        <v>16571270</v>
      </c>
      <c r="F58">
        <v>5106291.0999999996</v>
      </c>
      <c r="G58">
        <v>0</v>
      </c>
      <c r="H58">
        <v>285670.98</v>
      </c>
      <c r="J58">
        <v>48738174</v>
      </c>
      <c r="K58">
        <v>23796000</v>
      </c>
      <c r="L58">
        <v>9528810.75</v>
      </c>
      <c r="R58">
        <v>0</v>
      </c>
      <c r="S58">
        <v>0</v>
      </c>
      <c r="T58">
        <v>0</v>
      </c>
      <c r="U58">
        <v>0</v>
      </c>
      <c r="V58">
        <v>0</v>
      </c>
      <c r="Y58">
        <v>8668851.4024999999</v>
      </c>
    </row>
    <row r="59" spans="1:25">
      <c r="A59" t="s">
        <v>4038</v>
      </c>
      <c r="B59" s="18">
        <v>36334</v>
      </c>
      <c r="D59">
        <v>1504854</v>
      </c>
      <c r="F59">
        <v>4163252.4</v>
      </c>
      <c r="G59">
        <v>0</v>
      </c>
      <c r="H59">
        <v>205178.4</v>
      </c>
      <c r="J59">
        <v>67864773.600000009</v>
      </c>
      <c r="K59">
        <v>36447840</v>
      </c>
      <c r="L59">
        <v>23854378.5</v>
      </c>
      <c r="R59">
        <v>0</v>
      </c>
      <c r="S59">
        <v>0</v>
      </c>
      <c r="T59">
        <v>0</v>
      </c>
      <c r="U59">
        <v>0</v>
      </c>
      <c r="V59">
        <v>0</v>
      </c>
      <c r="Y59">
        <v>11170023.075000001</v>
      </c>
    </row>
    <row r="60" spans="1:25">
      <c r="A60" t="s">
        <v>4038</v>
      </c>
      <c r="B60" s="18">
        <v>36341</v>
      </c>
      <c r="D60">
        <v>231516</v>
      </c>
      <c r="F60">
        <v>1285710.3</v>
      </c>
      <c r="G60">
        <v>0</v>
      </c>
      <c r="H60">
        <v>168603.12</v>
      </c>
      <c r="J60">
        <v>88093696.5</v>
      </c>
      <c r="K60">
        <v>75699360</v>
      </c>
      <c r="L60">
        <v>29372928.75</v>
      </c>
      <c r="R60">
        <v>0</v>
      </c>
      <c r="S60">
        <v>0</v>
      </c>
      <c r="T60">
        <v>0</v>
      </c>
      <c r="U60">
        <v>0</v>
      </c>
      <c r="V60">
        <v>0</v>
      </c>
      <c r="Y60">
        <v>16237651.2225</v>
      </c>
    </row>
    <row r="61" spans="1:25">
      <c r="A61" t="s">
        <v>4038</v>
      </c>
      <c r="B61" s="18">
        <v>36348</v>
      </c>
      <c r="D61">
        <v>115758</v>
      </c>
      <c r="F61">
        <v>7646400</v>
      </c>
      <c r="G61">
        <v>0</v>
      </c>
      <c r="H61">
        <v>296616.59999999998</v>
      </c>
      <c r="J61">
        <v>422197197.30000001</v>
      </c>
      <c r="K61">
        <v>2118955.5</v>
      </c>
      <c r="L61">
        <v>9019566</v>
      </c>
      <c r="R61">
        <v>0</v>
      </c>
      <c r="S61">
        <v>0</v>
      </c>
      <c r="T61">
        <v>0</v>
      </c>
      <c r="U61">
        <v>0</v>
      </c>
      <c r="V61">
        <v>0</v>
      </c>
      <c r="Y61">
        <v>36782874.450000003</v>
      </c>
    </row>
    <row r="62" spans="1:25">
      <c r="A62" t="s">
        <v>4038</v>
      </c>
      <c r="B62" s="18">
        <v>36355</v>
      </c>
      <c r="D62">
        <v>0</v>
      </c>
      <c r="F62">
        <v>8181648</v>
      </c>
      <c r="G62">
        <v>0</v>
      </c>
      <c r="H62">
        <v>172840.5</v>
      </c>
      <c r="J62">
        <v>418281921.89999992</v>
      </c>
      <c r="K62">
        <v>10963291.5</v>
      </c>
      <c r="L62">
        <v>4968673.2</v>
      </c>
      <c r="R62">
        <v>0</v>
      </c>
      <c r="S62">
        <v>0</v>
      </c>
      <c r="T62">
        <v>0</v>
      </c>
      <c r="U62">
        <v>0</v>
      </c>
      <c r="V62">
        <v>0</v>
      </c>
      <c r="Y62">
        <v>36880697.924999997</v>
      </c>
    </row>
    <row r="63" spans="1:25">
      <c r="A63" t="s">
        <v>4038</v>
      </c>
      <c r="B63" s="18">
        <v>36362</v>
      </c>
      <c r="D63">
        <v>0</v>
      </c>
      <c r="F63">
        <v>16822080</v>
      </c>
      <c r="G63">
        <v>0</v>
      </c>
      <c r="H63">
        <v>20517.84</v>
      </c>
      <c r="J63">
        <v>773232642</v>
      </c>
      <c r="K63">
        <v>3877760.25</v>
      </c>
      <c r="L63">
        <v>1324101.6000000001</v>
      </c>
      <c r="R63">
        <v>0</v>
      </c>
      <c r="S63">
        <v>0</v>
      </c>
      <c r="T63">
        <v>0</v>
      </c>
      <c r="U63">
        <v>0</v>
      </c>
      <c r="V63">
        <v>0</v>
      </c>
      <c r="Y63">
        <v>66273091.807500005</v>
      </c>
    </row>
    <row r="64" spans="1:25">
      <c r="A64" t="s">
        <v>4038</v>
      </c>
      <c r="B64" s="18">
        <v>36369</v>
      </c>
      <c r="D64">
        <v>0</v>
      </c>
      <c r="F64">
        <v>8524939.5</v>
      </c>
      <c r="G64">
        <v>0</v>
      </c>
      <c r="H64">
        <v>0</v>
      </c>
      <c r="J64">
        <v>39450645</v>
      </c>
      <c r="K64">
        <v>2695966.65</v>
      </c>
      <c r="L64">
        <v>1158588.8999999999</v>
      </c>
      <c r="R64">
        <v>0</v>
      </c>
      <c r="S64">
        <v>0</v>
      </c>
      <c r="T64">
        <v>0</v>
      </c>
      <c r="U64">
        <v>0</v>
      </c>
      <c r="V64">
        <v>0</v>
      </c>
      <c r="Y64">
        <v>4319178.3374999994</v>
      </c>
    </row>
    <row r="65" spans="1:25">
      <c r="A65" t="s">
        <v>4038</v>
      </c>
      <c r="B65" s="18">
        <v>36376</v>
      </c>
      <c r="D65">
        <v>0</v>
      </c>
      <c r="F65">
        <v>18683128.800000001</v>
      </c>
      <c r="G65">
        <v>0</v>
      </c>
      <c r="H65">
        <v>20071.8</v>
      </c>
      <c r="J65">
        <v>332139438</v>
      </c>
      <c r="K65">
        <v>18579291.75</v>
      </c>
      <c r="L65">
        <v>474714</v>
      </c>
      <c r="R65">
        <v>0</v>
      </c>
      <c r="S65">
        <v>0</v>
      </c>
      <c r="T65">
        <v>0</v>
      </c>
      <c r="U65">
        <v>0</v>
      </c>
      <c r="V65">
        <v>0</v>
      </c>
      <c r="Y65">
        <v>30824720.362499997</v>
      </c>
    </row>
    <row r="66" spans="1:25">
      <c r="A66" t="s">
        <v>4038</v>
      </c>
      <c r="B66" s="18">
        <v>36383</v>
      </c>
      <c r="D66">
        <v>0</v>
      </c>
      <c r="F66">
        <v>8652432.5999999996</v>
      </c>
      <c r="G66">
        <v>0</v>
      </c>
      <c r="H66">
        <v>80287.199999999997</v>
      </c>
      <c r="J66">
        <v>129925133.10000001</v>
      </c>
      <c r="K66">
        <v>10095106.5</v>
      </c>
      <c r="L66">
        <v>759542.4</v>
      </c>
      <c r="R66">
        <v>0</v>
      </c>
      <c r="S66">
        <v>0</v>
      </c>
      <c r="T66">
        <v>0</v>
      </c>
      <c r="U66">
        <v>0</v>
      </c>
      <c r="V66">
        <v>0</v>
      </c>
      <c r="Y66">
        <v>12459375.150000002</v>
      </c>
    </row>
    <row r="67" spans="1:25">
      <c r="A67" t="s">
        <v>4038</v>
      </c>
      <c r="B67" s="18">
        <v>36390</v>
      </c>
      <c r="D67">
        <v>0</v>
      </c>
      <c r="F67">
        <v>17776471.300000001</v>
      </c>
      <c r="G67">
        <v>0</v>
      </c>
      <c r="H67">
        <v>647409.84</v>
      </c>
      <c r="J67">
        <v>1306028785.8</v>
      </c>
      <c r="K67">
        <v>34491310.499999993</v>
      </c>
      <c r="L67">
        <v>1339450.3999999999</v>
      </c>
      <c r="R67">
        <v>0</v>
      </c>
      <c r="S67">
        <v>0</v>
      </c>
      <c r="T67">
        <v>0</v>
      </c>
      <c r="U67">
        <v>0</v>
      </c>
      <c r="V67">
        <v>0</v>
      </c>
      <c r="Y67">
        <v>113356952.31999999</v>
      </c>
    </row>
    <row r="68" spans="1:25">
      <c r="A68" t="s">
        <v>6726</v>
      </c>
      <c r="B68" s="13">
        <v>36307</v>
      </c>
      <c r="F68">
        <v>11081598.299999999</v>
      </c>
      <c r="H68">
        <v>0</v>
      </c>
      <c r="J68">
        <v>0</v>
      </c>
      <c r="K68">
        <v>509760</v>
      </c>
      <c r="L68">
        <v>0</v>
      </c>
      <c r="M68">
        <v>1011979.8</v>
      </c>
      <c r="N68">
        <v>0</v>
      </c>
      <c r="O68">
        <v>0</v>
      </c>
      <c r="P68">
        <v>0</v>
      </c>
      <c r="R68">
        <v>0</v>
      </c>
      <c r="S68">
        <v>0</v>
      </c>
      <c r="T68">
        <v>0</v>
      </c>
      <c r="U68">
        <v>255146960.25</v>
      </c>
      <c r="W68">
        <v>0</v>
      </c>
      <c r="Y68">
        <v>19125021.310714286</v>
      </c>
    </row>
    <row r="69" spans="1:25">
      <c r="A69" t="s">
        <v>6726</v>
      </c>
      <c r="B69" s="18">
        <v>36312</v>
      </c>
      <c r="F69">
        <v>8589734.7000000011</v>
      </c>
      <c r="H69">
        <v>0</v>
      </c>
      <c r="J69">
        <v>1305091.8</v>
      </c>
      <c r="K69">
        <v>1810080</v>
      </c>
      <c r="L69">
        <v>88640.1</v>
      </c>
      <c r="M69">
        <v>0</v>
      </c>
      <c r="N69">
        <v>0</v>
      </c>
      <c r="O69">
        <v>0</v>
      </c>
      <c r="P69">
        <v>0</v>
      </c>
      <c r="R69">
        <v>0</v>
      </c>
      <c r="S69">
        <v>0</v>
      </c>
      <c r="T69">
        <v>0</v>
      </c>
      <c r="U69">
        <v>88745161.75</v>
      </c>
      <c r="W69">
        <v>0</v>
      </c>
      <c r="Y69">
        <v>7181336.3107142858</v>
      </c>
    </row>
    <row r="70" spans="1:25">
      <c r="A70" t="s">
        <v>6726</v>
      </c>
      <c r="B70" s="18">
        <v>36319</v>
      </c>
      <c r="F70">
        <v>17072874.550000001</v>
      </c>
      <c r="H70">
        <v>0</v>
      </c>
      <c r="J70">
        <v>652545.9</v>
      </c>
      <c r="K70">
        <v>858240</v>
      </c>
      <c r="L70">
        <v>44320.05</v>
      </c>
      <c r="M70">
        <v>1574667.25</v>
      </c>
      <c r="N70">
        <v>0</v>
      </c>
      <c r="O70">
        <v>0</v>
      </c>
      <c r="P70">
        <v>0</v>
      </c>
      <c r="R70">
        <v>0</v>
      </c>
      <c r="S70">
        <v>0</v>
      </c>
      <c r="T70">
        <v>0</v>
      </c>
      <c r="U70">
        <v>280370714.5</v>
      </c>
      <c r="W70">
        <v>0</v>
      </c>
      <c r="Y70">
        <v>21469525.875</v>
      </c>
    </row>
    <row r="71" spans="1:25">
      <c r="A71" t="s">
        <v>6726</v>
      </c>
      <c r="B71" s="18">
        <v>36326</v>
      </c>
      <c r="F71">
        <v>9128301</v>
      </c>
      <c r="H71">
        <v>111048</v>
      </c>
      <c r="J71">
        <v>0</v>
      </c>
      <c r="K71">
        <v>27546720</v>
      </c>
      <c r="L71">
        <v>0</v>
      </c>
      <c r="M71">
        <v>2018718.65</v>
      </c>
      <c r="N71">
        <v>2792064</v>
      </c>
      <c r="O71">
        <v>0</v>
      </c>
      <c r="P71">
        <v>6477403.4999999991</v>
      </c>
      <c r="R71">
        <v>0</v>
      </c>
      <c r="S71">
        <v>0</v>
      </c>
      <c r="T71">
        <v>0</v>
      </c>
      <c r="U71">
        <v>57332954.5</v>
      </c>
      <c r="W71">
        <v>0</v>
      </c>
      <c r="Y71">
        <v>7529086.4035714287</v>
      </c>
    </row>
    <row r="72" spans="1:25">
      <c r="A72" t="s">
        <v>6726</v>
      </c>
      <c r="B72" s="18">
        <v>36333</v>
      </c>
      <c r="F72">
        <v>5754104.1499999994</v>
      </c>
      <c r="H72">
        <v>2720676</v>
      </c>
      <c r="J72">
        <v>0</v>
      </c>
      <c r="K72">
        <v>8249280</v>
      </c>
      <c r="L72">
        <v>487520.55</v>
      </c>
      <c r="M72">
        <v>3149334.5</v>
      </c>
      <c r="N72">
        <v>0</v>
      </c>
      <c r="O72">
        <v>0</v>
      </c>
      <c r="P72">
        <v>32252833.999999996</v>
      </c>
      <c r="R72">
        <v>0</v>
      </c>
      <c r="S72">
        <v>0</v>
      </c>
      <c r="T72">
        <v>0</v>
      </c>
      <c r="U72">
        <v>146590300.5</v>
      </c>
      <c r="W72">
        <v>0</v>
      </c>
      <c r="Y72">
        <v>14228860.692857143</v>
      </c>
    </row>
    <row r="73" spans="1:25">
      <c r="A73" t="s">
        <v>6726</v>
      </c>
      <c r="B73" s="18">
        <v>36340</v>
      </c>
      <c r="F73">
        <v>5479574.8499999996</v>
      </c>
      <c r="H73">
        <v>2395234.7999999998</v>
      </c>
      <c r="J73">
        <v>0</v>
      </c>
      <c r="K73">
        <v>13126320</v>
      </c>
      <c r="L73">
        <v>5020100.55</v>
      </c>
      <c r="M73">
        <v>0</v>
      </c>
      <c r="N73">
        <v>2242944</v>
      </c>
      <c r="O73">
        <v>0</v>
      </c>
      <c r="P73">
        <v>6477403.4999999991</v>
      </c>
      <c r="R73">
        <v>0</v>
      </c>
      <c r="S73">
        <v>0</v>
      </c>
      <c r="T73">
        <v>0</v>
      </c>
      <c r="U73">
        <v>95329633.5</v>
      </c>
      <c r="W73">
        <v>0</v>
      </c>
      <c r="Y73">
        <v>9290800.8000000007</v>
      </c>
    </row>
    <row r="74" spans="1:25">
      <c r="A74" t="s">
        <v>6726</v>
      </c>
      <c r="B74" s="18">
        <v>36347</v>
      </c>
      <c r="F74">
        <v>3603024</v>
      </c>
      <c r="H74">
        <v>683377.8</v>
      </c>
      <c r="J74">
        <v>0</v>
      </c>
      <c r="K74">
        <v>872358</v>
      </c>
      <c r="L74">
        <v>32774695.600000005</v>
      </c>
      <c r="M74">
        <v>629866.9</v>
      </c>
      <c r="N74">
        <v>5035008</v>
      </c>
      <c r="O74">
        <v>55094.35</v>
      </c>
      <c r="P74">
        <v>0</v>
      </c>
      <c r="R74">
        <v>0</v>
      </c>
      <c r="S74">
        <v>0</v>
      </c>
      <c r="T74">
        <v>0</v>
      </c>
      <c r="U74">
        <v>262291138.5</v>
      </c>
      <c r="W74">
        <v>0</v>
      </c>
      <c r="Y74">
        <v>21853183.08214286</v>
      </c>
    </row>
    <row r="75" spans="1:25">
      <c r="A75" t="s">
        <v>6726</v>
      </c>
      <c r="B75" s="18">
        <v>36354</v>
      </c>
      <c r="F75">
        <v>8807976</v>
      </c>
      <c r="H75">
        <v>232570.8</v>
      </c>
      <c r="J75">
        <v>812302.9</v>
      </c>
      <c r="K75">
        <v>3497066</v>
      </c>
      <c r="L75">
        <v>32433485.599999998</v>
      </c>
      <c r="M75">
        <v>505989.9</v>
      </c>
      <c r="N75">
        <v>25770624</v>
      </c>
      <c r="O75">
        <v>44258.85</v>
      </c>
      <c r="P75">
        <v>16983326.499999996</v>
      </c>
      <c r="R75">
        <v>0</v>
      </c>
      <c r="S75">
        <v>0</v>
      </c>
      <c r="T75">
        <v>0</v>
      </c>
      <c r="U75">
        <v>265094951.25</v>
      </c>
      <c r="W75">
        <v>0</v>
      </c>
      <c r="Y75">
        <v>25298753.699999999</v>
      </c>
    </row>
    <row r="76" spans="1:25">
      <c r="A76" t="s">
        <v>6726</v>
      </c>
      <c r="B76" s="18">
        <v>36361</v>
      </c>
      <c r="F76">
        <v>10437336</v>
      </c>
      <c r="H76">
        <v>169495.2</v>
      </c>
      <c r="J76">
        <v>4383405</v>
      </c>
      <c r="K76">
        <v>3508449.75</v>
      </c>
      <c r="L76">
        <v>10620398.25</v>
      </c>
      <c r="M76">
        <v>252994.95</v>
      </c>
      <c r="N76">
        <v>0</v>
      </c>
      <c r="O76">
        <v>177035.4</v>
      </c>
      <c r="P76">
        <v>93863117.700000003</v>
      </c>
      <c r="R76">
        <v>0</v>
      </c>
      <c r="S76">
        <v>0</v>
      </c>
      <c r="T76">
        <v>0</v>
      </c>
      <c r="U76">
        <v>176640203.25</v>
      </c>
      <c r="W76">
        <v>0</v>
      </c>
      <c r="Y76">
        <v>21432316.821428571</v>
      </c>
    </row>
    <row r="77" spans="1:25">
      <c r="A77" t="s">
        <v>6726</v>
      </c>
      <c r="B77" s="18">
        <v>36368</v>
      </c>
      <c r="F77">
        <v>10640841.75</v>
      </c>
      <c r="H77">
        <v>136042.20000000001</v>
      </c>
      <c r="J77">
        <v>1753362</v>
      </c>
      <c r="K77">
        <v>4690243.3499999996</v>
      </c>
      <c r="L77">
        <v>1241345.25</v>
      </c>
      <c r="M77">
        <v>252994.95</v>
      </c>
      <c r="N77">
        <v>1204042.5</v>
      </c>
      <c r="O77">
        <v>132776.54999999999</v>
      </c>
      <c r="P77">
        <v>81063601.649999991</v>
      </c>
      <c r="R77">
        <v>0</v>
      </c>
      <c r="S77">
        <v>0</v>
      </c>
      <c r="T77">
        <v>0</v>
      </c>
      <c r="U77">
        <v>19626689.25</v>
      </c>
      <c r="W77">
        <v>0</v>
      </c>
      <c r="Y77">
        <v>8624424.2464285716</v>
      </c>
    </row>
    <row r="78" spans="1:25">
      <c r="A78" t="s">
        <v>6726</v>
      </c>
      <c r="B78" s="18">
        <v>36375</v>
      </c>
      <c r="F78">
        <v>13438070.1</v>
      </c>
      <c r="H78">
        <v>82517.399999999994</v>
      </c>
      <c r="J78">
        <v>4884403.5</v>
      </c>
      <c r="K78">
        <v>1503526.5</v>
      </c>
      <c r="L78">
        <v>443066.4</v>
      </c>
      <c r="M78">
        <v>0</v>
      </c>
      <c r="N78">
        <v>0</v>
      </c>
      <c r="O78">
        <v>0</v>
      </c>
      <c r="P78">
        <v>7034953.4999999991</v>
      </c>
      <c r="R78">
        <v>0</v>
      </c>
      <c r="S78">
        <v>0</v>
      </c>
      <c r="T78">
        <v>0</v>
      </c>
      <c r="U78">
        <v>0</v>
      </c>
      <c r="W78">
        <v>0</v>
      </c>
      <c r="Y78">
        <v>1956181.2428571428</v>
      </c>
    </row>
    <row r="79" spans="1:25">
      <c r="A79" t="s">
        <v>6726</v>
      </c>
      <c r="B79" s="18">
        <v>36382</v>
      </c>
      <c r="F79">
        <v>8314716.2000000002</v>
      </c>
      <c r="H79">
        <v>62991.6</v>
      </c>
      <c r="J79">
        <v>976880.7</v>
      </c>
      <c r="K79">
        <v>938035.5</v>
      </c>
      <c r="L79">
        <v>2173314</v>
      </c>
      <c r="M79">
        <v>0</v>
      </c>
      <c r="N79">
        <v>0</v>
      </c>
      <c r="O79">
        <v>44258.85</v>
      </c>
      <c r="P79">
        <v>3517476.75</v>
      </c>
      <c r="R79">
        <v>0</v>
      </c>
      <c r="S79">
        <v>0</v>
      </c>
      <c r="T79">
        <v>0</v>
      </c>
      <c r="U79">
        <v>0</v>
      </c>
      <c r="W79">
        <v>0</v>
      </c>
      <c r="Y79">
        <v>1144833.8285714285</v>
      </c>
    </row>
    <row r="80" spans="1:25">
      <c r="A80" t="s">
        <v>6726</v>
      </c>
      <c r="B80" s="18">
        <v>36389</v>
      </c>
      <c r="F80">
        <v>497706.3</v>
      </c>
      <c r="H80">
        <v>0</v>
      </c>
      <c r="J80">
        <v>0</v>
      </c>
      <c r="K80">
        <v>0</v>
      </c>
      <c r="L80">
        <v>1519084.8</v>
      </c>
      <c r="M80">
        <v>252994.95</v>
      </c>
      <c r="N80">
        <v>0</v>
      </c>
      <c r="O80">
        <v>0</v>
      </c>
      <c r="P80">
        <v>0</v>
      </c>
      <c r="R80">
        <v>0</v>
      </c>
      <c r="S80">
        <v>0</v>
      </c>
      <c r="T80">
        <v>0</v>
      </c>
      <c r="U80">
        <v>0</v>
      </c>
      <c r="W80">
        <v>0</v>
      </c>
      <c r="Y80">
        <v>162127.57500000001</v>
      </c>
    </row>
  </sheetData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1:L3433"/>
  <sheetViews>
    <sheetView workbookViewId="0">
      <pane ySplit="525" topLeftCell="A3191" activePane="bottomLeft"/>
      <selection activeCell="D509" sqref="D1:D65536"/>
      <selection pane="bottomLeft" activeCell="H3200" sqref="H3200:J3238"/>
    </sheetView>
  </sheetViews>
  <sheetFormatPr defaultColWidth="11.42578125" defaultRowHeight="12"/>
  <cols>
    <col min="1" max="1" width="10.85546875" style="7" customWidth="1"/>
  </cols>
  <sheetData>
    <row r="1" spans="1:12">
      <c r="A1" s="6" t="s">
        <v>7030</v>
      </c>
      <c r="B1" s="1" t="s">
        <v>7031</v>
      </c>
      <c r="C1" s="2" t="s">
        <v>7032</v>
      </c>
      <c r="D1" s="1" t="s">
        <v>7033</v>
      </c>
      <c r="E1" s="1" t="s">
        <v>321</v>
      </c>
      <c r="F1" s="1" t="s">
        <v>7034</v>
      </c>
      <c r="G1" s="1" t="s">
        <v>7035</v>
      </c>
      <c r="H1" s="4" t="s">
        <v>6855</v>
      </c>
      <c r="I1" s="1" t="s">
        <v>7034</v>
      </c>
      <c r="J1" s="1" t="s">
        <v>7035</v>
      </c>
      <c r="K1" s="4"/>
      <c r="L1" s="4"/>
    </row>
    <row r="2" spans="1:12">
      <c r="A2" s="6">
        <v>36308</v>
      </c>
      <c r="B2" s="3" t="s">
        <v>1912</v>
      </c>
      <c r="C2" s="2">
        <v>1</v>
      </c>
      <c r="D2" s="3" t="s">
        <v>5889</v>
      </c>
      <c r="E2" s="1">
        <v>116402.1</v>
      </c>
      <c r="F2" s="5">
        <v>16724.345026637071</v>
      </c>
      <c r="G2" s="1">
        <v>9655.8051031490922</v>
      </c>
      <c r="H2" s="1">
        <v>134211621.3</v>
      </c>
      <c r="I2" s="1">
        <v>19283169.815712541</v>
      </c>
      <c r="J2">
        <v>11133143.283930903</v>
      </c>
      <c r="K2" s="1"/>
      <c r="L2" s="1"/>
    </row>
    <row r="3" spans="1:12">
      <c r="A3" s="6">
        <v>36308</v>
      </c>
      <c r="B3" s="3" t="s">
        <v>1912</v>
      </c>
      <c r="C3" s="2">
        <v>2</v>
      </c>
      <c r="D3" s="3" t="s">
        <v>5889</v>
      </c>
      <c r="E3" s="1">
        <v>143767.5</v>
      </c>
      <c r="F3" s="5"/>
      <c r="G3" s="1"/>
      <c r="H3" s="1">
        <v>165763927.5</v>
      </c>
      <c r="I3" s="1"/>
      <c r="K3" s="1"/>
      <c r="L3" s="1"/>
    </row>
    <row r="4" spans="1:12">
      <c r="A4" s="6">
        <v>36308</v>
      </c>
      <c r="B4" s="3" t="s">
        <v>1912</v>
      </c>
      <c r="C4" s="2">
        <v>3</v>
      </c>
      <c r="D4" s="3" t="s">
        <v>5889</v>
      </c>
      <c r="E4" s="1">
        <v>113427.6</v>
      </c>
      <c r="F4" s="5"/>
      <c r="G4" s="1"/>
      <c r="H4" s="1">
        <v>130782022.8</v>
      </c>
      <c r="I4" s="1"/>
      <c r="K4" s="1"/>
      <c r="L4" s="1"/>
    </row>
    <row r="5" spans="1:12">
      <c r="A5" s="6">
        <v>36313</v>
      </c>
      <c r="B5" s="3" t="s">
        <v>1912</v>
      </c>
      <c r="C5" s="2">
        <v>1</v>
      </c>
      <c r="D5" s="3" t="s">
        <v>5889</v>
      </c>
      <c r="E5" s="1">
        <v>100835.55</v>
      </c>
      <c r="F5" s="5">
        <v>22649.283397107731</v>
      </c>
      <c r="G5" s="1">
        <v>13076.56986627227</v>
      </c>
      <c r="H5" s="1">
        <v>116263389.15000001</v>
      </c>
      <c r="I5" s="1">
        <v>26114623.756865211</v>
      </c>
      <c r="J5">
        <v>15077285.055811927</v>
      </c>
      <c r="K5" s="1"/>
      <c r="L5" s="1"/>
    </row>
    <row r="6" spans="1:12">
      <c r="A6" s="6">
        <v>36313</v>
      </c>
      <c r="B6" s="3" t="s">
        <v>1912</v>
      </c>
      <c r="C6" s="2">
        <v>2</v>
      </c>
      <c r="D6" s="3" t="s">
        <v>5889</v>
      </c>
      <c r="E6" s="1">
        <v>106982.85</v>
      </c>
      <c r="F6" s="5"/>
      <c r="G6" s="1"/>
      <c r="H6" s="1">
        <v>123351226.05000001</v>
      </c>
      <c r="I6" s="1"/>
      <c r="K6" s="1"/>
      <c r="L6" s="1"/>
    </row>
    <row r="7" spans="1:12">
      <c r="A7" s="6">
        <v>36313</v>
      </c>
      <c r="B7" s="3" t="s">
        <v>1912</v>
      </c>
      <c r="C7" s="2">
        <v>3</v>
      </c>
      <c r="D7" s="3" t="s">
        <v>5889</v>
      </c>
      <c r="E7" s="1">
        <v>142776</v>
      </c>
      <c r="F7" s="5"/>
      <c r="G7" s="1"/>
      <c r="H7" s="1">
        <v>164620728</v>
      </c>
      <c r="I7" s="1"/>
      <c r="K7" s="1"/>
      <c r="L7" s="1"/>
    </row>
    <row r="8" spans="1:12">
      <c r="A8" s="6">
        <v>36320</v>
      </c>
      <c r="B8" s="3" t="s">
        <v>1912</v>
      </c>
      <c r="C8" s="2">
        <v>1</v>
      </c>
      <c r="D8" s="3" t="s">
        <v>5889</v>
      </c>
      <c r="E8" s="1">
        <v>17648.7</v>
      </c>
      <c r="F8" s="5">
        <v>19562.054619658433</v>
      </c>
      <c r="G8" s="1">
        <v>11294.15750056196</v>
      </c>
      <c r="H8" s="1">
        <v>20348951.100000001</v>
      </c>
      <c r="I8" s="1">
        <v>22555048.976466175</v>
      </c>
      <c r="J8">
        <v>13022163.59814794</v>
      </c>
      <c r="K8" s="1"/>
      <c r="L8" s="1"/>
    </row>
    <row r="9" spans="1:12">
      <c r="A9" s="6">
        <v>36320</v>
      </c>
      <c r="B9" s="3" t="s">
        <v>1912</v>
      </c>
      <c r="C9" s="2">
        <v>2</v>
      </c>
      <c r="D9" s="3" t="s">
        <v>5889</v>
      </c>
      <c r="E9" s="1">
        <v>47195.4</v>
      </c>
      <c r="F9" s="5"/>
      <c r="G9" s="1"/>
      <c r="H9" s="1">
        <v>54416296.199999996</v>
      </c>
      <c r="I9" s="1"/>
      <c r="K9" s="1"/>
      <c r="L9" s="1"/>
    </row>
    <row r="10" spans="1:12">
      <c r="A10" s="6">
        <v>36320</v>
      </c>
      <c r="B10" s="3" t="s">
        <v>1912</v>
      </c>
      <c r="C10" s="2">
        <v>3</v>
      </c>
      <c r="D10" s="3" t="s">
        <v>5889</v>
      </c>
      <c r="E10" s="1">
        <v>54631.65</v>
      </c>
      <c r="F10" s="5"/>
      <c r="G10" s="1"/>
      <c r="H10" s="1">
        <v>62990292.449999996</v>
      </c>
      <c r="I10" s="1"/>
      <c r="K10" s="1"/>
      <c r="L10" s="1"/>
    </row>
    <row r="11" spans="1:12">
      <c r="A11" s="6">
        <v>36327</v>
      </c>
      <c r="B11" s="3" t="s">
        <v>1912</v>
      </c>
      <c r="C11" s="2">
        <v>1</v>
      </c>
      <c r="D11" s="3" t="s">
        <v>5889</v>
      </c>
      <c r="E11" s="1">
        <v>63951.75</v>
      </c>
      <c r="F11" s="5">
        <v>10807.501604441235</v>
      </c>
      <c r="G11" s="1">
        <v>6239.7139605914599</v>
      </c>
      <c r="H11" s="1">
        <v>73736367.75</v>
      </c>
      <c r="I11" s="1">
        <v>12461049.349920748</v>
      </c>
      <c r="J11">
        <v>7194390.1965619549</v>
      </c>
      <c r="K11" s="1"/>
      <c r="L11" s="1"/>
    </row>
    <row r="12" spans="1:12">
      <c r="A12" s="6">
        <v>36327</v>
      </c>
      <c r="B12" s="3" t="s">
        <v>1912</v>
      </c>
      <c r="C12" s="2">
        <v>2</v>
      </c>
      <c r="D12" s="3" t="s">
        <v>5889</v>
      </c>
      <c r="E12" s="1">
        <v>70099.05</v>
      </c>
      <c r="F12" s="5"/>
      <c r="G12" s="1"/>
      <c r="H12" s="1">
        <v>80824204.649999991</v>
      </c>
      <c r="I12" s="1"/>
      <c r="K12" s="1"/>
      <c r="L12" s="1"/>
    </row>
    <row r="13" spans="1:12">
      <c r="A13" s="6">
        <v>36327</v>
      </c>
      <c r="B13" s="3" t="s">
        <v>1912</v>
      </c>
      <c r="C13" s="2">
        <v>3</v>
      </c>
      <c r="D13" s="3" t="s">
        <v>5889</v>
      </c>
      <c r="E13" s="1">
        <v>49079.25</v>
      </c>
      <c r="F13" s="5"/>
      <c r="G13" s="1"/>
      <c r="H13" s="1">
        <v>56588375.25</v>
      </c>
      <c r="I13" s="1"/>
      <c r="K13" s="1"/>
      <c r="L13" s="1"/>
    </row>
    <row r="14" spans="1:12">
      <c r="A14" s="6">
        <v>36334</v>
      </c>
      <c r="B14" s="3" t="s">
        <v>1912</v>
      </c>
      <c r="C14" s="2">
        <v>1</v>
      </c>
      <c r="D14" s="3" t="s">
        <v>5889</v>
      </c>
      <c r="E14" s="1">
        <v>8328.6</v>
      </c>
      <c r="F14" s="5">
        <v>1144.8855838030283</v>
      </c>
      <c r="G14" s="1">
        <v>661</v>
      </c>
      <c r="H14" s="1">
        <v>9602875.8000000007</v>
      </c>
      <c r="I14" s="1">
        <v>1320053.0781248917</v>
      </c>
      <c r="J14">
        <v>762133</v>
      </c>
      <c r="K14" s="1"/>
      <c r="L14" s="1"/>
    </row>
    <row r="15" spans="1:12">
      <c r="A15" s="6">
        <v>36334</v>
      </c>
      <c r="B15" s="3" t="s">
        <v>1912</v>
      </c>
      <c r="C15" s="2">
        <v>2</v>
      </c>
      <c r="D15" s="3" t="s">
        <v>5889</v>
      </c>
      <c r="E15" s="1">
        <v>6345.6</v>
      </c>
      <c r="F15" s="5"/>
      <c r="G15" s="1"/>
      <c r="H15" s="1">
        <v>7316476.7999999998</v>
      </c>
      <c r="I15" s="1"/>
      <c r="K15" s="1"/>
      <c r="L15" s="1"/>
    </row>
    <row r="16" spans="1:12">
      <c r="A16" s="6">
        <v>36334</v>
      </c>
      <c r="B16" s="3" t="s">
        <v>1912</v>
      </c>
      <c r="C16" s="2">
        <v>3</v>
      </c>
      <c r="D16" s="3" t="s">
        <v>5889</v>
      </c>
      <c r="E16" s="1">
        <v>6345.6</v>
      </c>
      <c r="F16" s="5"/>
      <c r="G16" s="1"/>
      <c r="H16" s="1">
        <v>7316476.7999999998</v>
      </c>
      <c r="I16" s="1"/>
      <c r="K16" s="1"/>
      <c r="L16" s="1"/>
    </row>
    <row r="17" spans="1:12">
      <c r="A17" s="6">
        <v>36341</v>
      </c>
      <c r="B17" s="3" t="s">
        <v>1912</v>
      </c>
      <c r="C17" s="2">
        <v>1</v>
      </c>
      <c r="D17" s="3" t="s">
        <v>5889</v>
      </c>
      <c r="E17" s="1">
        <v>5056.6499999999996</v>
      </c>
      <c r="F17" s="5">
        <v>1820.1520492804987</v>
      </c>
      <c r="G17" s="1">
        <v>1050.865275618145</v>
      </c>
      <c r="H17" s="1">
        <v>5830317.4500000002</v>
      </c>
      <c r="I17" s="1">
        <v>2098635.3128204155</v>
      </c>
      <c r="J17">
        <v>1211647.6627877215</v>
      </c>
      <c r="K17" s="1"/>
      <c r="L17" s="1"/>
    </row>
    <row r="18" spans="1:12">
      <c r="A18" s="6">
        <v>36341</v>
      </c>
      <c r="B18" s="3" t="s">
        <v>1912</v>
      </c>
      <c r="C18" s="2">
        <v>2</v>
      </c>
      <c r="D18" s="3" t="s">
        <v>5889</v>
      </c>
      <c r="E18" s="1">
        <v>8427.75</v>
      </c>
      <c r="F18" s="5"/>
      <c r="G18" s="1"/>
      <c r="H18" s="1">
        <v>9717195.75</v>
      </c>
      <c r="I18" s="1"/>
      <c r="K18" s="1"/>
      <c r="L18" s="1"/>
    </row>
    <row r="19" spans="1:12">
      <c r="A19" s="6">
        <v>36341</v>
      </c>
      <c r="B19" s="3" t="s">
        <v>1912</v>
      </c>
      <c r="C19" s="2">
        <v>3</v>
      </c>
      <c r="D19" s="3" t="s">
        <v>5889</v>
      </c>
      <c r="E19" s="1">
        <v>5552.4</v>
      </c>
      <c r="F19" s="5"/>
      <c r="G19" s="1"/>
      <c r="H19" s="1">
        <v>6401917.2000000002</v>
      </c>
      <c r="I19" s="1"/>
      <c r="K19" s="1"/>
      <c r="L19" s="1"/>
    </row>
    <row r="20" spans="1:12">
      <c r="A20" s="6">
        <v>36348</v>
      </c>
      <c r="B20" s="3" t="s">
        <v>1912</v>
      </c>
      <c r="C20" s="2">
        <v>1</v>
      </c>
      <c r="D20" s="3" t="s">
        <v>5889</v>
      </c>
      <c r="E20" s="1">
        <v>7337.1</v>
      </c>
      <c r="F20" s="5">
        <v>942.35976808223324</v>
      </c>
      <c r="G20" s="1">
        <v>544.07166577575072</v>
      </c>
      <c r="H20" s="1">
        <v>10565424</v>
      </c>
      <c r="I20" s="1">
        <v>1356998.0660384155</v>
      </c>
      <c r="J20">
        <v>783463.19871708087</v>
      </c>
      <c r="K20" s="1"/>
      <c r="L20" s="1"/>
    </row>
    <row r="21" spans="1:12">
      <c r="A21" s="6">
        <v>36348</v>
      </c>
      <c r="B21" s="3" t="s">
        <v>1912</v>
      </c>
      <c r="C21" s="2">
        <v>2</v>
      </c>
      <c r="D21" s="3" t="s">
        <v>5889</v>
      </c>
      <c r="E21" s="1">
        <v>6345.6</v>
      </c>
      <c r="F21" s="5"/>
      <c r="G21" s="1"/>
      <c r="H21" s="1">
        <v>9137664</v>
      </c>
      <c r="I21" s="1"/>
      <c r="K21" s="1"/>
      <c r="L21" s="1"/>
    </row>
    <row r="22" spans="1:12">
      <c r="A22" s="6">
        <v>36348</v>
      </c>
      <c r="B22" s="3" t="s">
        <v>1912</v>
      </c>
      <c r="C22" s="2">
        <v>3</v>
      </c>
      <c r="D22" s="3" t="s">
        <v>5889</v>
      </c>
      <c r="E22" s="1">
        <v>5453.25</v>
      </c>
      <c r="F22" s="5"/>
      <c r="G22" s="1"/>
      <c r="H22" s="1">
        <v>7852680</v>
      </c>
      <c r="I22" s="1"/>
      <c r="K22" s="1"/>
      <c r="L22" s="1"/>
    </row>
    <row r="23" spans="1:12">
      <c r="A23" s="6">
        <v>36355</v>
      </c>
      <c r="B23" s="3" t="s">
        <v>1912</v>
      </c>
      <c r="C23" s="2">
        <v>1</v>
      </c>
      <c r="D23" s="3" t="s">
        <v>5889</v>
      </c>
      <c r="E23" s="1">
        <v>1487.25</v>
      </c>
      <c r="F23" s="5">
        <v>412.79436769413417</v>
      </c>
      <c r="G23" s="1">
        <v>238.32693930816973</v>
      </c>
      <c r="H23" s="1">
        <v>2141640</v>
      </c>
      <c r="I23" s="1">
        <v>594423.88947955391</v>
      </c>
      <c r="J23">
        <v>343190.7926037648</v>
      </c>
      <c r="K23" s="1"/>
      <c r="L23" s="1"/>
    </row>
    <row r="24" spans="1:12">
      <c r="A24" s="6">
        <v>36355</v>
      </c>
      <c r="B24" s="3" t="s">
        <v>1912</v>
      </c>
      <c r="C24" s="2">
        <v>2</v>
      </c>
      <c r="D24" s="3" t="s">
        <v>5889</v>
      </c>
      <c r="E24" s="1">
        <v>1685.55</v>
      </c>
      <c r="F24" s="5"/>
      <c r="G24" s="1"/>
      <c r="H24" s="1">
        <v>2427192</v>
      </c>
      <c r="I24" s="1"/>
      <c r="K24" s="1"/>
      <c r="L24" s="1"/>
    </row>
    <row r="25" spans="1:12">
      <c r="A25" s="6">
        <v>36355</v>
      </c>
      <c r="B25" s="3" t="s">
        <v>1912</v>
      </c>
      <c r="C25" s="2">
        <v>3</v>
      </c>
      <c r="D25" s="3" t="s">
        <v>5889</v>
      </c>
      <c r="E25" s="1">
        <v>892.35</v>
      </c>
      <c r="F25" s="5"/>
      <c r="G25" s="1"/>
      <c r="H25" s="1">
        <v>1284984</v>
      </c>
      <c r="I25" s="1"/>
      <c r="K25" s="1"/>
      <c r="L25" s="1"/>
    </row>
    <row r="26" spans="1:12">
      <c r="A26" s="6">
        <v>36362</v>
      </c>
      <c r="B26" s="3" t="s">
        <v>1912</v>
      </c>
      <c r="C26" s="2">
        <v>1</v>
      </c>
      <c r="D26" s="3" t="s">
        <v>5889</v>
      </c>
      <c r="E26" s="1">
        <v>2280.4499999999998</v>
      </c>
      <c r="F26" s="5">
        <v>396.6</v>
      </c>
      <c r="G26" s="1">
        <v>228.97711676060567</v>
      </c>
      <c r="H26" s="1">
        <v>3283848</v>
      </c>
      <c r="I26" s="1">
        <v>571104</v>
      </c>
      <c r="J26">
        <v>329727.04813527217</v>
      </c>
      <c r="K26" s="1"/>
      <c r="L26" s="1"/>
    </row>
    <row r="27" spans="1:12">
      <c r="A27" s="6">
        <v>36362</v>
      </c>
      <c r="B27" s="3" t="s">
        <v>1912</v>
      </c>
      <c r="C27" s="2">
        <v>2</v>
      </c>
      <c r="D27" s="3" t="s">
        <v>5889</v>
      </c>
      <c r="E27" s="1">
        <v>3073.65</v>
      </c>
      <c r="F27" s="5"/>
      <c r="G27" s="1"/>
      <c r="H27" s="1">
        <v>4426056</v>
      </c>
      <c r="I27" s="1"/>
      <c r="K27" s="1"/>
      <c r="L27" s="1"/>
    </row>
    <row r="28" spans="1:12">
      <c r="A28" s="6">
        <v>36362</v>
      </c>
      <c r="B28" s="3" t="s">
        <v>1912</v>
      </c>
      <c r="C28" s="2">
        <v>3</v>
      </c>
      <c r="D28" s="3" t="s">
        <v>5889</v>
      </c>
      <c r="E28" s="1">
        <v>2677.05</v>
      </c>
      <c r="F28" s="5"/>
      <c r="G28" s="1"/>
      <c r="H28" s="1">
        <v>3854952</v>
      </c>
      <c r="I28" s="1"/>
      <c r="K28" s="1"/>
      <c r="L28" s="1"/>
    </row>
    <row r="29" spans="1:12">
      <c r="A29" s="6">
        <v>36369</v>
      </c>
      <c r="B29" s="3" t="s">
        <v>1912</v>
      </c>
      <c r="C29" s="2">
        <v>1</v>
      </c>
      <c r="D29" s="3" t="s">
        <v>5889</v>
      </c>
      <c r="E29" s="1">
        <v>1274.4000000000001</v>
      </c>
      <c r="F29" s="5">
        <v>91.971897881907225</v>
      </c>
      <c r="G29" s="1">
        <v>53.099999999999909</v>
      </c>
      <c r="H29" s="1">
        <v>1471932</v>
      </c>
      <c r="I29" s="1">
        <v>106227.54205360303</v>
      </c>
      <c r="J29">
        <v>61330.5</v>
      </c>
      <c r="K29" s="1"/>
      <c r="L29" s="1"/>
    </row>
    <row r="30" spans="1:12">
      <c r="A30" s="6">
        <v>36369</v>
      </c>
      <c r="B30" s="3" t="s">
        <v>1912</v>
      </c>
      <c r="C30" s="2">
        <v>2</v>
      </c>
      <c r="D30" s="3" t="s">
        <v>5889</v>
      </c>
      <c r="E30" s="1">
        <v>1115.0999999999999</v>
      </c>
      <c r="F30" s="5"/>
      <c r="G30" s="1"/>
      <c r="H30" s="1">
        <v>1287940.5</v>
      </c>
      <c r="I30" s="1"/>
      <c r="K30" s="1"/>
      <c r="L30" s="1"/>
    </row>
    <row r="31" spans="1:12">
      <c r="A31" s="6">
        <v>36369</v>
      </c>
      <c r="B31" s="3" t="s">
        <v>1912</v>
      </c>
      <c r="C31" s="2">
        <v>3</v>
      </c>
      <c r="D31" s="3" t="s">
        <v>5889</v>
      </c>
      <c r="E31" s="1">
        <v>1115.0999999999999</v>
      </c>
      <c r="F31" s="5"/>
      <c r="G31" s="1"/>
      <c r="H31" s="1">
        <v>1287940.5</v>
      </c>
      <c r="I31" s="1"/>
      <c r="K31" s="1"/>
      <c r="L31" s="1"/>
    </row>
    <row r="32" spans="1:12">
      <c r="A32" s="6">
        <v>36376</v>
      </c>
      <c r="B32" s="3" t="s">
        <v>1912</v>
      </c>
      <c r="C32" s="2">
        <v>1</v>
      </c>
      <c r="D32" s="3" t="s">
        <v>5889</v>
      </c>
      <c r="E32" s="1">
        <v>716.85</v>
      </c>
      <c r="F32" s="5">
        <v>229.92974470476852</v>
      </c>
      <c r="G32" s="1">
        <v>132.75</v>
      </c>
      <c r="H32" s="1">
        <v>1033697.7</v>
      </c>
      <c r="I32" s="1">
        <v>331558.69186427619</v>
      </c>
      <c r="J32">
        <v>191425.5</v>
      </c>
      <c r="K32" s="1"/>
      <c r="L32" s="1"/>
    </row>
    <row r="33" spans="1:12">
      <c r="A33" s="6">
        <v>36376</v>
      </c>
      <c r="B33" s="3" t="s">
        <v>1912</v>
      </c>
      <c r="C33" s="2">
        <v>2</v>
      </c>
      <c r="D33" s="3" t="s">
        <v>5889</v>
      </c>
      <c r="E33" s="1">
        <v>716.85</v>
      </c>
      <c r="F33" s="5"/>
      <c r="G33" s="1"/>
      <c r="H33" s="1">
        <v>1033697.7</v>
      </c>
      <c r="I33" s="1"/>
      <c r="K33" s="1"/>
      <c r="L33" s="1"/>
    </row>
    <row r="34" spans="1:12">
      <c r="A34" s="6">
        <v>36376</v>
      </c>
      <c r="B34" s="3" t="s">
        <v>1912</v>
      </c>
      <c r="C34" s="2">
        <v>3</v>
      </c>
      <c r="D34" s="3" t="s">
        <v>5889</v>
      </c>
      <c r="E34" s="1">
        <v>1115.0999999999999</v>
      </c>
      <c r="F34" s="5"/>
      <c r="G34" s="1"/>
      <c r="H34" s="1">
        <v>1607974.2</v>
      </c>
      <c r="I34" s="1"/>
      <c r="K34" s="1"/>
      <c r="L34" s="1"/>
    </row>
    <row r="35" spans="1:12">
      <c r="A35" s="6">
        <v>36383</v>
      </c>
      <c r="B35" s="3" t="s">
        <v>1912</v>
      </c>
      <c r="C35" s="2">
        <v>1</v>
      </c>
      <c r="D35" s="3" t="s">
        <v>5889</v>
      </c>
      <c r="E35" s="1">
        <v>11151</v>
      </c>
      <c r="F35" s="5">
        <v>2947.05</v>
      </c>
      <c r="G35" s="1">
        <v>1701.4801108152867</v>
      </c>
      <c r="H35" s="1">
        <v>16079742</v>
      </c>
      <c r="I35" s="1">
        <v>4249646.0999999996</v>
      </c>
      <c r="J35">
        <v>2453534.3197956434</v>
      </c>
      <c r="K35" s="1"/>
      <c r="L35" s="1"/>
    </row>
    <row r="36" spans="1:12">
      <c r="A36" s="6">
        <v>36383</v>
      </c>
      <c r="B36" s="3" t="s">
        <v>1912</v>
      </c>
      <c r="C36" s="2">
        <v>2</v>
      </c>
      <c r="D36" s="3" t="s">
        <v>5889</v>
      </c>
      <c r="E36" s="1">
        <v>5336.55</v>
      </c>
      <c r="F36" s="5"/>
      <c r="G36" s="1"/>
      <c r="H36" s="1">
        <v>7695305.1000000006</v>
      </c>
      <c r="I36" s="1"/>
      <c r="K36" s="1"/>
      <c r="L36" s="1"/>
    </row>
    <row r="37" spans="1:12">
      <c r="A37" s="6">
        <v>36383</v>
      </c>
      <c r="B37" s="3" t="s">
        <v>1912</v>
      </c>
      <c r="C37" s="2">
        <v>3</v>
      </c>
      <c r="D37" s="3" t="s">
        <v>5889</v>
      </c>
      <c r="E37" s="1">
        <v>7407.45</v>
      </c>
      <c r="F37" s="5"/>
      <c r="G37" s="1"/>
      <c r="H37" s="1">
        <v>10681542.9</v>
      </c>
      <c r="I37" s="1"/>
      <c r="K37" s="1"/>
      <c r="L37" s="1"/>
    </row>
    <row r="38" spans="1:12">
      <c r="A38" s="6">
        <v>36390</v>
      </c>
      <c r="B38" s="3" t="s">
        <v>1912</v>
      </c>
      <c r="C38" s="2">
        <v>1</v>
      </c>
      <c r="D38" s="3" t="s">
        <v>5889</v>
      </c>
      <c r="E38" s="1">
        <v>5495.85</v>
      </c>
      <c r="F38" s="5">
        <v>347.18630085301407</v>
      </c>
      <c r="G38" s="1">
        <v>200.44810425643809</v>
      </c>
      <c r="H38" s="1">
        <v>7925015.6999999993</v>
      </c>
      <c r="I38" s="1">
        <v>500642.64583004627</v>
      </c>
      <c r="J38">
        <v>289046.16633778368</v>
      </c>
      <c r="K38" s="1"/>
      <c r="L38" s="1"/>
    </row>
    <row r="39" spans="1:12">
      <c r="A39" s="6">
        <v>36390</v>
      </c>
      <c r="B39" s="3" t="s">
        <v>1912</v>
      </c>
      <c r="C39" s="2">
        <v>2</v>
      </c>
      <c r="D39" s="3" t="s">
        <v>5889</v>
      </c>
      <c r="E39" s="1">
        <v>4938.3</v>
      </c>
      <c r="F39" s="5"/>
      <c r="G39" s="1"/>
      <c r="H39" s="1">
        <v>7121028.6000000006</v>
      </c>
      <c r="I39" s="1"/>
      <c r="K39" s="1"/>
      <c r="L39" s="1"/>
    </row>
    <row r="40" spans="1:12">
      <c r="A40" s="6">
        <v>36390</v>
      </c>
      <c r="B40" s="3" t="s">
        <v>1912</v>
      </c>
      <c r="C40" s="2">
        <v>3</v>
      </c>
      <c r="D40" s="3" t="s">
        <v>5889</v>
      </c>
      <c r="E40" s="1">
        <v>4858.6499999999996</v>
      </c>
      <c r="F40" s="5"/>
      <c r="G40" s="1"/>
      <c r="H40" s="1">
        <v>7006173.3000000007</v>
      </c>
      <c r="I40" s="1"/>
      <c r="K40" s="1"/>
      <c r="L40" s="1"/>
    </row>
    <row r="41" spans="1:12">
      <c r="A41" s="6">
        <v>36308</v>
      </c>
      <c r="B41" s="3" t="s">
        <v>1912</v>
      </c>
      <c r="C41" s="2">
        <v>1</v>
      </c>
      <c r="D41" s="3" t="s">
        <v>3266</v>
      </c>
      <c r="E41" s="1">
        <v>0</v>
      </c>
      <c r="F41" s="5">
        <v>0</v>
      </c>
      <c r="G41" s="1">
        <v>0</v>
      </c>
      <c r="H41" s="1">
        <v>0</v>
      </c>
      <c r="I41" s="1">
        <v>0</v>
      </c>
      <c r="J41">
        <v>0</v>
      </c>
      <c r="K41" s="1"/>
      <c r="L41" s="1"/>
    </row>
    <row r="42" spans="1:12">
      <c r="A42" s="6">
        <v>36308</v>
      </c>
      <c r="B42" s="3" t="s">
        <v>1912</v>
      </c>
      <c r="C42" s="2">
        <v>2</v>
      </c>
      <c r="D42" s="3" t="s">
        <v>3266</v>
      </c>
      <c r="E42" s="1">
        <v>0</v>
      </c>
      <c r="F42" s="5"/>
      <c r="G42" s="1"/>
      <c r="H42" s="1">
        <v>0</v>
      </c>
      <c r="I42" s="1"/>
      <c r="K42" s="1"/>
      <c r="L42" s="1"/>
    </row>
    <row r="43" spans="1:12">
      <c r="A43" s="6">
        <v>36308</v>
      </c>
      <c r="B43" s="3" t="s">
        <v>1912</v>
      </c>
      <c r="C43" s="2">
        <v>3</v>
      </c>
      <c r="D43" s="3" t="s">
        <v>3266</v>
      </c>
      <c r="E43" s="1">
        <v>0</v>
      </c>
      <c r="F43" s="5"/>
      <c r="G43" s="1"/>
      <c r="H43" s="1">
        <v>0</v>
      </c>
      <c r="I43" s="1"/>
      <c r="K43" s="1"/>
      <c r="L43" s="1"/>
    </row>
    <row r="44" spans="1:12">
      <c r="A44" s="6">
        <v>36313</v>
      </c>
      <c r="B44" s="3" t="s">
        <v>1912</v>
      </c>
      <c r="C44" s="2">
        <v>1</v>
      </c>
      <c r="D44" s="3" t="s">
        <v>3266</v>
      </c>
      <c r="E44" s="1">
        <v>0</v>
      </c>
      <c r="F44" s="5">
        <v>0</v>
      </c>
      <c r="G44" s="1">
        <v>0</v>
      </c>
      <c r="H44" s="1">
        <v>0</v>
      </c>
      <c r="I44" s="1">
        <v>0</v>
      </c>
      <c r="J44">
        <v>0</v>
      </c>
      <c r="K44" s="1"/>
      <c r="L44" s="1"/>
    </row>
    <row r="45" spans="1:12">
      <c r="A45" s="6">
        <v>36313</v>
      </c>
      <c r="B45" s="3" t="s">
        <v>1912</v>
      </c>
      <c r="C45" s="2">
        <v>2</v>
      </c>
      <c r="D45" s="3" t="s">
        <v>3266</v>
      </c>
      <c r="E45" s="1">
        <v>0</v>
      </c>
      <c r="F45" s="5"/>
      <c r="G45" s="1"/>
      <c r="H45" s="1">
        <v>0</v>
      </c>
      <c r="I45" s="1"/>
      <c r="K45" s="1"/>
      <c r="L45" s="1"/>
    </row>
    <row r="46" spans="1:12">
      <c r="A46" s="6">
        <v>36313</v>
      </c>
      <c r="B46" s="3" t="s">
        <v>1912</v>
      </c>
      <c r="C46" s="2">
        <v>3</v>
      </c>
      <c r="D46" s="3" t="s">
        <v>3266</v>
      </c>
      <c r="E46" s="1">
        <v>0</v>
      </c>
      <c r="F46" s="5"/>
      <c r="G46" s="1"/>
      <c r="H46" s="1">
        <v>0</v>
      </c>
      <c r="I46" s="1"/>
      <c r="K46" s="1"/>
      <c r="L46" s="1"/>
    </row>
    <row r="47" spans="1:12">
      <c r="A47" s="6">
        <v>36320</v>
      </c>
      <c r="B47" s="3" t="s">
        <v>1912</v>
      </c>
      <c r="C47" s="2">
        <v>1</v>
      </c>
      <c r="D47" s="3" t="s">
        <v>3266</v>
      </c>
      <c r="E47" s="1">
        <v>0</v>
      </c>
      <c r="F47" s="5">
        <v>0</v>
      </c>
      <c r="G47" s="1">
        <v>0</v>
      </c>
      <c r="H47" s="1">
        <v>0</v>
      </c>
      <c r="I47" s="1">
        <v>0</v>
      </c>
      <c r="J47">
        <v>0</v>
      </c>
      <c r="K47" s="1"/>
      <c r="L47" s="1"/>
    </row>
    <row r="48" spans="1:12">
      <c r="A48" s="6">
        <v>36320</v>
      </c>
      <c r="B48" s="3" t="s">
        <v>1912</v>
      </c>
      <c r="C48" s="2">
        <v>2</v>
      </c>
      <c r="D48" s="3" t="s">
        <v>3266</v>
      </c>
      <c r="E48" s="1">
        <v>0</v>
      </c>
      <c r="F48" s="5"/>
      <c r="G48" s="1"/>
      <c r="H48" s="1">
        <v>0</v>
      </c>
      <c r="I48" s="1"/>
      <c r="K48" s="1"/>
      <c r="L48" s="1"/>
    </row>
    <row r="49" spans="1:12">
      <c r="A49" s="6">
        <v>36320</v>
      </c>
      <c r="B49" s="3" t="s">
        <v>1912</v>
      </c>
      <c r="C49" s="2">
        <v>2</v>
      </c>
      <c r="D49" s="3" t="s">
        <v>3266</v>
      </c>
      <c r="E49" s="1">
        <v>0</v>
      </c>
      <c r="F49" s="5"/>
      <c r="G49" s="1"/>
      <c r="H49" s="1">
        <v>0</v>
      </c>
      <c r="I49" s="1"/>
      <c r="K49" s="1"/>
      <c r="L49" s="1"/>
    </row>
    <row r="50" spans="1:12">
      <c r="A50" s="6">
        <v>36327</v>
      </c>
      <c r="B50" s="3" t="s">
        <v>1912</v>
      </c>
      <c r="C50" s="2">
        <v>1</v>
      </c>
      <c r="D50" s="3" t="s">
        <v>3266</v>
      </c>
      <c r="E50" s="1">
        <v>0</v>
      </c>
      <c r="F50" s="5">
        <v>0</v>
      </c>
      <c r="G50" s="1">
        <v>0</v>
      </c>
      <c r="H50" s="1">
        <v>0</v>
      </c>
      <c r="I50" s="1">
        <v>0</v>
      </c>
      <c r="J50">
        <v>0</v>
      </c>
      <c r="K50" s="1"/>
      <c r="L50" s="1"/>
    </row>
    <row r="51" spans="1:12">
      <c r="A51" s="6">
        <v>36327</v>
      </c>
      <c r="B51" s="3" t="s">
        <v>1912</v>
      </c>
      <c r="C51" s="2">
        <v>2</v>
      </c>
      <c r="D51" s="3" t="s">
        <v>3266</v>
      </c>
      <c r="E51" s="1">
        <v>0</v>
      </c>
      <c r="F51" s="5"/>
      <c r="G51" s="1"/>
      <c r="H51" s="1">
        <v>0</v>
      </c>
      <c r="I51" s="1"/>
      <c r="K51" s="1"/>
      <c r="L51" s="1"/>
    </row>
    <row r="52" spans="1:12">
      <c r="A52" s="6">
        <v>36327</v>
      </c>
      <c r="B52" s="3" t="s">
        <v>1912</v>
      </c>
      <c r="C52" s="2">
        <v>3</v>
      </c>
      <c r="D52" s="3" t="s">
        <v>3266</v>
      </c>
      <c r="E52" s="1">
        <v>0</v>
      </c>
      <c r="F52" s="5"/>
      <c r="G52" s="1"/>
      <c r="H52" s="1">
        <v>0</v>
      </c>
      <c r="I52" s="1"/>
      <c r="K52" s="1"/>
      <c r="L52" s="1"/>
    </row>
    <row r="53" spans="1:12">
      <c r="A53" s="6">
        <v>36334</v>
      </c>
      <c r="B53" s="3" t="s">
        <v>1912</v>
      </c>
      <c r="C53" s="2">
        <v>1</v>
      </c>
      <c r="D53" s="3" t="s">
        <v>3266</v>
      </c>
      <c r="E53" s="1">
        <v>694.05</v>
      </c>
      <c r="F53" s="5">
        <v>594.9</v>
      </c>
      <c r="G53" s="1">
        <v>343.46567514090833</v>
      </c>
      <c r="H53" s="1">
        <v>0</v>
      </c>
      <c r="I53" s="1">
        <v>0</v>
      </c>
      <c r="J53">
        <v>0</v>
      </c>
      <c r="K53" s="1"/>
      <c r="L53" s="1"/>
    </row>
    <row r="54" spans="1:12">
      <c r="A54" s="6">
        <v>36334</v>
      </c>
      <c r="B54" s="3" t="s">
        <v>1912</v>
      </c>
      <c r="C54" s="2">
        <v>2</v>
      </c>
      <c r="D54" s="3" t="s">
        <v>3266</v>
      </c>
      <c r="E54" s="1">
        <v>1288.95</v>
      </c>
      <c r="F54" s="5"/>
      <c r="G54" s="1"/>
      <c r="H54" s="1">
        <v>0</v>
      </c>
      <c r="I54" s="1"/>
      <c r="K54" s="1"/>
      <c r="L54" s="1"/>
    </row>
    <row r="55" spans="1:12">
      <c r="A55" s="6">
        <v>36334</v>
      </c>
      <c r="B55" s="3" t="s">
        <v>1912</v>
      </c>
      <c r="C55" s="2">
        <v>3</v>
      </c>
      <c r="D55" s="3" t="s">
        <v>3266</v>
      </c>
      <c r="E55" s="1">
        <v>1883.85</v>
      </c>
      <c r="F55" s="5"/>
      <c r="G55" s="1"/>
      <c r="H55" s="1">
        <v>0</v>
      </c>
      <c r="I55" s="1"/>
      <c r="K55" s="1"/>
      <c r="L55" s="1"/>
    </row>
    <row r="56" spans="1:12">
      <c r="A56" s="6">
        <v>36341</v>
      </c>
      <c r="B56" s="3" t="s">
        <v>1912</v>
      </c>
      <c r="C56" s="2">
        <v>1</v>
      </c>
      <c r="D56" s="3" t="s">
        <v>3266</v>
      </c>
      <c r="E56" s="1">
        <v>3866.85</v>
      </c>
      <c r="F56" s="5">
        <v>1265.8624599457871</v>
      </c>
      <c r="G56" s="1">
        <v>730.84603200674212</v>
      </c>
      <c r="H56" s="1">
        <v>0</v>
      </c>
      <c r="I56" s="1">
        <v>0</v>
      </c>
      <c r="J56">
        <v>0</v>
      </c>
      <c r="K56" s="1"/>
      <c r="L56" s="1"/>
    </row>
    <row r="57" spans="1:12">
      <c r="A57" s="6">
        <v>36341</v>
      </c>
      <c r="B57" s="3" t="s">
        <v>1912</v>
      </c>
      <c r="C57" s="2">
        <v>2</v>
      </c>
      <c r="D57" s="3" t="s">
        <v>3266</v>
      </c>
      <c r="E57" s="1">
        <v>4660.05</v>
      </c>
      <c r="F57" s="5"/>
      <c r="G57" s="1"/>
      <c r="H57" s="1">
        <v>0</v>
      </c>
      <c r="I57" s="1"/>
      <c r="K57" s="1"/>
      <c r="L57" s="1"/>
    </row>
    <row r="58" spans="1:12">
      <c r="A58" s="6">
        <v>36341</v>
      </c>
      <c r="B58" s="3" t="s">
        <v>1912</v>
      </c>
      <c r="C58" s="2">
        <v>3</v>
      </c>
      <c r="D58" s="3" t="s">
        <v>3266</v>
      </c>
      <c r="E58" s="1">
        <v>2181.3000000000002</v>
      </c>
      <c r="F58" s="5"/>
      <c r="G58" s="1"/>
      <c r="H58" s="1">
        <v>0</v>
      </c>
      <c r="I58" s="1"/>
      <c r="K58" s="1"/>
      <c r="L58" s="1"/>
    </row>
    <row r="59" spans="1:12">
      <c r="A59" s="6">
        <v>36348</v>
      </c>
      <c r="B59" s="3" t="s">
        <v>1912</v>
      </c>
      <c r="C59" s="2">
        <v>1</v>
      </c>
      <c r="D59" s="3" t="s">
        <v>3266</v>
      </c>
      <c r="E59" s="1">
        <v>0</v>
      </c>
      <c r="F59" s="5">
        <v>0</v>
      </c>
      <c r="G59" s="1">
        <v>0</v>
      </c>
      <c r="H59" s="1">
        <v>0</v>
      </c>
      <c r="I59" s="1">
        <v>0</v>
      </c>
      <c r="J59">
        <v>0</v>
      </c>
      <c r="K59" s="1"/>
      <c r="L59" s="1"/>
    </row>
    <row r="60" spans="1:12">
      <c r="A60" s="6">
        <v>36348</v>
      </c>
      <c r="B60" s="3" t="s">
        <v>1912</v>
      </c>
      <c r="C60" s="2">
        <v>2</v>
      </c>
      <c r="D60" s="3" t="s">
        <v>3266</v>
      </c>
      <c r="E60" s="1">
        <v>0</v>
      </c>
      <c r="F60" s="5"/>
      <c r="G60" s="1"/>
      <c r="H60" s="1">
        <v>0</v>
      </c>
      <c r="I60" s="1"/>
      <c r="K60" s="1"/>
      <c r="L60" s="1"/>
    </row>
    <row r="61" spans="1:12">
      <c r="A61" s="6">
        <v>36348</v>
      </c>
      <c r="B61" s="3" t="s">
        <v>1912</v>
      </c>
      <c r="C61" s="2">
        <v>3</v>
      </c>
      <c r="D61" s="3" t="s">
        <v>3266</v>
      </c>
      <c r="E61" s="1">
        <v>0</v>
      </c>
      <c r="F61" s="5"/>
      <c r="G61" s="1"/>
      <c r="H61" s="1">
        <v>0</v>
      </c>
      <c r="I61" s="1"/>
      <c r="K61" s="1"/>
      <c r="L61" s="1"/>
    </row>
    <row r="62" spans="1:12">
      <c r="A62" s="6">
        <v>36355</v>
      </c>
      <c r="B62" s="3" t="s">
        <v>1912</v>
      </c>
      <c r="C62" s="2">
        <v>1</v>
      </c>
      <c r="D62" s="3" t="s">
        <v>3266</v>
      </c>
      <c r="E62" s="1">
        <v>1288.95</v>
      </c>
      <c r="F62" s="5">
        <v>552.04383657459675</v>
      </c>
      <c r="G62" s="1">
        <v>318.72265765081721</v>
      </c>
      <c r="H62" s="1">
        <v>0</v>
      </c>
      <c r="I62" s="1">
        <v>0</v>
      </c>
      <c r="J62">
        <v>0</v>
      </c>
      <c r="K62" s="1"/>
      <c r="L62" s="1"/>
    </row>
    <row r="63" spans="1:12">
      <c r="A63" s="6">
        <v>36355</v>
      </c>
      <c r="B63" s="3" t="s">
        <v>1912</v>
      </c>
      <c r="C63" s="2">
        <v>2</v>
      </c>
      <c r="D63" s="3" t="s">
        <v>3266</v>
      </c>
      <c r="E63" s="1">
        <v>1685.55</v>
      </c>
      <c r="F63" s="5"/>
      <c r="G63" s="1"/>
      <c r="H63" s="1">
        <v>0</v>
      </c>
      <c r="I63" s="1"/>
      <c r="K63" s="1"/>
      <c r="L63" s="1"/>
    </row>
    <row r="64" spans="1:12">
      <c r="A64" s="6">
        <v>36355</v>
      </c>
      <c r="B64" s="3" t="s">
        <v>1912</v>
      </c>
      <c r="C64" s="2">
        <v>3</v>
      </c>
      <c r="D64" s="3" t="s">
        <v>3266</v>
      </c>
      <c r="E64" s="1">
        <v>594.9</v>
      </c>
      <c r="F64" s="5"/>
      <c r="G64" s="1"/>
      <c r="H64" s="1">
        <v>0</v>
      </c>
      <c r="I64" s="1"/>
      <c r="K64" s="1"/>
      <c r="L64" s="1"/>
    </row>
    <row r="65" spans="1:12">
      <c r="A65" s="6">
        <v>36362</v>
      </c>
      <c r="B65" s="3" t="s">
        <v>1912</v>
      </c>
      <c r="C65" s="2">
        <v>1</v>
      </c>
      <c r="D65" s="3" t="s">
        <v>3266</v>
      </c>
      <c r="E65" s="1">
        <v>1487.25</v>
      </c>
      <c r="F65" s="5">
        <v>1656.13150972379</v>
      </c>
      <c r="G65" s="1">
        <v>956.16797295245158</v>
      </c>
      <c r="H65" s="1">
        <v>0</v>
      </c>
      <c r="I65" s="1">
        <v>0</v>
      </c>
      <c r="J65">
        <v>0</v>
      </c>
      <c r="K65" s="1"/>
      <c r="L65" s="1"/>
    </row>
    <row r="66" spans="1:12">
      <c r="A66" s="6">
        <v>36362</v>
      </c>
      <c r="B66" s="3" t="s">
        <v>1912</v>
      </c>
      <c r="C66" s="2">
        <v>2</v>
      </c>
      <c r="D66" s="3" t="s">
        <v>3266</v>
      </c>
      <c r="E66" s="1">
        <v>4759.2</v>
      </c>
      <c r="F66" s="5"/>
      <c r="G66" s="1"/>
      <c r="H66" s="1">
        <v>0</v>
      </c>
      <c r="I66" s="1"/>
      <c r="K66" s="1"/>
      <c r="L66" s="1"/>
    </row>
    <row r="67" spans="1:12">
      <c r="A67" s="6">
        <v>36362</v>
      </c>
      <c r="B67" s="3" t="s">
        <v>1912</v>
      </c>
      <c r="C67" s="2">
        <v>3</v>
      </c>
      <c r="D67" s="3" t="s">
        <v>3266</v>
      </c>
      <c r="E67" s="1">
        <v>3569.4</v>
      </c>
      <c r="F67" s="5"/>
      <c r="G67" s="1"/>
      <c r="H67" s="1">
        <v>0</v>
      </c>
      <c r="I67" s="1"/>
      <c r="K67" s="1"/>
      <c r="L67" s="1"/>
    </row>
    <row r="68" spans="1:12">
      <c r="A68" s="6">
        <v>36369</v>
      </c>
      <c r="B68" s="3" t="s">
        <v>1912</v>
      </c>
      <c r="C68" s="2">
        <v>1</v>
      </c>
      <c r="D68" s="3" t="s">
        <v>3266</v>
      </c>
      <c r="E68" s="1">
        <v>50498.1</v>
      </c>
      <c r="F68" s="5">
        <v>5502.7717281838959</v>
      </c>
      <c r="G68" s="1">
        <v>3177.0267385560346</v>
      </c>
      <c r="H68" s="1">
        <v>0</v>
      </c>
      <c r="I68" s="1">
        <v>0</v>
      </c>
      <c r="J68">
        <v>0</v>
      </c>
      <c r="K68" s="1"/>
      <c r="L68" s="1"/>
    </row>
    <row r="69" spans="1:12">
      <c r="A69" s="6">
        <v>36369</v>
      </c>
      <c r="B69" s="3" t="s">
        <v>1912</v>
      </c>
      <c r="C69" s="2">
        <v>2</v>
      </c>
      <c r="D69" s="3" t="s">
        <v>3266</v>
      </c>
      <c r="E69" s="1">
        <v>45480.15</v>
      </c>
      <c r="F69" s="5"/>
      <c r="G69" s="1"/>
      <c r="H69" s="1">
        <v>0</v>
      </c>
      <c r="I69" s="1"/>
      <c r="K69" s="1"/>
      <c r="L69" s="1"/>
    </row>
    <row r="70" spans="1:12">
      <c r="A70" s="6">
        <v>36369</v>
      </c>
      <c r="B70" s="3" t="s">
        <v>1912</v>
      </c>
      <c r="C70" s="2">
        <v>3</v>
      </c>
      <c r="D70" s="3" t="s">
        <v>3266</v>
      </c>
      <c r="E70" s="1">
        <v>56471.85</v>
      </c>
      <c r="F70" s="5"/>
      <c r="G70" s="1"/>
      <c r="H70" s="1">
        <v>0</v>
      </c>
      <c r="I70" s="1"/>
      <c r="K70" s="1"/>
      <c r="L70" s="1"/>
    </row>
    <row r="71" spans="1:12">
      <c r="A71" s="6">
        <v>36376</v>
      </c>
      <c r="B71" s="3" t="s">
        <v>1912</v>
      </c>
      <c r="C71" s="2">
        <v>1</v>
      </c>
      <c r="D71" s="3" t="s">
        <v>3266</v>
      </c>
      <c r="E71" s="1">
        <v>101314.8</v>
      </c>
      <c r="F71" s="5">
        <v>16811.245317643781</v>
      </c>
      <c r="G71" s="1">
        <v>9705.9770095544736</v>
      </c>
      <c r="H71" s="1">
        <v>0</v>
      </c>
      <c r="I71" s="1">
        <v>0</v>
      </c>
      <c r="J71">
        <v>0</v>
      </c>
      <c r="K71" s="1"/>
      <c r="L71" s="1"/>
    </row>
    <row r="72" spans="1:12">
      <c r="A72" s="6">
        <v>36376</v>
      </c>
      <c r="B72" s="3" t="s">
        <v>1912</v>
      </c>
      <c r="C72" s="2">
        <v>2</v>
      </c>
      <c r="D72" s="3" t="s">
        <v>3266</v>
      </c>
      <c r="E72" s="1">
        <v>97332.3</v>
      </c>
      <c r="F72" s="5"/>
      <c r="G72" s="1"/>
      <c r="H72" s="1">
        <v>0</v>
      </c>
      <c r="I72" s="1"/>
      <c r="K72" s="1"/>
      <c r="L72" s="1"/>
    </row>
    <row r="73" spans="1:12">
      <c r="A73" s="6">
        <v>36376</v>
      </c>
      <c r="B73" s="3" t="s">
        <v>1912</v>
      </c>
      <c r="C73" s="2">
        <v>3</v>
      </c>
      <c r="D73" s="3" t="s">
        <v>3266</v>
      </c>
      <c r="E73" s="1">
        <v>128236.5</v>
      </c>
      <c r="F73" s="5"/>
      <c r="G73" s="1"/>
      <c r="H73" s="1">
        <v>0</v>
      </c>
      <c r="I73" s="1"/>
      <c r="K73" s="1"/>
      <c r="L73" s="1"/>
    </row>
    <row r="74" spans="1:12">
      <c r="A74" s="6">
        <v>36383</v>
      </c>
      <c r="B74" s="3" t="s">
        <v>1912</v>
      </c>
      <c r="C74" s="2">
        <v>1</v>
      </c>
      <c r="D74" s="3" t="s">
        <v>3266</v>
      </c>
      <c r="E74" s="1">
        <v>98128.8</v>
      </c>
      <c r="F74" s="5">
        <v>16248.860292032783</v>
      </c>
      <c r="G74" s="1">
        <v>9381.2838636297492</v>
      </c>
      <c r="H74" s="1">
        <v>0</v>
      </c>
      <c r="I74" s="1">
        <v>0</v>
      </c>
      <c r="J74">
        <v>0</v>
      </c>
      <c r="K74" s="1"/>
      <c r="L74" s="1"/>
    </row>
    <row r="75" spans="1:12">
      <c r="A75" s="6">
        <v>36383</v>
      </c>
      <c r="B75" s="3" t="s">
        <v>1912</v>
      </c>
      <c r="C75" s="2">
        <v>2</v>
      </c>
      <c r="D75" s="3" t="s">
        <v>3266</v>
      </c>
      <c r="E75" s="1">
        <v>81720.899999999994</v>
      </c>
      <c r="F75" s="5"/>
      <c r="G75" s="1"/>
      <c r="H75" s="1">
        <v>0</v>
      </c>
      <c r="I75" s="1"/>
      <c r="K75" s="1"/>
      <c r="L75" s="1"/>
    </row>
    <row r="76" spans="1:12">
      <c r="A76" s="6">
        <v>36383</v>
      </c>
      <c r="B76" s="3" t="s">
        <v>1912</v>
      </c>
      <c r="C76" s="2">
        <v>3</v>
      </c>
      <c r="D76" s="3" t="s">
        <v>3266</v>
      </c>
      <c r="E76" s="1">
        <v>114218.1</v>
      </c>
      <c r="F76" s="5"/>
      <c r="G76" s="1"/>
      <c r="H76" s="1">
        <v>0</v>
      </c>
      <c r="I76" s="1"/>
      <c r="K76" s="1"/>
      <c r="L76" s="1"/>
    </row>
    <row r="77" spans="1:12">
      <c r="A77" s="6">
        <v>36390</v>
      </c>
      <c r="B77" s="3" t="s">
        <v>1912</v>
      </c>
      <c r="C77" s="2">
        <v>1</v>
      </c>
      <c r="D77" s="3" t="s">
        <v>3266</v>
      </c>
      <c r="E77" s="1">
        <v>1433.7</v>
      </c>
      <c r="F77" s="5">
        <v>287.18215909070676</v>
      </c>
      <c r="G77" s="1">
        <v>165.8046968574775</v>
      </c>
      <c r="H77" s="1">
        <v>0</v>
      </c>
      <c r="I77" s="1">
        <v>0</v>
      </c>
      <c r="J77">
        <v>0</v>
      </c>
      <c r="K77" s="1"/>
      <c r="L77" s="1"/>
    </row>
    <row r="78" spans="1:12">
      <c r="A78" s="6">
        <v>36390</v>
      </c>
      <c r="B78" s="3" t="s">
        <v>1912</v>
      </c>
      <c r="C78" s="2">
        <v>2</v>
      </c>
      <c r="D78" s="3" t="s">
        <v>3266</v>
      </c>
      <c r="E78" s="1">
        <v>1831.95</v>
      </c>
      <c r="F78" s="5"/>
      <c r="G78" s="1"/>
      <c r="H78" s="1">
        <v>0</v>
      </c>
      <c r="I78" s="1"/>
      <c r="K78" s="1"/>
      <c r="L78" s="1"/>
    </row>
    <row r="79" spans="1:12">
      <c r="A79" s="6">
        <v>36390</v>
      </c>
      <c r="B79" s="3" t="s">
        <v>1912</v>
      </c>
      <c r="C79" s="2">
        <v>3</v>
      </c>
      <c r="D79" s="3" t="s">
        <v>3266</v>
      </c>
      <c r="E79" s="1">
        <v>1991.25</v>
      </c>
      <c r="F79" s="5"/>
      <c r="G79" s="1"/>
      <c r="H79" s="1">
        <v>0</v>
      </c>
      <c r="I79" s="1"/>
      <c r="K79" s="1"/>
      <c r="L79" s="1"/>
    </row>
    <row r="80" spans="1:12">
      <c r="A80" s="6">
        <v>36308</v>
      </c>
      <c r="B80" s="3" t="s">
        <v>1912</v>
      </c>
      <c r="C80" s="2">
        <v>1</v>
      </c>
      <c r="D80" s="3" t="s">
        <v>6247</v>
      </c>
      <c r="E80" s="1">
        <v>1090.6500000000001</v>
      </c>
      <c r="F80" s="5">
        <v>57.244279190151317</v>
      </c>
      <c r="G80" s="1">
        <v>33.049999999999997</v>
      </c>
      <c r="H80" s="1">
        <v>393942.78</v>
      </c>
      <c r="I80" s="1">
        <v>20676.633643482641</v>
      </c>
      <c r="J80">
        <v>11937.66</v>
      </c>
      <c r="K80" s="1"/>
      <c r="L80" s="1"/>
    </row>
    <row r="81" spans="1:12">
      <c r="A81" s="6">
        <v>36308</v>
      </c>
      <c r="B81" s="3" t="s">
        <v>1912</v>
      </c>
      <c r="C81" s="2">
        <v>2</v>
      </c>
      <c r="D81" s="3" t="s">
        <v>6247</v>
      </c>
      <c r="E81" s="1">
        <v>1090.6500000000001</v>
      </c>
      <c r="F81" s="5"/>
      <c r="G81" s="1"/>
      <c r="H81" s="1">
        <v>393942.78</v>
      </c>
      <c r="I81" s="1"/>
      <c r="K81" s="1"/>
      <c r="L81" s="1"/>
    </row>
    <row r="82" spans="1:12">
      <c r="A82" s="6">
        <v>36308</v>
      </c>
      <c r="B82" s="3" t="s">
        <v>1912</v>
      </c>
      <c r="C82" s="2">
        <v>3</v>
      </c>
      <c r="D82" s="3" t="s">
        <v>6247</v>
      </c>
      <c r="E82" s="1">
        <v>991.5</v>
      </c>
      <c r="F82" s="5"/>
      <c r="G82" s="1"/>
      <c r="H82" s="1">
        <v>358129.8</v>
      </c>
      <c r="I82" s="1"/>
      <c r="K82" s="1"/>
      <c r="L82" s="1"/>
    </row>
    <row r="83" spans="1:12">
      <c r="A83" s="6">
        <v>36313</v>
      </c>
      <c r="B83" s="3" t="s">
        <v>1912</v>
      </c>
      <c r="C83" s="2">
        <v>1</v>
      </c>
      <c r="D83" s="3" t="s">
        <v>6247</v>
      </c>
      <c r="E83" s="1">
        <v>198.3</v>
      </c>
      <c r="F83" s="5">
        <v>99.15</v>
      </c>
      <c r="G83" s="1">
        <v>57.244279190151396</v>
      </c>
      <c r="H83" s="1">
        <v>71625.960000000006</v>
      </c>
      <c r="I83" s="1">
        <v>35812.980000000003</v>
      </c>
      <c r="J83">
        <v>20676.633643482681</v>
      </c>
      <c r="K83" s="1"/>
      <c r="L83" s="1"/>
    </row>
    <row r="84" spans="1:12">
      <c r="A84" s="6">
        <v>36313</v>
      </c>
      <c r="B84" s="3" t="s">
        <v>1912</v>
      </c>
      <c r="C84" s="2">
        <v>2</v>
      </c>
      <c r="D84" s="3" t="s">
        <v>6247</v>
      </c>
      <c r="E84" s="1">
        <v>99.15</v>
      </c>
      <c r="F84" s="5"/>
      <c r="G84" s="1"/>
      <c r="H84" s="1">
        <v>35812.980000000003</v>
      </c>
      <c r="I84" s="1"/>
      <c r="K84" s="1"/>
      <c r="L84" s="1"/>
    </row>
    <row r="85" spans="1:12">
      <c r="A85" s="6">
        <v>36313</v>
      </c>
      <c r="B85" s="3" t="s">
        <v>1912</v>
      </c>
      <c r="C85" s="2">
        <v>3</v>
      </c>
      <c r="D85" s="3" t="s">
        <v>6247</v>
      </c>
      <c r="E85" s="1">
        <v>0</v>
      </c>
      <c r="F85" s="5"/>
      <c r="G85" s="1"/>
      <c r="H85" s="1">
        <v>0</v>
      </c>
      <c r="I85" s="1"/>
      <c r="K85" s="1"/>
      <c r="L85" s="1"/>
    </row>
    <row r="86" spans="1:12">
      <c r="A86" s="6">
        <v>36320</v>
      </c>
      <c r="B86" s="3" t="s">
        <v>1912</v>
      </c>
      <c r="C86" s="2">
        <v>1</v>
      </c>
      <c r="D86" s="3" t="s">
        <v>6247</v>
      </c>
      <c r="E86" s="1">
        <v>0</v>
      </c>
      <c r="F86" s="5">
        <v>0</v>
      </c>
      <c r="G86" s="1">
        <v>0</v>
      </c>
      <c r="H86" s="1">
        <v>0</v>
      </c>
      <c r="I86" s="1">
        <v>0</v>
      </c>
      <c r="J86">
        <v>0</v>
      </c>
      <c r="K86" s="1"/>
      <c r="L86" s="1"/>
    </row>
    <row r="87" spans="1:12">
      <c r="A87" s="6">
        <v>36320</v>
      </c>
      <c r="B87" s="3" t="s">
        <v>1912</v>
      </c>
      <c r="C87" s="2">
        <v>2</v>
      </c>
      <c r="D87" s="3" t="s">
        <v>6247</v>
      </c>
      <c r="E87" s="1">
        <v>0</v>
      </c>
      <c r="F87" s="5"/>
      <c r="G87" s="1"/>
      <c r="H87" s="1">
        <v>0</v>
      </c>
      <c r="I87" s="1"/>
      <c r="K87" s="1"/>
      <c r="L87" s="1"/>
    </row>
    <row r="88" spans="1:12">
      <c r="A88" s="6">
        <v>36320</v>
      </c>
      <c r="B88" s="3" t="s">
        <v>1912</v>
      </c>
      <c r="C88" s="2">
        <v>3</v>
      </c>
      <c r="D88" s="3" t="s">
        <v>6247</v>
      </c>
      <c r="E88" s="1">
        <v>0</v>
      </c>
      <c r="F88" s="5"/>
      <c r="G88" s="1"/>
      <c r="H88" s="1">
        <v>0</v>
      </c>
      <c r="I88" s="1"/>
      <c r="K88" s="1"/>
      <c r="L88" s="1"/>
    </row>
    <row r="89" spans="1:12">
      <c r="A89" s="6">
        <v>36327</v>
      </c>
      <c r="B89" s="3" t="s">
        <v>1912</v>
      </c>
      <c r="C89" s="2">
        <v>1</v>
      </c>
      <c r="D89" s="3" t="s">
        <v>6247</v>
      </c>
      <c r="E89" s="1">
        <v>0</v>
      </c>
      <c r="F89" s="5">
        <v>0</v>
      </c>
      <c r="G89" s="1">
        <v>0</v>
      </c>
      <c r="H89" s="1">
        <v>0</v>
      </c>
      <c r="I89" s="1">
        <v>0</v>
      </c>
      <c r="J89">
        <v>0</v>
      </c>
      <c r="K89" s="1"/>
      <c r="L89" s="1"/>
    </row>
    <row r="90" spans="1:12">
      <c r="A90" s="6">
        <v>36327</v>
      </c>
      <c r="B90" s="3" t="s">
        <v>1912</v>
      </c>
      <c r="C90" s="2">
        <v>2</v>
      </c>
      <c r="D90" s="3" t="s">
        <v>6247</v>
      </c>
      <c r="E90" s="1">
        <v>0</v>
      </c>
      <c r="F90" s="5"/>
      <c r="G90" s="1"/>
      <c r="H90" s="1">
        <v>0</v>
      </c>
      <c r="I90" s="1"/>
      <c r="K90" s="1"/>
      <c r="L90" s="1"/>
    </row>
    <row r="91" spans="1:12">
      <c r="A91" s="6">
        <v>36327</v>
      </c>
      <c r="B91" s="3" t="s">
        <v>1912</v>
      </c>
      <c r="C91" s="2">
        <v>3</v>
      </c>
      <c r="D91" s="3" t="s">
        <v>6247</v>
      </c>
      <c r="E91" s="1">
        <v>0</v>
      </c>
      <c r="F91" s="5"/>
      <c r="G91" s="1"/>
      <c r="H91" s="1">
        <v>0</v>
      </c>
      <c r="I91" s="1"/>
      <c r="K91" s="1"/>
      <c r="L91" s="1"/>
    </row>
    <row r="92" spans="1:12">
      <c r="A92" s="6">
        <v>36334</v>
      </c>
      <c r="B92" s="3" t="s">
        <v>1912</v>
      </c>
      <c r="C92" s="2">
        <v>1</v>
      </c>
      <c r="D92" s="3" t="s">
        <v>6247</v>
      </c>
      <c r="E92" s="1">
        <v>0</v>
      </c>
      <c r="F92" s="5">
        <v>0</v>
      </c>
      <c r="G92" s="1">
        <v>0</v>
      </c>
      <c r="H92" s="1">
        <v>0</v>
      </c>
      <c r="I92" s="1">
        <v>0</v>
      </c>
      <c r="J92">
        <v>0</v>
      </c>
      <c r="K92" s="1"/>
      <c r="L92" s="1"/>
    </row>
    <row r="93" spans="1:12">
      <c r="A93" s="6">
        <v>36334</v>
      </c>
      <c r="B93" s="3" t="s">
        <v>1912</v>
      </c>
      <c r="C93" s="2">
        <v>2</v>
      </c>
      <c r="D93" s="3" t="s">
        <v>6247</v>
      </c>
      <c r="E93" s="1">
        <v>0</v>
      </c>
      <c r="F93" s="5"/>
      <c r="G93" s="1"/>
      <c r="H93" s="1">
        <v>0</v>
      </c>
      <c r="I93" s="1"/>
      <c r="K93" s="1"/>
      <c r="L93" s="1"/>
    </row>
    <row r="94" spans="1:12">
      <c r="A94" s="6">
        <v>36334</v>
      </c>
      <c r="B94" s="3" t="s">
        <v>1912</v>
      </c>
      <c r="C94" s="2">
        <v>3</v>
      </c>
      <c r="D94" s="3" t="s">
        <v>6247</v>
      </c>
      <c r="E94" s="1">
        <v>0</v>
      </c>
      <c r="F94" s="5"/>
      <c r="G94" s="1"/>
      <c r="H94" s="1">
        <v>0</v>
      </c>
      <c r="I94" s="1"/>
      <c r="K94" s="1"/>
      <c r="L94" s="1"/>
    </row>
    <row r="95" spans="1:12">
      <c r="A95" s="6">
        <v>36341</v>
      </c>
      <c r="B95" s="3" t="s">
        <v>1912</v>
      </c>
      <c r="C95" s="2">
        <v>1</v>
      </c>
      <c r="D95" s="3" t="s">
        <v>6247</v>
      </c>
      <c r="E95" s="1">
        <v>0</v>
      </c>
      <c r="F95" s="5">
        <v>0</v>
      </c>
      <c r="G95" s="1">
        <v>0</v>
      </c>
      <c r="H95" s="1">
        <v>0</v>
      </c>
      <c r="I95" s="1">
        <v>0</v>
      </c>
      <c r="J95">
        <v>0</v>
      </c>
      <c r="K95" s="1"/>
      <c r="L95" s="1"/>
    </row>
    <row r="96" spans="1:12">
      <c r="A96" s="6">
        <v>36341</v>
      </c>
      <c r="B96" s="3" t="s">
        <v>1912</v>
      </c>
      <c r="C96" s="2">
        <v>2</v>
      </c>
      <c r="D96" s="3" t="s">
        <v>6247</v>
      </c>
      <c r="E96" s="1">
        <v>0</v>
      </c>
      <c r="F96" s="5"/>
      <c r="G96" s="1"/>
      <c r="H96" s="1">
        <v>0</v>
      </c>
      <c r="I96" s="1"/>
      <c r="K96" s="1"/>
      <c r="L96" s="1"/>
    </row>
    <row r="97" spans="1:12">
      <c r="A97" s="6">
        <v>36341</v>
      </c>
      <c r="B97" s="3" t="s">
        <v>1912</v>
      </c>
      <c r="C97" s="2">
        <v>3</v>
      </c>
      <c r="D97" s="3" t="s">
        <v>6247</v>
      </c>
      <c r="E97" s="1">
        <v>0</v>
      </c>
      <c r="F97" s="5"/>
      <c r="G97" s="1"/>
      <c r="H97" s="1">
        <v>0</v>
      </c>
      <c r="I97" s="1"/>
      <c r="K97" s="1"/>
      <c r="L97" s="1"/>
    </row>
    <row r="98" spans="1:12">
      <c r="A98" s="6">
        <v>36348</v>
      </c>
      <c r="B98" s="3" t="s">
        <v>1912</v>
      </c>
      <c r="C98" s="2">
        <v>1</v>
      </c>
      <c r="D98" s="3" t="s">
        <v>6247</v>
      </c>
      <c r="E98" s="1">
        <v>99.15</v>
      </c>
      <c r="F98" s="5">
        <v>206.39718384706705</v>
      </c>
      <c r="G98" s="1">
        <v>119.16346965408485</v>
      </c>
      <c r="H98" s="1">
        <v>79121.7</v>
      </c>
      <c r="I98" s="1">
        <v>164704.95270995953</v>
      </c>
      <c r="J98">
        <v>95092.448783959728</v>
      </c>
      <c r="K98" s="1"/>
      <c r="L98" s="1"/>
    </row>
    <row r="99" spans="1:12">
      <c r="A99" s="6">
        <v>36348</v>
      </c>
      <c r="B99" s="3" t="s">
        <v>1912</v>
      </c>
      <c r="C99" s="2">
        <v>2</v>
      </c>
      <c r="D99" s="3" t="s">
        <v>6247</v>
      </c>
      <c r="E99" s="1">
        <v>495.75</v>
      </c>
      <c r="F99" s="5"/>
      <c r="G99" s="1"/>
      <c r="H99" s="1">
        <v>395608.5</v>
      </c>
      <c r="I99" s="1"/>
      <c r="K99" s="41"/>
      <c r="L99" s="1"/>
    </row>
    <row r="100" spans="1:12">
      <c r="A100" s="6">
        <v>36348</v>
      </c>
      <c r="B100" s="3" t="s">
        <v>1912</v>
      </c>
      <c r="C100" s="2">
        <v>3</v>
      </c>
      <c r="D100" s="3" t="s">
        <v>6247</v>
      </c>
      <c r="E100" s="1">
        <v>198.3</v>
      </c>
      <c r="F100" s="5"/>
      <c r="G100" s="1"/>
      <c r="H100" s="1">
        <v>158243.4</v>
      </c>
      <c r="I100" s="1"/>
      <c r="K100" s="41"/>
      <c r="L100" s="1"/>
    </row>
    <row r="101" spans="1:12">
      <c r="A101" s="6">
        <v>36355</v>
      </c>
      <c r="B101" s="3" t="s">
        <v>1912</v>
      </c>
      <c r="C101" s="2">
        <v>1</v>
      </c>
      <c r="D101" s="3" t="s">
        <v>6247</v>
      </c>
      <c r="E101" s="1">
        <v>11997.15</v>
      </c>
      <c r="F101" s="5">
        <v>5294.0900868326753</v>
      </c>
      <c r="G101" s="1">
        <v>3056.5443367469743</v>
      </c>
      <c r="H101" s="1">
        <v>14814080.820000002</v>
      </c>
      <c r="I101" s="1">
        <v>6537142.4392209873</v>
      </c>
      <c r="J101">
        <v>3774220.947015164</v>
      </c>
      <c r="K101" s="1"/>
      <c r="L101" s="1"/>
    </row>
    <row r="102" spans="1:12">
      <c r="A102" s="6">
        <v>36355</v>
      </c>
      <c r="B102" s="3" t="s">
        <v>1912</v>
      </c>
      <c r="C102" s="2">
        <v>2</v>
      </c>
      <c r="D102" s="3" t="s">
        <v>6247</v>
      </c>
      <c r="E102" s="1">
        <v>15070.8</v>
      </c>
      <c r="F102" s="5"/>
      <c r="G102" s="1"/>
      <c r="H102" s="1">
        <v>18609423.84</v>
      </c>
      <c r="I102" s="1"/>
      <c r="K102" s="41"/>
      <c r="L102" s="1"/>
    </row>
    <row r="103" spans="1:12">
      <c r="A103" s="6">
        <v>36355</v>
      </c>
      <c r="B103" s="3" t="s">
        <v>1912</v>
      </c>
      <c r="C103" s="2">
        <v>3</v>
      </c>
      <c r="D103" s="3" t="s">
        <v>6247</v>
      </c>
      <c r="E103" s="1">
        <v>4759.2</v>
      </c>
      <c r="F103" s="5"/>
      <c r="G103" s="1"/>
      <c r="H103" s="1">
        <v>5876660.1599999992</v>
      </c>
      <c r="I103" s="1"/>
      <c r="K103" s="41"/>
      <c r="L103" s="1"/>
    </row>
    <row r="104" spans="1:12">
      <c r="A104" s="6">
        <v>36362</v>
      </c>
      <c r="B104" s="3" t="s">
        <v>1912</v>
      </c>
      <c r="C104" s="2">
        <v>1</v>
      </c>
      <c r="D104" s="3" t="s">
        <v>6247</v>
      </c>
      <c r="E104" s="1">
        <v>991.5</v>
      </c>
      <c r="F104" s="5">
        <v>249.52202808569825</v>
      </c>
      <c r="G104" s="1">
        <v>144.06161008401926</v>
      </c>
      <c r="H104" s="1">
        <v>524701.80000000005</v>
      </c>
      <c r="I104" s="1">
        <v>132047.05726295151</v>
      </c>
      <c r="J104">
        <v>76237.404056462983</v>
      </c>
      <c r="K104" s="1"/>
      <c r="L104" s="1"/>
    </row>
    <row r="105" spans="1:12">
      <c r="A105" s="6">
        <v>36362</v>
      </c>
      <c r="B105" s="3" t="s">
        <v>1912</v>
      </c>
      <c r="C105" s="2">
        <v>2</v>
      </c>
      <c r="D105" s="3" t="s">
        <v>6247</v>
      </c>
      <c r="E105" s="1">
        <v>694.05</v>
      </c>
      <c r="F105" s="5"/>
      <c r="G105" s="1"/>
      <c r="H105" s="1">
        <v>367291.26</v>
      </c>
      <c r="I105" s="1"/>
      <c r="K105" s="41"/>
      <c r="L105" s="1"/>
    </row>
    <row r="106" spans="1:12">
      <c r="A106" s="6">
        <v>36362</v>
      </c>
      <c r="B106" s="3" t="s">
        <v>1912</v>
      </c>
      <c r="C106" s="2">
        <v>3</v>
      </c>
      <c r="D106" s="3" t="s">
        <v>6247</v>
      </c>
      <c r="E106" s="1">
        <v>495.75</v>
      </c>
      <c r="F106" s="5"/>
      <c r="G106" s="1"/>
      <c r="H106" s="1">
        <v>262350.90000000002</v>
      </c>
      <c r="I106" s="1"/>
      <c r="K106" s="41"/>
      <c r="L106" s="1"/>
    </row>
    <row r="107" spans="1:12">
      <c r="A107" s="6">
        <v>36369</v>
      </c>
      <c r="B107" s="3" t="s">
        <v>1912</v>
      </c>
      <c r="C107" s="2">
        <v>1</v>
      </c>
      <c r="D107" s="3" t="s">
        <v>6247</v>
      </c>
      <c r="E107" s="1">
        <v>0</v>
      </c>
      <c r="F107" s="5">
        <v>0</v>
      </c>
      <c r="G107" s="1">
        <v>0</v>
      </c>
      <c r="H107" s="1">
        <v>0</v>
      </c>
      <c r="I107" s="1">
        <v>0</v>
      </c>
      <c r="J107">
        <v>0</v>
      </c>
      <c r="K107" s="1"/>
      <c r="L107" s="1"/>
    </row>
    <row r="108" spans="1:12">
      <c r="A108" s="6">
        <v>36369</v>
      </c>
      <c r="B108" s="3" t="s">
        <v>1912</v>
      </c>
      <c r="C108" s="2">
        <v>2</v>
      </c>
      <c r="D108" s="3" t="s">
        <v>6247</v>
      </c>
      <c r="E108" s="1">
        <v>0</v>
      </c>
      <c r="F108" s="5"/>
      <c r="G108" s="1"/>
      <c r="H108" s="1">
        <v>0</v>
      </c>
      <c r="I108" s="1"/>
      <c r="K108" s="41"/>
      <c r="L108" s="1"/>
    </row>
    <row r="109" spans="1:12">
      <c r="A109" s="6">
        <v>36369</v>
      </c>
      <c r="B109" s="3" t="s">
        <v>1912</v>
      </c>
      <c r="C109" s="2">
        <v>3</v>
      </c>
      <c r="D109" s="3" t="s">
        <v>6247</v>
      </c>
      <c r="E109" s="1">
        <v>0</v>
      </c>
      <c r="F109" s="5"/>
      <c r="G109" s="1"/>
      <c r="H109" s="1">
        <v>0</v>
      </c>
      <c r="I109" s="1"/>
      <c r="K109" s="41"/>
      <c r="L109" s="1"/>
    </row>
    <row r="110" spans="1:12">
      <c r="A110" s="6">
        <v>36376</v>
      </c>
      <c r="B110" s="3" t="s">
        <v>1912</v>
      </c>
      <c r="C110" s="2">
        <v>1</v>
      </c>
      <c r="D110" s="3" t="s">
        <v>6247</v>
      </c>
      <c r="E110" s="1">
        <v>0</v>
      </c>
      <c r="F110" s="5">
        <v>0</v>
      </c>
      <c r="G110" s="1">
        <v>0</v>
      </c>
      <c r="H110" s="1">
        <v>0</v>
      </c>
      <c r="I110" s="1">
        <v>0</v>
      </c>
      <c r="J110">
        <v>0</v>
      </c>
      <c r="K110" s="1"/>
      <c r="L110" s="1"/>
    </row>
    <row r="111" spans="1:12">
      <c r="A111" s="6">
        <v>36376</v>
      </c>
      <c r="B111" s="3" t="s">
        <v>1912</v>
      </c>
      <c r="C111" s="2">
        <v>2</v>
      </c>
      <c r="D111" s="3" t="s">
        <v>6247</v>
      </c>
      <c r="E111" s="1">
        <v>0</v>
      </c>
      <c r="F111" s="5"/>
      <c r="G111" s="1"/>
      <c r="H111" s="1">
        <v>0</v>
      </c>
      <c r="I111" s="1"/>
      <c r="K111" s="41"/>
      <c r="L111" s="1"/>
    </row>
    <row r="112" spans="1:12">
      <c r="A112" s="6">
        <v>36376</v>
      </c>
      <c r="B112" s="3" t="s">
        <v>1912</v>
      </c>
      <c r="C112" s="2">
        <v>3</v>
      </c>
      <c r="D112" s="3" t="s">
        <v>6247</v>
      </c>
      <c r="E112" s="1">
        <v>0</v>
      </c>
      <c r="F112" s="5"/>
      <c r="G112" s="1"/>
      <c r="H112" s="1">
        <v>0</v>
      </c>
      <c r="I112" s="1"/>
      <c r="K112" s="41"/>
      <c r="L112" s="1"/>
    </row>
    <row r="113" spans="1:12">
      <c r="A113" s="6">
        <v>36383</v>
      </c>
      <c r="B113" s="3" t="s">
        <v>1912</v>
      </c>
      <c r="C113" s="2">
        <v>1</v>
      </c>
      <c r="D113" s="3" t="s">
        <v>6247</v>
      </c>
      <c r="E113" s="1">
        <v>238.95</v>
      </c>
      <c r="F113" s="5">
        <v>91.971897881907395</v>
      </c>
      <c r="G113" s="1">
        <v>53.1</v>
      </c>
      <c r="H113" s="1">
        <v>90323.1</v>
      </c>
      <c r="I113" s="1">
        <v>34765.377399361001</v>
      </c>
      <c r="J113">
        <v>20071.8</v>
      </c>
      <c r="K113" s="1"/>
      <c r="L113" s="1"/>
    </row>
    <row r="114" spans="1:12">
      <c r="A114" s="6">
        <v>36383</v>
      </c>
      <c r="B114" s="3" t="s">
        <v>1912</v>
      </c>
      <c r="C114" s="2">
        <v>2</v>
      </c>
      <c r="D114" s="3" t="s">
        <v>6247</v>
      </c>
      <c r="E114" s="1">
        <v>79.650000000000006</v>
      </c>
      <c r="F114" s="5"/>
      <c r="G114" s="1"/>
      <c r="H114" s="1">
        <v>30107.7</v>
      </c>
      <c r="I114" s="1"/>
      <c r="K114" s="41"/>
      <c r="L114" s="1"/>
    </row>
    <row r="115" spans="1:12">
      <c r="A115" s="6">
        <v>36383</v>
      </c>
      <c r="B115" s="3" t="s">
        <v>1912</v>
      </c>
      <c r="C115" s="2">
        <v>3</v>
      </c>
      <c r="D115" s="3" t="s">
        <v>6247</v>
      </c>
      <c r="E115" s="1">
        <v>238.95</v>
      </c>
      <c r="F115" s="5"/>
      <c r="G115" s="1"/>
      <c r="H115" s="1">
        <v>90323.1</v>
      </c>
      <c r="I115" s="1"/>
      <c r="K115" s="41"/>
      <c r="L115" s="1"/>
    </row>
    <row r="116" spans="1:12">
      <c r="A116" s="6">
        <v>36390</v>
      </c>
      <c r="B116" s="3" t="s">
        <v>1912</v>
      </c>
      <c r="C116" s="2">
        <v>1</v>
      </c>
      <c r="D116" s="3" t="s">
        <v>6247</v>
      </c>
      <c r="E116" s="1">
        <v>5017.95</v>
      </c>
      <c r="F116" s="5">
        <v>321.90164258667619</v>
      </c>
      <c r="G116" s="1">
        <v>185.85</v>
      </c>
      <c r="H116" s="1">
        <v>2486896.02</v>
      </c>
      <c r="I116" s="1">
        <v>159534.4540659569</v>
      </c>
      <c r="J116">
        <v>92107.260000000213</v>
      </c>
      <c r="K116" s="1"/>
      <c r="L116" s="1"/>
    </row>
    <row r="117" spans="1:12">
      <c r="A117" s="6">
        <v>36390</v>
      </c>
      <c r="B117" s="3" t="s">
        <v>1912</v>
      </c>
      <c r="C117" s="2">
        <v>2</v>
      </c>
      <c r="D117" s="3" t="s">
        <v>6247</v>
      </c>
      <c r="E117" s="1">
        <v>4619.7</v>
      </c>
      <c r="F117" s="5"/>
      <c r="G117" s="1"/>
      <c r="H117" s="1">
        <v>2289523.3199999998</v>
      </c>
      <c r="I117" s="1"/>
      <c r="K117" s="41"/>
      <c r="L117" s="1"/>
    </row>
    <row r="118" spans="1:12">
      <c r="A118" s="6">
        <v>36390</v>
      </c>
      <c r="B118" s="3" t="s">
        <v>1912</v>
      </c>
      <c r="C118" s="2">
        <v>3</v>
      </c>
      <c r="D118" s="3" t="s">
        <v>6247</v>
      </c>
      <c r="E118" s="1">
        <v>5256.9</v>
      </c>
      <c r="F118" s="5"/>
      <c r="G118" s="1"/>
      <c r="H118" s="1">
        <v>2605319.64</v>
      </c>
      <c r="I118" s="1"/>
      <c r="K118" s="41"/>
      <c r="L118" s="1"/>
    </row>
    <row r="119" spans="1:12">
      <c r="A119" s="6">
        <v>36308</v>
      </c>
      <c r="B119" s="3" t="s">
        <v>1912</v>
      </c>
      <c r="C119" s="2">
        <v>2</v>
      </c>
      <c r="D119" s="3" t="s">
        <v>3665</v>
      </c>
      <c r="E119" s="1">
        <v>198.3</v>
      </c>
      <c r="F119" s="5">
        <v>151.4541267182905</v>
      </c>
      <c r="G119" s="1">
        <v>87.442080830684716</v>
      </c>
      <c r="H119" s="1">
        <v>932010</v>
      </c>
      <c r="I119" s="1">
        <v>711834.39557596541</v>
      </c>
      <c r="J119">
        <v>410977.77990421822</v>
      </c>
      <c r="K119" s="41">
        <v>99.15</v>
      </c>
      <c r="L119" s="1"/>
    </row>
    <row r="120" spans="1:12">
      <c r="A120" s="6">
        <v>36308</v>
      </c>
      <c r="B120" s="3" t="s">
        <v>1912</v>
      </c>
      <c r="C120" s="2">
        <v>3</v>
      </c>
      <c r="D120" s="3" t="s">
        <v>3665</v>
      </c>
      <c r="E120" s="1">
        <v>297.45</v>
      </c>
      <c r="F120" s="5"/>
      <c r="G120" s="1"/>
      <c r="H120" s="1">
        <v>1398015</v>
      </c>
      <c r="I120" s="1"/>
      <c r="K120" s="41"/>
      <c r="L120" s="1"/>
    </row>
    <row r="121" spans="1:12">
      <c r="A121" s="6">
        <v>36308</v>
      </c>
      <c r="B121" s="3" t="s">
        <v>1912</v>
      </c>
      <c r="C121" s="2">
        <v>1</v>
      </c>
      <c r="D121" s="3" t="s">
        <v>3665</v>
      </c>
      <c r="E121" s="1">
        <v>0</v>
      </c>
      <c r="F121" s="5"/>
      <c r="G121" s="1"/>
      <c r="H121" s="1">
        <v>0</v>
      </c>
      <c r="I121" s="1"/>
      <c r="K121" s="41"/>
      <c r="L121" s="1"/>
    </row>
    <row r="122" spans="1:12">
      <c r="A122" s="6">
        <v>36313</v>
      </c>
      <c r="B122" s="3" t="s">
        <v>1912</v>
      </c>
      <c r="C122" s="2">
        <v>1</v>
      </c>
      <c r="D122" s="3" t="s">
        <v>3665</v>
      </c>
      <c r="E122" s="1">
        <v>0</v>
      </c>
      <c r="F122" s="5">
        <v>0</v>
      </c>
      <c r="G122" s="1">
        <v>0</v>
      </c>
      <c r="H122" s="1">
        <v>0</v>
      </c>
      <c r="I122" s="1">
        <v>0</v>
      </c>
      <c r="J122">
        <v>0</v>
      </c>
      <c r="K122" s="41">
        <v>0</v>
      </c>
      <c r="L122" s="1"/>
    </row>
    <row r="123" spans="1:12">
      <c r="A123" s="6">
        <v>36313</v>
      </c>
      <c r="B123" s="3" t="s">
        <v>1912</v>
      </c>
      <c r="C123" s="2">
        <v>2</v>
      </c>
      <c r="D123" s="3" t="s">
        <v>3665</v>
      </c>
      <c r="E123" s="1">
        <v>0</v>
      </c>
      <c r="F123" s="5"/>
      <c r="G123" s="1"/>
      <c r="H123" s="1">
        <v>0</v>
      </c>
      <c r="I123" s="1"/>
      <c r="K123" s="41"/>
      <c r="L123" s="1"/>
    </row>
    <row r="124" spans="1:12">
      <c r="A124" s="6">
        <v>36313</v>
      </c>
      <c r="B124" s="3" t="s">
        <v>1912</v>
      </c>
      <c r="C124" s="2">
        <v>3</v>
      </c>
      <c r="D124" s="3" t="s">
        <v>3665</v>
      </c>
      <c r="E124" s="1">
        <v>0</v>
      </c>
      <c r="F124" s="5"/>
      <c r="G124" s="1"/>
      <c r="H124" s="1">
        <v>0</v>
      </c>
      <c r="I124" s="1"/>
      <c r="K124" s="41"/>
      <c r="L124" s="1"/>
    </row>
    <row r="125" spans="1:12">
      <c r="A125" s="6">
        <v>36320</v>
      </c>
      <c r="B125" s="3" t="s">
        <v>1912</v>
      </c>
      <c r="C125" s="2">
        <v>1</v>
      </c>
      <c r="D125" s="3" t="s">
        <v>3665</v>
      </c>
      <c r="E125" s="1">
        <v>0</v>
      </c>
      <c r="F125" s="5">
        <v>0</v>
      </c>
      <c r="G125" s="1">
        <v>0</v>
      </c>
      <c r="H125" s="1">
        <v>0</v>
      </c>
      <c r="I125" s="1">
        <v>0</v>
      </c>
      <c r="J125">
        <v>0</v>
      </c>
      <c r="K125" s="1"/>
      <c r="L125" s="1"/>
    </row>
    <row r="126" spans="1:12">
      <c r="A126" s="6">
        <v>36320</v>
      </c>
      <c r="B126" s="3" t="s">
        <v>1912</v>
      </c>
      <c r="C126" s="2">
        <v>2</v>
      </c>
      <c r="D126" s="3" t="s">
        <v>3665</v>
      </c>
      <c r="E126" s="1">
        <v>0</v>
      </c>
      <c r="F126" s="5"/>
      <c r="G126" s="1"/>
      <c r="H126" s="1">
        <v>0</v>
      </c>
      <c r="I126" s="1"/>
      <c r="K126" s="1"/>
      <c r="L126" s="1"/>
    </row>
    <row r="127" spans="1:12">
      <c r="A127" s="6">
        <v>36320</v>
      </c>
      <c r="B127" s="3" t="s">
        <v>1912</v>
      </c>
      <c r="C127" s="2">
        <v>3</v>
      </c>
      <c r="D127" s="3" t="s">
        <v>3665</v>
      </c>
      <c r="E127" s="1">
        <v>0</v>
      </c>
      <c r="F127" s="5"/>
      <c r="G127" s="1"/>
      <c r="H127" s="1">
        <v>0</v>
      </c>
      <c r="I127" s="1"/>
      <c r="K127" s="1"/>
      <c r="L127" s="1"/>
    </row>
    <row r="128" spans="1:12">
      <c r="A128" s="6">
        <v>36327</v>
      </c>
      <c r="B128" s="3" t="s">
        <v>1912</v>
      </c>
      <c r="C128" s="2">
        <v>1</v>
      </c>
      <c r="D128" s="3" t="s">
        <v>3665</v>
      </c>
      <c r="E128" s="1">
        <v>0</v>
      </c>
      <c r="F128" s="5">
        <v>0</v>
      </c>
      <c r="G128" s="1">
        <v>0</v>
      </c>
      <c r="H128" s="1">
        <v>0</v>
      </c>
      <c r="I128" s="1">
        <v>0</v>
      </c>
      <c r="J128">
        <v>0</v>
      </c>
      <c r="K128" s="1"/>
      <c r="L128" s="1"/>
    </row>
    <row r="129" spans="1:12">
      <c r="A129" s="6">
        <v>36327</v>
      </c>
      <c r="B129" s="3" t="s">
        <v>1912</v>
      </c>
      <c r="C129" s="2">
        <v>2</v>
      </c>
      <c r="D129" s="3" t="s">
        <v>3665</v>
      </c>
      <c r="E129" s="1">
        <v>0</v>
      </c>
      <c r="F129" s="5"/>
      <c r="G129" s="1"/>
      <c r="H129" s="1">
        <v>0</v>
      </c>
      <c r="I129" s="1"/>
      <c r="K129" s="1"/>
      <c r="L129" s="1"/>
    </row>
    <row r="130" spans="1:12">
      <c r="A130" s="6">
        <v>36327</v>
      </c>
      <c r="B130" s="3" t="s">
        <v>1912</v>
      </c>
      <c r="C130" s="2">
        <v>3</v>
      </c>
      <c r="D130" s="3" t="s">
        <v>3665</v>
      </c>
      <c r="E130" s="1">
        <v>0</v>
      </c>
      <c r="F130" s="5"/>
      <c r="G130" s="1"/>
      <c r="H130" s="1">
        <v>0</v>
      </c>
      <c r="I130" s="1"/>
      <c r="K130" s="1"/>
      <c r="L130" s="1"/>
    </row>
    <row r="131" spans="1:12">
      <c r="A131" s="6">
        <v>36334</v>
      </c>
      <c r="B131" s="3" t="s">
        <v>1912</v>
      </c>
      <c r="C131" s="2">
        <v>1</v>
      </c>
      <c r="D131" s="3" t="s">
        <v>3665</v>
      </c>
      <c r="E131" s="1">
        <v>0</v>
      </c>
      <c r="F131" s="5">
        <v>0</v>
      </c>
      <c r="G131" s="1">
        <v>0</v>
      </c>
      <c r="H131" s="1">
        <v>0</v>
      </c>
      <c r="I131" s="1">
        <v>0</v>
      </c>
      <c r="J131">
        <v>0</v>
      </c>
      <c r="K131" s="1"/>
      <c r="L131" s="1"/>
    </row>
    <row r="132" spans="1:12">
      <c r="A132" s="6">
        <v>36334</v>
      </c>
      <c r="B132" s="3" t="s">
        <v>1912</v>
      </c>
      <c r="C132" s="2">
        <v>2</v>
      </c>
      <c r="D132" s="3" t="s">
        <v>3665</v>
      </c>
      <c r="E132" s="1">
        <v>0</v>
      </c>
      <c r="F132" s="5"/>
      <c r="G132" s="1"/>
      <c r="H132" s="1">
        <v>0</v>
      </c>
      <c r="I132" s="1"/>
      <c r="K132" s="1"/>
      <c r="L132" s="1"/>
    </row>
    <row r="133" spans="1:12">
      <c r="A133" s="6">
        <v>36334</v>
      </c>
      <c r="B133" s="3" t="s">
        <v>1912</v>
      </c>
      <c r="C133" s="2">
        <v>3</v>
      </c>
      <c r="D133" s="3" t="s">
        <v>3665</v>
      </c>
      <c r="E133" s="1">
        <v>0</v>
      </c>
      <c r="F133" s="5"/>
      <c r="G133" s="1"/>
      <c r="H133" s="1">
        <v>0</v>
      </c>
      <c r="I133" s="1"/>
      <c r="K133" s="1"/>
      <c r="L133" s="1"/>
    </row>
    <row r="134" spans="1:12">
      <c r="A134" s="6">
        <v>36341</v>
      </c>
      <c r="B134" s="3" t="s">
        <v>1912</v>
      </c>
      <c r="C134" s="2">
        <v>1</v>
      </c>
      <c r="D134" s="3" t="s">
        <v>3665</v>
      </c>
      <c r="E134" s="1">
        <v>0</v>
      </c>
      <c r="F134" s="5">
        <v>0</v>
      </c>
      <c r="G134" s="1">
        <v>0</v>
      </c>
      <c r="H134" s="1">
        <v>0</v>
      </c>
      <c r="I134" s="1">
        <v>0</v>
      </c>
      <c r="J134">
        <v>0</v>
      </c>
      <c r="K134" s="1"/>
      <c r="L134" s="1"/>
    </row>
    <row r="135" spans="1:12">
      <c r="A135" s="6">
        <v>36341</v>
      </c>
      <c r="B135" s="3" t="s">
        <v>1912</v>
      </c>
      <c r="C135" s="2">
        <v>2</v>
      </c>
      <c r="D135" s="3" t="s">
        <v>3665</v>
      </c>
      <c r="E135" s="1">
        <v>0</v>
      </c>
      <c r="F135" s="5"/>
      <c r="G135" s="1"/>
      <c r="H135" s="1">
        <v>0</v>
      </c>
      <c r="I135" s="1"/>
      <c r="K135" s="1"/>
      <c r="L135" s="1"/>
    </row>
    <row r="136" spans="1:12">
      <c r="A136" s="6">
        <v>36341</v>
      </c>
      <c r="B136" s="3" t="s">
        <v>1912</v>
      </c>
      <c r="C136" s="2">
        <v>3</v>
      </c>
      <c r="D136" s="3" t="s">
        <v>3665</v>
      </c>
      <c r="E136" s="1">
        <v>0</v>
      </c>
      <c r="F136" s="5"/>
      <c r="G136" s="1"/>
      <c r="H136" s="1">
        <v>0</v>
      </c>
      <c r="I136" s="1"/>
      <c r="K136" s="1"/>
      <c r="L136" s="1"/>
    </row>
    <row r="137" spans="1:12">
      <c r="A137" s="6">
        <v>36348</v>
      </c>
      <c r="B137" s="3" t="s">
        <v>1912</v>
      </c>
      <c r="C137" s="2">
        <v>1</v>
      </c>
      <c r="D137" s="3" t="s">
        <v>3665</v>
      </c>
      <c r="E137" s="1">
        <v>0</v>
      </c>
      <c r="F137" s="5">
        <v>0</v>
      </c>
      <c r="G137" s="1">
        <v>0</v>
      </c>
      <c r="H137" s="1">
        <v>0</v>
      </c>
      <c r="I137" s="1">
        <v>0</v>
      </c>
      <c r="J137">
        <v>0</v>
      </c>
      <c r="K137" s="1"/>
      <c r="L137" s="1"/>
    </row>
    <row r="138" spans="1:12">
      <c r="A138" s="6">
        <v>36348</v>
      </c>
      <c r="B138" s="3" t="s">
        <v>1912</v>
      </c>
      <c r="C138" s="2">
        <v>2</v>
      </c>
      <c r="D138" s="3" t="s">
        <v>3665</v>
      </c>
      <c r="E138" s="1">
        <v>0</v>
      </c>
      <c r="F138" s="5"/>
      <c r="G138" s="1"/>
      <c r="H138" s="1">
        <v>0</v>
      </c>
      <c r="I138" s="1"/>
      <c r="K138" s="1"/>
      <c r="L138" s="1"/>
    </row>
    <row r="139" spans="1:12">
      <c r="A139" s="6">
        <v>36348</v>
      </c>
      <c r="B139" s="3" t="s">
        <v>1912</v>
      </c>
      <c r="C139" s="2">
        <v>3</v>
      </c>
      <c r="D139" s="3" t="s">
        <v>3665</v>
      </c>
      <c r="E139" s="1">
        <v>0</v>
      </c>
      <c r="F139" s="5"/>
      <c r="G139" s="1"/>
      <c r="H139" s="1">
        <v>0</v>
      </c>
      <c r="I139" s="1"/>
      <c r="K139" s="1"/>
      <c r="L139" s="1"/>
    </row>
    <row r="140" spans="1:12">
      <c r="A140" s="6">
        <v>36355</v>
      </c>
      <c r="B140" s="3" t="s">
        <v>1912</v>
      </c>
      <c r="C140" s="2">
        <v>1</v>
      </c>
      <c r="D140" s="3" t="s">
        <v>3665</v>
      </c>
      <c r="E140" s="1">
        <v>0</v>
      </c>
      <c r="F140" s="5">
        <v>0</v>
      </c>
      <c r="G140" s="1">
        <v>0</v>
      </c>
      <c r="H140" s="1">
        <v>0</v>
      </c>
      <c r="I140" s="1">
        <v>0</v>
      </c>
      <c r="J140">
        <v>0</v>
      </c>
      <c r="K140" s="1"/>
      <c r="L140" s="1"/>
    </row>
    <row r="141" spans="1:12">
      <c r="A141" s="6">
        <v>36355</v>
      </c>
      <c r="B141" s="3" t="s">
        <v>1912</v>
      </c>
      <c r="C141" s="2">
        <v>2</v>
      </c>
      <c r="D141" s="3" t="s">
        <v>3665</v>
      </c>
      <c r="E141" s="1">
        <v>0</v>
      </c>
      <c r="F141" s="5"/>
      <c r="G141" s="1"/>
      <c r="H141" s="1">
        <v>0</v>
      </c>
      <c r="I141" s="1"/>
      <c r="K141" s="1"/>
      <c r="L141" s="1"/>
    </row>
    <row r="142" spans="1:12">
      <c r="A142" s="6">
        <v>36355</v>
      </c>
      <c r="B142" s="3" t="s">
        <v>1912</v>
      </c>
      <c r="C142" s="2">
        <v>3</v>
      </c>
      <c r="D142" s="3" t="s">
        <v>3665</v>
      </c>
      <c r="E142" s="1">
        <v>0</v>
      </c>
      <c r="F142" s="5"/>
      <c r="G142" s="1"/>
      <c r="H142" s="1">
        <v>0</v>
      </c>
      <c r="I142" s="1"/>
      <c r="K142" s="1"/>
      <c r="L142" s="1"/>
    </row>
    <row r="143" spans="1:12">
      <c r="A143" s="6">
        <v>36362</v>
      </c>
      <c r="B143" s="3" t="s">
        <v>1912</v>
      </c>
      <c r="C143" s="2">
        <v>1</v>
      </c>
      <c r="D143" s="3" t="s">
        <v>3665</v>
      </c>
      <c r="E143" s="1">
        <v>0</v>
      </c>
      <c r="F143" s="5">
        <v>0</v>
      </c>
      <c r="G143" s="1">
        <v>0</v>
      </c>
      <c r="H143" s="1">
        <v>0</v>
      </c>
      <c r="I143" s="1">
        <v>0</v>
      </c>
      <c r="J143">
        <v>0</v>
      </c>
      <c r="K143" s="1"/>
      <c r="L143" s="1"/>
    </row>
    <row r="144" spans="1:12">
      <c r="A144" s="6">
        <v>36362</v>
      </c>
      <c r="B144" s="3" t="s">
        <v>1912</v>
      </c>
      <c r="C144" s="2">
        <v>2</v>
      </c>
      <c r="D144" s="3" t="s">
        <v>3665</v>
      </c>
      <c r="E144" s="1">
        <v>0</v>
      </c>
      <c r="F144" s="5"/>
      <c r="G144" s="1"/>
      <c r="H144" s="1">
        <v>0</v>
      </c>
      <c r="I144" s="1"/>
      <c r="K144" s="1"/>
      <c r="L144" s="1"/>
    </row>
    <row r="145" spans="1:12">
      <c r="A145" s="6">
        <v>36362</v>
      </c>
      <c r="B145" s="3" t="s">
        <v>1912</v>
      </c>
      <c r="C145" s="2">
        <v>3</v>
      </c>
      <c r="D145" s="3" t="s">
        <v>3665</v>
      </c>
      <c r="E145" s="1">
        <v>0</v>
      </c>
      <c r="F145" s="5"/>
      <c r="G145" s="1"/>
      <c r="H145" s="1">
        <v>0</v>
      </c>
      <c r="I145" s="1"/>
      <c r="K145" s="1"/>
      <c r="L145" s="1"/>
    </row>
    <row r="146" spans="1:12">
      <c r="A146" s="6">
        <v>36369</v>
      </c>
      <c r="B146" s="3" t="s">
        <v>1912</v>
      </c>
      <c r="C146" s="2">
        <v>1</v>
      </c>
      <c r="D146" s="3" t="s">
        <v>3665</v>
      </c>
      <c r="E146" s="1">
        <v>0</v>
      </c>
      <c r="F146" s="5">
        <v>0</v>
      </c>
      <c r="G146" s="1">
        <v>0</v>
      </c>
      <c r="H146" s="1">
        <v>0</v>
      </c>
      <c r="I146" s="1">
        <v>0</v>
      </c>
      <c r="J146">
        <v>0</v>
      </c>
      <c r="K146" s="1"/>
      <c r="L146" s="1"/>
    </row>
    <row r="147" spans="1:12">
      <c r="A147" s="6">
        <v>36369</v>
      </c>
      <c r="B147" s="3" t="s">
        <v>1912</v>
      </c>
      <c r="C147" s="2">
        <v>2</v>
      </c>
      <c r="D147" s="3" t="s">
        <v>3665</v>
      </c>
      <c r="E147" s="1">
        <v>0</v>
      </c>
      <c r="F147" s="5"/>
      <c r="G147" s="1"/>
      <c r="H147" s="1">
        <v>0</v>
      </c>
      <c r="I147" s="1"/>
      <c r="K147" s="1"/>
      <c r="L147" s="1"/>
    </row>
    <row r="148" spans="1:12">
      <c r="A148" s="6">
        <v>36369</v>
      </c>
      <c r="B148" s="3" t="s">
        <v>1912</v>
      </c>
      <c r="C148" s="2">
        <v>3</v>
      </c>
      <c r="D148" s="3" t="s">
        <v>3665</v>
      </c>
      <c r="E148" s="1">
        <v>0</v>
      </c>
      <c r="F148" s="5"/>
      <c r="G148" s="1"/>
      <c r="H148" s="1">
        <v>0</v>
      </c>
      <c r="I148" s="1"/>
      <c r="K148" s="1"/>
      <c r="L148" s="1"/>
    </row>
    <row r="149" spans="1:12">
      <c r="A149" s="6">
        <v>36376</v>
      </c>
      <c r="B149" s="3" t="s">
        <v>1912</v>
      </c>
      <c r="C149" s="2">
        <v>1</v>
      </c>
      <c r="D149" s="3" t="s">
        <v>3665</v>
      </c>
      <c r="E149" s="1">
        <v>0</v>
      </c>
      <c r="F149" s="5">
        <v>0</v>
      </c>
      <c r="G149" s="1">
        <v>0</v>
      </c>
      <c r="H149" s="1">
        <v>0</v>
      </c>
      <c r="I149" s="1">
        <v>0</v>
      </c>
      <c r="J149">
        <v>0</v>
      </c>
      <c r="K149" s="1"/>
      <c r="L149" s="1"/>
    </row>
    <row r="150" spans="1:12">
      <c r="A150" s="6">
        <v>36376</v>
      </c>
      <c r="B150" s="3" t="s">
        <v>1912</v>
      </c>
      <c r="C150" s="2">
        <v>2</v>
      </c>
      <c r="D150" s="3" t="s">
        <v>3665</v>
      </c>
      <c r="E150" s="1">
        <v>0</v>
      </c>
      <c r="F150" s="5"/>
      <c r="G150" s="1"/>
      <c r="H150" s="1">
        <v>0</v>
      </c>
      <c r="I150" s="1"/>
      <c r="K150" s="1"/>
      <c r="L150" s="1"/>
    </row>
    <row r="151" spans="1:12">
      <c r="A151" s="6">
        <v>36376</v>
      </c>
      <c r="B151" s="3" t="s">
        <v>1912</v>
      </c>
      <c r="C151" s="2">
        <v>3</v>
      </c>
      <c r="D151" s="3" t="s">
        <v>3665</v>
      </c>
      <c r="E151" s="1">
        <v>0</v>
      </c>
      <c r="F151" s="5"/>
      <c r="G151" s="1"/>
      <c r="H151" s="1">
        <v>0</v>
      </c>
      <c r="I151" s="1"/>
      <c r="K151" s="1"/>
      <c r="L151" s="1"/>
    </row>
    <row r="152" spans="1:12">
      <c r="A152" s="6">
        <v>36383</v>
      </c>
      <c r="B152" s="3" t="s">
        <v>1912</v>
      </c>
      <c r="C152" s="2">
        <v>1</v>
      </c>
      <c r="D152" s="3" t="s">
        <v>3665</v>
      </c>
      <c r="E152" s="1">
        <v>0</v>
      </c>
      <c r="F152" s="5">
        <v>0</v>
      </c>
      <c r="G152" s="1">
        <v>0</v>
      </c>
      <c r="H152" s="1">
        <v>0</v>
      </c>
      <c r="I152" s="1">
        <v>0</v>
      </c>
      <c r="J152">
        <v>0</v>
      </c>
      <c r="K152" s="1"/>
      <c r="L152" s="1"/>
    </row>
    <row r="153" spans="1:12">
      <c r="A153" s="6">
        <v>36383</v>
      </c>
      <c r="B153" s="3" t="s">
        <v>1912</v>
      </c>
      <c r="C153" s="2">
        <v>2</v>
      </c>
      <c r="D153" s="3" t="s">
        <v>3665</v>
      </c>
      <c r="E153" s="1">
        <v>0</v>
      </c>
      <c r="F153" s="5"/>
      <c r="G153" s="1"/>
      <c r="H153" s="1">
        <v>0</v>
      </c>
      <c r="I153" s="1"/>
      <c r="K153" s="1"/>
      <c r="L153" s="1"/>
    </row>
    <row r="154" spans="1:12">
      <c r="A154" s="6">
        <v>36383</v>
      </c>
      <c r="B154" s="3" t="s">
        <v>1912</v>
      </c>
      <c r="C154" s="2">
        <v>3</v>
      </c>
      <c r="D154" s="3" t="s">
        <v>3665</v>
      </c>
      <c r="E154" s="1">
        <v>0</v>
      </c>
      <c r="F154" s="5"/>
      <c r="G154" s="1"/>
      <c r="H154" s="1">
        <v>0</v>
      </c>
      <c r="I154" s="1"/>
      <c r="K154" s="1"/>
      <c r="L154" s="1"/>
    </row>
    <row r="155" spans="1:12">
      <c r="A155" s="6">
        <v>36390</v>
      </c>
      <c r="B155" s="3" t="s">
        <v>1912</v>
      </c>
      <c r="C155" s="2">
        <v>1</v>
      </c>
      <c r="D155" s="3" t="s">
        <v>3665</v>
      </c>
      <c r="E155" s="1">
        <v>0</v>
      </c>
      <c r="F155" s="5">
        <v>0</v>
      </c>
      <c r="G155" s="1">
        <v>0</v>
      </c>
      <c r="H155" s="1">
        <v>0</v>
      </c>
      <c r="I155" s="1">
        <v>0</v>
      </c>
      <c r="J155">
        <v>0</v>
      </c>
      <c r="K155" s="1"/>
      <c r="L155" s="1"/>
    </row>
    <row r="156" spans="1:12">
      <c r="A156" s="6">
        <v>36390</v>
      </c>
      <c r="B156" s="3" t="s">
        <v>1912</v>
      </c>
      <c r="C156" s="2">
        <v>2</v>
      </c>
      <c r="D156" s="3" t="s">
        <v>3665</v>
      </c>
      <c r="E156" s="1">
        <v>0</v>
      </c>
      <c r="F156" s="5"/>
      <c r="G156" s="1"/>
      <c r="H156" s="1">
        <v>0</v>
      </c>
      <c r="I156" s="1"/>
      <c r="K156" s="1"/>
      <c r="L156" s="1"/>
    </row>
    <row r="157" spans="1:12">
      <c r="A157" s="6">
        <v>36390</v>
      </c>
      <c r="B157" s="3" t="s">
        <v>1912</v>
      </c>
      <c r="C157" s="2">
        <v>3</v>
      </c>
      <c r="D157" s="3" t="s">
        <v>3665</v>
      </c>
      <c r="E157" s="1">
        <v>0</v>
      </c>
      <c r="F157" s="5"/>
      <c r="G157" s="1"/>
      <c r="H157" s="1">
        <v>0</v>
      </c>
      <c r="I157" s="1"/>
      <c r="K157" s="1"/>
      <c r="L157" s="1"/>
    </row>
    <row r="158" spans="1:12">
      <c r="A158" s="6">
        <v>36308</v>
      </c>
      <c r="B158" s="3" t="s">
        <v>1912</v>
      </c>
      <c r="C158" s="2">
        <v>1</v>
      </c>
      <c r="D158" s="3" t="s">
        <v>6041</v>
      </c>
      <c r="E158" s="1">
        <v>396.6</v>
      </c>
      <c r="F158" s="5">
        <v>357.49040896225455</v>
      </c>
      <c r="G158" s="1">
        <v>206.39718384706708</v>
      </c>
      <c r="H158" s="1">
        <v>9747634.7999999989</v>
      </c>
      <c r="I158" s="1">
        <v>8786399.2714742925</v>
      </c>
      <c r="J158">
        <v>5072829.9845932145</v>
      </c>
      <c r="K158" s="1"/>
      <c r="L158" s="1"/>
    </row>
    <row r="159" spans="1:12">
      <c r="A159" s="6">
        <v>36308</v>
      </c>
      <c r="B159" s="3" t="s">
        <v>1912</v>
      </c>
      <c r="C159" s="2">
        <v>2</v>
      </c>
      <c r="D159" s="3" t="s">
        <v>6041</v>
      </c>
      <c r="E159" s="1">
        <v>892.35</v>
      </c>
      <c r="F159" s="5"/>
      <c r="G159" s="1"/>
      <c r="H159" s="1">
        <v>21932178.300000001</v>
      </c>
      <c r="I159" s="1"/>
      <c r="K159" s="1"/>
      <c r="L159" s="1"/>
    </row>
    <row r="160" spans="1:12">
      <c r="A160" s="6">
        <v>36308</v>
      </c>
      <c r="B160" s="3" t="s">
        <v>1912</v>
      </c>
      <c r="C160" s="2">
        <v>3</v>
      </c>
      <c r="D160" s="3" t="s">
        <v>6041</v>
      </c>
      <c r="E160" s="1">
        <v>198.3</v>
      </c>
      <c r="F160" s="5"/>
      <c r="G160" s="1"/>
      <c r="H160" s="1">
        <v>4873817.4000000004</v>
      </c>
      <c r="I160" s="1"/>
      <c r="K160" s="1"/>
      <c r="L160" s="1"/>
    </row>
    <row r="161" spans="1:12">
      <c r="A161" s="6">
        <v>36313</v>
      </c>
      <c r="B161" s="3" t="s">
        <v>1912</v>
      </c>
      <c r="C161" s="2">
        <v>1</v>
      </c>
      <c r="D161" s="3" t="s">
        <v>6041</v>
      </c>
      <c r="E161" s="1">
        <v>1189.8</v>
      </c>
      <c r="F161" s="5">
        <v>114.48855838030434</v>
      </c>
      <c r="G161" s="1">
        <v>66.100000000000904</v>
      </c>
      <c r="H161" s="1">
        <v>29242904.399999999</v>
      </c>
      <c r="I161" s="1">
        <v>2813899.7878710856</v>
      </c>
      <c r="J161">
        <v>1624605.8</v>
      </c>
      <c r="K161" s="1"/>
      <c r="L161" s="1"/>
    </row>
    <row r="162" spans="1:12">
      <c r="A162" s="6">
        <v>36313</v>
      </c>
      <c r="B162" s="3" t="s">
        <v>1912</v>
      </c>
      <c r="C162" s="2">
        <v>2</v>
      </c>
      <c r="D162" s="3" t="s">
        <v>6041</v>
      </c>
      <c r="E162" s="1">
        <v>1388.1</v>
      </c>
      <c r="F162" s="5"/>
      <c r="G162" s="1"/>
      <c r="H162" s="1">
        <v>34116721.800000004</v>
      </c>
      <c r="I162" s="1"/>
      <c r="K162" s="1"/>
      <c r="L162" s="1"/>
    </row>
    <row r="163" spans="1:12">
      <c r="A163" s="6">
        <v>36313</v>
      </c>
      <c r="B163" s="3" t="s">
        <v>1912</v>
      </c>
      <c r="C163" s="2">
        <v>3</v>
      </c>
      <c r="D163" s="3" t="s">
        <v>6041</v>
      </c>
      <c r="E163" s="1">
        <v>1388.1</v>
      </c>
      <c r="F163" s="5"/>
      <c r="G163" s="1"/>
      <c r="H163" s="1">
        <v>34116721.800000004</v>
      </c>
      <c r="I163" s="1"/>
      <c r="K163" s="1"/>
      <c r="L163" s="1"/>
    </row>
    <row r="164" spans="1:12">
      <c r="A164" s="6">
        <v>36320</v>
      </c>
      <c r="B164" s="3" t="s">
        <v>1912</v>
      </c>
      <c r="C164" s="2">
        <v>1</v>
      </c>
      <c r="D164" s="3" t="s">
        <v>6041</v>
      </c>
      <c r="E164" s="1">
        <v>1586.4</v>
      </c>
      <c r="F164" s="5">
        <v>1231.7500446519173</v>
      </c>
      <c r="G164" s="1">
        <v>711.15121985411804</v>
      </c>
      <c r="H164" s="1">
        <v>38990539.199999996</v>
      </c>
      <c r="I164" s="1">
        <v>30273952.597454824</v>
      </c>
      <c r="J164">
        <v>17478674.681574512</v>
      </c>
      <c r="K164" s="1"/>
      <c r="L164" s="1"/>
    </row>
    <row r="165" spans="1:12">
      <c r="A165" s="6">
        <v>36320</v>
      </c>
      <c r="B165" s="3" t="s">
        <v>1912</v>
      </c>
      <c r="C165" s="2">
        <v>2</v>
      </c>
      <c r="D165" s="3" t="s">
        <v>6041</v>
      </c>
      <c r="E165" s="1">
        <v>1487.25</v>
      </c>
      <c r="F165" s="5"/>
      <c r="G165" s="1"/>
      <c r="H165" s="1">
        <v>36553630.5</v>
      </c>
      <c r="I165" s="1"/>
      <c r="K165" s="1"/>
      <c r="L165" s="1"/>
    </row>
    <row r="166" spans="1:12">
      <c r="A166" s="6">
        <v>36320</v>
      </c>
      <c r="B166" s="3" t="s">
        <v>1912</v>
      </c>
      <c r="C166" s="2">
        <v>3</v>
      </c>
      <c r="D166" s="3" t="s">
        <v>6041</v>
      </c>
      <c r="E166" s="1">
        <v>3668.55</v>
      </c>
      <c r="F166" s="5"/>
      <c r="G166" s="1"/>
      <c r="H166" s="1">
        <v>90165621.900000006</v>
      </c>
      <c r="I166" s="1"/>
      <c r="K166" s="1"/>
      <c r="L166" s="1"/>
    </row>
    <row r="167" spans="1:12">
      <c r="A167" s="6">
        <v>36327</v>
      </c>
      <c r="B167" s="3" t="s">
        <v>1912</v>
      </c>
      <c r="C167" s="2">
        <v>1</v>
      </c>
      <c r="D167" s="3" t="s">
        <v>6041</v>
      </c>
      <c r="E167" s="1">
        <v>7138.8</v>
      </c>
      <c r="F167" s="5">
        <v>1104.0876731491883</v>
      </c>
      <c r="G167" s="1">
        <v>637.44531530163147</v>
      </c>
      <c r="H167" s="1">
        <v>175457426.40000001</v>
      </c>
      <c r="I167" s="1">
        <v>27136266.83066088</v>
      </c>
      <c r="J167">
        <v>15667130.959483573</v>
      </c>
      <c r="K167" s="1"/>
      <c r="L167" s="1"/>
    </row>
    <row r="168" spans="1:12">
      <c r="A168" s="6">
        <v>36327</v>
      </c>
      <c r="B168" s="3" t="s">
        <v>1912</v>
      </c>
      <c r="C168" s="2">
        <v>2</v>
      </c>
      <c r="D168" s="3" t="s">
        <v>6041</v>
      </c>
      <c r="E168" s="1">
        <v>4957.5</v>
      </c>
      <c r="F168" s="5"/>
      <c r="G168" s="1"/>
      <c r="H168" s="1">
        <v>121845435</v>
      </c>
      <c r="I168" s="1"/>
      <c r="K168" s="1"/>
      <c r="L168" s="1"/>
    </row>
    <row r="169" spans="1:12">
      <c r="A169" s="6">
        <v>36327</v>
      </c>
      <c r="B169" s="3" t="s">
        <v>1912</v>
      </c>
      <c r="C169" s="2">
        <v>3</v>
      </c>
      <c r="D169" s="3" t="s">
        <v>6041</v>
      </c>
      <c r="E169" s="1">
        <v>5750.7</v>
      </c>
      <c r="F169" s="5"/>
      <c r="G169" s="1"/>
      <c r="H169" s="1">
        <v>141340704.59999996</v>
      </c>
      <c r="I169" s="1"/>
      <c r="K169" s="1"/>
      <c r="L169" s="1"/>
    </row>
    <row r="170" spans="1:12">
      <c r="A170" s="6">
        <v>36334</v>
      </c>
      <c r="B170" s="3" t="s">
        <v>1912</v>
      </c>
      <c r="C170" s="2">
        <v>1</v>
      </c>
      <c r="D170" s="3" t="s">
        <v>6041</v>
      </c>
      <c r="E170" s="1">
        <v>7932</v>
      </c>
      <c r="F170" s="5">
        <v>1996.176224685586</v>
      </c>
      <c r="G170" s="1">
        <v>1152.4928806721541</v>
      </c>
      <c r="H170" s="1">
        <v>194952696</v>
      </c>
      <c r="I170" s="1">
        <v>49062019.250322334</v>
      </c>
      <c r="J170">
        <v>28325970.021160204</v>
      </c>
      <c r="K170" s="1"/>
      <c r="L170" s="1"/>
    </row>
    <row r="171" spans="1:12">
      <c r="A171" s="6">
        <v>36334</v>
      </c>
      <c r="B171" s="3" t="s">
        <v>1912</v>
      </c>
      <c r="C171" s="2">
        <v>2</v>
      </c>
      <c r="D171" s="3" t="s">
        <v>6041</v>
      </c>
      <c r="E171" s="1">
        <v>6345.6</v>
      </c>
      <c r="F171" s="5"/>
      <c r="G171" s="1"/>
      <c r="H171" s="1">
        <v>155962156.79999998</v>
      </c>
      <c r="I171" s="1"/>
      <c r="K171" s="1"/>
      <c r="L171" s="1"/>
    </row>
    <row r="172" spans="1:12">
      <c r="A172" s="6">
        <v>36334</v>
      </c>
      <c r="B172" s="3" t="s">
        <v>1912</v>
      </c>
      <c r="C172" s="2">
        <v>3</v>
      </c>
      <c r="D172" s="3" t="s">
        <v>6041</v>
      </c>
      <c r="E172" s="1">
        <v>3966</v>
      </c>
      <c r="F172" s="5"/>
      <c r="G172" s="1"/>
      <c r="H172" s="1">
        <v>97476348</v>
      </c>
      <c r="I172" s="1"/>
      <c r="K172" s="1"/>
      <c r="L172" s="1"/>
    </row>
    <row r="173" spans="1:12">
      <c r="A173" s="6">
        <v>36341</v>
      </c>
      <c r="B173" s="3" t="s">
        <v>1912</v>
      </c>
      <c r="C173" s="2">
        <v>1</v>
      </c>
      <c r="D173" s="3" t="s">
        <v>6041</v>
      </c>
      <c r="E173" s="1">
        <v>1983</v>
      </c>
      <c r="F173" s="5">
        <v>457.95423352121134</v>
      </c>
      <c r="G173" s="1">
        <v>264.39999999999998</v>
      </c>
      <c r="H173" s="1">
        <v>48738174</v>
      </c>
      <c r="I173" s="1">
        <v>11255599.151484333</v>
      </c>
      <c r="J173">
        <v>6498423.200000003</v>
      </c>
      <c r="K173" s="1"/>
      <c r="L173" s="1"/>
    </row>
    <row r="174" spans="1:12">
      <c r="A174" s="6">
        <v>36341</v>
      </c>
      <c r="B174" s="3" t="s">
        <v>1912</v>
      </c>
      <c r="C174" s="2">
        <v>2</v>
      </c>
      <c r="D174" s="3" t="s">
        <v>6041</v>
      </c>
      <c r="E174" s="1">
        <v>2776.2</v>
      </c>
      <c r="F174" s="5"/>
      <c r="G174" s="1"/>
      <c r="H174" s="1">
        <v>68233443.600000009</v>
      </c>
      <c r="I174" s="1"/>
      <c r="K174" s="1"/>
      <c r="L174" s="1"/>
    </row>
    <row r="175" spans="1:12">
      <c r="A175" s="6">
        <v>36341</v>
      </c>
      <c r="B175" s="3" t="s">
        <v>1912</v>
      </c>
      <c r="C175" s="2">
        <v>3</v>
      </c>
      <c r="D175" s="3" t="s">
        <v>6041</v>
      </c>
      <c r="E175" s="1">
        <v>2776.2</v>
      </c>
      <c r="F175" s="5"/>
      <c r="G175" s="1"/>
      <c r="H175" s="1">
        <v>68233443.600000009</v>
      </c>
      <c r="I175" s="1"/>
      <c r="K175" s="1"/>
      <c r="L175" s="1"/>
    </row>
    <row r="176" spans="1:12">
      <c r="A176" s="6">
        <v>36348</v>
      </c>
      <c r="B176" s="3" t="s">
        <v>1912</v>
      </c>
      <c r="C176" s="2">
        <v>1</v>
      </c>
      <c r="D176" s="3" t="s">
        <v>6041</v>
      </c>
      <c r="E176" s="1">
        <v>396.6</v>
      </c>
      <c r="F176" s="5">
        <v>114.48855838030279</v>
      </c>
      <c r="G176" s="1">
        <v>66.099999999999994</v>
      </c>
      <c r="H176" s="1">
        <v>9747634.7999999989</v>
      </c>
      <c r="I176" s="1">
        <v>2813899.7878710823</v>
      </c>
      <c r="J176">
        <v>1624605.8</v>
      </c>
      <c r="K176" s="1"/>
      <c r="L176" s="1"/>
    </row>
    <row r="177" spans="1:12">
      <c r="A177" s="6">
        <v>36348</v>
      </c>
      <c r="B177" s="3" t="s">
        <v>1912</v>
      </c>
      <c r="C177" s="2">
        <v>2</v>
      </c>
      <c r="D177" s="3" t="s">
        <v>6041</v>
      </c>
      <c r="E177" s="1">
        <v>594.9</v>
      </c>
      <c r="F177" s="5"/>
      <c r="G177" s="1"/>
      <c r="H177" s="1">
        <v>14621452.199999999</v>
      </c>
      <c r="I177" s="1"/>
      <c r="K177" s="1"/>
      <c r="L177" s="1"/>
    </row>
    <row r="178" spans="1:12">
      <c r="A178" s="6">
        <v>36348</v>
      </c>
      <c r="B178" s="3" t="s">
        <v>1912</v>
      </c>
      <c r="C178" s="2">
        <v>3</v>
      </c>
      <c r="D178" s="3" t="s">
        <v>6041</v>
      </c>
      <c r="E178" s="1">
        <v>594.9</v>
      </c>
      <c r="F178" s="5"/>
      <c r="G178" s="1"/>
      <c r="H178" s="1">
        <v>14621452.199999999</v>
      </c>
      <c r="I178" s="1"/>
      <c r="K178" s="1"/>
      <c r="L178" s="1"/>
    </row>
    <row r="179" spans="1:12">
      <c r="A179" s="6">
        <v>36355</v>
      </c>
      <c r="B179" s="3" t="s">
        <v>1912</v>
      </c>
      <c r="C179" s="2">
        <v>1</v>
      </c>
      <c r="D179" s="3" t="s">
        <v>6041</v>
      </c>
      <c r="E179" s="1">
        <v>297.45</v>
      </c>
      <c r="F179" s="5">
        <v>99.15</v>
      </c>
      <c r="G179" s="1">
        <v>57.244279190151403</v>
      </c>
      <c r="H179" s="1">
        <v>7310726.0999999996</v>
      </c>
      <c r="I179" s="1">
        <v>2436908.7000000002</v>
      </c>
      <c r="J179">
        <v>1406949.8939355409</v>
      </c>
      <c r="K179" s="1"/>
      <c r="L179" s="1"/>
    </row>
    <row r="180" spans="1:12">
      <c r="A180" s="6">
        <v>36355</v>
      </c>
      <c r="B180" s="3" t="s">
        <v>1912</v>
      </c>
      <c r="C180" s="2">
        <v>2</v>
      </c>
      <c r="D180" s="3" t="s">
        <v>6041</v>
      </c>
      <c r="E180" s="1">
        <v>99.15</v>
      </c>
      <c r="F180" s="5"/>
      <c r="G180" s="1"/>
      <c r="H180" s="1">
        <v>2436908.7000000002</v>
      </c>
      <c r="I180" s="1"/>
      <c r="K180" s="1"/>
      <c r="L180" s="1"/>
    </row>
    <row r="181" spans="1:12">
      <c r="A181" s="6">
        <v>36355</v>
      </c>
      <c r="B181" s="3" t="s">
        <v>1912</v>
      </c>
      <c r="C181" s="2">
        <v>3</v>
      </c>
      <c r="D181" s="3" t="s">
        <v>6041</v>
      </c>
      <c r="E181" s="1">
        <v>198.3</v>
      </c>
      <c r="F181" s="5"/>
      <c r="G181" s="1"/>
      <c r="H181" s="1">
        <v>4873817.4000000004</v>
      </c>
      <c r="I181" s="1"/>
      <c r="K181" s="1"/>
      <c r="L181" s="1"/>
    </row>
    <row r="182" spans="1:12">
      <c r="A182" s="6">
        <v>36362</v>
      </c>
      <c r="B182" s="3" t="s">
        <v>1912</v>
      </c>
      <c r="C182" s="2">
        <v>1</v>
      </c>
      <c r="D182" s="3" t="s">
        <v>6041</v>
      </c>
      <c r="E182" s="1">
        <v>594.9</v>
      </c>
      <c r="F182" s="5">
        <v>114.48855838030279</v>
      </c>
      <c r="G182" s="1">
        <v>66.099999999999994</v>
      </c>
      <c r="H182" s="1">
        <v>19643598</v>
      </c>
      <c r="I182" s="1">
        <v>3780412.1977175982</v>
      </c>
      <c r="J182">
        <v>2182622</v>
      </c>
      <c r="K182" s="1"/>
      <c r="L182" s="1"/>
    </row>
    <row r="183" spans="1:12">
      <c r="A183" s="6">
        <v>36362</v>
      </c>
      <c r="B183" s="3" t="s">
        <v>1912</v>
      </c>
      <c r="C183" s="2">
        <v>2</v>
      </c>
      <c r="D183" s="3" t="s">
        <v>6041</v>
      </c>
      <c r="E183" s="1">
        <v>396.6</v>
      </c>
      <c r="F183" s="5"/>
      <c r="G183" s="1"/>
      <c r="H183" s="1">
        <v>13095731.999999998</v>
      </c>
      <c r="I183" s="1"/>
      <c r="K183" s="1"/>
      <c r="L183" s="1"/>
    </row>
    <row r="184" spans="1:12">
      <c r="A184" s="6">
        <v>36362</v>
      </c>
      <c r="B184" s="3" t="s">
        <v>1912</v>
      </c>
      <c r="C184" s="2">
        <v>3</v>
      </c>
      <c r="D184" s="3" t="s">
        <v>6041</v>
      </c>
      <c r="E184" s="1">
        <v>594.9</v>
      </c>
      <c r="F184" s="5"/>
      <c r="G184" s="1"/>
      <c r="H184" s="1">
        <v>19643598</v>
      </c>
      <c r="I184" s="1"/>
      <c r="K184" s="1"/>
      <c r="L184" s="1"/>
    </row>
    <row r="185" spans="1:12">
      <c r="A185" s="6">
        <v>36369</v>
      </c>
      <c r="B185" s="3" t="s">
        <v>1912</v>
      </c>
      <c r="C185" s="2">
        <v>1</v>
      </c>
      <c r="D185" s="3" t="s">
        <v>6041</v>
      </c>
      <c r="E185" s="1">
        <v>1354.05</v>
      </c>
      <c r="F185" s="5">
        <v>347.18630085301459</v>
      </c>
      <c r="G185" s="1">
        <v>200.44810425643837</v>
      </c>
      <c r="H185" s="1">
        <v>44710731</v>
      </c>
      <c r="I185" s="1">
        <v>11464091.654166542</v>
      </c>
      <c r="J185">
        <v>6618796.4025475951</v>
      </c>
      <c r="K185" s="1"/>
      <c r="L185" s="1"/>
    </row>
    <row r="186" spans="1:12">
      <c r="A186" s="6">
        <v>36369</v>
      </c>
      <c r="B186" s="3" t="s">
        <v>1912</v>
      </c>
      <c r="C186" s="2">
        <v>2</v>
      </c>
      <c r="D186" s="3" t="s">
        <v>6041</v>
      </c>
      <c r="E186" s="1">
        <v>716.85</v>
      </c>
      <c r="F186" s="5"/>
      <c r="G186" s="1"/>
      <c r="H186" s="1">
        <v>23670387</v>
      </c>
      <c r="I186" s="1"/>
      <c r="K186" s="1"/>
      <c r="L186" s="1"/>
    </row>
    <row r="187" spans="1:12">
      <c r="A187" s="6">
        <v>36369</v>
      </c>
      <c r="B187" s="3" t="s">
        <v>1912</v>
      </c>
      <c r="C187" s="2">
        <v>3</v>
      </c>
      <c r="D187" s="3" t="s">
        <v>6041</v>
      </c>
      <c r="E187" s="1">
        <v>1274.4000000000001</v>
      </c>
      <c r="F187" s="5"/>
      <c r="G187" s="1"/>
      <c r="H187" s="1">
        <v>42080687.999999993</v>
      </c>
      <c r="I187" s="1"/>
      <c r="K187" s="1"/>
      <c r="L187" s="1"/>
    </row>
    <row r="188" spans="1:12">
      <c r="A188" s="6">
        <v>36376</v>
      </c>
      <c r="B188" s="3" t="s">
        <v>1912</v>
      </c>
      <c r="C188" s="2">
        <v>1</v>
      </c>
      <c r="D188" s="3" t="s">
        <v>6041</v>
      </c>
      <c r="E188" s="1">
        <v>1035.45</v>
      </c>
      <c r="F188" s="5">
        <v>484.49203553825328</v>
      </c>
      <c r="G188" s="1">
        <v>279.7216071382403</v>
      </c>
      <c r="H188" s="1">
        <v>38098347.300000004</v>
      </c>
      <c r="I188" s="1">
        <v>17826399.955594491</v>
      </c>
      <c r="J188">
        <v>10292076.813044412</v>
      </c>
      <c r="K188" s="1"/>
      <c r="L188" s="1"/>
    </row>
    <row r="189" spans="1:12">
      <c r="A189" s="6">
        <v>36376</v>
      </c>
      <c r="B189" s="3" t="s">
        <v>1912</v>
      </c>
      <c r="C189" s="2">
        <v>2</v>
      </c>
      <c r="D189" s="3" t="s">
        <v>6041</v>
      </c>
      <c r="E189" s="1">
        <v>159.30000000000001</v>
      </c>
      <c r="F189" s="5"/>
      <c r="G189" s="1"/>
      <c r="H189" s="1">
        <v>5861284.1999999993</v>
      </c>
      <c r="I189" s="1"/>
      <c r="K189" s="1"/>
      <c r="L189" s="1"/>
    </row>
    <row r="190" spans="1:12">
      <c r="A190" s="6">
        <v>36376</v>
      </c>
      <c r="B190" s="3" t="s">
        <v>1912</v>
      </c>
      <c r="C190" s="2">
        <v>3</v>
      </c>
      <c r="D190" s="3" t="s">
        <v>6041</v>
      </c>
      <c r="E190" s="1">
        <v>955.8</v>
      </c>
      <c r="F190" s="5"/>
      <c r="G190" s="1"/>
      <c r="H190" s="1">
        <v>35167705.200000003</v>
      </c>
      <c r="I190" s="1"/>
      <c r="K190" s="1"/>
      <c r="L190" s="1"/>
    </row>
    <row r="191" spans="1:12">
      <c r="A191" s="6">
        <v>36383</v>
      </c>
      <c r="B191" s="3" t="s">
        <v>1912</v>
      </c>
      <c r="C191" s="2">
        <v>1</v>
      </c>
      <c r="D191" s="3" t="s">
        <v>6041</v>
      </c>
      <c r="E191" s="1">
        <v>2787.75</v>
      </c>
      <c r="F191" s="5">
        <v>480.107402046667</v>
      </c>
      <c r="G191" s="1">
        <v>277.19013781157508</v>
      </c>
      <c r="H191" s="1">
        <v>102572473.5</v>
      </c>
      <c r="I191" s="1">
        <v>17665071.750905067</v>
      </c>
      <c r="J191">
        <v>10198933.930639094</v>
      </c>
      <c r="K191" s="1"/>
      <c r="L191" s="1"/>
    </row>
    <row r="192" spans="1:12">
      <c r="A192" s="6">
        <v>36383</v>
      </c>
      <c r="B192" s="3" t="s">
        <v>1912</v>
      </c>
      <c r="C192" s="2">
        <v>2</v>
      </c>
      <c r="D192" s="3" t="s">
        <v>6041</v>
      </c>
      <c r="E192" s="1">
        <v>1831.95</v>
      </c>
      <c r="F192" s="5"/>
      <c r="G192" s="1"/>
      <c r="H192" s="1">
        <v>67404768.299999997</v>
      </c>
      <c r="I192" s="1"/>
      <c r="K192" s="1"/>
      <c r="L192" s="1"/>
    </row>
    <row r="193" spans="1:12">
      <c r="A193" s="6">
        <v>36383</v>
      </c>
      <c r="B193" s="3" t="s">
        <v>1912</v>
      </c>
      <c r="C193" s="2">
        <v>3</v>
      </c>
      <c r="D193" s="3" t="s">
        <v>6041</v>
      </c>
      <c r="E193" s="1">
        <v>2230.1999999999998</v>
      </c>
      <c r="F193" s="5"/>
      <c r="G193" s="1"/>
      <c r="H193" s="1">
        <v>82057978.800000012</v>
      </c>
      <c r="I193" s="1"/>
      <c r="K193" s="1"/>
      <c r="L193" s="1"/>
    </row>
    <row r="194" spans="1:12">
      <c r="A194" s="6">
        <v>36390</v>
      </c>
      <c r="B194" s="3" t="s">
        <v>1912</v>
      </c>
      <c r="C194" s="2">
        <v>1</v>
      </c>
      <c r="D194" s="3" t="s">
        <v>6041</v>
      </c>
      <c r="E194" s="1">
        <v>2070.9</v>
      </c>
      <c r="F194" s="5">
        <v>735.77518305525723</v>
      </c>
      <c r="G194" s="1">
        <v>424.79999999999899</v>
      </c>
      <c r="H194" s="1">
        <v>76196694.600000009</v>
      </c>
      <c r="I194" s="1">
        <v>27072112.085335191</v>
      </c>
      <c r="J194">
        <v>15630091.199999994</v>
      </c>
      <c r="K194" s="1"/>
      <c r="L194" s="1"/>
    </row>
    <row r="195" spans="1:12">
      <c r="A195" s="6">
        <v>36390</v>
      </c>
      <c r="B195" s="3" t="s">
        <v>1912</v>
      </c>
      <c r="C195" s="2">
        <v>2</v>
      </c>
      <c r="D195" s="3" t="s">
        <v>6041</v>
      </c>
      <c r="E195" s="1">
        <v>3345.3</v>
      </c>
      <c r="F195" s="5"/>
      <c r="G195" s="1"/>
      <c r="H195" s="1">
        <v>123086968.19999999</v>
      </c>
      <c r="I195" s="1"/>
      <c r="K195" s="1"/>
      <c r="L195" s="1"/>
    </row>
    <row r="196" spans="1:12">
      <c r="A196" s="6">
        <v>36390</v>
      </c>
      <c r="B196" s="3" t="s">
        <v>1912</v>
      </c>
      <c r="C196" s="2">
        <v>3</v>
      </c>
      <c r="D196" s="3" t="s">
        <v>6041</v>
      </c>
      <c r="E196" s="1">
        <v>3345.3</v>
      </c>
      <c r="F196" s="5"/>
      <c r="G196" s="1"/>
      <c r="H196" s="1">
        <v>123086968.19999999</v>
      </c>
      <c r="I196" s="1"/>
      <c r="K196" s="1"/>
      <c r="L196" s="1"/>
    </row>
    <row r="197" spans="1:12">
      <c r="A197" s="6">
        <v>36308</v>
      </c>
      <c r="B197" s="3" t="s">
        <v>1912</v>
      </c>
      <c r="C197" s="2">
        <v>1</v>
      </c>
      <c r="D197" s="3" t="s">
        <v>6386</v>
      </c>
      <c r="E197" s="1">
        <v>99.15</v>
      </c>
      <c r="F197" s="5">
        <v>0</v>
      </c>
      <c r="G197" s="1">
        <v>0</v>
      </c>
      <c r="H197" s="1">
        <v>475920</v>
      </c>
      <c r="I197" s="1">
        <v>0</v>
      </c>
      <c r="J197">
        <v>0</v>
      </c>
      <c r="K197" s="1"/>
      <c r="L197" s="1"/>
    </row>
    <row r="198" spans="1:12">
      <c r="A198" s="6">
        <v>36308</v>
      </c>
      <c r="B198" s="3" t="s">
        <v>1912</v>
      </c>
      <c r="C198" s="2">
        <v>2</v>
      </c>
      <c r="D198" s="3" t="s">
        <v>6386</v>
      </c>
      <c r="E198" s="1">
        <v>99.15</v>
      </c>
      <c r="F198" s="5"/>
      <c r="G198" s="1"/>
      <c r="H198" s="1">
        <v>475920</v>
      </c>
      <c r="I198" s="1"/>
      <c r="K198" s="1"/>
      <c r="L198" s="1"/>
    </row>
    <row r="199" spans="1:12">
      <c r="A199" s="6">
        <v>36308</v>
      </c>
      <c r="B199" s="3" t="s">
        <v>1912</v>
      </c>
      <c r="C199" s="2">
        <v>3</v>
      </c>
      <c r="D199" s="3" t="s">
        <v>6386</v>
      </c>
      <c r="E199" s="1">
        <v>99.15</v>
      </c>
      <c r="F199" s="5"/>
      <c r="G199" s="1"/>
      <c r="H199" s="1">
        <v>475920</v>
      </c>
      <c r="I199" s="1"/>
      <c r="K199" s="1"/>
      <c r="L199" s="1"/>
    </row>
    <row r="200" spans="1:12">
      <c r="A200" s="6">
        <v>36313</v>
      </c>
      <c r="B200" s="3" t="s">
        <v>1912</v>
      </c>
      <c r="C200" s="2">
        <v>1</v>
      </c>
      <c r="D200" s="3" t="s">
        <v>6386</v>
      </c>
      <c r="E200" s="1">
        <v>99.15</v>
      </c>
      <c r="F200" s="5">
        <v>57.244279190151389</v>
      </c>
      <c r="G200" s="1">
        <v>33.049999999999997</v>
      </c>
      <c r="H200" s="1">
        <v>475920</v>
      </c>
      <c r="I200" s="1">
        <v>274772.54011272668</v>
      </c>
      <c r="J200">
        <v>158640</v>
      </c>
      <c r="K200" s="1"/>
      <c r="L200" s="1"/>
    </row>
    <row r="201" spans="1:12">
      <c r="A201" s="6">
        <v>36313</v>
      </c>
      <c r="B201" s="3" t="s">
        <v>1912</v>
      </c>
      <c r="C201" s="2">
        <v>2</v>
      </c>
      <c r="D201" s="3" t="s">
        <v>6386</v>
      </c>
      <c r="E201" s="1">
        <v>99.15</v>
      </c>
      <c r="F201" s="5"/>
      <c r="G201" s="1"/>
      <c r="H201" s="1">
        <v>475920</v>
      </c>
      <c r="I201" s="1"/>
      <c r="K201" s="1"/>
      <c r="L201" s="1"/>
    </row>
    <row r="202" spans="1:12">
      <c r="A202" s="6">
        <v>36313</v>
      </c>
      <c r="B202" s="3" t="s">
        <v>1912</v>
      </c>
      <c r="C202" s="2">
        <v>3</v>
      </c>
      <c r="D202" s="3" t="s">
        <v>6386</v>
      </c>
      <c r="E202" s="1">
        <v>0</v>
      </c>
      <c r="F202" s="5"/>
      <c r="G202" s="1"/>
      <c r="H202" s="1">
        <v>0</v>
      </c>
      <c r="I202" s="1"/>
      <c r="K202" s="1"/>
      <c r="L202" s="1"/>
    </row>
    <row r="203" spans="1:12">
      <c r="A203" s="6">
        <v>36320</v>
      </c>
      <c r="B203" s="3" t="s">
        <v>1912</v>
      </c>
      <c r="C203" s="2">
        <v>1</v>
      </c>
      <c r="D203" s="3" t="s">
        <v>6386</v>
      </c>
      <c r="E203" s="1">
        <v>1090.6500000000001</v>
      </c>
      <c r="F203" s="5">
        <v>468.56461934294612</v>
      </c>
      <c r="G203" s="1">
        <v>270.52590911038448</v>
      </c>
      <c r="H203" s="1">
        <v>5235120</v>
      </c>
      <c r="I203" s="1">
        <v>2249110.1728461403</v>
      </c>
      <c r="J203">
        <v>1298524.363729845</v>
      </c>
      <c r="K203" s="1"/>
      <c r="L203" s="1"/>
    </row>
    <row r="204" spans="1:12">
      <c r="A204" s="6">
        <v>36320</v>
      </c>
      <c r="B204" s="3" t="s">
        <v>1912</v>
      </c>
      <c r="C204" s="2">
        <v>2</v>
      </c>
      <c r="D204" s="3" t="s">
        <v>6386</v>
      </c>
      <c r="E204" s="1">
        <v>198.3</v>
      </c>
      <c r="F204" s="5"/>
      <c r="G204" s="1"/>
      <c r="H204" s="1">
        <v>951840</v>
      </c>
      <c r="I204" s="1"/>
      <c r="K204" s="1"/>
      <c r="L204" s="1"/>
    </row>
    <row r="205" spans="1:12">
      <c r="A205" s="6">
        <v>36320</v>
      </c>
      <c r="B205" s="3" t="s">
        <v>1912</v>
      </c>
      <c r="C205" s="2">
        <v>3</v>
      </c>
      <c r="D205" s="3" t="s">
        <v>6386</v>
      </c>
      <c r="E205" s="1">
        <v>892.35</v>
      </c>
      <c r="F205" s="5"/>
      <c r="G205" s="1"/>
      <c r="H205" s="1">
        <v>4283280</v>
      </c>
      <c r="I205" s="1"/>
      <c r="K205" s="1"/>
      <c r="L205" s="1"/>
    </row>
    <row r="206" spans="1:12">
      <c r="A206" s="6">
        <v>36327</v>
      </c>
      <c r="B206" s="3" t="s">
        <v>1912</v>
      </c>
      <c r="C206" s="2">
        <v>1</v>
      </c>
      <c r="D206" s="3" t="s">
        <v>6386</v>
      </c>
      <c r="E206" s="1">
        <v>297.45</v>
      </c>
      <c r="F206" s="5">
        <v>171.73283757045419</v>
      </c>
      <c r="G206" s="1">
        <v>99.15</v>
      </c>
      <c r="H206" s="1">
        <v>1427760</v>
      </c>
      <c r="I206" s="1">
        <v>824317.6203381801</v>
      </c>
      <c r="J206">
        <v>475920</v>
      </c>
      <c r="K206" s="1"/>
      <c r="L206" s="1"/>
    </row>
    <row r="207" spans="1:12">
      <c r="A207" s="6">
        <v>36327</v>
      </c>
      <c r="B207" s="3" t="s">
        <v>1912</v>
      </c>
      <c r="C207" s="2">
        <v>2</v>
      </c>
      <c r="D207" s="3" t="s">
        <v>6386</v>
      </c>
      <c r="E207" s="1">
        <v>0</v>
      </c>
      <c r="F207" s="5"/>
      <c r="G207" s="1"/>
      <c r="H207" s="1">
        <v>0</v>
      </c>
      <c r="I207" s="1"/>
      <c r="K207" s="1"/>
      <c r="L207" s="1"/>
    </row>
    <row r="208" spans="1:12">
      <c r="A208" s="6">
        <v>36327</v>
      </c>
      <c r="B208" s="3" t="s">
        <v>1912</v>
      </c>
      <c r="C208" s="2">
        <v>3</v>
      </c>
      <c r="D208" s="3" t="s">
        <v>6386</v>
      </c>
      <c r="E208" s="1">
        <v>0</v>
      </c>
      <c r="F208" s="5"/>
      <c r="G208" s="1"/>
      <c r="H208" s="1">
        <v>0</v>
      </c>
      <c r="I208" s="1"/>
      <c r="K208" s="1"/>
      <c r="L208" s="1"/>
    </row>
    <row r="209" spans="1:12">
      <c r="A209" s="6">
        <v>36334</v>
      </c>
      <c r="B209" s="3" t="s">
        <v>1912</v>
      </c>
      <c r="C209" s="2">
        <v>1</v>
      </c>
      <c r="D209" s="3" t="s">
        <v>6386</v>
      </c>
      <c r="E209" s="1">
        <v>0</v>
      </c>
      <c r="F209" s="5">
        <v>206.39718384706703</v>
      </c>
      <c r="G209" s="1">
        <v>119.16346965408484</v>
      </c>
      <c r="H209" s="1">
        <v>0</v>
      </c>
      <c r="I209" s="1">
        <v>990706.48246592178</v>
      </c>
      <c r="J209">
        <v>571984.65433960722</v>
      </c>
      <c r="K209" s="1"/>
      <c r="L209" s="1"/>
    </row>
    <row r="210" spans="1:12">
      <c r="A210" s="6">
        <v>36334</v>
      </c>
      <c r="B210" s="3" t="s">
        <v>1912</v>
      </c>
      <c r="C210" s="2">
        <v>2</v>
      </c>
      <c r="D210" s="3" t="s">
        <v>6386</v>
      </c>
      <c r="E210" s="1">
        <v>99.15</v>
      </c>
      <c r="F210" s="5"/>
      <c r="G210" s="1"/>
      <c r="H210" s="1">
        <v>475920</v>
      </c>
      <c r="I210" s="1"/>
      <c r="K210" s="1"/>
      <c r="L210" s="1"/>
    </row>
    <row r="211" spans="1:12">
      <c r="A211" s="6">
        <v>36334</v>
      </c>
      <c r="B211" s="3" t="s">
        <v>1912</v>
      </c>
      <c r="C211" s="2">
        <v>3</v>
      </c>
      <c r="D211" s="3" t="s">
        <v>6386</v>
      </c>
      <c r="E211" s="1">
        <v>396.6</v>
      </c>
      <c r="F211" s="5"/>
      <c r="G211" s="1"/>
      <c r="H211" s="1">
        <v>1903680</v>
      </c>
      <c r="I211" s="1"/>
      <c r="K211" s="1"/>
      <c r="L211" s="1"/>
    </row>
    <row r="212" spans="1:12">
      <c r="A212" s="6">
        <v>36341</v>
      </c>
      <c r="B212" s="3" t="s">
        <v>1912</v>
      </c>
      <c r="C212" s="2">
        <v>1</v>
      </c>
      <c r="D212" s="3" t="s">
        <v>6386</v>
      </c>
      <c r="E212" s="1">
        <v>99.15</v>
      </c>
      <c r="F212" s="5">
        <v>57.244279190151389</v>
      </c>
      <c r="G212" s="1">
        <v>33.049999999999997</v>
      </c>
      <c r="H212" s="1">
        <v>475920</v>
      </c>
      <c r="I212" s="1">
        <v>274772.54011272668</v>
      </c>
      <c r="J212">
        <v>158640</v>
      </c>
      <c r="K212" s="1"/>
      <c r="L212" s="1"/>
    </row>
    <row r="213" spans="1:12">
      <c r="A213" s="6">
        <v>36341</v>
      </c>
      <c r="B213" s="3" t="s">
        <v>1912</v>
      </c>
      <c r="C213" s="2">
        <v>2</v>
      </c>
      <c r="D213" s="3" t="s">
        <v>6386</v>
      </c>
      <c r="E213" s="1">
        <v>0</v>
      </c>
      <c r="F213" s="5"/>
      <c r="G213" s="1"/>
      <c r="H213" s="1">
        <v>0</v>
      </c>
      <c r="I213" s="1"/>
      <c r="K213" s="1"/>
      <c r="L213" s="1"/>
    </row>
    <row r="214" spans="1:12">
      <c r="A214" s="6">
        <v>36341</v>
      </c>
      <c r="B214" s="3" t="s">
        <v>1912</v>
      </c>
      <c r="C214" s="2">
        <v>3</v>
      </c>
      <c r="D214" s="3" t="s">
        <v>6386</v>
      </c>
      <c r="E214" s="1">
        <v>0</v>
      </c>
      <c r="F214" s="5"/>
      <c r="G214" s="1"/>
      <c r="H214" s="1">
        <v>0</v>
      </c>
      <c r="I214" s="1"/>
      <c r="K214" s="1"/>
      <c r="L214" s="1"/>
    </row>
    <row r="215" spans="1:12">
      <c r="A215" s="6">
        <v>36348</v>
      </c>
      <c r="B215" s="3" t="s">
        <v>1912</v>
      </c>
      <c r="C215" s="2">
        <v>1</v>
      </c>
      <c r="D215" s="3" t="s">
        <v>6386</v>
      </c>
      <c r="E215" s="1">
        <v>0</v>
      </c>
      <c r="F215" s="5">
        <v>0</v>
      </c>
      <c r="G215" s="1">
        <v>0</v>
      </c>
      <c r="H215" s="1">
        <v>0</v>
      </c>
      <c r="I215" s="1">
        <v>0</v>
      </c>
      <c r="J215">
        <v>0</v>
      </c>
      <c r="K215" s="1"/>
      <c r="L215" s="1"/>
    </row>
    <row r="216" spans="1:12">
      <c r="A216" s="6">
        <v>36348</v>
      </c>
      <c r="B216" s="3" t="s">
        <v>1912</v>
      </c>
      <c r="C216" s="2">
        <v>2</v>
      </c>
      <c r="D216" s="3" t="s">
        <v>6386</v>
      </c>
      <c r="E216" s="1">
        <v>0</v>
      </c>
      <c r="F216" s="5"/>
      <c r="G216" s="1"/>
      <c r="H216" s="1">
        <v>0</v>
      </c>
      <c r="I216" s="1"/>
      <c r="K216" s="1"/>
      <c r="L216" s="1"/>
    </row>
    <row r="217" spans="1:12">
      <c r="A217" s="6">
        <v>36348</v>
      </c>
      <c r="B217" s="3" t="s">
        <v>1912</v>
      </c>
      <c r="C217" s="2">
        <v>3</v>
      </c>
      <c r="D217" s="3" t="s">
        <v>6386</v>
      </c>
      <c r="E217" s="1">
        <v>0</v>
      </c>
      <c r="F217" s="5"/>
      <c r="G217" s="1"/>
      <c r="H217" s="1">
        <v>0</v>
      </c>
      <c r="I217" s="1"/>
      <c r="K217" s="1"/>
      <c r="L217" s="1"/>
    </row>
    <row r="218" spans="1:12">
      <c r="A218" s="6">
        <v>36355</v>
      </c>
      <c r="B218" s="3" t="s">
        <v>1912</v>
      </c>
      <c r="C218" s="2">
        <v>1</v>
      </c>
      <c r="D218" s="3" t="s">
        <v>6386</v>
      </c>
      <c r="E218" s="1">
        <v>0</v>
      </c>
      <c r="F218" s="5">
        <v>57.244279190151389</v>
      </c>
      <c r="G218" s="1">
        <v>33.049999999999997</v>
      </c>
      <c r="H218" s="1">
        <v>0</v>
      </c>
      <c r="I218" s="1">
        <v>198637.6487898253</v>
      </c>
      <c r="J218">
        <v>114683.5</v>
      </c>
      <c r="K218" s="1"/>
      <c r="L218" s="1"/>
    </row>
    <row r="219" spans="1:12">
      <c r="A219" s="6">
        <v>36355</v>
      </c>
      <c r="B219" s="3" t="s">
        <v>1912</v>
      </c>
      <c r="C219" s="2">
        <v>2</v>
      </c>
      <c r="D219" s="3" t="s">
        <v>6386</v>
      </c>
      <c r="E219" s="1">
        <v>99.15</v>
      </c>
      <c r="F219" s="5"/>
      <c r="G219" s="1"/>
      <c r="H219" s="1">
        <v>344050.5</v>
      </c>
      <c r="I219" s="1"/>
      <c r="K219" s="1"/>
      <c r="L219" s="1"/>
    </row>
    <row r="220" spans="1:12">
      <c r="A220" s="6">
        <v>36355</v>
      </c>
      <c r="B220" s="3" t="s">
        <v>1912</v>
      </c>
      <c r="C220" s="2">
        <v>3</v>
      </c>
      <c r="D220" s="3" t="s">
        <v>6386</v>
      </c>
      <c r="E220" s="1">
        <v>0</v>
      </c>
      <c r="F220" s="5"/>
      <c r="G220" s="1"/>
      <c r="H220" s="1">
        <v>0</v>
      </c>
      <c r="I220" s="1"/>
      <c r="K220" s="1"/>
      <c r="L220" s="1"/>
    </row>
    <row r="221" spans="1:12">
      <c r="A221" s="6">
        <v>36362</v>
      </c>
      <c r="B221" s="3" t="s">
        <v>1912</v>
      </c>
      <c r="C221" s="2">
        <v>1</v>
      </c>
      <c r="D221" s="3" t="s">
        <v>6386</v>
      </c>
      <c r="E221" s="1">
        <v>0</v>
      </c>
      <c r="F221" s="5">
        <v>57.244279190151389</v>
      </c>
      <c r="G221" s="1">
        <v>33.049999999999997</v>
      </c>
      <c r="H221" s="1">
        <v>0</v>
      </c>
      <c r="I221" s="1">
        <v>79626.792353500583</v>
      </c>
      <c r="J221">
        <v>45972.55</v>
      </c>
      <c r="K221" s="1"/>
      <c r="L221" s="1"/>
    </row>
    <row r="222" spans="1:12">
      <c r="A222" s="6">
        <v>36362</v>
      </c>
      <c r="B222" s="3" t="s">
        <v>1912</v>
      </c>
      <c r="C222" s="2">
        <v>2</v>
      </c>
      <c r="D222" s="3" t="s">
        <v>6386</v>
      </c>
      <c r="E222" s="1">
        <v>0</v>
      </c>
      <c r="F222" s="5"/>
      <c r="G222" s="1"/>
      <c r="H222" s="1">
        <v>0</v>
      </c>
      <c r="I222" s="1"/>
      <c r="K222" s="1"/>
      <c r="L222" s="1"/>
    </row>
    <row r="223" spans="1:12">
      <c r="A223" s="6">
        <v>36362</v>
      </c>
      <c r="B223" s="3" t="s">
        <v>1912</v>
      </c>
      <c r="C223" s="2">
        <v>3</v>
      </c>
      <c r="D223" s="3" t="s">
        <v>6386</v>
      </c>
      <c r="E223" s="1">
        <v>99.15</v>
      </c>
      <c r="F223" s="5"/>
      <c r="G223" s="1"/>
      <c r="H223" s="1">
        <v>137917.65</v>
      </c>
      <c r="I223" s="1"/>
      <c r="K223" s="1"/>
      <c r="L223" s="1"/>
    </row>
    <row r="224" spans="1:12">
      <c r="A224" s="6">
        <v>36369</v>
      </c>
      <c r="B224" s="3" t="s">
        <v>1912</v>
      </c>
      <c r="C224" s="2">
        <v>1</v>
      </c>
      <c r="D224" s="3" t="s">
        <v>6386</v>
      </c>
      <c r="E224" s="1">
        <v>1194.75</v>
      </c>
      <c r="F224" s="5">
        <v>256.03892770436295</v>
      </c>
      <c r="G224" s="1">
        <v>147.8241438331371</v>
      </c>
      <c r="H224" s="1">
        <v>1661897.25</v>
      </c>
      <c r="I224" s="1">
        <v>356150.14843676885</v>
      </c>
      <c r="J224">
        <v>205623.38407189367</v>
      </c>
      <c r="K224" s="1"/>
      <c r="L224" s="1"/>
    </row>
    <row r="225" spans="1:12">
      <c r="A225" s="6">
        <v>36369</v>
      </c>
      <c r="B225" s="3" t="s">
        <v>1912</v>
      </c>
      <c r="C225" s="2">
        <v>2</v>
      </c>
      <c r="D225" s="3" t="s">
        <v>6386</v>
      </c>
      <c r="E225" s="1">
        <v>716.85</v>
      </c>
      <c r="F225" s="5"/>
      <c r="G225" s="1"/>
      <c r="H225" s="1">
        <v>997138.35</v>
      </c>
      <c r="I225" s="1"/>
      <c r="K225" s="1"/>
      <c r="L225" s="1"/>
    </row>
    <row r="226" spans="1:12">
      <c r="A226" s="6">
        <v>36369</v>
      </c>
      <c r="B226" s="3" t="s">
        <v>1912</v>
      </c>
      <c r="C226" s="2">
        <v>3</v>
      </c>
      <c r="D226" s="3" t="s">
        <v>6386</v>
      </c>
      <c r="E226" s="1">
        <v>796.5</v>
      </c>
      <c r="F226" s="5"/>
      <c r="G226" s="1"/>
      <c r="H226" s="1">
        <v>1107931.5</v>
      </c>
      <c r="I226" s="1"/>
      <c r="K226" s="1"/>
      <c r="L226" s="1"/>
    </row>
    <row r="227" spans="1:12">
      <c r="A227" s="6">
        <v>36376</v>
      </c>
      <c r="B227" s="3" t="s">
        <v>1912</v>
      </c>
      <c r="C227" s="2">
        <v>1</v>
      </c>
      <c r="D227" s="3" t="s">
        <v>6386</v>
      </c>
      <c r="E227" s="1">
        <v>1115.0999999999999</v>
      </c>
      <c r="F227" s="5">
        <v>408.7320546519444</v>
      </c>
      <c r="G227" s="1">
        <v>235.98156177972893</v>
      </c>
      <c r="H227" s="1">
        <v>4510579.5</v>
      </c>
      <c r="I227" s="1">
        <v>1653321.1610671154</v>
      </c>
      <c r="J227">
        <v>954545.41739900375</v>
      </c>
      <c r="K227" s="1"/>
      <c r="L227" s="1"/>
    </row>
    <row r="228" spans="1:12">
      <c r="A228" s="6">
        <v>36376</v>
      </c>
      <c r="B228" s="3" t="s">
        <v>1912</v>
      </c>
      <c r="C228" s="2">
        <v>2</v>
      </c>
      <c r="D228" s="3" t="s">
        <v>6386</v>
      </c>
      <c r="E228" s="1">
        <v>557.54999999999995</v>
      </c>
      <c r="F228" s="5"/>
      <c r="G228" s="1"/>
      <c r="H228" s="1">
        <v>2255289.75</v>
      </c>
      <c r="I228" s="1"/>
      <c r="K228" s="1"/>
      <c r="L228" s="1"/>
    </row>
    <row r="229" spans="1:12">
      <c r="A229" s="6">
        <v>36376</v>
      </c>
      <c r="B229" s="3" t="s">
        <v>1912</v>
      </c>
      <c r="C229" s="2">
        <v>3</v>
      </c>
      <c r="D229" s="3" t="s">
        <v>6386</v>
      </c>
      <c r="E229" s="1">
        <v>318.60000000000002</v>
      </c>
      <c r="F229" s="5"/>
      <c r="G229" s="1"/>
      <c r="H229" s="1">
        <v>1288737</v>
      </c>
      <c r="I229" s="1"/>
      <c r="K229" s="1"/>
      <c r="L229" s="1"/>
    </row>
    <row r="230" spans="1:12">
      <c r="A230" s="6">
        <v>36383</v>
      </c>
      <c r="B230" s="3" t="s">
        <v>1912</v>
      </c>
      <c r="C230" s="2">
        <v>1</v>
      </c>
      <c r="D230" s="3" t="s">
        <v>6386</v>
      </c>
      <c r="E230" s="1">
        <v>4141.8</v>
      </c>
      <c r="F230" s="5">
        <v>1044.5999569213088</v>
      </c>
      <c r="G230" s="1">
        <v>603.10006632398915</v>
      </c>
      <c r="H230" s="1">
        <v>16753581</v>
      </c>
      <c r="I230" s="1">
        <v>4225406.8257466936</v>
      </c>
      <c r="J230">
        <v>2439539.7682805359</v>
      </c>
      <c r="K230" s="1"/>
      <c r="L230" s="1"/>
    </row>
    <row r="231" spans="1:12">
      <c r="A231" s="6">
        <v>36383</v>
      </c>
      <c r="B231" s="3" t="s">
        <v>1912</v>
      </c>
      <c r="C231" s="2">
        <v>2</v>
      </c>
      <c r="D231" s="3" t="s">
        <v>6386</v>
      </c>
      <c r="E231" s="1">
        <v>2070.9</v>
      </c>
      <c r="F231" s="5"/>
      <c r="G231" s="1"/>
      <c r="H231" s="1">
        <v>8376790.5</v>
      </c>
      <c r="I231" s="1"/>
      <c r="K231" s="1"/>
      <c r="L231" s="1"/>
    </row>
    <row r="232" spans="1:12">
      <c r="A232" s="6">
        <v>36383</v>
      </c>
      <c r="B232" s="3" t="s">
        <v>1912</v>
      </c>
      <c r="C232" s="2">
        <v>3</v>
      </c>
      <c r="D232" s="3" t="s">
        <v>6386</v>
      </c>
      <c r="E232" s="1">
        <v>3345.3</v>
      </c>
      <c r="F232" s="5"/>
      <c r="G232" s="1"/>
      <c r="H232" s="1">
        <v>13531738.499999998</v>
      </c>
      <c r="I232" s="1"/>
      <c r="K232" s="1"/>
      <c r="L232" s="1"/>
    </row>
    <row r="233" spans="1:12">
      <c r="A233" s="6">
        <v>36390</v>
      </c>
      <c r="B233" s="3" t="s">
        <v>1912</v>
      </c>
      <c r="C233" s="2">
        <v>1</v>
      </c>
      <c r="D233" s="3" t="s">
        <v>6386</v>
      </c>
      <c r="E233" s="1">
        <v>3823.2</v>
      </c>
      <c r="F233" s="5">
        <v>421.46818385258933</v>
      </c>
      <c r="G233" s="1">
        <v>243.33476940215516</v>
      </c>
      <c r="H233" s="1">
        <v>15464844.000000002</v>
      </c>
      <c r="I233" s="1">
        <v>1704838.803683724</v>
      </c>
      <c r="J233">
        <v>984289.14223171771</v>
      </c>
      <c r="K233" s="1"/>
      <c r="L233" s="1"/>
    </row>
    <row r="234" spans="1:12">
      <c r="A234" s="6">
        <v>36390</v>
      </c>
      <c r="B234" s="3" t="s">
        <v>1912</v>
      </c>
      <c r="C234" s="2">
        <v>2</v>
      </c>
      <c r="D234" s="3" t="s">
        <v>6386</v>
      </c>
      <c r="E234" s="1">
        <v>3026.7</v>
      </c>
      <c r="F234" s="5"/>
      <c r="G234" s="1"/>
      <c r="H234" s="1">
        <v>12243001.500000002</v>
      </c>
      <c r="I234" s="1"/>
      <c r="K234" s="1"/>
      <c r="L234" s="1"/>
    </row>
    <row r="235" spans="1:12">
      <c r="A235" s="6">
        <v>36390</v>
      </c>
      <c r="B235" s="3" t="s">
        <v>1912</v>
      </c>
      <c r="C235" s="2">
        <v>3</v>
      </c>
      <c r="D235" s="3" t="s">
        <v>6386</v>
      </c>
      <c r="E235" s="1">
        <v>3186</v>
      </c>
      <c r="F235" s="5"/>
      <c r="G235" s="1"/>
      <c r="H235" s="1">
        <v>12887370</v>
      </c>
      <c r="I235" s="1"/>
      <c r="K235" s="1"/>
      <c r="L235" s="1"/>
    </row>
    <row r="236" spans="1:12">
      <c r="A236" s="6">
        <v>36308</v>
      </c>
      <c r="B236" s="3" t="s">
        <v>1912</v>
      </c>
      <c r="C236" s="2">
        <v>1</v>
      </c>
      <c r="D236" s="3" t="s">
        <v>6195</v>
      </c>
      <c r="E236" s="1">
        <v>99.15</v>
      </c>
      <c r="F236" s="5">
        <v>57.244279190151389</v>
      </c>
      <c r="G236" s="1">
        <v>33.049999999999997</v>
      </c>
      <c r="H236" s="1">
        <v>132960.15</v>
      </c>
      <c r="I236" s="1">
        <v>76764.578393993012</v>
      </c>
      <c r="J236">
        <v>44320.05</v>
      </c>
      <c r="K236" s="1"/>
      <c r="L236" s="1"/>
    </row>
    <row r="237" spans="1:12">
      <c r="A237" s="6">
        <v>36308</v>
      </c>
      <c r="B237" s="3" t="s">
        <v>1912</v>
      </c>
      <c r="C237" s="2">
        <v>2</v>
      </c>
      <c r="D237" s="3" t="s">
        <v>6195</v>
      </c>
      <c r="E237" s="1">
        <v>0</v>
      </c>
      <c r="F237" s="5"/>
      <c r="G237" s="1"/>
      <c r="H237" s="1">
        <v>0</v>
      </c>
      <c r="I237" s="1"/>
      <c r="K237" s="1"/>
      <c r="L237" s="1"/>
    </row>
    <row r="238" spans="1:12">
      <c r="A238" s="6">
        <v>36308</v>
      </c>
      <c r="B238" s="3" t="s">
        <v>1912</v>
      </c>
      <c r="C238" s="2">
        <v>3</v>
      </c>
      <c r="D238" s="3" t="s">
        <v>6195</v>
      </c>
      <c r="E238" s="1">
        <v>0</v>
      </c>
      <c r="F238" s="5"/>
      <c r="G238" s="1"/>
      <c r="H238" s="1">
        <v>0</v>
      </c>
      <c r="I238" s="1"/>
      <c r="K238" s="1"/>
      <c r="L238" s="1"/>
    </row>
    <row r="239" spans="1:12">
      <c r="A239" s="6">
        <v>36313</v>
      </c>
      <c r="B239" s="3" t="s">
        <v>1912</v>
      </c>
      <c r="C239" s="2">
        <v>1</v>
      </c>
      <c r="D239" s="3" t="s">
        <v>6195</v>
      </c>
      <c r="E239" s="1">
        <v>0</v>
      </c>
      <c r="F239" s="5">
        <v>0</v>
      </c>
      <c r="G239" s="1">
        <v>0</v>
      </c>
      <c r="H239" s="1">
        <v>0</v>
      </c>
      <c r="I239" s="1">
        <v>0</v>
      </c>
      <c r="J239">
        <v>0</v>
      </c>
      <c r="K239" s="1"/>
      <c r="L239" s="1"/>
    </row>
    <row r="240" spans="1:12">
      <c r="A240" s="6">
        <v>36313</v>
      </c>
      <c r="B240" s="3" t="s">
        <v>1912</v>
      </c>
      <c r="C240" s="2">
        <v>2</v>
      </c>
      <c r="D240" s="3" t="s">
        <v>6195</v>
      </c>
      <c r="E240" s="1">
        <v>0</v>
      </c>
      <c r="F240" s="5"/>
      <c r="G240" s="1"/>
      <c r="H240" s="1">
        <v>0</v>
      </c>
      <c r="I240" s="1"/>
      <c r="K240" s="1"/>
      <c r="L240" s="1"/>
    </row>
    <row r="241" spans="1:12">
      <c r="A241" s="6">
        <v>36313</v>
      </c>
      <c r="B241" s="3" t="s">
        <v>1912</v>
      </c>
      <c r="C241" s="2">
        <v>3</v>
      </c>
      <c r="D241" s="3" t="s">
        <v>6195</v>
      </c>
      <c r="E241" s="1">
        <v>0</v>
      </c>
      <c r="F241" s="5"/>
      <c r="G241" s="1"/>
      <c r="H241" s="1">
        <v>0</v>
      </c>
      <c r="I241" s="1"/>
      <c r="K241" s="1"/>
      <c r="L241" s="1"/>
    </row>
    <row r="242" spans="1:12">
      <c r="A242" s="6">
        <v>36320</v>
      </c>
      <c r="B242" s="3" t="s">
        <v>1912</v>
      </c>
      <c r="C242" s="2">
        <v>1</v>
      </c>
      <c r="D242" s="3" t="s">
        <v>6195</v>
      </c>
      <c r="E242" s="1">
        <v>0</v>
      </c>
      <c r="F242" s="5">
        <v>0</v>
      </c>
      <c r="G242" s="1">
        <v>0</v>
      </c>
      <c r="H242" s="1">
        <v>0</v>
      </c>
      <c r="I242" s="1">
        <v>0</v>
      </c>
      <c r="J242">
        <v>0</v>
      </c>
      <c r="K242" s="1"/>
      <c r="L242" s="1"/>
    </row>
    <row r="243" spans="1:12">
      <c r="A243" s="6">
        <v>36320</v>
      </c>
      <c r="B243" s="3" t="s">
        <v>1912</v>
      </c>
      <c r="C243" s="2">
        <v>2</v>
      </c>
      <c r="D243" s="3" t="s">
        <v>6195</v>
      </c>
      <c r="E243" s="1">
        <v>0</v>
      </c>
      <c r="F243" s="5"/>
      <c r="G243" s="1"/>
      <c r="H243" s="1">
        <v>0</v>
      </c>
      <c r="I243" s="1"/>
      <c r="K243" s="1"/>
      <c r="L243" s="1"/>
    </row>
    <row r="244" spans="1:12">
      <c r="A244" s="6">
        <v>36320</v>
      </c>
      <c r="B244" s="3" t="s">
        <v>1912</v>
      </c>
      <c r="C244" s="2">
        <v>3</v>
      </c>
      <c r="D244" s="3" t="s">
        <v>6195</v>
      </c>
      <c r="E244" s="1">
        <v>0</v>
      </c>
      <c r="F244" s="5"/>
      <c r="G244" s="1"/>
      <c r="H244" s="1">
        <v>0</v>
      </c>
      <c r="I244" s="1"/>
      <c r="K244" s="1"/>
      <c r="L244" s="1"/>
    </row>
    <row r="245" spans="1:12">
      <c r="A245" s="6">
        <v>36327</v>
      </c>
      <c r="B245" s="3" t="s">
        <v>1912</v>
      </c>
      <c r="C245" s="2">
        <v>1</v>
      </c>
      <c r="D245" s="3" t="s">
        <v>6195</v>
      </c>
      <c r="E245" s="1">
        <v>198.3</v>
      </c>
      <c r="F245" s="5">
        <v>114.48855838030278</v>
      </c>
      <c r="G245" s="1">
        <v>66.099999999999994</v>
      </c>
      <c r="H245" s="1">
        <v>265920.3</v>
      </c>
      <c r="I245" s="1">
        <v>153529.15678798602</v>
      </c>
      <c r="J245">
        <v>88640.1</v>
      </c>
      <c r="K245" s="1"/>
      <c r="L245" s="1"/>
    </row>
    <row r="246" spans="1:12">
      <c r="A246" s="6">
        <v>36327</v>
      </c>
      <c r="B246" s="3" t="s">
        <v>1912</v>
      </c>
      <c r="C246" s="2">
        <v>2</v>
      </c>
      <c r="D246" s="3" t="s">
        <v>6195</v>
      </c>
      <c r="E246" s="1">
        <v>198.3</v>
      </c>
      <c r="F246" s="5"/>
      <c r="G246" s="1"/>
      <c r="H246" s="1">
        <v>265920.3</v>
      </c>
      <c r="I246" s="1"/>
      <c r="K246" s="1"/>
      <c r="L246" s="1"/>
    </row>
    <row r="247" spans="1:12">
      <c r="A247" s="6">
        <v>36327</v>
      </c>
      <c r="B247" s="3" t="s">
        <v>1912</v>
      </c>
      <c r="C247" s="2">
        <v>3</v>
      </c>
      <c r="D247" s="3" t="s">
        <v>6195</v>
      </c>
      <c r="E247" s="1">
        <v>0</v>
      </c>
      <c r="F247" s="5"/>
      <c r="G247" s="1"/>
      <c r="H247" s="1">
        <v>0</v>
      </c>
      <c r="I247" s="1"/>
      <c r="K247" s="1"/>
      <c r="L247" s="1"/>
    </row>
    <row r="248" spans="1:12">
      <c r="A248" s="6">
        <v>36334</v>
      </c>
      <c r="B248" s="3" t="s">
        <v>1912</v>
      </c>
      <c r="C248" s="2">
        <v>1</v>
      </c>
      <c r="D248" s="3" t="s">
        <v>6195</v>
      </c>
      <c r="E248" s="1">
        <v>1983</v>
      </c>
      <c r="F248" s="5">
        <v>499.04405617139651</v>
      </c>
      <c r="G248" s="1">
        <v>288.12322016803853</v>
      </c>
      <c r="H248" s="1">
        <v>2659203</v>
      </c>
      <c r="I248" s="1">
        <v>669218.07932584279</v>
      </c>
      <c r="J248">
        <v>386373.23824533966</v>
      </c>
      <c r="K248" s="1"/>
      <c r="L248" s="1"/>
    </row>
    <row r="249" spans="1:12">
      <c r="A249" s="6">
        <v>36334</v>
      </c>
      <c r="B249" s="3" t="s">
        <v>1912</v>
      </c>
      <c r="C249" s="2">
        <v>2</v>
      </c>
      <c r="D249" s="3" t="s">
        <v>6195</v>
      </c>
      <c r="E249" s="1">
        <v>1388.1</v>
      </c>
      <c r="F249" s="5"/>
      <c r="G249" s="1"/>
      <c r="H249" s="1">
        <v>1861442.1</v>
      </c>
      <c r="I249" s="1"/>
      <c r="K249" s="1"/>
      <c r="L249" s="1"/>
    </row>
    <row r="250" spans="1:12">
      <c r="A250" s="6">
        <v>36334</v>
      </c>
      <c r="B250" s="3" t="s">
        <v>1912</v>
      </c>
      <c r="C250" s="2">
        <v>3</v>
      </c>
      <c r="D250" s="3" t="s">
        <v>6195</v>
      </c>
      <c r="E250" s="1">
        <v>991.5</v>
      </c>
      <c r="F250" s="5"/>
      <c r="G250" s="1"/>
      <c r="H250" s="1">
        <v>1329601.5</v>
      </c>
      <c r="I250" s="1"/>
      <c r="K250" s="1"/>
      <c r="L250" s="1"/>
    </row>
    <row r="251" spans="1:12">
      <c r="A251" s="6">
        <v>36341</v>
      </c>
      <c r="B251" s="3" t="s">
        <v>1912</v>
      </c>
      <c r="C251" s="2">
        <v>1</v>
      </c>
      <c r="D251" s="3" t="s">
        <v>6195</v>
      </c>
      <c r="E251" s="1">
        <v>35396.550000000003</v>
      </c>
      <c r="F251" s="5">
        <v>9990.2338174589258</v>
      </c>
      <c r="G251" s="1">
        <v>5767.8641837772138</v>
      </c>
      <c r="H251" s="1">
        <v>47466773.549999997</v>
      </c>
      <c r="I251" s="1">
        <v>13396903.549212422</v>
      </c>
      <c r="J251">
        <v>7734705.8704452449</v>
      </c>
      <c r="K251" s="1"/>
      <c r="L251" s="1"/>
    </row>
    <row r="252" spans="1:12">
      <c r="A252" s="6">
        <v>36341</v>
      </c>
      <c r="B252" s="3" t="s">
        <v>1912</v>
      </c>
      <c r="C252" s="2">
        <v>2</v>
      </c>
      <c r="D252" s="3" t="s">
        <v>6195</v>
      </c>
      <c r="E252" s="1">
        <v>35099.1</v>
      </c>
      <c r="F252" s="5"/>
      <c r="G252" s="1"/>
      <c r="H252" s="1">
        <v>47067893.100000001</v>
      </c>
      <c r="I252" s="1"/>
      <c r="K252" s="1"/>
      <c r="L252" s="1"/>
    </row>
    <row r="253" spans="1:12">
      <c r="A253" s="6">
        <v>36341</v>
      </c>
      <c r="B253" s="3" t="s">
        <v>1912</v>
      </c>
      <c r="C253" s="2">
        <v>3</v>
      </c>
      <c r="D253" s="3" t="s">
        <v>6195</v>
      </c>
      <c r="E253" s="1">
        <v>17946.150000000001</v>
      </c>
      <c r="F253" s="5"/>
      <c r="G253" s="1"/>
      <c r="H253" s="1">
        <v>24065787.150000002</v>
      </c>
      <c r="I253" s="1"/>
      <c r="K253" s="1"/>
      <c r="L253" s="1"/>
    </row>
    <row r="254" spans="1:12">
      <c r="A254" s="6">
        <v>36348</v>
      </c>
      <c r="B254" s="3" t="s">
        <v>1912</v>
      </c>
      <c r="C254" s="2">
        <v>1</v>
      </c>
      <c r="D254" s="3" t="s">
        <v>6195</v>
      </c>
      <c r="E254" s="1">
        <v>5552.4</v>
      </c>
      <c r="F254" s="5">
        <v>1049.3049699682165</v>
      </c>
      <c r="G254" s="1">
        <v>605.81650687316198</v>
      </c>
      <c r="H254" s="1">
        <v>6618460.8000000007</v>
      </c>
      <c r="I254" s="1">
        <v>1250771.5242021144</v>
      </c>
      <c r="J254">
        <v>722133.27619280934</v>
      </c>
      <c r="K254" s="1"/>
      <c r="L254" s="1"/>
    </row>
    <row r="255" spans="1:12">
      <c r="A255" s="6">
        <v>36348</v>
      </c>
      <c r="B255" s="3" t="s">
        <v>1912</v>
      </c>
      <c r="C255" s="2">
        <v>2</v>
      </c>
      <c r="D255" s="3" t="s">
        <v>6195</v>
      </c>
      <c r="E255" s="1">
        <v>5155.8</v>
      </c>
      <c r="F255" s="5"/>
      <c r="G255" s="1"/>
      <c r="H255" s="1">
        <v>6145713.5999999987</v>
      </c>
      <c r="I255" s="1"/>
      <c r="K255" s="1"/>
      <c r="L255" s="1"/>
    </row>
    <row r="256" spans="1:12">
      <c r="A256" s="6">
        <v>36348</v>
      </c>
      <c r="B256" s="3" t="s">
        <v>1912</v>
      </c>
      <c r="C256" s="2">
        <v>3</v>
      </c>
      <c r="D256" s="3" t="s">
        <v>6195</v>
      </c>
      <c r="E256" s="1">
        <v>3569.4</v>
      </c>
      <c r="F256" s="5"/>
      <c r="G256" s="1"/>
      <c r="H256" s="1">
        <v>4254724.8</v>
      </c>
      <c r="I256" s="1"/>
      <c r="K256" s="1"/>
      <c r="L256" s="1"/>
    </row>
    <row r="257" spans="1:12">
      <c r="A257" s="6">
        <v>36355</v>
      </c>
      <c r="B257" s="3" t="s">
        <v>1912</v>
      </c>
      <c r="C257" s="2">
        <v>1</v>
      </c>
      <c r="D257" s="3" t="s">
        <v>6195</v>
      </c>
      <c r="E257" s="1">
        <v>2577.9</v>
      </c>
      <c r="F257" s="5">
        <v>1556.1602239165477</v>
      </c>
      <c r="G257" s="1">
        <v>898.44952418040714</v>
      </c>
      <c r="H257" s="1">
        <v>3072856.8</v>
      </c>
      <c r="I257" s="1">
        <v>1854942.986908525</v>
      </c>
      <c r="J257">
        <v>1070951.8328230453</v>
      </c>
      <c r="K257" s="1"/>
      <c r="L257" s="1"/>
    </row>
    <row r="258" spans="1:12">
      <c r="A258" s="6">
        <v>36355</v>
      </c>
      <c r="B258" s="3" t="s">
        <v>1912</v>
      </c>
      <c r="C258" s="2">
        <v>2</v>
      </c>
      <c r="D258" s="3" t="s">
        <v>6195</v>
      </c>
      <c r="E258" s="1">
        <v>3271.95</v>
      </c>
      <c r="F258" s="5"/>
      <c r="G258" s="1"/>
      <c r="H258" s="1">
        <v>3900164.4</v>
      </c>
      <c r="I258" s="1"/>
      <c r="K258" s="1"/>
      <c r="L258" s="1"/>
    </row>
    <row r="259" spans="1:12">
      <c r="A259" s="6">
        <v>36355</v>
      </c>
      <c r="B259" s="3" t="s">
        <v>1912</v>
      </c>
      <c r="C259" s="2">
        <v>3</v>
      </c>
      <c r="D259" s="3" t="s">
        <v>6195</v>
      </c>
      <c r="E259" s="1">
        <v>297.45</v>
      </c>
      <c r="F259" s="5"/>
      <c r="G259" s="1"/>
      <c r="H259" s="1">
        <v>354560.4</v>
      </c>
      <c r="I259" s="1"/>
      <c r="K259" s="1"/>
      <c r="L259" s="1"/>
    </row>
    <row r="260" spans="1:12">
      <c r="A260" s="6">
        <v>36362</v>
      </c>
      <c r="B260" s="3" t="s">
        <v>1912</v>
      </c>
      <c r="C260" s="2">
        <v>1</v>
      </c>
      <c r="D260" s="3" t="s">
        <v>6195</v>
      </c>
      <c r="E260" s="1">
        <v>1685.55</v>
      </c>
      <c r="F260" s="5">
        <v>1728.7393210082307</v>
      </c>
      <c r="G260" s="1">
        <v>998.0881123427929</v>
      </c>
      <c r="H260" s="1">
        <v>1751286.45</v>
      </c>
      <c r="I260" s="1">
        <v>1796160.154527552</v>
      </c>
      <c r="J260">
        <v>1037013.548724162</v>
      </c>
      <c r="K260" s="1"/>
      <c r="L260" s="1"/>
    </row>
    <row r="261" spans="1:12">
      <c r="A261" s="6">
        <v>36362</v>
      </c>
      <c r="B261" s="3" t="s">
        <v>1912</v>
      </c>
      <c r="C261" s="2">
        <v>2</v>
      </c>
      <c r="D261" s="3" t="s">
        <v>6195</v>
      </c>
      <c r="E261" s="1">
        <v>4858.3500000000004</v>
      </c>
      <c r="F261" s="5"/>
      <c r="G261" s="1"/>
      <c r="H261" s="1">
        <v>5047825.6500000004</v>
      </c>
      <c r="I261" s="1"/>
      <c r="K261" s="1"/>
      <c r="L261" s="1"/>
    </row>
    <row r="262" spans="1:12">
      <c r="A262" s="6">
        <v>36362</v>
      </c>
      <c r="B262" s="3" t="s">
        <v>1912</v>
      </c>
      <c r="C262" s="2">
        <v>3</v>
      </c>
      <c r="D262" s="3" t="s">
        <v>6195</v>
      </c>
      <c r="E262" s="1">
        <v>4461.75</v>
      </c>
      <c r="F262" s="5"/>
      <c r="G262" s="1"/>
      <c r="H262" s="1">
        <v>4635758.25</v>
      </c>
      <c r="I262" s="1"/>
      <c r="K262" s="1"/>
      <c r="L262" s="1"/>
    </row>
    <row r="263" spans="1:12">
      <c r="A263" s="6">
        <v>36369</v>
      </c>
      <c r="B263" s="3" t="s">
        <v>1912</v>
      </c>
      <c r="C263" s="2">
        <v>1</v>
      </c>
      <c r="D263" s="3" t="s">
        <v>6195</v>
      </c>
      <c r="E263" s="1">
        <v>7088.85</v>
      </c>
      <c r="F263" s="5">
        <v>367.88759152762998</v>
      </c>
      <c r="G263" s="1">
        <v>212.4</v>
      </c>
      <c r="H263" s="1">
        <v>7365315.1499999994</v>
      </c>
      <c r="I263" s="1">
        <v>382235.20759720751</v>
      </c>
      <c r="J263">
        <v>220683.6</v>
      </c>
      <c r="K263" s="1"/>
      <c r="L263" s="1"/>
    </row>
    <row r="264" spans="1:12">
      <c r="A264" s="6">
        <v>36369</v>
      </c>
      <c r="B264" s="3" t="s">
        <v>1912</v>
      </c>
      <c r="C264" s="2">
        <v>2</v>
      </c>
      <c r="D264" s="3" t="s">
        <v>6195</v>
      </c>
      <c r="E264" s="1">
        <v>7726.05</v>
      </c>
      <c r="F264" s="5"/>
      <c r="G264" s="1"/>
      <c r="H264" s="1">
        <v>8027365.9500000002</v>
      </c>
      <c r="I264" s="1"/>
      <c r="K264" s="1"/>
      <c r="L264" s="1"/>
    </row>
    <row r="265" spans="1:12">
      <c r="A265" s="6">
        <v>36369</v>
      </c>
      <c r="B265" s="3" t="s">
        <v>1912</v>
      </c>
      <c r="C265" s="2">
        <v>3</v>
      </c>
      <c r="D265" s="3" t="s">
        <v>6195</v>
      </c>
      <c r="E265" s="1">
        <v>7726.05</v>
      </c>
      <c r="F265" s="5"/>
      <c r="G265" s="1"/>
      <c r="H265" s="1">
        <v>8027365.9500000002</v>
      </c>
      <c r="I265" s="1"/>
      <c r="K265" s="1"/>
      <c r="L265" s="1"/>
    </row>
    <row r="266" spans="1:12">
      <c r="A266" s="6">
        <v>36376</v>
      </c>
      <c r="B266" s="3" t="s">
        <v>1912</v>
      </c>
      <c r="C266" s="2">
        <v>1</v>
      </c>
      <c r="D266" s="3" t="s">
        <v>6195</v>
      </c>
      <c r="E266" s="1">
        <v>8681.85</v>
      </c>
      <c r="F266" s="5">
        <v>1027.2482866863318</v>
      </c>
      <c r="G266" s="1">
        <v>593.08207484293553</v>
      </c>
      <c r="H266" s="1">
        <v>10348765.200000001</v>
      </c>
      <c r="I266" s="1">
        <v>1224479.9577301061</v>
      </c>
      <c r="J266">
        <v>706953.83321277832</v>
      </c>
      <c r="K266" s="1"/>
      <c r="L266" s="1"/>
    </row>
    <row r="267" spans="1:12">
      <c r="A267" s="6">
        <v>36376</v>
      </c>
      <c r="B267" s="3" t="s">
        <v>1912</v>
      </c>
      <c r="C267" s="2">
        <v>2</v>
      </c>
      <c r="D267" s="3" t="s">
        <v>6195</v>
      </c>
      <c r="E267" s="1">
        <v>6690.6</v>
      </c>
      <c r="F267" s="5"/>
      <c r="G267" s="1"/>
      <c r="H267" s="1">
        <v>7975195.1999999993</v>
      </c>
      <c r="I267" s="1"/>
      <c r="K267" s="1"/>
      <c r="L267" s="1"/>
    </row>
    <row r="268" spans="1:12">
      <c r="A268" s="6">
        <v>36376</v>
      </c>
      <c r="B268" s="3" t="s">
        <v>1912</v>
      </c>
      <c r="C268" s="2">
        <v>3</v>
      </c>
      <c r="D268" s="3" t="s">
        <v>6195</v>
      </c>
      <c r="E268" s="1">
        <v>8124.3</v>
      </c>
      <c r="F268" s="5"/>
      <c r="G268" s="1"/>
      <c r="H268" s="1">
        <v>9684165.5999999996</v>
      </c>
      <c r="I268" s="1"/>
      <c r="K268" s="1"/>
      <c r="L268" s="1"/>
    </row>
    <row r="269" spans="1:12">
      <c r="A269" s="6">
        <v>36383</v>
      </c>
      <c r="B269" s="3" t="s">
        <v>1912</v>
      </c>
      <c r="C269" s="2">
        <v>1</v>
      </c>
      <c r="D269" s="3" t="s">
        <v>6195</v>
      </c>
      <c r="E269" s="1">
        <v>10752.75</v>
      </c>
      <c r="F269" s="5">
        <v>2374.8526064789858</v>
      </c>
      <c r="G269" s="1">
        <v>1371.1217916363269</v>
      </c>
      <c r="H269" s="1">
        <v>12817278</v>
      </c>
      <c r="I269" s="1">
        <v>2830824.3069229433</v>
      </c>
      <c r="J269">
        <v>1634377.1756304973</v>
      </c>
      <c r="K269" s="1"/>
      <c r="L269" s="1"/>
    </row>
    <row r="270" spans="1:12">
      <c r="A270" s="6">
        <v>36383</v>
      </c>
      <c r="B270" s="3" t="s">
        <v>1912</v>
      </c>
      <c r="C270" s="2">
        <v>2</v>
      </c>
      <c r="D270" s="3" t="s">
        <v>6195</v>
      </c>
      <c r="E270" s="1">
        <v>7805.7</v>
      </c>
      <c r="F270" s="5"/>
      <c r="G270" s="1"/>
      <c r="H270" s="1">
        <v>9304394.4000000004</v>
      </c>
      <c r="I270" s="1"/>
      <c r="K270" s="1"/>
      <c r="L270" s="1"/>
    </row>
    <row r="271" spans="1:12">
      <c r="A271" s="6">
        <v>36383</v>
      </c>
      <c r="B271" s="3" t="s">
        <v>1912</v>
      </c>
      <c r="C271" s="2">
        <v>3</v>
      </c>
      <c r="D271" s="3" t="s">
        <v>6195</v>
      </c>
      <c r="E271" s="1">
        <v>12505.05</v>
      </c>
      <c r="F271" s="5"/>
      <c r="G271" s="1"/>
      <c r="H271" s="1">
        <v>14906019.600000001</v>
      </c>
      <c r="I271" s="1"/>
      <c r="K271" s="1"/>
      <c r="L271" s="1"/>
    </row>
    <row r="272" spans="1:12">
      <c r="A272" s="6">
        <v>36390</v>
      </c>
      <c r="B272" s="3" t="s">
        <v>1912</v>
      </c>
      <c r="C272" s="2">
        <v>1</v>
      </c>
      <c r="D272" s="3" t="s">
        <v>6195</v>
      </c>
      <c r="E272" s="1">
        <v>11230.65</v>
      </c>
      <c r="F272" s="5">
        <v>421.46818385258939</v>
      </c>
      <c r="G272" s="1">
        <v>243.33476940215519</v>
      </c>
      <c r="H272" s="1">
        <v>13386934.799999999</v>
      </c>
      <c r="I272" s="1">
        <v>502390.07515228685</v>
      </c>
      <c r="J272">
        <v>290055.04512736917</v>
      </c>
      <c r="K272" s="1"/>
      <c r="L272" s="1"/>
    </row>
    <row r="273" spans="1:12">
      <c r="A273" s="6">
        <v>36390</v>
      </c>
      <c r="B273" s="3" t="s">
        <v>1912</v>
      </c>
      <c r="C273" s="2">
        <v>2</v>
      </c>
      <c r="D273" s="3" t="s">
        <v>6195</v>
      </c>
      <c r="E273" s="1">
        <v>11867.85</v>
      </c>
      <c r="F273" s="5"/>
      <c r="G273" s="1"/>
      <c r="H273" s="1">
        <v>14146477.200000001</v>
      </c>
      <c r="I273" s="1"/>
      <c r="K273" s="1"/>
      <c r="L273" s="1"/>
    </row>
    <row r="274" spans="1:12">
      <c r="A274" s="6">
        <v>36390</v>
      </c>
      <c r="B274" s="3" t="s">
        <v>1912</v>
      </c>
      <c r="C274" s="2">
        <v>3</v>
      </c>
      <c r="D274" s="3" t="s">
        <v>6195</v>
      </c>
      <c r="E274" s="1">
        <v>11071.35</v>
      </c>
      <c r="F274" s="5"/>
      <c r="G274" s="1"/>
      <c r="H274" s="1">
        <v>13197049.200000001</v>
      </c>
      <c r="I274" s="1"/>
      <c r="K274" s="1"/>
      <c r="L274" s="1"/>
    </row>
    <row r="275" spans="1:12">
      <c r="A275" s="6">
        <v>36308</v>
      </c>
      <c r="B275" s="3" t="s">
        <v>1912</v>
      </c>
      <c r="C275" s="2">
        <v>1</v>
      </c>
      <c r="D275" s="3" t="s">
        <v>6225</v>
      </c>
      <c r="E275" s="1">
        <v>0</v>
      </c>
      <c r="F275" s="5">
        <v>0</v>
      </c>
      <c r="G275" s="1">
        <v>0</v>
      </c>
      <c r="H275" s="1">
        <v>0</v>
      </c>
      <c r="I275" s="1">
        <v>0</v>
      </c>
      <c r="J275">
        <v>0</v>
      </c>
      <c r="K275" s="1"/>
      <c r="L275" s="1"/>
    </row>
    <row r="276" spans="1:12">
      <c r="A276" s="6">
        <v>36308</v>
      </c>
      <c r="B276" s="3" t="s">
        <v>1912</v>
      </c>
      <c r="C276" s="2">
        <v>2</v>
      </c>
      <c r="D276" s="3" t="s">
        <v>6225</v>
      </c>
      <c r="E276" s="1">
        <v>0</v>
      </c>
      <c r="F276" s="5"/>
      <c r="G276" s="1"/>
      <c r="H276" s="1">
        <v>0</v>
      </c>
      <c r="I276" s="1"/>
      <c r="K276" s="1"/>
      <c r="L276" s="1"/>
    </row>
    <row r="277" spans="1:12">
      <c r="A277" s="6">
        <v>36308</v>
      </c>
      <c r="B277" s="3" t="s">
        <v>1912</v>
      </c>
      <c r="C277" s="2">
        <v>3</v>
      </c>
      <c r="D277" s="3" t="s">
        <v>6225</v>
      </c>
      <c r="E277" s="1">
        <v>0</v>
      </c>
      <c r="F277" s="5"/>
      <c r="G277" s="1"/>
      <c r="H277" s="1">
        <v>0</v>
      </c>
      <c r="I277" s="1"/>
      <c r="K277" s="1"/>
      <c r="L277" s="1"/>
    </row>
    <row r="278" spans="1:12">
      <c r="A278" s="6">
        <v>36313</v>
      </c>
      <c r="B278" s="3" t="s">
        <v>1912</v>
      </c>
      <c r="C278" s="2">
        <v>1</v>
      </c>
      <c r="D278" s="3" t="s">
        <v>6225</v>
      </c>
      <c r="E278" s="1">
        <v>0</v>
      </c>
      <c r="F278" s="5">
        <v>0</v>
      </c>
      <c r="G278" s="1">
        <v>0</v>
      </c>
      <c r="H278" s="1">
        <v>0</v>
      </c>
      <c r="I278" s="1">
        <v>0</v>
      </c>
      <c r="J278">
        <v>0</v>
      </c>
      <c r="K278" s="1"/>
      <c r="L278" s="1"/>
    </row>
    <row r="279" spans="1:12">
      <c r="A279" s="6">
        <v>36313</v>
      </c>
      <c r="B279" s="3" t="s">
        <v>1912</v>
      </c>
      <c r="C279" s="2">
        <v>2</v>
      </c>
      <c r="D279" s="3" t="s">
        <v>6225</v>
      </c>
      <c r="E279" s="1">
        <v>0</v>
      </c>
      <c r="F279" s="5"/>
      <c r="G279" s="1"/>
      <c r="H279" s="1">
        <v>0</v>
      </c>
      <c r="I279" s="1"/>
      <c r="K279" s="1"/>
      <c r="L279" s="1"/>
    </row>
    <row r="280" spans="1:12">
      <c r="A280" s="6">
        <v>36313</v>
      </c>
      <c r="B280" s="3" t="s">
        <v>1912</v>
      </c>
      <c r="C280" s="2">
        <v>3</v>
      </c>
      <c r="D280" s="3" t="s">
        <v>6225</v>
      </c>
      <c r="E280" s="1">
        <v>0</v>
      </c>
      <c r="F280" s="5"/>
      <c r="G280" s="1"/>
      <c r="H280" s="1">
        <v>0</v>
      </c>
      <c r="I280" s="1"/>
      <c r="K280" s="1"/>
      <c r="L280" s="1"/>
    </row>
    <row r="281" spans="1:12">
      <c r="A281" s="6">
        <v>36320</v>
      </c>
      <c r="B281" s="3" t="s">
        <v>1912</v>
      </c>
      <c r="C281" s="2">
        <v>1</v>
      </c>
      <c r="D281" s="3" t="s">
        <v>6225</v>
      </c>
      <c r="E281" s="1">
        <v>0</v>
      </c>
      <c r="F281" s="5">
        <v>0</v>
      </c>
      <c r="G281" s="1">
        <v>0</v>
      </c>
      <c r="H281" s="1">
        <v>0</v>
      </c>
      <c r="I281" s="1">
        <v>0</v>
      </c>
      <c r="J281">
        <v>0</v>
      </c>
      <c r="K281" s="1"/>
      <c r="L281" s="1"/>
    </row>
    <row r="282" spans="1:12">
      <c r="A282" s="6">
        <v>36320</v>
      </c>
      <c r="B282" s="3" t="s">
        <v>1912</v>
      </c>
      <c r="C282" s="2">
        <v>2</v>
      </c>
      <c r="D282" s="3" t="s">
        <v>6225</v>
      </c>
      <c r="E282" s="1">
        <v>0</v>
      </c>
      <c r="F282" s="5"/>
      <c r="G282" s="1"/>
      <c r="H282" s="1">
        <v>0</v>
      </c>
      <c r="I282" s="1"/>
      <c r="K282" s="1"/>
      <c r="L282" s="1"/>
    </row>
    <row r="283" spans="1:12">
      <c r="A283" s="6">
        <v>36320</v>
      </c>
      <c r="B283" s="3" t="s">
        <v>1912</v>
      </c>
      <c r="C283" s="2">
        <v>2</v>
      </c>
      <c r="D283" s="3" t="s">
        <v>6225</v>
      </c>
      <c r="E283" s="1">
        <v>0</v>
      </c>
      <c r="F283" s="5"/>
      <c r="G283" s="1"/>
      <c r="H283" s="1">
        <v>0</v>
      </c>
      <c r="I283" s="1"/>
      <c r="K283" s="1"/>
      <c r="L283" s="1"/>
    </row>
    <row r="284" spans="1:12">
      <c r="A284" s="6">
        <v>36327</v>
      </c>
      <c r="B284" s="3" t="s">
        <v>1912</v>
      </c>
      <c r="C284" s="2">
        <v>1</v>
      </c>
      <c r="D284" s="3" t="s">
        <v>6225</v>
      </c>
      <c r="E284" s="1">
        <v>0</v>
      </c>
      <c r="F284" s="5">
        <v>0</v>
      </c>
      <c r="G284" s="1">
        <v>0</v>
      </c>
      <c r="H284" s="1">
        <v>0</v>
      </c>
      <c r="I284" s="1">
        <v>0</v>
      </c>
      <c r="J284">
        <v>0</v>
      </c>
      <c r="K284" s="1"/>
      <c r="L284" s="1"/>
    </row>
    <row r="285" spans="1:12">
      <c r="A285" s="6">
        <v>36327</v>
      </c>
      <c r="B285" s="3" t="s">
        <v>1912</v>
      </c>
      <c r="C285" s="2">
        <v>2</v>
      </c>
      <c r="D285" s="3" t="s">
        <v>6225</v>
      </c>
      <c r="E285" s="1">
        <v>0</v>
      </c>
      <c r="F285" s="5"/>
      <c r="G285" s="1"/>
      <c r="H285" s="1">
        <v>0</v>
      </c>
      <c r="I285" s="1"/>
      <c r="K285" s="1"/>
      <c r="L285" s="1"/>
    </row>
    <row r="286" spans="1:12">
      <c r="A286" s="6">
        <v>36327</v>
      </c>
      <c r="B286" s="3" t="s">
        <v>1912</v>
      </c>
      <c r="C286" s="2">
        <v>3</v>
      </c>
      <c r="D286" s="3" t="s">
        <v>6225</v>
      </c>
      <c r="E286" s="1">
        <v>0</v>
      </c>
      <c r="F286" s="5"/>
      <c r="G286" s="1"/>
      <c r="H286" s="1">
        <v>0</v>
      </c>
      <c r="I286" s="1"/>
      <c r="K286" s="1"/>
      <c r="L286" s="1"/>
    </row>
    <row r="287" spans="1:12">
      <c r="A287" s="6">
        <v>36334</v>
      </c>
      <c r="B287" s="3" t="s">
        <v>1912</v>
      </c>
      <c r="C287" s="2">
        <v>1</v>
      </c>
      <c r="D287" s="3" t="s">
        <v>6225</v>
      </c>
      <c r="E287" s="1">
        <v>0</v>
      </c>
      <c r="F287" s="5">
        <v>0</v>
      </c>
      <c r="G287" s="1">
        <v>0</v>
      </c>
      <c r="H287" s="1">
        <v>0</v>
      </c>
      <c r="I287" s="1">
        <v>0</v>
      </c>
      <c r="J287">
        <v>0</v>
      </c>
      <c r="K287" s="1"/>
      <c r="L287" s="1"/>
    </row>
    <row r="288" spans="1:12">
      <c r="A288" s="6">
        <v>36334</v>
      </c>
      <c r="B288" s="3" t="s">
        <v>1912</v>
      </c>
      <c r="C288" s="2">
        <v>2</v>
      </c>
      <c r="D288" s="3" t="s">
        <v>6225</v>
      </c>
      <c r="E288" s="1">
        <v>0</v>
      </c>
      <c r="F288" s="5"/>
      <c r="G288" s="1"/>
      <c r="H288" s="1">
        <v>0</v>
      </c>
      <c r="I288" s="1"/>
      <c r="K288" s="1"/>
      <c r="L288" s="1"/>
    </row>
    <row r="289" spans="1:12">
      <c r="A289" s="6">
        <v>36334</v>
      </c>
      <c r="B289" s="3" t="s">
        <v>1912</v>
      </c>
      <c r="C289" s="2">
        <v>3</v>
      </c>
      <c r="D289" s="3" t="s">
        <v>6225</v>
      </c>
      <c r="E289" s="1">
        <v>0</v>
      </c>
      <c r="F289" s="5"/>
      <c r="G289" s="1"/>
      <c r="H289" s="1">
        <v>0</v>
      </c>
      <c r="I289" s="1"/>
      <c r="K289" s="1"/>
      <c r="L289" s="1"/>
    </row>
    <row r="290" spans="1:12">
      <c r="A290" s="6">
        <v>36341</v>
      </c>
      <c r="B290" s="3" t="s">
        <v>1912</v>
      </c>
      <c r="C290" s="2">
        <v>1</v>
      </c>
      <c r="D290" s="3" t="s">
        <v>6225</v>
      </c>
      <c r="E290" s="1">
        <v>0</v>
      </c>
      <c r="F290" s="5">
        <v>0</v>
      </c>
      <c r="G290" s="1">
        <v>0</v>
      </c>
      <c r="H290" s="1">
        <v>0</v>
      </c>
      <c r="I290" s="1">
        <v>0</v>
      </c>
      <c r="J290">
        <v>0</v>
      </c>
      <c r="K290" s="1"/>
      <c r="L290" s="1"/>
    </row>
    <row r="291" spans="1:12">
      <c r="A291" s="6">
        <v>36341</v>
      </c>
      <c r="B291" s="3" t="s">
        <v>1912</v>
      </c>
      <c r="C291" s="2">
        <v>2</v>
      </c>
      <c r="D291" s="3" t="s">
        <v>6225</v>
      </c>
      <c r="E291" s="1">
        <v>0</v>
      </c>
      <c r="F291" s="5"/>
      <c r="G291" s="1"/>
      <c r="H291" s="1">
        <v>0</v>
      </c>
      <c r="I291" s="1"/>
      <c r="K291" s="1"/>
      <c r="L291" s="1"/>
    </row>
    <row r="292" spans="1:12">
      <c r="A292" s="6">
        <v>36341</v>
      </c>
      <c r="B292" s="3" t="s">
        <v>1912</v>
      </c>
      <c r="C292" s="2">
        <v>3</v>
      </c>
      <c r="D292" s="3" t="s">
        <v>6225</v>
      </c>
      <c r="E292" s="1">
        <v>0</v>
      </c>
      <c r="F292" s="5"/>
      <c r="G292" s="1"/>
      <c r="H292" s="1">
        <v>0</v>
      </c>
      <c r="I292" s="1"/>
      <c r="K292" s="1"/>
      <c r="L292" s="1"/>
    </row>
    <row r="293" spans="1:12">
      <c r="A293" s="6">
        <v>36348</v>
      </c>
      <c r="B293" s="3" t="s">
        <v>1912</v>
      </c>
      <c r="C293" s="2">
        <v>1</v>
      </c>
      <c r="D293" s="3" t="s">
        <v>6225</v>
      </c>
      <c r="E293" s="1">
        <v>0</v>
      </c>
      <c r="F293" s="5">
        <v>0</v>
      </c>
      <c r="G293" s="1">
        <v>0</v>
      </c>
      <c r="H293" s="1">
        <v>0</v>
      </c>
      <c r="I293" s="1">
        <v>0</v>
      </c>
      <c r="J293">
        <v>0</v>
      </c>
      <c r="K293" s="1"/>
      <c r="L293" s="1"/>
    </row>
    <row r="294" spans="1:12">
      <c r="A294" s="6">
        <v>36348</v>
      </c>
      <c r="B294" s="3" t="s">
        <v>1912</v>
      </c>
      <c r="C294" s="2">
        <v>2</v>
      </c>
      <c r="D294" s="3" t="s">
        <v>6225</v>
      </c>
      <c r="E294" s="1">
        <v>0</v>
      </c>
      <c r="F294" s="5"/>
      <c r="G294" s="1"/>
      <c r="H294" s="1">
        <v>0</v>
      </c>
      <c r="I294" s="1"/>
      <c r="K294" s="1"/>
      <c r="L294" s="1"/>
    </row>
    <row r="295" spans="1:12">
      <c r="A295" s="6">
        <v>36348</v>
      </c>
      <c r="B295" s="3" t="s">
        <v>1912</v>
      </c>
      <c r="C295" s="2">
        <v>3</v>
      </c>
      <c r="D295" s="3" t="s">
        <v>6225</v>
      </c>
      <c r="E295" s="1">
        <v>0</v>
      </c>
      <c r="F295" s="5"/>
      <c r="G295" s="1"/>
      <c r="H295" s="1">
        <v>0</v>
      </c>
      <c r="I295" s="1"/>
      <c r="K295" s="1"/>
      <c r="L295" s="1"/>
    </row>
    <row r="296" spans="1:12">
      <c r="A296" s="6">
        <v>36355</v>
      </c>
      <c r="B296" s="3" t="s">
        <v>1912</v>
      </c>
      <c r="C296" s="2">
        <v>1</v>
      </c>
      <c r="D296" s="3" t="s">
        <v>6225</v>
      </c>
      <c r="E296" s="1">
        <v>0</v>
      </c>
      <c r="F296" s="5">
        <v>0</v>
      </c>
      <c r="G296" s="1">
        <v>0</v>
      </c>
      <c r="H296" s="1">
        <v>0</v>
      </c>
      <c r="I296" s="1">
        <v>0</v>
      </c>
      <c r="J296">
        <v>0</v>
      </c>
      <c r="K296" s="1"/>
      <c r="L296" s="1"/>
    </row>
    <row r="297" spans="1:12">
      <c r="A297" s="6">
        <v>36355</v>
      </c>
      <c r="B297" s="3" t="s">
        <v>1912</v>
      </c>
      <c r="C297" s="2">
        <v>2</v>
      </c>
      <c r="D297" s="3" t="s">
        <v>6225</v>
      </c>
      <c r="E297" s="1">
        <v>0</v>
      </c>
      <c r="F297" s="5"/>
      <c r="G297" s="1"/>
      <c r="H297" s="1">
        <v>0</v>
      </c>
      <c r="I297" s="1"/>
      <c r="K297" s="1"/>
      <c r="L297" s="1"/>
    </row>
    <row r="298" spans="1:12">
      <c r="A298" s="6">
        <v>36355</v>
      </c>
      <c r="B298" s="3" t="s">
        <v>1912</v>
      </c>
      <c r="C298" s="2">
        <v>3</v>
      </c>
      <c r="D298" s="3" t="s">
        <v>6225</v>
      </c>
      <c r="E298" s="1">
        <v>0</v>
      </c>
      <c r="F298" s="5"/>
      <c r="G298" s="1"/>
      <c r="H298" s="1">
        <v>0</v>
      </c>
      <c r="I298" s="1"/>
      <c r="K298" s="1"/>
      <c r="L298" s="1"/>
    </row>
    <row r="299" spans="1:12">
      <c r="A299" s="6">
        <v>36362</v>
      </c>
      <c r="B299" s="3" t="s">
        <v>1912</v>
      </c>
      <c r="C299" s="2">
        <v>1</v>
      </c>
      <c r="D299" s="3" t="s">
        <v>6225</v>
      </c>
      <c r="E299" s="1">
        <v>0</v>
      </c>
      <c r="F299" s="5">
        <v>0</v>
      </c>
      <c r="G299" s="1">
        <v>0</v>
      </c>
      <c r="H299" s="1">
        <v>0</v>
      </c>
      <c r="I299" s="1">
        <v>0</v>
      </c>
      <c r="J299">
        <v>0</v>
      </c>
      <c r="K299" s="1"/>
      <c r="L299" s="1"/>
    </row>
    <row r="300" spans="1:12">
      <c r="A300" s="6">
        <v>36362</v>
      </c>
      <c r="B300" s="3" t="s">
        <v>1912</v>
      </c>
      <c r="C300" s="2">
        <v>2</v>
      </c>
      <c r="D300" s="3" t="s">
        <v>6225</v>
      </c>
      <c r="E300" s="1">
        <v>0</v>
      </c>
      <c r="F300" s="5"/>
      <c r="G300" s="1"/>
      <c r="H300" s="1">
        <v>0</v>
      </c>
      <c r="I300" s="1"/>
      <c r="K300" s="1"/>
      <c r="L300" s="1"/>
    </row>
    <row r="301" spans="1:12">
      <c r="A301" s="6">
        <v>36362</v>
      </c>
      <c r="B301" s="3" t="s">
        <v>1912</v>
      </c>
      <c r="C301" s="2">
        <v>3</v>
      </c>
      <c r="D301" s="3" t="s">
        <v>6225</v>
      </c>
      <c r="E301" s="1">
        <v>0</v>
      </c>
      <c r="F301" s="5"/>
      <c r="G301" s="1"/>
      <c r="H301" s="1">
        <v>0</v>
      </c>
      <c r="I301" s="1"/>
      <c r="K301" s="1"/>
      <c r="L301" s="1"/>
    </row>
    <row r="302" spans="1:12">
      <c r="A302" s="6">
        <v>36369</v>
      </c>
      <c r="B302" s="3" t="s">
        <v>1912</v>
      </c>
      <c r="C302" s="2">
        <v>1</v>
      </c>
      <c r="D302" s="3" t="s">
        <v>6225</v>
      </c>
      <c r="E302" s="1">
        <v>79.650000000000006</v>
      </c>
      <c r="F302" s="5">
        <v>45.985948940953683</v>
      </c>
      <c r="G302" s="1">
        <v>26.55</v>
      </c>
      <c r="H302" s="1">
        <v>758984.85</v>
      </c>
      <c r="I302" s="1">
        <v>438200.10745834775</v>
      </c>
      <c r="J302">
        <v>252994.95</v>
      </c>
      <c r="K302" s="1"/>
      <c r="L302" s="1"/>
    </row>
    <row r="303" spans="1:12">
      <c r="A303" s="6">
        <v>36369</v>
      </c>
      <c r="B303" s="3" t="s">
        <v>1912</v>
      </c>
      <c r="C303" s="2">
        <v>2</v>
      </c>
      <c r="D303" s="3" t="s">
        <v>6225</v>
      </c>
      <c r="E303" s="1">
        <v>79.650000000000006</v>
      </c>
      <c r="F303" s="5"/>
      <c r="G303" s="1"/>
      <c r="H303" s="1">
        <v>758984.85</v>
      </c>
      <c r="I303" s="1"/>
      <c r="K303" s="1"/>
      <c r="L303" s="1"/>
    </row>
    <row r="304" spans="1:12">
      <c r="A304" s="6">
        <v>36369</v>
      </c>
      <c r="B304" s="3" t="s">
        <v>1912</v>
      </c>
      <c r="C304" s="2">
        <v>3</v>
      </c>
      <c r="D304" s="3" t="s">
        <v>6225</v>
      </c>
      <c r="E304" s="1">
        <v>0</v>
      </c>
      <c r="F304" s="5"/>
      <c r="G304" s="1"/>
      <c r="H304" s="1">
        <v>0</v>
      </c>
      <c r="I304" s="1"/>
      <c r="K304" s="1"/>
      <c r="L304" s="1"/>
    </row>
    <row r="305" spans="1:12">
      <c r="A305" s="6">
        <v>36376</v>
      </c>
      <c r="B305" s="3" t="s">
        <v>1912</v>
      </c>
      <c r="C305" s="2">
        <v>1</v>
      </c>
      <c r="D305" s="3" t="s">
        <v>6225</v>
      </c>
      <c r="E305" s="1">
        <v>159.30000000000001</v>
      </c>
      <c r="F305" s="5">
        <v>79.650000000000006</v>
      </c>
      <c r="G305" s="1">
        <v>45.985948940953705</v>
      </c>
      <c r="H305" s="1">
        <v>1517969.7</v>
      </c>
      <c r="I305" s="1">
        <v>758984.85</v>
      </c>
      <c r="J305">
        <v>438200.1074583478</v>
      </c>
      <c r="K305" s="1"/>
      <c r="L305" s="1"/>
    </row>
    <row r="306" spans="1:12">
      <c r="A306" s="6">
        <v>36376</v>
      </c>
      <c r="B306" s="3" t="s">
        <v>1912</v>
      </c>
      <c r="C306" s="2">
        <v>2</v>
      </c>
      <c r="D306" s="3" t="s">
        <v>6225</v>
      </c>
      <c r="E306" s="1">
        <v>238.95</v>
      </c>
      <c r="F306" s="5"/>
      <c r="G306" s="1"/>
      <c r="H306" s="1">
        <v>2276954.5499999998</v>
      </c>
      <c r="I306" s="1"/>
      <c r="K306" s="1"/>
      <c r="L306" s="1"/>
    </row>
    <row r="307" spans="1:12">
      <c r="A307" s="6">
        <v>36376</v>
      </c>
      <c r="B307" s="3" t="s">
        <v>1912</v>
      </c>
      <c r="C307" s="2">
        <v>3</v>
      </c>
      <c r="D307" s="3" t="s">
        <v>6225</v>
      </c>
      <c r="E307" s="1">
        <v>79.650000000000006</v>
      </c>
      <c r="F307" s="5"/>
      <c r="G307" s="1"/>
      <c r="H307" s="1">
        <v>758984.85</v>
      </c>
      <c r="I307" s="1"/>
      <c r="K307" s="1"/>
      <c r="L307" s="1"/>
    </row>
    <row r="308" spans="1:12">
      <c r="A308" s="6">
        <v>36383</v>
      </c>
      <c r="B308" s="3" t="s">
        <v>1912</v>
      </c>
      <c r="C308" s="2">
        <v>1</v>
      </c>
      <c r="D308" s="3" t="s">
        <v>6225</v>
      </c>
      <c r="E308" s="1">
        <v>0</v>
      </c>
      <c r="F308" s="5">
        <v>45.985948940953683</v>
      </c>
      <c r="G308" s="1">
        <v>26.55</v>
      </c>
      <c r="H308" s="1">
        <v>0</v>
      </c>
      <c r="I308" s="1">
        <v>438200.10745834775</v>
      </c>
      <c r="J308">
        <v>252994.95</v>
      </c>
      <c r="K308" s="1"/>
      <c r="L308" s="1"/>
    </row>
    <row r="309" spans="1:12">
      <c r="A309" s="6">
        <v>36383</v>
      </c>
      <c r="B309" s="3" t="s">
        <v>1912</v>
      </c>
      <c r="C309" s="2">
        <v>2</v>
      </c>
      <c r="D309" s="3" t="s">
        <v>6225</v>
      </c>
      <c r="E309" s="1">
        <v>79.650000000000006</v>
      </c>
      <c r="F309" s="5"/>
      <c r="G309" s="1"/>
      <c r="H309" s="1">
        <v>758984.85</v>
      </c>
      <c r="I309" s="1"/>
      <c r="K309" s="1"/>
      <c r="L309" s="1"/>
    </row>
    <row r="310" spans="1:12">
      <c r="A310" s="6">
        <v>36383</v>
      </c>
      <c r="B310" s="3" t="s">
        <v>1912</v>
      </c>
      <c r="C310" s="2">
        <v>3</v>
      </c>
      <c r="D310" s="3" t="s">
        <v>6225</v>
      </c>
      <c r="E310" s="1">
        <v>0</v>
      </c>
      <c r="F310" s="5"/>
      <c r="G310" s="1"/>
      <c r="H310" s="1">
        <v>0</v>
      </c>
      <c r="I310" s="1"/>
      <c r="K310" s="1"/>
      <c r="L310" s="1"/>
    </row>
    <row r="311" spans="1:12">
      <c r="A311" s="6">
        <v>36390</v>
      </c>
      <c r="B311" s="3" t="s">
        <v>1912</v>
      </c>
      <c r="C311" s="2">
        <v>1</v>
      </c>
      <c r="D311" s="3" t="s">
        <v>6225</v>
      </c>
      <c r="E311" s="1">
        <v>398.25</v>
      </c>
      <c r="F311" s="5">
        <v>238.95</v>
      </c>
      <c r="G311" s="1">
        <v>137.95784682286109</v>
      </c>
      <c r="H311" s="1">
        <v>3794924.25</v>
      </c>
      <c r="I311" s="1">
        <v>2276954.5499999998</v>
      </c>
      <c r="J311">
        <v>1314600.3223750431</v>
      </c>
      <c r="K311" s="1"/>
      <c r="L311" s="1"/>
    </row>
    <row r="312" spans="1:12">
      <c r="A312" s="6">
        <v>36390</v>
      </c>
      <c r="B312" s="3" t="s">
        <v>1912</v>
      </c>
      <c r="C312" s="2">
        <v>2</v>
      </c>
      <c r="D312" s="3" t="s">
        <v>6225</v>
      </c>
      <c r="E312" s="1">
        <v>876.15</v>
      </c>
      <c r="F312" s="5"/>
      <c r="G312" s="1"/>
      <c r="H312" s="1">
        <v>8348833.3499999996</v>
      </c>
      <c r="I312" s="1"/>
      <c r="K312" s="1"/>
      <c r="L312" s="1"/>
    </row>
    <row r="313" spans="1:12">
      <c r="A313" s="6">
        <v>36390</v>
      </c>
      <c r="B313" s="3" t="s">
        <v>1912</v>
      </c>
      <c r="C313" s="2">
        <v>3</v>
      </c>
      <c r="D313" s="3" t="s">
        <v>6225</v>
      </c>
      <c r="E313" s="1">
        <v>637.20000000000005</v>
      </c>
      <c r="F313" s="5"/>
      <c r="G313" s="1"/>
      <c r="H313" s="1">
        <v>6071878.7999999998</v>
      </c>
      <c r="I313" s="1"/>
      <c r="K313" s="1"/>
      <c r="L313" s="1"/>
    </row>
    <row r="314" spans="1:12">
      <c r="A314" s="6">
        <v>36308</v>
      </c>
      <c r="B314" s="3" t="s">
        <v>1912</v>
      </c>
      <c r="C314" s="2">
        <v>1</v>
      </c>
      <c r="D314" s="3" t="s">
        <v>6354</v>
      </c>
      <c r="E314" s="1">
        <v>0</v>
      </c>
      <c r="F314" s="5">
        <v>0</v>
      </c>
      <c r="G314" s="1">
        <v>0</v>
      </c>
      <c r="H314" s="1">
        <v>0</v>
      </c>
      <c r="I314" s="1">
        <v>0</v>
      </c>
      <c r="J314">
        <v>0</v>
      </c>
      <c r="K314" s="1"/>
      <c r="L314" s="1"/>
    </row>
    <row r="315" spans="1:12">
      <c r="A315" s="6">
        <v>36308</v>
      </c>
      <c r="B315" s="3" t="s">
        <v>1912</v>
      </c>
      <c r="C315" s="2">
        <v>2</v>
      </c>
      <c r="D315" s="3" t="s">
        <v>6354</v>
      </c>
      <c r="E315" s="1">
        <v>0</v>
      </c>
      <c r="F315" s="5"/>
      <c r="G315" s="1"/>
      <c r="H315" s="1">
        <v>0</v>
      </c>
      <c r="I315" s="1"/>
      <c r="K315" s="1"/>
      <c r="L315" s="1"/>
    </row>
    <row r="316" spans="1:12">
      <c r="A316" s="6">
        <v>36308</v>
      </c>
      <c r="B316" s="3" t="s">
        <v>1912</v>
      </c>
      <c r="C316" s="2">
        <v>3</v>
      </c>
      <c r="D316" s="3" t="s">
        <v>6354</v>
      </c>
      <c r="E316" s="1">
        <v>0</v>
      </c>
      <c r="F316" s="5"/>
      <c r="G316" s="1"/>
      <c r="H316" s="1">
        <v>0</v>
      </c>
      <c r="I316" s="1"/>
      <c r="K316" s="1"/>
      <c r="L316" s="1"/>
    </row>
    <row r="317" spans="1:12">
      <c r="A317" s="6">
        <v>36313</v>
      </c>
      <c r="B317" s="3" t="s">
        <v>1912</v>
      </c>
      <c r="C317" s="2">
        <v>1</v>
      </c>
      <c r="D317" s="3" t="s">
        <v>6354</v>
      </c>
      <c r="E317" s="1">
        <v>0</v>
      </c>
      <c r="F317" s="5">
        <v>0</v>
      </c>
      <c r="G317" s="1">
        <v>0</v>
      </c>
      <c r="H317" s="1">
        <v>0</v>
      </c>
      <c r="I317" s="1">
        <v>0</v>
      </c>
      <c r="J317">
        <v>0</v>
      </c>
      <c r="K317" s="1"/>
      <c r="L317" s="1"/>
    </row>
    <row r="318" spans="1:12">
      <c r="A318" s="6">
        <v>36313</v>
      </c>
      <c r="B318" s="3" t="s">
        <v>1912</v>
      </c>
      <c r="C318" s="2">
        <v>2</v>
      </c>
      <c r="D318" s="3" t="s">
        <v>6354</v>
      </c>
      <c r="E318" s="1">
        <v>0</v>
      </c>
      <c r="F318" s="5"/>
      <c r="G318" s="1"/>
      <c r="H318" s="1">
        <v>0</v>
      </c>
      <c r="I318" s="1"/>
      <c r="K318" s="1"/>
      <c r="L318" s="1"/>
    </row>
    <row r="319" spans="1:12">
      <c r="A319" s="6">
        <v>36313</v>
      </c>
      <c r="B319" s="3" t="s">
        <v>1912</v>
      </c>
      <c r="C319" s="2">
        <v>3</v>
      </c>
      <c r="D319" s="3" t="s">
        <v>6354</v>
      </c>
      <c r="E319" s="1">
        <v>0</v>
      </c>
      <c r="F319" s="5"/>
      <c r="G319" s="1"/>
      <c r="H319" s="1">
        <v>0</v>
      </c>
      <c r="I319" s="1"/>
      <c r="K319" s="1"/>
      <c r="L319" s="1"/>
    </row>
    <row r="320" spans="1:12">
      <c r="A320" s="6">
        <v>36320</v>
      </c>
      <c r="B320" s="3" t="s">
        <v>1912</v>
      </c>
      <c r="C320" s="2">
        <v>1</v>
      </c>
      <c r="D320" s="3" t="s">
        <v>6354</v>
      </c>
      <c r="E320" s="1">
        <v>0</v>
      </c>
      <c r="F320" s="5">
        <v>0</v>
      </c>
      <c r="G320" s="1">
        <v>0</v>
      </c>
      <c r="H320" s="1">
        <v>0</v>
      </c>
      <c r="I320" s="1">
        <v>0</v>
      </c>
      <c r="J320">
        <v>0</v>
      </c>
      <c r="K320" s="1"/>
      <c r="L320" s="1"/>
    </row>
    <row r="321" spans="1:12">
      <c r="A321" s="6">
        <v>36320</v>
      </c>
      <c r="B321" s="3" t="s">
        <v>1912</v>
      </c>
      <c r="C321" s="2">
        <v>2</v>
      </c>
      <c r="D321" s="3" t="s">
        <v>6354</v>
      </c>
      <c r="E321" s="1">
        <v>0</v>
      </c>
      <c r="F321" s="5"/>
      <c r="G321" s="1"/>
      <c r="H321" s="1">
        <v>0</v>
      </c>
      <c r="I321" s="1"/>
      <c r="K321" s="1"/>
      <c r="L321" s="1"/>
    </row>
    <row r="322" spans="1:12">
      <c r="A322" s="6">
        <v>36320</v>
      </c>
      <c r="B322" s="3" t="s">
        <v>1912</v>
      </c>
      <c r="C322" s="2">
        <v>3</v>
      </c>
      <c r="D322" s="3" t="s">
        <v>6354</v>
      </c>
      <c r="E322" s="1">
        <v>0</v>
      </c>
      <c r="F322" s="5"/>
      <c r="G322" s="1"/>
      <c r="H322" s="1">
        <v>0</v>
      </c>
      <c r="I322" s="1"/>
      <c r="K322" s="1"/>
      <c r="L322" s="1"/>
    </row>
    <row r="323" spans="1:12">
      <c r="A323" s="6">
        <v>36327</v>
      </c>
      <c r="B323" s="3" t="s">
        <v>1912</v>
      </c>
      <c r="C323" s="2">
        <v>1</v>
      </c>
      <c r="D323" s="3" t="s">
        <v>6354</v>
      </c>
      <c r="E323" s="1">
        <v>0</v>
      </c>
      <c r="F323" s="5">
        <v>171.73283757045419</v>
      </c>
      <c r="G323" s="1">
        <v>99.15</v>
      </c>
      <c r="H323" s="1">
        <v>0</v>
      </c>
      <c r="I323" s="1">
        <v>14507990.117951969</v>
      </c>
      <c r="J323">
        <v>8376192</v>
      </c>
      <c r="K323" s="1"/>
      <c r="L323" s="1"/>
    </row>
    <row r="324" spans="1:12">
      <c r="A324" s="6">
        <v>36327</v>
      </c>
      <c r="B324" s="3" t="s">
        <v>1912</v>
      </c>
      <c r="C324" s="2">
        <v>2</v>
      </c>
      <c r="D324" s="3" t="s">
        <v>6354</v>
      </c>
      <c r="E324" s="1">
        <v>297.45</v>
      </c>
      <c r="F324" s="5"/>
      <c r="G324" s="1"/>
      <c r="H324" s="1">
        <v>25128576</v>
      </c>
      <c r="I324" s="1"/>
      <c r="K324" s="1"/>
      <c r="L324" s="1"/>
    </row>
    <row r="325" spans="1:12">
      <c r="A325" s="6">
        <v>36327</v>
      </c>
      <c r="B325" s="3" t="s">
        <v>1912</v>
      </c>
      <c r="C325" s="2">
        <v>3</v>
      </c>
      <c r="D325" s="3" t="s">
        <v>6354</v>
      </c>
      <c r="E325" s="1">
        <v>0</v>
      </c>
      <c r="F325" s="5"/>
      <c r="G325" s="1"/>
      <c r="H325" s="1">
        <v>0</v>
      </c>
      <c r="I325" s="1"/>
      <c r="K325" s="1"/>
      <c r="L325" s="1"/>
    </row>
    <row r="326" spans="1:12">
      <c r="A326" s="6">
        <v>36334</v>
      </c>
      <c r="B326" s="3" t="s">
        <v>1912</v>
      </c>
      <c r="C326" s="2">
        <v>1</v>
      </c>
      <c r="D326" s="3" t="s">
        <v>6354</v>
      </c>
      <c r="E326" s="1">
        <v>396.6</v>
      </c>
      <c r="F326" s="5">
        <v>99.15</v>
      </c>
      <c r="G326" s="1">
        <v>57.244279190151403</v>
      </c>
      <c r="H326" s="1">
        <v>33504767.999999996</v>
      </c>
      <c r="I326" s="1">
        <v>8376191.9999999925</v>
      </c>
      <c r="J326">
        <v>4835996.7059839861</v>
      </c>
      <c r="K326" s="1"/>
      <c r="L326" s="1"/>
    </row>
    <row r="327" spans="1:12">
      <c r="A327" s="6">
        <v>36334</v>
      </c>
      <c r="B327" s="3" t="s">
        <v>1912</v>
      </c>
      <c r="C327" s="2">
        <v>2</v>
      </c>
      <c r="D327" s="3" t="s">
        <v>6354</v>
      </c>
      <c r="E327" s="1">
        <v>297.45</v>
      </c>
      <c r="F327" s="5"/>
      <c r="G327" s="1"/>
      <c r="H327" s="1">
        <v>25128576</v>
      </c>
      <c r="I327" s="1"/>
      <c r="K327" s="1"/>
      <c r="L327" s="1"/>
    </row>
    <row r="328" spans="1:12">
      <c r="A328" s="6">
        <v>36334</v>
      </c>
      <c r="B328" s="3" t="s">
        <v>1912</v>
      </c>
      <c r="C328" s="2">
        <v>3</v>
      </c>
      <c r="D328" s="3" t="s">
        <v>6354</v>
      </c>
      <c r="E328" s="1">
        <v>198.3</v>
      </c>
      <c r="F328" s="5"/>
      <c r="G328" s="1"/>
      <c r="H328" s="1">
        <v>16752383.999999998</v>
      </c>
      <c r="I328" s="1"/>
      <c r="K328" s="1"/>
      <c r="L328" s="1"/>
    </row>
    <row r="329" spans="1:12">
      <c r="A329" s="6">
        <v>36341</v>
      </c>
      <c r="B329" s="3" t="s">
        <v>1912</v>
      </c>
      <c r="C329" s="2">
        <v>1</v>
      </c>
      <c r="D329" s="3" t="s">
        <v>6354</v>
      </c>
      <c r="E329" s="1">
        <v>198.3</v>
      </c>
      <c r="F329" s="5">
        <v>114.48855838030278</v>
      </c>
      <c r="G329" s="1">
        <v>66.099999999999994</v>
      </c>
      <c r="H329" s="1">
        <v>16752383.999999998</v>
      </c>
      <c r="I329" s="1">
        <v>9671993.4119679797</v>
      </c>
      <c r="J329">
        <v>5584128</v>
      </c>
      <c r="K329" s="1"/>
      <c r="L329" s="1"/>
    </row>
    <row r="330" spans="1:12">
      <c r="A330" s="6">
        <v>36341</v>
      </c>
      <c r="B330" s="3" t="s">
        <v>1912</v>
      </c>
      <c r="C330" s="2">
        <v>2</v>
      </c>
      <c r="D330" s="3" t="s">
        <v>6354</v>
      </c>
      <c r="E330" s="1">
        <v>0</v>
      </c>
      <c r="F330" s="5"/>
      <c r="G330" s="1"/>
      <c r="H330" s="1">
        <v>0</v>
      </c>
      <c r="I330" s="1"/>
      <c r="K330" s="1"/>
      <c r="L330" s="1"/>
    </row>
    <row r="331" spans="1:12">
      <c r="A331" s="6">
        <v>36341</v>
      </c>
      <c r="B331" s="3" t="s">
        <v>1912</v>
      </c>
      <c r="C331" s="2">
        <v>3</v>
      </c>
      <c r="D331" s="3" t="s">
        <v>6354</v>
      </c>
      <c r="E331" s="1">
        <v>0</v>
      </c>
      <c r="F331" s="5"/>
      <c r="G331" s="1"/>
      <c r="H331" s="1">
        <v>0</v>
      </c>
      <c r="I331" s="1"/>
      <c r="K331" s="1"/>
      <c r="L331" s="1"/>
    </row>
    <row r="332" spans="1:12">
      <c r="A332" s="6">
        <v>36348</v>
      </c>
      <c r="B332" s="3" t="s">
        <v>1912</v>
      </c>
      <c r="C332" s="2">
        <v>1</v>
      </c>
      <c r="D332" s="3" t="s">
        <v>6354</v>
      </c>
      <c r="E332" s="1">
        <v>2875.35</v>
      </c>
      <c r="F332" s="5">
        <v>807.52993288174741</v>
      </c>
      <c r="G332" s="1">
        <v>466.22762412795731</v>
      </c>
      <c r="H332" s="1">
        <v>242909567.99999994</v>
      </c>
      <c r="I332" s="1">
        <v>68220128.729850009</v>
      </c>
      <c r="J332">
        <v>39386909.686329827</v>
      </c>
      <c r="K332" s="1"/>
      <c r="L332" s="1"/>
    </row>
    <row r="333" spans="1:12">
      <c r="A333" s="6">
        <v>36348</v>
      </c>
      <c r="B333" s="3" t="s">
        <v>1912</v>
      </c>
      <c r="C333" s="2">
        <v>2</v>
      </c>
      <c r="D333" s="3" t="s">
        <v>6354</v>
      </c>
      <c r="E333" s="1">
        <v>1586.4</v>
      </c>
      <c r="F333" s="5"/>
      <c r="G333" s="1"/>
      <c r="H333" s="1">
        <v>134019071.99999999</v>
      </c>
      <c r="I333" s="1"/>
      <c r="K333" s="1"/>
      <c r="L333" s="1"/>
    </row>
    <row r="334" spans="1:12">
      <c r="A334" s="6">
        <v>36348</v>
      </c>
      <c r="B334" s="3" t="s">
        <v>1912</v>
      </c>
      <c r="C334" s="2">
        <v>3</v>
      </c>
      <c r="D334" s="3" t="s">
        <v>6354</v>
      </c>
      <c r="E334" s="1">
        <v>1388.1</v>
      </c>
      <c r="F334" s="5"/>
      <c r="G334" s="1"/>
      <c r="H334" s="1">
        <v>117266688.00000001</v>
      </c>
      <c r="I334" s="1"/>
      <c r="K334" s="1"/>
      <c r="L334" s="1"/>
    </row>
    <row r="335" spans="1:12">
      <c r="A335" s="6">
        <v>36355</v>
      </c>
      <c r="B335" s="3" t="s">
        <v>1912</v>
      </c>
      <c r="C335" s="2">
        <v>1</v>
      </c>
      <c r="D335" s="3" t="s">
        <v>6354</v>
      </c>
      <c r="E335" s="1">
        <v>2776.2</v>
      </c>
      <c r="F335" s="5">
        <v>619.19155154120142</v>
      </c>
      <c r="G335" s="1">
        <v>357.49040896225472</v>
      </c>
      <c r="H335" s="1">
        <v>234533376.00000003</v>
      </c>
      <c r="I335" s="1">
        <v>52309302.274200752</v>
      </c>
      <c r="J335">
        <v>30200789.749131311</v>
      </c>
      <c r="K335" s="1"/>
      <c r="L335" s="1"/>
    </row>
    <row r="336" spans="1:12">
      <c r="A336" s="6">
        <v>36355</v>
      </c>
      <c r="B336" s="3" t="s">
        <v>1912</v>
      </c>
      <c r="C336" s="2">
        <v>2</v>
      </c>
      <c r="D336" s="3" t="s">
        <v>6354</v>
      </c>
      <c r="E336" s="1">
        <v>1883.85</v>
      </c>
      <c r="F336" s="5"/>
      <c r="G336" s="1"/>
      <c r="H336" s="1">
        <v>159147648</v>
      </c>
      <c r="I336" s="1"/>
      <c r="K336" s="1"/>
      <c r="L336" s="1"/>
    </row>
    <row r="337" spans="1:12">
      <c r="A337" s="6">
        <v>36355</v>
      </c>
      <c r="B337" s="3" t="s">
        <v>1912</v>
      </c>
      <c r="C337" s="2">
        <v>3</v>
      </c>
      <c r="D337" s="3" t="s">
        <v>6354</v>
      </c>
      <c r="E337" s="1">
        <v>1586.4</v>
      </c>
      <c r="F337" s="5"/>
      <c r="G337" s="1"/>
      <c r="H337" s="1">
        <v>134019071.99999999</v>
      </c>
      <c r="I337" s="1"/>
      <c r="K337" s="1"/>
      <c r="L337" s="1"/>
    </row>
    <row r="338" spans="1:12">
      <c r="A338" s="6">
        <v>36362</v>
      </c>
      <c r="B338" s="3" t="s">
        <v>1912</v>
      </c>
      <c r="C338" s="2">
        <v>1</v>
      </c>
      <c r="D338" s="3" t="s">
        <v>6354</v>
      </c>
      <c r="E338" s="1">
        <v>99.15</v>
      </c>
      <c r="F338" s="5">
        <v>400.70995433105975</v>
      </c>
      <c r="G338" s="1">
        <v>231.35</v>
      </c>
      <c r="H338" s="1">
        <v>4496452.5</v>
      </c>
      <c r="I338" s="1">
        <v>18172196.42891356</v>
      </c>
      <c r="J338">
        <v>10491722.5</v>
      </c>
      <c r="K338" s="1"/>
      <c r="L338" s="1"/>
    </row>
    <row r="339" spans="1:12">
      <c r="A339" s="6">
        <v>36362</v>
      </c>
      <c r="B339" s="3" t="s">
        <v>1912</v>
      </c>
      <c r="C339" s="2">
        <v>2</v>
      </c>
      <c r="D339" s="3" t="s">
        <v>6354</v>
      </c>
      <c r="E339" s="1">
        <v>99.15</v>
      </c>
      <c r="F339" s="5"/>
      <c r="G339" s="1"/>
      <c r="H339" s="1">
        <v>4496452.5</v>
      </c>
      <c r="I339" s="1"/>
      <c r="K339" s="1"/>
      <c r="L339" s="1"/>
    </row>
    <row r="340" spans="1:12">
      <c r="A340" s="6">
        <v>36362</v>
      </c>
      <c r="B340" s="3" t="s">
        <v>1912</v>
      </c>
      <c r="C340" s="2">
        <v>3</v>
      </c>
      <c r="D340" s="3" t="s">
        <v>6354</v>
      </c>
      <c r="E340" s="1">
        <v>793.2</v>
      </c>
      <c r="F340" s="5"/>
      <c r="G340" s="1"/>
      <c r="H340" s="1">
        <v>35971620</v>
      </c>
      <c r="I340" s="1"/>
      <c r="K340" s="1"/>
      <c r="L340" s="1"/>
    </row>
    <row r="341" spans="1:12">
      <c r="A341" s="6">
        <v>36369</v>
      </c>
      <c r="B341" s="3" t="s">
        <v>1912</v>
      </c>
      <c r="C341" s="2">
        <v>1</v>
      </c>
      <c r="D341" s="3" t="s">
        <v>6354</v>
      </c>
      <c r="E341" s="1">
        <v>796.5</v>
      </c>
      <c r="F341" s="5">
        <v>376.41121463102036</v>
      </c>
      <c r="G341" s="1">
        <v>217.32111609321362</v>
      </c>
      <c r="H341" s="1">
        <v>36121275</v>
      </c>
      <c r="I341" s="1">
        <v>17070248.583516769</v>
      </c>
      <c r="J341">
        <v>9855512.6148272343</v>
      </c>
      <c r="K341" s="1"/>
      <c r="L341" s="1"/>
    </row>
    <row r="342" spans="1:12">
      <c r="A342" s="6">
        <v>36369</v>
      </c>
      <c r="B342" s="3" t="s">
        <v>1912</v>
      </c>
      <c r="C342" s="2">
        <v>2</v>
      </c>
      <c r="D342" s="3" t="s">
        <v>6354</v>
      </c>
      <c r="E342" s="1">
        <v>238.95</v>
      </c>
      <c r="F342" s="5"/>
      <c r="G342" s="1"/>
      <c r="H342" s="1">
        <v>10836382.5</v>
      </c>
      <c r="I342" s="1"/>
      <c r="K342" s="1"/>
      <c r="L342" s="1"/>
    </row>
    <row r="343" spans="1:12">
      <c r="A343" s="6">
        <v>36369</v>
      </c>
      <c r="B343" s="3" t="s">
        <v>1912</v>
      </c>
      <c r="C343" s="2">
        <v>3</v>
      </c>
      <c r="D343" s="3" t="s">
        <v>6354</v>
      </c>
      <c r="E343" s="1">
        <v>955.8</v>
      </c>
      <c r="F343" s="5"/>
      <c r="G343" s="1"/>
      <c r="H343" s="1">
        <v>43345530</v>
      </c>
      <c r="I343" s="1"/>
      <c r="K343" s="1"/>
      <c r="L343" s="1"/>
    </row>
    <row r="344" spans="1:12">
      <c r="A344" s="6">
        <v>36376</v>
      </c>
      <c r="B344" s="3" t="s">
        <v>1912</v>
      </c>
      <c r="C344" s="2">
        <v>1</v>
      </c>
      <c r="D344" s="3" t="s">
        <v>6354</v>
      </c>
      <c r="E344" s="1">
        <v>477.9</v>
      </c>
      <c r="F344" s="5">
        <v>79.650000000000006</v>
      </c>
      <c r="G344" s="1">
        <v>45.985948940953691</v>
      </c>
      <c r="H344" s="1">
        <v>21673720.800000001</v>
      </c>
      <c r="I344" s="1">
        <v>3612286.8</v>
      </c>
      <c r="J344">
        <v>2085554.7563701323</v>
      </c>
      <c r="K344" s="1"/>
      <c r="L344" s="1"/>
    </row>
    <row r="345" spans="1:12">
      <c r="A345" s="6">
        <v>36376</v>
      </c>
      <c r="B345" s="3" t="s">
        <v>1912</v>
      </c>
      <c r="C345" s="2">
        <v>2</v>
      </c>
      <c r="D345" s="3" t="s">
        <v>6354</v>
      </c>
      <c r="E345" s="1">
        <v>398.25</v>
      </c>
      <c r="F345" s="5"/>
      <c r="G345" s="1"/>
      <c r="H345" s="1">
        <v>18061434</v>
      </c>
      <c r="I345" s="1"/>
      <c r="K345" s="1"/>
      <c r="L345" s="1"/>
    </row>
    <row r="346" spans="1:12">
      <c r="A346" s="6">
        <v>36376</v>
      </c>
      <c r="B346" s="3" t="s">
        <v>1912</v>
      </c>
      <c r="C346" s="2">
        <v>3</v>
      </c>
      <c r="D346" s="3" t="s">
        <v>6354</v>
      </c>
      <c r="E346" s="1">
        <v>318.60000000000002</v>
      </c>
      <c r="F346" s="5"/>
      <c r="G346" s="1"/>
      <c r="H346" s="1">
        <v>14449147.199999999</v>
      </c>
      <c r="I346" s="1"/>
      <c r="K346" s="1"/>
      <c r="L346" s="1"/>
    </row>
    <row r="347" spans="1:12">
      <c r="A347" s="6">
        <v>36383</v>
      </c>
      <c r="B347" s="3" t="s">
        <v>1912</v>
      </c>
      <c r="C347" s="2">
        <v>1</v>
      </c>
      <c r="D347" s="3" t="s">
        <v>6354</v>
      </c>
      <c r="E347" s="1">
        <v>238.95</v>
      </c>
      <c r="F347" s="5">
        <v>45.985948940953733</v>
      </c>
      <c r="G347" s="1">
        <v>26.55</v>
      </c>
      <c r="H347" s="1">
        <v>10836860.4</v>
      </c>
      <c r="I347" s="1">
        <v>2085554.7563701314</v>
      </c>
      <c r="J347">
        <v>1204095.6000000001</v>
      </c>
      <c r="K347" s="1"/>
      <c r="L347" s="1"/>
    </row>
    <row r="348" spans="1:12">
      <c r="A348" s="6">
        <v>36383</v>
      </c>
      <c r="B348" s="3" t="s">
        <v>1912</v>
      </c>
      <c r="C348" s="2">
        <v>2</v>
      </c>
      <c r="D348" s="3" t="s">
        <v>6354</v>
      </c>
      <c r="E348" s="1">
        <v>318.60000000000002</v>
      </c>
      <c r="F348" s="5"/>
      <c r="G348" s="1"/>
      <c r="H348" s="1">
        <v>14449147.199999999</v>
      </c>
      <c r="I348" s="1"/>
      <c r="K348" s="1"/>
      <c r="L348" s="1"/>
    </row>
    <row r="349" spans="1:12">
      <c r="A349" s="6">
        <v>36383</v>
      </c>
      <c r="B349" s="3" t="s">
        <v>1912</v>
      </c>
      <c r="C349" s="2">
        <v>3</v>
      </c>
      <c r="D349" s="3" t="s">
        <v>6354</v>
      </c>
      <c r="E349" s="1">
        <v>238.95</v>
      </c>
      <c r="F349" s="5"/>
      <c r="G349" s="1"/>
      <c r="H349" s="1">
        <v>10836860.4</v>
      </c>
      <c r="I349" s="1"/>
      <c r="K349" s="1"/>
      <c r="L349" s="1"/>
    </row>
    <row r="350" spans="1:12">
      <c r="A350" s="6">
        <v>36390</v>
      </c>
      <c r="B350" s="3" t="s">
        <v>1912</v>
      </c>
      <c r="C350" s="2">
        <v>1</v>
      </c>
      <c r="D350" s="3" t="s">
        <v>6354</v>
      </c>
      <c r="E350" s="1">
        <v>796.5</v>
      </c>
      <c r="F350" s="5">
        <v>413.87354046858331</v>
      </c>
      <c r="G350" s="1">
        <v>238.95</v>
      </c>
      <c r="H350" s="1">
        <v>36122868</v>
      </c>
      <c r="I350" s="1">
        <v>18769992.807331186</v>
      </c>
      <c r="J350">
        <v>10836860.4</v>
      </c>
      <c r="K350" s="1"/>
      <c r="L350" s="1"/>
    </row>
    <row r="351" spans="1:12">
      <c r="A351" s="6">
        <v>36390</v>
      </c>
      <c r="B351" s="3" t="s">
        <v>1912</v>
      </c>
      <c r="C351" s="2">
        <v>2</v>
      </c>
      <c r="D351" s="3" t="s">
        <v>6354</v>
      </c>
      <c r="E351" s="1">
        <v>796.5</v>
      </c>
      <c r="F351" s="5"/>
      <c r="G351" s="1"/>
      <c r="H351" s="1">
        <v>36122868</v>
      </c>
      <c r="I351" s="1"/>
      <c r="K351" s="1"/>
      <c r="L351" s="1"/>
    </row>
    <row r="352" spans="1:12">
      <c r="A352" s="6">
        <v>36390</v>
      </c>
      <c r="B352" s="3" t="s">
        <v>1912</v>
      </c>
      <c r="C352" s="2">
        <v>3</v>
      </c>
      <c r="D352" s="3" t="s">
        <v>6354</v>
      </c>
      <c r="E352" s="1">
        <v>1513.35</v>
      </c>
      <c r="F352" s="5"/>
      <c r="G352" s="1"/>
      <c r="H352" s="1">
        <v>68633449.200000003</v>
      </c>
      <c r="I352" s="1"/>
      <c r="K352" s="1"/>
      <c r="L352" s="1"/>
    </row>
    <row r="353" spans="1:12">
      <c r="A353" s="6">
        <v>36308</v>
      </c>
      <c r="B353" s="3" t="s">
        <v>1912</v>
      </c>
      <c r="C353" s="2">
        <v>1</v>
      </c>
      <c r="D353" s="3" t="s">
        <v>6501</v>
      </c>
      <c r="E353" s="1">
        <v>1586.4</v>
      </c>
      <c r="F353" s="5">
        <v>151.4541267182905</v>
      </c>
      <c r="G353" s="1">
        <v>87.442080830684716</v>
      </c>
      <c r="H353" s="1">
        <v>2644528.7999999998</v>
      </c>
      <c r="I353" s="1">
        <v>252474.02923939019</v>
      </c>
      <c r="J353">
        <v>145765.94874475137</v>
      </c>
      <c r="K353" s="1"/>
      <c r="L353" s="1"/>
    </row>
    <row r="354" spans="1:12">
      <c r="A354" s="6">
        <v>36308</v>
      </c>
      <c r="B354" s="3" t="s">
        <v>1912</v>
      </c>
      <c r="C354" s="2">
        <v>2</v>
      </c>
      <c r="D354" s="3" t="s">
        <v>6501</v>
      </c>
      <c r="E354" s="1">
        <v>1388.1</v>
      </c>
      <c r="F354" s="5"/>
      <c r="G354" s="1"/>
      <c r="H354" s="1">
        <v>2313962.7000000002</v>
      </c>
      <c r="I354" s="1"/>
      <c r="K354" s="1"/>
      <c r="L354" s="1"/>
    </row>
    <row r="355" spans="1:12">
      <c r="A355" s="6">
        <v>36308</v>
      </c>
      <c r="B355" s="3" t="s">
        <v>1912</v>
      </c>
      <c r="C355" s="2">
        <v>3</v>
      </c>
      <c r="D355" s="3" t="s">
        <v>6501</v>
      </c>
      <c r="E355" s="1">
        <v>1685.55</v>
      </c>
      <c r="F355" s="5"/>
      <c r="G355" s="1"/>
      <c r="H355" s="1">
        <v>2809811.85</v>
      </c>
      <c r="I355" s="1"/>
      <c r="K355" s="1"/>
      <c r="L355" s="1"/>
    </row>
    <row r="356" spans="1:12">
      <c r="A356" s="6">
        <v>36313</v>
      </c>
      <c r="B356" s="3" t="s">
        <v>1912</v>
      </c>
      <c r="C356" s="2">
        <v>1</v>
      </c>
      <c r="D356" s="3" t="s">
        <v>6501</v>
      </c>
      <c r="E356" s="1">
        <v>594.9</v>
      </c>
      <c r="F356" s="5">
        <v>151.45412671829052</v>
      </c>
      <c r="G356" s="1">
        <v>87.442080830684731</v>
      </c>
      <c r="H356" s="1">
        <v>991698.3</v>
      </c>
      <c r="I356" s="1">
        <v>252474.02923939031</v>
      </c>
      <c r="J356">
        <v>145765.94874475145</v>
      </c>
      <c r="K356" s="1"/>
      <c r="L356" s="1"/>
    </row>
    <row r="357" spans="1:12">
      <c r="A357" s="6">
        <v>36313</v>
      </c>
      <c r="B357" s="3" t="s">
        <v>1912</v>
      </c>
      <c r="C357" s="2">
        <v>2</v>
      </c>
      <c r="D357" s="3" t="s">
        <v>6501</v>
      </c>
      <c r="E357" s="1">
        <v>793.2</v>
      </c>
      <c r="F357" s="5"/>
      <c r="G357" s="1"/>
      <c r="H357" s="1">
        <v>1322264.3999999999</v>
      </c>
      <c r="I357" s="1"/>
      <c r="K357" s="1"/>
      <c r="L357" s="1"/>
    </row>
    <row r="358" spans="1:12">
      <c r="A358" s="6">
        <v>36313</v>
      </c>
      <c r="B358" s="3" t="s">
        <v>1912</v>
      </c>
      <c r="C358" s="2">
        <v>3</v>
      </c>
      <c r="D358" s="3" t="s">
        <v>6501</v>
      </c>
      <c r="E358" s="1">
        <v>892.35</v>
      </c>
      <c r="F358" s="5"/>
      <c r="G358" s="1"/>
      <c r="H358" s="1">
        <v>1487547.45</v>
      </c>
      <c r="I358" s="1"/>
      <c r="K358" s="1"/>
      <c r="L358" s="1"/>
    </row>
    <row r="359" spans="1:12">
      <c r="A359" s="6">
        <v>36320</v>
      </c>
      <c r="B359" s="3" t="s">
        <v>1912</v>
      </c>
      <c r="C359" s="2">
        <v>1</v>
      </c>
      <c r="D359" s="3" t="s">
        <v>6501</v>
      </c>
      <c r="E359" s="1">
        <v>99.15</v>
      </c>
      <c r="F359" s="5">
        <v>249.52202808569828</v>
      </c>
      <c r="G359" s="1">
        <v>144.06161008401926</v>
      </c>
      <c r="H359" s="1">
        <v>165283.04999999999</v>
      </c>
      <c r="I359" s="1">
        <v>415953.220818859</v>
      </c>
      <c r="J359">
        <v>240150.70401006012</v>
      </c>
      <c r="K359" s="1"/>
      <c r="L359" s="1"/>
    </row>
    <row r="360" spans="1:12">
      <c r="A360" s="6">
        <v>36320</v>
      </c>
      <c r="B360" s="3" t="s">
        <v>1912</v>
      </c>
      <c r="C360" s="2">
        <v>2</v>
      </c>
      <c r="D360" s="3" t="s">
        <v>6501</v>
      </c>
      <c r="E360" s="1">
        <v>396.6</v>
      </c>
      <c r="F360" s="5"/>
      <c r="G360" s="1"/>
      <c r="H360" s="1">
        <v>661132.19999999995</v>
      </c>
      <c r="I360" s="1"/>
      <c r="K360" s="1"/>
      <c r="L360" s="1"/>
    </row>
    <row r="361" spans="1:12">
      <c r="A361" s="6">
        <v>36320</v>
      </c>
      <c r="B361" s="3" t="s">
        <v>1912</v>
      </c>
      <c r="C361" s="2">
        <v>3</v>
      </c>
      <c r="D361" s="3" t="s">
        <v>6501</v>
      </c>
      <c r="E361" s="1">
        <v>594.9</v>
      </c>
      <c r="F361" s="5"/>
      <c r="G361" s="1"/>
      <c r="H361" s="1">
        <v>991698.3</v>
      </c>
      <c r="I361" s="1"/>
      <c r="K361" s="1"/>
      <c r="L361" s="1"/>
    </row>
    <row r="362" spans="1:12">
      <c r="A362" s="6">
        <v>36327</v>
      </c>
      <c r="B362" s="3" t="s">
        <v>1912</v>
      </c>
      <c r="C362" s="2">
        <v>1</v>
      </c>
      <c r="D362" s="3" t="s">
        <v>6501</v>
      </c>
      <c r="E362" s="1">
        <v>297.45</v>
      </c>
      <c r="F362" s="5">
        <v>206.39718384706705</v>
      </c>
      <c r="G362" s="1">
        <v>119.16346965408485</v>
      </c>
      <c r="H362" s="1">
        <v>495849.15</v>
      </c>
      <c r="I362" s="1">
        <v>344064.10547306074</v>
      </c>
      <c r="J362">
        <v>198645.50391335943</v>
      </c>
      <c r="K362" s="1"/>
      <c r="L362" s="1"/>
    </row>
    <row r="363" spans="1:12">
      <c r="A363" s="6">
        <v>36327</v>
      </c>
      <c r="B363" s="3" t="s">
        <v>1912</v>
      </c>
      <c r="C363" s="2">
        <v>2</v>
      </c>
      <c r="D363" s="3" t="s">
        <v>6501</v>
      </c>
      <c r="E363" s="1">
        <v>0</v>
      </c>
      <c r="F363" s="5"/>
      <c r="G363" s="1"/>
      <c r="H363" s="1">
        <v>0</v>
      </c>
      <c r="I363" s="1"/>
      <c r="K363" s="1"/>
      <c r="L363" s="1"/>
    </row>
    <row r="364" spans="1:12">
      <c r="A364" s="6">
        <v>36327</v>
      </c>
      <c r="B364" s="3" t="s">
        <v>1912</v>
      </c>
      <c r="C364" s="2">
        <v>3</v>
      </c>
      <c r="D364" s="3" t="s">
        <v>6501</v>
      </c>
      <c r="E364" s="1">
        <v>396.6</v>
      </c>
      <c r="F364" s="5"/>
      <c r="G364" s="1"/>
      <c r="H364" s="1">
        <v>661132.19999999995</v>
      </c>
      <c r="I364" s="1"/>
      <c r="K364" s="1"/>
      <c r="L364" s="1"/>
    </row>
    <row r="365" spans="1:12">
      <c r="A365" s="6">
        <v>36334</v>
      </c>
      <c r="B365" s="3" t="s">
        <v>1912</v>
      </c>
      <c r="C365" s="2">
        <v>1</v>
      </c>
      <c r="D365" s="3" t="s">
        <v>6501</v>
      </c>
      <c r="E365" s="1">
        <v>297.45</v>
      </c>
      <c r="F365" s="5">
        <v>151.4541267182905</v>
      </c>
      <c r="G365" s="1">
        <v>87.442080830684716</v>
      </c>
      <c r="H365" s="1">
        <v>495849.15</v>
      </c>
      <c r="I365" s="1">
        <v>252474.02923939028</v>
      </c>
      <c r="J365">
        <v>145765.94874475143</v>
      </c>
      <c r="K365" s="1"/>
      <c r="L365" s="1"/>
    </row>
    <row r="366" spans="1:12">
      <c r="A366" s="6">
        <v>36334</v>
      </c>
      <c r="B366" s="3" t="s">
        <v>1912</v>
      </c>
      <c r="C366" s="2">
        <v>2</v>
      </c>
      <c r="D366" s="3" t="s">
        <v>6501</v>
      </c>
      <c r="E366" s="1">
        <v>0</v>
      </c>
      <c r="F366" s="5"/>
      <c r="G366" s="1"/>
      <c r="H366" s="1">
        <v>0</v>
      </c>
      <c r="I366" s="1"/>
      <c r="K366" s="1"/>
      <c r="L366" s="1"/>
    </row>
    <row r="367" spans="1:12">
      <c r="A367" s="6">
        <v>36334</v>
      </c>
      <c r="B367" s="3" t="s">
        <v>1912</v>
      </c>
      <c r="C367" s="2">
        <v>3</v>
      </c>
      <c r="D367" s="3" t="s">
        <v>6501</v>
      </c>
      <c r="E367" s="1">
        <v>99.15</v>
      </c>
      <c r="F367" s="5"/>
      <c r="G367" s="1"/>
      <c r="H367" s="1">
        <v>165283.04999999999</v>
      </c>
      <c r="I367" s="1"/>
      <c r="K367" s="1"/>
      <c r="L367" s="1"/>
    </row>
    <row r="368" spans="1:12">
      <c r="A368" s="6">
        <v>36341</v>
      </c>
      <c r="B368" s="3" t="s">
        <v>1912</v>
      </c>
      <c r="C368" s="2">
        <v>1</v>
      </c>
      <c r="D368" s="3" t="s">
        <v>6501</v>
      </c>
      <c r="E368" s="1">
        <v>99.15</v>
      </c>
      <c r="F368" s="5">
        <v>99.15</v>
      </c>
      <c r="G368" s="1">
        <v>57.244279190151396</v>
      </c>
      <c r="H368" s="1">
        <v>165283.04999999999</v>
      </c>
      <c r="I368" s="1">
        <v>165283.04999999999</v>
      </c>
      <c r="J368">
        <v>95426.213409982374</v>
      </c>
      <c r="K368" s="1"/>
      <c r="L368" s="1"/>
    </row>
    <row r="369" spans="1:12">
      <c r="A369" s="6">
        <v>36341</v>
      </c>
      <c r="B369" s="3" t="s">
        <v>1912</v>
      </c>
      <c r="C369" s="2">
        <v>2</v>
      </c>
      <c r="D369" s="3" t="s">
        <v>6501</v>
      </c>
      <c r="E369" s="1">
        <v>198.3</v>
      </c>
      <c r="F369" s="5"/>
      <c r="G369" s="1"/>
      <c r="H369" s="1">
        <v>330566.09999999998</v>
      </c>
      <c r="I369" s="1"/>
      <c r="K369" s="1"/>
      <c r="L369" s="1"/>
    </row>
    <row r="370" spans="1:12">
      <c r="A370" s="6">
        <v>36341</v>
      </c>
      <c r="B370" s="3" t="s">
        <v>1912</v>
      </c>
      <c r="C370" s="2">
        <v>3</v>
      </c>
      <c r="D370" s="3" t="s">
        <v>6501</v>
      </c>
      <c r="E370" s="1">
        <v>0</v>
      </c>
      <c r="F370" s="5"/>
      <c r="G370" s="1"/>
      <c r="H370" s="1">
        <v>0</v>
      </c>
      <c r="I370" s="1"/>
      <c r="K370" s="1"/>
      <c r="L370" s="1"/>
    </row>
    <row r="371" spans="1:12">
      <c r="A371" s="6">
        <v>36348</v>
      </c>
      <c r="B371" s="3" t="s">
        <v>1912</v>
      </c>
      <c r="C371" s="2">
        <v>1</v>
      </c>
      <c r="D371" s="3" t="s">
        <v>6501</v>
      </c>
      <c r="E371" s="1">
        <v>396.6</v>
      </c>
      <c r="F371" s="5">
        <v>357.49040896225455</v>
      </c>
      <c r="G371" s="1">
        <v>206.39718384706708</v>
      </c>
      <c r="H371" s="1">
        <v>661132.19999999995</v>
      </c>
      <c r="I371" s="1">
        <v>595936.51174007833</v>
      </c>
      <c r="J371">
        <v>344064.1054730608</v>
      </c>
      <c r="K371" s="1"/>
      <c r="L371" s="1"/>
    </row>
    <row r="372" spans="1:12">
      <c r="A372" s="6">
        <v>36348</v>
      </c>
      <c r="B372" s="3" t="s">
        <v>1912</v>
      </c>
      <c r="C372" s="2">
        <v>2</v>
      </c>
      <c r="D372" s="3" t="s">
        <v>6501</v>
      </c>
      <c r="E372" s="1">
        <v>892.35</v>
      </c>
      <c r="F372" s="5"/>
      <c r="G372" s="1"/>
      <c r="H372" s="1">
        <v>1487547.45</v>
      </c>
      <c r="I372" s="1"/>
      <c r="K372" s="1"/>
      <c r="L372" s="1"/>
    </row>
    <row r="373" spans="1:12">
      <c r="A373" s="6">
        <v>36348</v>
      </c>
      <c r="B373" s="3" t="s">
        <v>1912</v>
      </c>
      <c r="C373" s="2">
        <v>3</v>
      </c>
      <c r="D373" s="3" t="s">
        <v>6501</v>
      </c>
      <c r="E373" s="1">
        <v>198.3</v>
      </c>
      <c r="F373" s="5"/>
      <c r="G373" s="1"/>
      <c r="H373" s="1">
        <v>330566.09999999998</v>
      </c>
      <c r="I373" s="1"/>
      <c r="K373" s="1"/>
      <c r="L373" s="1"/>
    </row>
    <row r="374" spans="1:12">
      <c r="A374" s="6">
        <v>36355</v>
      </c>
      <c r="B374" s="3" t="s">
        <v>1912</v>
      </c>
      <c r="C374" s="2">
        <v>1</v>
      </c>
      <c r="D374" s="3" t="s">
        <v>6501</v>
      </c>
      <c r="E374" s="1">
        <v>793.2</v>
      </c>
      <c r="F374" s="5">
        <v>375.3758416573981</v>
      </c>
      <c r="G374" s="1">
        <v>216.72334322818114</v>
      </c>
      <c r="H374" s="1">
        <v>1322264.3999999999</v>
      </c>
      <c r="I374" s="1">
        <v>625751.52804288256</v>
      </c>
      <c r="J374">
        <v>361277.81316137791</v>
      </c>
      <c r="K374" s="1"/>
      <c r="L374" s="1"/>
    </row>
    <row r="375" spans="1:12">
      <c r="A375" s="6">
        <v>36355</v>
      </c>
      <c r="B375" s="3" t="s">
        <v>1912</v>
      </c>
      <c r="C375" s="2">
        <v>2</v>
      </c>
      <c r="D375" s="3" t="s">
        <v>6501</v>
      </c>
      <c r="E375" s="1">
        <v>892.35</v>
      </c>
      <c r="F375" s="5"/>
      <c r="G375" s="1"/>
      <c r="H375" s="1">
        <v>1487547.45</v>
      </c>
      <c r="I375" s="1"/>
      <c r="K375" s="1"/>
      <c r="L375" s="1"/>
    </row>
    <row r="376" spans="1:12">
      <c r="A376" s="6">
        <v>36355</v>
      </c>
      <c r="B376" s="3" t="s">
        <v>1912</v>
      </c>
      <c r="C376" s="2">
        <v>3</v>
      </c>
      <c r="D376" s="3" t="s">
        <v>6501</v>
      </c>
      <c r="E376" s="1">
        <v>198.3</v>
      </c>
      <c r="F376" s="5"/>
      <c r="G376" s="1"/>
      <c r="H376" s="1">
        <v>330566.09999999998</v>
      </c>
      <c r="I376" s="1"/>
      <c r="K376" s="1"/>
      <c r="L376" s="1"/>
    </row>
    <row r="377" spans="1:12">
      <c r="A377" s="6">
        <v>36362</v>
      </c>
      <c r="B377" s="3" t="s">
        <v>1912</v>
      </c>
      <c r="C377" s="2">
        <v>1</v>
      </c>
      <c r="D377" s="3" t="s">
        <v>6501</v>
      </c>
      <c r="E377" s="1">
        <v>198.3</v>
      </c>
      <c r="F377" s="5">
        <v>99.15</v>
      </c>
      <c r="G377" s="1">
        <v>57.244279190151396</v>
      </c>
      <c r="H377" s="1">
        <v>330566.09999999998</v>
      </c>
      <c r="I377" s="1">
        <v>165283.04999999999</v>
      </c>
      <c r="J377">
        <v>95426.213409982374</v>
      </c>
      <c r="K377" s="1"/>
      <c r="L377" s="1"/>
    </row>
    <row r="378" spans="1:12">
      <c r="A378" s="6">
        <v>36362</v>
      </c>
      <c r="B378" s="3" t="s">
        <v>1912</v>
      </c>
      <c r="C378" s="2">
        <v>2</v>
      </c>
      <c r="D378" s="3" t="s">
        <v>6501</v>
      </c>
      <c r="E378" s="1">
        <v>0</v>
      </c>
      <c r="F378" s="5"/>
      <c r="G378" s="1"/>
      <c r="H378" s="1">
        <v>0</v>
      </c>
      <c r="I378" s="1"/>
      <c r="K378" s="1"/>
      <c r="L378" s="1"/>
    </row>
    <row r="379" spans="1:12">
      <c r="A379" s="6">
        <v>36362</v>
      </c>
      <c r="B379" s="3" t="s">
        <v>1912</v>
      </c>
      <c r="C379" s="2">
        <v>3</v>
      </c>
      <c r="D379" s="3" t="s">
        <v>6501</v>
      </c>
      <c r="E379" s="1">
        <v>99.15</v>
      </c>
      <c r="F379" s="5"/>
      <c r="G379" s="1"/>
      <c r="H379" s="1">
        <v>165283.04999999999</v>
      </c>
      <c r="I379" s="1"/>
      <c r="K379" s="1"/>
      <c r="L379" s="1"/>
    </row>
    <row r="380" spans="1:12">
      <c r="A380" s="6">
        <v>36369</v>
      </c>
      <c r="B380" s="3" t="s">
        <v>1912</v>
      </c>
      <c r="C380" s="2">
        <v>1</v>
      </c>
      <c r="D380" s="3" t="s">
        <v>6501</v>
      </c>
      <c r="E380" s="1">
        <v>0</v>
      </c>
      <c r="F380" s="5">
        <v>0</v>
      </c>
      <c r="G380" s="1">
        <v>0</v>
      </c>
      <c r="H380" s="1">
        <v>0</v>
      </c>
      <c r="I380" s="1">
        <v>0</v>
      </c>
      <c r="J380">
        <v>0</v>
      </c>
      <c r="K380" s="1"/>
      <c r="L380" s="1"/>
    </row>
    <row r="381" spans="1:12">
      <c r="A381" s="6">
        <v>36369</v>
      </c>
      <c r="B381" s="3" t="s">
        <v>1912</v>
      </c>
      <c r="C381" s="2">
        <v>2</v>
      </c>
      <c r="D381" s="3" t="s">
        <v>6501</v>
      </c>
      <c r="E381" s="1">
        <v>0</v>
      </c>
      <c r="F381" s="5"/>
      <c r="G381" s="1"/>
      <c r="H381" s="1">
        <v>0</v>
      </c>
      <c r="I381" s="1"/>
      <c r="K381" s="1"/>
      <c r="L381" s="1"/>
    </row>
    <row r="382" spans="1:12">
      <c r="A382" s="6">
        <v>36369</v>
      </c>
      <c r="B382" s="3" t="s">
        <v>1912</v>
      </c>
      <c r="C382" s="2">
        <v>3</v>
      </c>
      <c r="D382" s="3" t="s">
        <v>6501</v>
      </c>
      <c r="E382" s="1">
        <v>0</v>
      </c>
      <c r="F382" s="5"/>
      <c r="G382" s="1"/>
      <c r="H382" s="1">
        <v>0</v>
      </c>
      <c r="I382" s="1"/>
      <c r="K382" s="1"/>
      <c r="L382" s="1"/>
    </row>
    <row r="383" spans="1:12">
      <c r="A383" s="6">
        <v>36376</v>
      </c>
      <c r="B383" s="3" t="s">
        <v>1912</v>
      </c>
      <c r="C383" s="2">
        <v>1</v>
      </c>
      <c r="D383" s="3" t="s">
        <v>6501</v>
      </c>
      <c r="E383" s="1">
        <v>0</v>
      </c>
      <c r="F383" s="5">
        <v>91.971897881907367</v>
      </c>
      <c r="G383" s="1">
        <v>53.1</v>
      </c>
      <c r="H383" s="1">
        <v>0</v>
      </c>
      <c r="I383" s="1">
        <v>153317.15376913961</v>
      </c>
      <c r="J383">
        <v>88517.7</v>
      </c>
      <c r="K383" s="1"/>
      <c r="L383" s="1"/>
    </row>
    <row r="384" spans="1:12">
      <c r="A384" s="6">
        <v>36376</v>
      </c>
      <c r="B384" s="3" t="s">
        <v>1912</v>
      </c>
      <c r="C384" s="2">
        <v>2</v>
      </c>
      <c r="D384" s="3" t="s">
        <v>6501</v>
      </c>
      <c r="E384" s="1">
        <v>0</v>
      </c>
      <c r="F384" s="5"/>
      <c r="G384" s="1"/>
      <c r="H384" s="1">
        <v>0</v>
      </c>
      <c r="I384" s="1"/>
      <c r="K384" s="1"/>
      <c r="L384" s="1"/>
    </row>
    <row r="385" spans="1:12">
      <c r="A385" s="6">
        <v>36376</v>
      </c>
      <c r="B385" s="3" t="s">
        <v>1912</v>
      </c>
      <c r="C385" s="2">
        <v>3</v>
      </c>
      <c r="D385" s="3" t="s">
        <v>6501</v>
      </c>
      <c r="E385" s="1">
        <v>159.30000000000001</v>
      </c>
      <c r="F385" s="5"/>
      <c r="G385" s="1"/>
      <c r="H385" s="1">
        <v>265553.09999999998</v>
      </c>
      <c r="I385" s="1"/>
      <c r="K385" s="1"/>
      <c r="L385" s="1"/>
    </row>
    <row r="386" spans="1:12">
      <c r="A386" s="6">
        <v>36383</v>
      </c>
      <c r="B386" s="3" t="s">
        <v>1912</v>
      </c>
      <c r="C386" s="2">
        <v>1</v>
      </c>
      <c r="D386" s="3" t="s">
        <v>6501</v>
      </c>
      <c r="E386" s="1">
        <v>0</v>
      </c>
      <c r="F386" s="5">
        <v>0</v>
      </c>
      <c r="G386" s="1">
        <v>0</v>
      </c>
      <c r="H386" s="1">
        <v>0</v>
      </c>
      <c r="I386" s="1">
        <v>0</v>
      </c>
      <c r="J386">
        <v>0</v>
      </c>
      <c r="K386" s="1"/>
      <c r="L386" s="1"/>
    </row>
    <row r="387" spans="1:12">
      <c r="A387" s="6">
        <v>36383</v>
      </c>
      <c r="B387" s="3" t="s">
        <v>1912</v>
      </c>
      <c r="C387" s="2">
        <v>2</v>
      </c>
      <c r="D387" s="3" t="s">
        <v>6501</v>
      </c>
      <c r="E387" s="1">
        <v>0</v>
      </c>
      <c r="F387" s="5"/>
      <c r="G387" s="1"/>
      <c r="H387" s="1">
        <v>0</v>
      </c>
      <c r="I387" s="1"/>
      <c r="K387" s="1"/>
      <c r="L387" s="1"/>
    </row>
    <row r="388" spans="1:12">
      <c r="A388" s="6">
        <v>36383</v>
      </c>
      <c r="B388" s="3" t="s">
        <v>1912</v>
      </c>
      <c r="C388" s="2">
        <v>3</v>
      </c>
      <c r="D388" s="3" t="s">
        <v>6501</v>
      </c>
      <c r="E388" s="1">
        <v>0</v>
      </c>
      <c r="F388" s="5"/>
      <c r="G388" s="1"/>
      <c r="H388" s="1">
        <v>0</v>
      </c>
      <c r="I388" s="1"/>
      <c r="K388" s="1"/>
      <c r="L388" s="1"/>
    </row>
    <row r="389" spans="1:12">
      <c r="A389" s="6">
        <v>36390</v>
      </c>
      <c r="B389" s="3" t="s">
        <v>1912</v>
      </c>
      <c r="C389" s="2">
        <v>1</v>
      </c>
      <c r="D389" s="3" t="s">
        <v>6501</v>
      </c>
      <c r="E389" s="1">
        <v>318.60000000000002</v>
      </c>
      <c r="F389" s="5">
        <v>79.650000000000006</v>
      </c>
      <c r="G389" s="1">
        <v>45.985948940953691</v>
      </c>
      <c r="H389" s="1">
        <v>531106.19999999995</v>
      </c>
      <c r="I389" s="1">
        <v>132776.54999999999</v>
      </c>
      <c r="J389">
        <v>76658.576884569804</v>
      </c>
      <c r="K389" s="1"/>
      <c r="L389" s="1"/>
    </row>
    <row r="390" spans="1:12">
      <c r="A390" s="6">
        <v>36390</v>
      </c>
      <c r="B390" s="3" t="s">
        <v>1912</v>
      </c>
      <c r="C390" s="2">
        <v>2</v>
      </c>
      <c r="D390" s="3" t="s">
        <v>6501</v>
      </c>
      <c r="E390" s="1">
        <v>238.95</v>
      </c>
      <c r="F390" s="5"/>
      <c r="G390" s="1"/>
      <c r="H390" s="1">
        <v>398329.65</v>
      </c>
      <c r="I390" s="1"/>
      <c r="K390" s="1"/>
      <c r="L390" s="1"/>
    </row>
    <row r="391" spans="1:12">
      <c r="A391" s="6">
        <v>36390</v>
      </c>
      <c r="B391" s="3" t="s">
        <v>1912</v>
      </c>
      <c r="C391" s="2">
        <v>3</v>
      </c>
      <c r="D391" s="3" t="s">
        <v>6501</v>
      </c>
      <c r="E391" s="1">
        <v>159.30000000000001</v>
      </c>
      <c r="F391" s="5"/>
      <c r="G391" s="1"/>
      <c r="H391" s="1">
        <v>265553.09999999998</v>
      </c>
      <c r="I391" s="1"/>
      <c r="K391" s="1"/>
      <c r="L391" s="1"/>
    </row>
    <row r="392" spans="1:12">
      <c r="A392" s="6">
        <v>36308</v>
      </c>
      <c r="B392" s="3" t="s">
        <v>48</v>
      </c>
      <c r="C392" s="2">
        <v>1</v>
      </c>
      <c r="D392" s="3" t="s">
        <v>1341</v>
      </c>
      <c r="E392" s="1">
        <v>0</v>
      </c>
      <c r="F392" s="5">
        <v>0</v>
      </c>
      <c r="G392" s="1">
        <v>0</v>
      </c>
      <c r="H392" s="1">
        <v>0</v>
      </c>
      <c r="I392" s="1">
        <v>0</v>
      </c>
      <c r="J392">
        <v>0</v>
      </c>
      <c r="K392" s="1"/>
      <c r="L392" s="1"/>
    </row>
    <row r="393" spans="1:12">
      <c r="A393" s="6">
        <v>36308</v>
      </c>
      <c r="B393" s="3" t="s">
        <v>48</v>
      </c>
      <c r="C393" s="2">
        <v>2</v>
      </c>
      <c r="D393" s="3" t="s">
        <v>1341</v>
      </c>
      <c r="E393" s="1">
        <v>0</v>
      </c>
      <c r="F393" s="5"/>
      <c r="G393" s="1"/>
      <c r="H393" s="1">
        <v>0</v>
      </c>
      <c r="I393" s="1"/>
      <c r="K393" s="1"/>
      <c r="L393" s="1"/>
    </row>
    <row r="394" spans="1:12">
      <c r="A394" s="6">
        <v>36308</v>
      </c>
      <c r="B394" s="3" t="s">
        <v>48</v>
      </c>
      <c r="C394" s="2">
        <v>3</v>
      </c>
      <c r="D394" s="3" t="s">
        <v>1341</v>
      </c>
      <c r="E394" s="1">
        <v>0</v>
      </c>
      <c r="F394" s="5"/>
      <c r="G394" s="1"/>
      <c r="H394" s="1">
        <v>0</v>
      </c>
      <c r="I394" s="1"/>
      <c r="K394" s="1"/>
      <c r="L394" s="1"/>
    </row>
    <row r="395" spans="1:12">
      <c r="A395" s="6">
        <v>36313</v>
      </c>
      <c r="B395" s="3" t="s">
        <v>48</v>
      </c>
      <c r="C395" s="2">
        <v>1</v>
      </c>
      <c r="D395" s="3" t="s">
        <v>1341</v>
      </c>
      <c r="E395" s="1">
        <v>0</v>
      </c>
      <c r="F395" s="5">
        <v>0</v>
      </c>
      <c r="G395" s="1">
        <v>0</v>
      </c>
      <c r="H395" s="1">
        <v>0</v>
      </c>
      <c r="I395" s="1">
        <v>0</v>
      </c>
      <c r="J395">
        <v>0</v>
      </c>
      <c r="K395" s="1"/>
      <c r="L395" s="1"/>
    </row>
    <row r="396" spans="1:12">
      <c r="A396" s="6">
        <v>36313</v>
      </c>
      <c r="B396" s="3" t="s">
        <v>48</v>
      </c>
      <c r="C396" s="2">
        <v>2</v>
      </c>
      <c r="D396" s="3" t="s">
        <v>1341</v>
      </c>
      <c r="E396" s="1">
        <v>0</v>
      </c>
      <c r="F396" s="5"/>
      <c r="G396" s="1"/>
      <c r="H396" s="1">
        <v>0</v>
      </c>
      <c r="I396" s="1"/>
      <c r="K396" s="1"/>
      <c r="L396" s="1"/>
    </row>
    <row r="397" spans="1:12">
      <c r="A397" s="6">
        <v>36313</v>
      </c>
      <c r="B397" s="3" t="s">
        <v>48</v>
      </c>
      <c r="C397" s="2">
        <v>3</v>
      </c>
      <c r="D397" s="3" t="s">
        <v>1341</v>
      </c>
      <c r="E397" s="1">
        <v>0</v>
      </c>
      <c r="F397" s="5"/>
      <c r="G397" s="1"/>
      <c r="H397" s="1">
        <v>0</v>
      </c>
      <c r="I397" s="1"/>
      <c r="K397" s="1"/>
      <c r="L397" s="1"/>
    </row>
    <row r="398" spans="1:12">
      <c r="A398" s="6">
        <v>36320</v>
      </c>
      <c r="B398" s="3" t="s">
        <v>48</v>
      </c>
      <c r="C398" s="2">
        <v>1</v>
      </c>
      <c r="D398" s="3" t="s">
        <v>1341</v>
      </c>
      <c r="E398" s="1">
        <v>0</v>
      </c>
      <c r="F398" s="5">
        <v>0</v>
      </c>
      <c r="G398" s="1">
        <v>0</v>
      </c>
      <c r="H398" s="1">
        <v>0</v>
      </c>
      <c r="I398" s="1">
        <v>0</v>
      </c>
      <c r="J398">
        <v>0</v>
      </c>
      <c r="K398" s="1"/>
      <c r="L398" s="1"/>
    </row>
    <row r="399" spans="1:12">
      <c r="A399" s="6">
        <v>36320</v>
      </c>
      <c r="B399" s="3" t="s">
        <v>48</v>
      </c>
      <c r="C399" s="2">
        <v>2</v>
      </c>
      <c r="D399" s="3" t="s">
        <v>1341</v>
      </c>
      <c r="E399" s="1">
        <v>0</v>
      </c>
      <c r="F399" s="5"/>
      <c r="G399" s="1"/>
      <c r="H399" s="1">
        <v>0</v>
      </c>
      <c r="I399" s="1"/>
      <c r="K399" s="1"/>
      <c r="L399" s="1"/>
    </row>
    <row r="400" spans="1:12">
      <c r="A400" s="6">
        <v>36320</v>
      </c>
      <c r="B400" s="3" t="s">
        <v>48</v>
      </c>
      <c r="C400" s="2">
        <v>3</v>
      </c>
      <c r="D400" s="3" t="s">
        <v>1341</v>
      </c>
      <c r="E400" s="1">
        <v>0</v>
      </c>
      <c r="F400" s="5"/>
      <c r="G400" s="1"/>
      <c r="H400" s="1">
        <v>0</v>
      </c>
      <c r="I400" s="1"/>
      <c r="K400" s="1"/>
      <c r="L400" s="1"/>
    </row>
    <row r="401" spans="1:12">
      <c r="A401" s="6">
        <v>36327</v>
      </c>
      <c r="B401" s="3" t="s">
        <v>48</v>
      </c>
      <c r="C401" s="2">
        <v>1</v>
      </c>
      <c r="D401" s="3" t="s">
        <v>1341</v>
      </c>
      <c r="E401" s="1">
        <v>0</v>
      </c>
      <c r="F401" s="5">
        <v>57.244279190151389</v>
      </c>
      <c r="G401" s="1">
        <v>33.049999999999997</v>
      </c>
      <c r="H401" s="1">
        <v>0</v>
      </c>
      <c r="I401" s="1">
        <v>13965886.794021234</v>
      </c>
      <c r="J401">
        <v>8063208.4999999991</v>
      </c>
      <c r="K401" s="1"/>
      <c r="L401" s="1"/>
    </row>
    <row r="402" spans="1:12">
      <c r="A402" s="6">
        <v>36327</v>
      </c>
      <c r="B402" s="3" t="s">
        <v>48</v>
      </c>
      <c r="C402" s="2">
        <v>2</v>
      </c>
      <c r="D402" s="3" t="s">
        <v>1341</v>
      </c>
      <c r="E402" s="1">
        <v>99.15</v>
      </c>
      <c r="F402" s="5"/>
      <c r="G402" s="1"/>
      <c r="H402" s="1">
        <v>24189625.499999996</v>
      </c>
      <c r="I402" s="1"/>
      <c r="K402" s="1"/>
      <c r="L402" s="1"/>
    </row>
    <row r="403" spans="1:12">
      <c r="A403" s="6">
        <v>36327</v>
      </c>
      <c r="B403" s="3" t="s">
        <v>48</v>
      </c>
      <c r="C403" s="2">
        <v>3</v>
      </c>
      <c r="D403" s="3" t="s">
        <v>1341</v>
      </c>
      <c r="E403" s="1">
        <v>0</v>
      </c>
      <c r="F403" s="5"/>
      <c r="G403" s="1"/>
      <c r="H403" s="1">
        <v>0</v>
      </c>
      <c r="I403" s="1"/>
      <c r="K403" s="1"/>
      <c r="L403" s="1"/>
    </row>
    <row r="404" spans="1:12">
      <c r="A404" s="6">
        <v>36334</v>
      </c>
      <c r="B404" s="3" t="s">
        <v>48</v>
      </c>
      <c r="C404" s="2">
        <v>1</v>
      </c>
      <c r="D404" s="3" t="s">
        <v>1341</v>
      </c>
      <c r="E404" s="1">
        <v>0</v>
      </c>
      <c r="F404" s="5">
        <v>0</v>
      </c>
      <c r="G404" s="1">
        <v>0</v>
      </c>
      <c r="H404" s="1">
        <v>0</v>
      </c>
      <c r="I404" s="1">
        <v>0</v>
      </c>
      <c r="J404">
        <v>0</v>
      </c>
      <c r="K404" s="1"/>
      <c r="L404" s="1"/>
    </row>
    <row r="405" spans="1:12">
      <c r="A405" s="6">
        <v>36334</v>
      </c>
      <c r="B405" s="3" t="s">
        <v>48</v>
      </c>
      <c r="C405" s="2">
        <v>2</v>
      </c>
      <c r="D405" s="3" t="s">
        <v>1341</v>
      </c>
      <c r="E405" s="1">
        <v>0</v>
      </c>
      <c r="F405" s="5"/>
      <c r="G405" s="1"/>
      <c r="H405" s="1">
        <v>0</v>
      </c>
      <c r="I405" s="1"/>
      <c r="K405" s="1"/>
      <c r="L405" s="1"/>
    </row>
    <row r="406" spans="1:12">
      <c r="A406" s="6">
        <v>36334</v>
      </c>
      <c r="B406" s="3" t="s">
        <v>48</v>
      </c>
      <c r="C406" s="2">
        <v>3</v>
      </c>
      <c r="D406" s="3" t="s">
        <v>1341</v>
      </c>
      <c r="E406" s="1">
        <v>0</v>
      </c>
      <c r="F406" s="5"/>
      <c r="G406" s="1"/>
      <c r="H406" s="1">
        <v>0</v>
      </c>
      <c r="I406" s="1"/>
      <c r="K406" s="1"/>
      <c r="L406" s="1"/>
    </row>
    <row r="407" spans="1:12">
      <c r="A407" s="6">
        <v>36341</v>
      </c>
      <c r="B407" s="3" t="s">
        <v>48</v>
      </c>
      <c r="C407" s="2">
        <v>1</v>
      </c>
      <c r="D407" s="3" t="s">
        <v>1341</v>
      </c>
      <c r="E407" s="1">
        <v>198.3</v>
      </c>
      <c r="F407" s="5">
        <v>114.48855838030278</v>
      </c>
      <c r="G407" s="1">
        <v>66.099999999999994</v>
      </c>
      <c r="H407" s="1">
        <v>48379250.999999993</v>
      </c>
      <c r="I407" s="1">
        <v>27931773.588042468</v>
      </c>
      <c r="J407">
        <v>16126416.999999998</v>
      </c>
      <c r="K407" s="1"/>
      <c r="L407" s="1"/>
    </row>
    <row r="408" spans="1:12">
      <c r="A408" s="6">
        <v>36341</v>
      </c>
      <c r="B408" s="3" t="s">
        <v>48</v>
      </c>
      <c r="C408" s="2">
        <v>2</v>
      </c>
      <c r="D408" s="3" t="s">
        <v>1341</v>
      </c>
      <c r="E408" s="1">
        <v>0</v>
      </c>
      <c r="F408" s="5"/>
      <c r="G408" s="1"/>
      <c r="H408" s="1">
        <v>0</v>
      </c>
      <c r="I408" s="1"/>
      <c r="K408" s="1"/>
      <c r="L408" s="1"/>
    </row>
    <row r="409" spans="1:12">
      <c r="A409" s="6">
        <v>36341</v>
      </c>
      <c r="B409" s="3" t="s">
        <v>48</v>
      </c>
      <c r="C409" s="2">
        <v>3</v>
      </c>
      <c r="D409" s="3" t="s">
        <v>1341</v>
      </c>
      <c r="E409" s="1">
        <v>0</v>
      </c>
      <c r="F409" s="5"/>
      <c r="G409" s="1"/>
      <c r="H409" s="1">
        <v>0</v>
      </c>
      <c r="I409" s="1"/>
      <c r="K409" s="1"/>
      <c r="L409" s="1"/>
    </row>
    <row r="410" spans="1:12">
      <c r="A410" s="6">
        <v>36348</v>
      </c>
      <c r="B410" s="3" t="s">
        <v>48</v>
      </c>
      <c r="C410" s="2">
        <v>1</v>
      </c>
      <c r="D410" s="3" t="s">
        <v>1341</v>
      </c>
      <c r="E410" s="1">
        <v>0</v>
      </c>
      <c r="F410" s="5">
        <v>0</v>
      </c>
      <c r="G410" s="1">
        <v>0</v>
      </c>
      <c r="H410" s="1">
        <v>0</v>
      </c>
      <c r="I410" s="1">
        <v>0</v>
      </c>
      <c r="J410">
        <v>0</v>
      </c>
      <c r="K410" s="1"/>
      <c r="L410" s="1"/>
    </row>
    <row r="411" spans="1:12">
      <c r="A411" s="6">
        <v>36348</v>
      </c>
      <c r="B411" s="3" t="s">
        <v>48</v>
      </c>
      <c r="C411" s="2">
        <v>2</v>
      </c>
      <c r="D411" s="3" t="s">
        <v>1341</v>
      </c>
      <c r="E411" s="1">
        <v>0</v>
      </c>
      <c r="F411" s="5"/>
      <c r="G411" s="1"/>
      <c r="H411" s="1">
        <v>0</v>
      </c>
      <c r="I411" s="1"/>
      <c r="K411" s="1"/>
      <c r="L411" s="1"/>
    </row>
    <row r="412" spans="1:12">
      <c r="A412" s="6">
        <v>36348</v>
      </c>
      <c r="B412" s="3" t="s">
        <v>48</v>
      </c>
      <c r="C412" s="2">
        <v>3</v>
      </c>
      <c r="D412" s="3" t="s">
        <v>1341</v>
      </c>
      <c r="E412" s="1">
        <v>0</v>
      </c>
      <c r="F412" s="5"/>
      <c r="G412" s="1"/>
      <c r="H412" s="1">
        <v>0</v>
      </c>
      <c r="I412" s="1"/>
      <c r="K412" s="1"/>
      <c r="L412" s="1"/>
    </row>
    <row r="413" spans="1:12">
      <c r="A413" s="6">
        <v>36355</v>
      </c>
      <c r="B413" s="3" t="s">
        <v>48</v>
      </c>
      <c r="C413" s="2">
        <v>1</v>
      </c>
      <c r="D413" s="3" t="s">
        <v>1341</v>
      </c>
      <c r="E413" s="1">
        <v>0</v>
      </c>
      <c r="F413" s="5">
        <v>57.244279190151389</v>
      </c>
      <c r="G413" s="1">
        <v>33.049999999999997</v>
      </c>
      <c r="H413" s="1">
        <v>0</v>
      </c>
      <c r="I413" s="1">
        <v>8626426.6525598653</v>
      </c>
      <c r="J413">
        <v>4980469.75</v>
      </c>
      <c r="K413" s="1"/>
      <c r="L413" s="1"/>
    </row>
    <row r="414" spans="1:12">
      <c r="A414" s="6">
        <v>36355</v>
      </c>
      <c r="B414" s="3" t="s">
        <v>48</v>
      </c>
      <c r="C414" s="2">
        <v>2</v>
      </c>
      <c r="D414" s="3" t="s">
        <v>1341</v>
      </c>
      <c r="E414" s="1">
        <v>0</v>
      </c>
      <c r="F414" s="5"/>
      <c r="G414" s="1"/>
      <c r="H414" s="1">
        <v>0</v>
      </c>
      <c r="I414" s="1"/>
      <c r="K414" s="1"/>
      <c r="L414" s="1"/>
    </row>
    <row r="415" spans="1:12">
      <c r="A415" s="6">
        <v>36355</v>
      </c>
      <c r="B415" s="3" t="s">
        <v>48</v>
      </c>
      <c r="C415" s="2">
        <v>3</v>
      </c>
      <c r="D415" s="3" t="s">
        <v>1341</v>
      </c>
      <c r="E415" s="1">
        <v>99.15</v>
      </c>
      <c r="F415" s="5"/>
      <c r="G415" s="1"/>
      <c r="H415" s="1">
        <v>14941409.249999998</v>
      </c>
      <c r="I415" s="1"/>
      <c r="K415" s="1"/>
      <c r="L415" s="1"/>
    </row>
    <row r="416" spans="1:12">
      <c r="A416" s="6">
        <v>36362</v>
      </c>
      <c r="B416" s="3" t="s">
        <v>48</v>
      </c>
      <c r="C416" s="2">
        <v>1</v>
      </c>
      <c r="D416" s="3" t="s">
        <v>1341</v>
      </c>
      <c r="E416" s="1">
        <v>99.15</v>
      </c>
      <c r="F416" s="5">
        <v>99.15</v>
      </c>
      <c r="G416" s="1">
        <v>57.244279190151396</v>
      </c>
      <c r="H416" s="1">
        <v>15933107.549999999</v>
      </c>
      <c r="I416" s="1">
        <v>15933107.549999999</v>
      </c>
      <c r="J416">
        <v>9198983.9330197591</v>
      </c>
      <c r="K416" s="1"/>
      <c r="L416" s="1"/>
    </row>
    <row r="417" spans="1:12">
      <c r="A417" s="6">
        <v>36362</v>
      </c>
      <c r="B417" s="3" t="s">
        <v>48</v>
      </c>
      <c r="C417" s="2">
        <v>2</v>
      </c>
      <c r="D417" s="3" t="s">
        <v>1341</v>
      </c>
      <c r="E417" s="1">
        <v>198.3</v>
      </c>
      <c r="F417" s="5"/>
      <c r="G417" s="1"/>
      <c r="H417" s="1">
        <v>31866215.099999998</v>
      </c>
      <c r="I417" s="1"/>
      <c r="K417" s="1"/>
      <c r="L417" s="1"/>
    </row>
    <row r="418" spans="1:12">
      <c r="A418" s="6">
        <v>36362</v>
      </c>
      <c r="B418" s="3" t="s">
        <v>48</v>
      </c>
      <c r="C418" s="2">
        <v>3</v>
      </c>
      <c r="D418" s="3" t="s">
        <v>1341</v>
      </c>
      <c r="E418" s="1">
        <v>0</v>
      </c>
      <c r="F418" s="5"/>
      <c r="G418" s="1"/>
      <c r="H418" s="1">
        <v>0</v>
      </c>
      <c r="I418" s="1"/>
      <c r="K418" s="1"/>
      <c r="L418" s="1"/>
    </row>
    <row r="419" spans="1:12">
      <c r="A419" s="6">
        <v>36369</v>
      </c>
      <c r="B419" s="3" t="s">
        <v>48</v>
      </c>
      <c r="C419" s="2">
        <v>1</v>
      </c>
      <c r="D419" s="3" t="s">
        <v>1341</v>
      </c>
      <c r="E419" s="1">
        <v>0</v>
      </c>
      <c r="F419" s="5">
        <v>45.985948940953683</v>
      </c>
      <c r="G419" s="1">
        <v>26.55</v>
      </c>
      <c r="H419" s="1">
        <v>0</v>
      </c>
      <c r="I419" s="1">
        <v>7389804.0369644351</v>
      </c>
      <c r="J419">
        <v>4266505.3499999996</v>
      </c>
      <c r="K419" s="1"/>
      <c r="L419" s="1"/>
    </row>
    <row r="420" spans="1:12">
      <c r="A420" s="6">
        <v>36369</v>
      </c>
      <c r="B420" s="3" t="s">
        <v>48</v>
      </c>
      <c r="C420" s="2">
        <v>2</v>
      </c>
      <c r="D420" s="3" t="s">
        <v>1341</v>
      </c>
      <c r="E420" s="1">
        <v>79.650000000000006</v>
      </c>
      <c r="F420" s="5"/>
      <c r="G420" s="1"/>
      <c r="H420" s="1">
        <v>12799516.049999999</v>
      </c>
      <c r="I420" s="1"/>
      <c r="K420" s="1"/>
      <c r="L420" s="1"/>
    </row>
    <row r="421" spans="1:12">
      <c r="A421" s="6">
        <v>36369</v>
      </c>
      <c r="B421" s="3" t="s">
        <v>48</v>
      </c>
      <c r="C421" s="2">
        <v>3</v>
      </c>
      <c r="D421" s="3" t="s">
        <v>1341</v>
      </c>
      <c r="E421" s="1">
        <v>0</v>
      </c>
      <c r="F421" s="5"/>
      <c r="G421" s="1"/>
      <c r="H421" s="1">
        <v>0</v>
      </c>
      <c r="I421" s="1"/>
      <c r="K421" s="1"/>
      <c r="L421" s="1"/>
    </row>
    <row r="422" spans="1:12">
      <c r="A422" s="6">
        <v>36376</v>
      </c>
      <c r="B422" s="3" t="s">
        <v>48</v>
      </c>
      <c r="C422" s="2">
        <v>1</v>
      </c>
      <c r="D422" s="3" t="s">
        <v>1341</v>
      </c>
      <c r="E422" s="1">
        <v>0</v>
      </c>
      <c r="F422" s="5">
        <v>0</v>
      </c>
      <c r="G422" s="1">
        <v>0</v>
      </c>
      <c r="H422" s="1">
        <v>0</v>
      </c>
      <c r="I422" s="1">
        <v>0</v>
      </c>
      <c r="J422">
        <v>0</v>
      </c>
      <c r="K422" s="1"/>
      <c r="L422" s="1"/>
    </row>
    <row r="423" spans="1:12">
      <c r="A423" s="6">
        <v>36376</v>
      </c>
      <c r="B423" s="3" t="s">
        <v>48</v>
      </c>
      <c r="C423" s="2">
        <v>2</v>
      </c>
      <c r="D423" s="3" t="s">
        <v>1341</v>
      </c>
      <c r="E423" s="1">
        <v>0</v>
      </c>
      <c r="F423" s="5"/>
      <c r="G423" s="1"/>
      <c r="H423" s="1">
        <v>0</v>
      </c>
      <c r="I423" s="1"/>
      <c r="K423" s="1"/>
      <c r="L423" s="1"/>
    </row>
    <row r="424" spans="1:12">
      <c r="A424" s="6">
        <v>36376</v>
      </c>
      <c r="B424" s="3" t="s">
        <v>48</v>
      </c>
      <c r="C424" s="2">
        <v>3</v>
      </c>
      <c r="D424" s="3" t="s">
        <v>1341</v>
      </c>
      <c r="E424" s="1">
        <v>0</v>
      </c>
      <c r="F424" s="5"/>
      <c r="G424" s="1"/>
      <c r="H424" s="1">
        <v>0</v>
      </c>
      <c r="I424" s="1"/>
      <c r="K424" s="1"/>
      <c r="L424" s="1"/>
    </row>
    <row r="425" spans="1:12">
      <c r="A425" s="6">
        <v>36383</v>
      </c>
      <c r="B425" s="3" t="s">
        <v>48</v>
      </c>
      <c r="C425" s="2">
        <v>1</v>
      </c>
      <c r="D425" s="3" t="s">
        <v>1341</v>
      </c>
      <c r="E425" s="1">
        <v>0</v>
      </c>
      <c r="F425" s="5">
        <v>0</v>
      </c>
      <c r="G425" s="1">
        <v>0</v>
      </c>
      <c r="H425" s="1">
        <v>0</v>
      </c>
      <c r="I425" s="1">
        <v>0</v>
      </c>
      <c r="J425">
        <v>0</v>
      </c>
      <c r="K425" s="1"/>
      <c r="L425" s="1"/>
    </row>
    <row r="426" spans="1:12">
      <c r="A426" s="6">
        <v>36383</v>
      </c>
      <c r="B426" s="3" t="s">
        <v>48</v>
      </c>
      <c r="C426" s="2">
        <v>2</v>
      </c>
      <c r="D426" s="3" t="s">
        <v>1341</v>
      </c>
      <c r="E426" s="1">
        <v>0</v>
      </c>
      <c r="F426" s="5"/>
      <c r="G426" s="1"/>
      <c r="H426" s="1">
        <v>0</v>
      </c>
      <c r="I426" s="1"/>
      <c r="K426" s="1"/>
      <c r="L426" s="1"/>
    </row>
    <row r="427" spans="1:12">
      <c r="A427" s="6">
        <v>36383</v>
      </c>
      <c r="B427" s="3" t="s">
        <v>48</v>
      </c>
      <c r="C427" s="2">
        <v>3</v>
      </c>
      <c r="D427" s="3" t="s">
        <v>1341</v>
      </c>
      <c r="E427" s="1">
        <v>0</v>
      </c>
      <c r="F427" s="5"/>
      <c r="G427" s="1"/>
      <c r="H427" s="1">
        <v>0</v>
      </c>
      <c r="I427" s="1"/>
      <c r="K427" s="1"/>
      <c r="L427" s="1"/>
    </row>
    <row r="428" spans="1:12">
      <c r="A428" s="6">
        <v>36390</v>
      </c>
      <c r="B428" s="3" t="s">
        <v>48</v>
      </c>
      <c r="C428" s="2">
        <v>1</v>
      </c>
      <c r="D428" s="3" t="s">
        <v>1341</v>
      </c>
      <c r="E428" s="1">
        <v>0</v>
      </c>
      <c r="F428" s="5">
        <v>45.985948940953683</v>
      </c>
      <c r="G428" s="1">
        <v>26.55</v>
      </c>
      <c r="H428" s="1">
        <v>0</v>
      </c>
      <c r="I428" s="1">
        <v>6092448.4454422491</v>
      </c>
      <c r="J428">
        <v>3517476.75</v>
      </c>
      <c r="K428" s="1"/>
      <c r="L428" s="1"/>
    </row>
    <row r="429" spans="1:12">
      <c r="A429" s="6">
        <v>36390</v>
      </c>
      <c r="B429" s="3" t="s">
        <v>48</v>
      </c>
      <c r="C429" s="2">
        <v>2</v>
      </c>
      <c r="D429" s="3" t="s">
        <v>1341</v>
      </c>
      <c r="E429" s="1">
        <v>79.650000000000006</v>
      </c>
      <c r="F429" s="5"/>
      <c r="G429" s="1"/>
      <c r="H429" s="1">
        <v>10552430.249999998</v>
      </c>
      <c r="I429" s="1"/>
      <c r="K429" s="1"/>
      <c r="L429" s="1"/>
    </row>
    <row r="430" spans="1:12">
      <c r="A430" s="6">
        <v>36390</v>
      </c>
      <c r="B430" s="3" t="s">
        <v>48</v>
      </c>
      <c r="C430" s="2">
        <v>3</v>
      </c>
      <c r="D430" s="3" t="s">
        <v>1341</v>
      </c>
      <c r="E430" s="1">
        <v>0</v>
      </c>
      <c r="F430" s="5"/>
      <c r="G430" s="1"/>
      <c r="H430" s="1">
        <v>0</v>
      </c>
      <c r="I430" s="1"/>
      <c r="K430" s="1"/>
      <c r="L430" s="1"/>
    </row>
    <row r="431" spans="1:12">
      <c r="A431" s="6">
        <v>36308</v>
      </c>
      <c r="B431" s="3" t="s">
        <v>1912</v>
      </c>
      <c r="C431" s="2">
        <v>1</v>
      </c>
      <c r="D431" s="3" t="s">
        <v>7017</v>
      </c>
      <c r="E431" s="1">
        <v>198.3</v>
      </c>
      <c r="F431" s="5">
        <v>57.244279190151389</v>
      </c>
      <c r="G431" s="1">
        <v>33.049999999999997</v>
      </c>
      <c r="H431" s="1">
        <v>0</v>
      </c>
      <c r="I431" s="1">
        <v>0</v>
      </c>
      <c r="J431">
        <v>0</v>
      </c>
      <c r="K431" s="1"/>
      <c r="L431" s="1"/>
    </row>
    <row r="432" spans="1:12">
      <c r="A432" s="6">
        <v>36308</v>
      </c>
      <c r="B432" s="3" t="s">
        <v>1912</v>
      </c>
      <c r="C432" s="2">
        <v>2</v>
      </c>
      <c r="D432" s="3" t="s">
        <v>7017</v>
      </c>
      <c r="E432" s="1">
        <v>99.15</v>
      </c>
      <c r="F432" s="5"/>
      <c r="G432" s="1"/>
      <c r="H432" s="1">
        <v>0</v>
      </c>
      <c r="I432" s="1"/>
      <c r="K432" s="1"/>
      <c r="L432" s="1"/>
    </row>
    <row r="433" spans="1:12">
      <c r="A433" s="6">
        <v>36308</v>
      </c>
      <c r="B433" s="3" t="s">
        <v>1912</v>
      </c>
      <c r="C433" s="2">
        <v>3</v>
      </c>
      <c r="D433" s="3" t="s">
        <v>7017</v>
      </c>
      <c r="E433" s="1">
        <v>99.15</v>
      </c>
      <c r="F433" s="5"/>
      <c r="G433" s="1"/>
      <c r="H433" s="1">
        <v>0</v>
      </c>
      <c r="I433" s="1"/>
      <c r="K433" s="1"/>
      <c r="L433" s="1"/>
    </row>
    <row r="434" spans="1:12">
      <c r="A434" s="6">
        <v>36313</v>
      </c>
      <c r="B434" s="3" t="s">
        <v>1912</v>
      </c>
      <c r="C434" s="2">
        <v>1</v>
      </c>
      <c r="D434" s="3" t="s">
        <v>7017</v>
      </c>
      <c r="E434" s="1">
        <v>0</v>
      </c>
      <c r="F434" s="5">
        <v>228.97711676060555</v>
      </c>
      <c r="G434" s="1">
        <v>132.19999999999999</v>
      </c>
      <c r="H434" s="1">
        <v>0</v>
      </c>
      <c r="I434" s="1">
        <v>0</v>
      </c>
      <c r="J434">
        <v>0</v>
      </c>
      <c r="K434" s="1"/>
      <c r="L434" s="1"/>
    </row>
    <row r="435" spans="1:12">
      <c r="A435" s="6">
        <v>36313</v>
      </c>
      <c r="B435" s="3" t="s">
        <v>1912</v>
      </c>
      <c r="C435" s="2">
        <v>2</v>
      </c>
      <c r="D435" s="3" t="s">
        <v>7017</v>
      </c>
      <c r="E435" s="1">
        <v>0</v>
      </c>
      <c r="F435" s="5"/>
      <c r="G435" s="1"/>
      <c r="H435" s="1">
        <v>0</v>
      </c>
      <c r="I435" s="1"/>
      <c r="K435" s="1"/>
      <c r="L435" s="1"/>
    </row>
    <row r="436" spans="1:12">
      <c r="A436" s="6">
        <v>36313</v>
      </c>
      <c r="B436" s="3" t="s">
        <v>1912</v>
      </c>
      <c r="C436" s="2">
        <v>3</v>
      </c>
      <c r="D436" s="3" t="s">
        <v>7017</v>
      </c>
      <c r="E436" s="1">
        <v>396.6</v>
      </c>
      <c r="F436" s="5"/>
      <c r="G436" s="1"/>
      <c r="H436" s="1">
        <v>0</v>
      </c>
      <c r="I436" s="1"/>
      <c r="K436" s="1"/>
      <c r="L436" s="1"/>
    </row>
    <row r="437" spans="1:12">
      <c r="A437" s="6">
        <v>36320</v>
      </c>
      <c r="B437" s="3" t="s">
        <v>1912</v>
      </c>
      <c r="C437" s="2">
        <v>1</v>
      </c>
      <c r="D437" s="3" t="s">
        <v>7017</v>
      </c>
      <c r="E437" s="1">
        <v>99.15</v>
      </c>
      <c r="F437" s="5">
        <v>99.15</v>
      </c>
      <c r="G437" s="1">
        <v>57.244279190151403</v>
      </c>
      <c r="H437" s="1">
        <v>0</v>
      </c>
      <c r="I437" s="1">
        <v>0</v>
      </c>
      <c r="J437">
        <v>0</v>
      </c>
      <c r="K437" s="1"/>
      <c r="L437" s="1"/>
    </row>
    <row r="438" spans="1:12">
      <c r="A438" s="6">
        <v>36320</v>
      </c>
      <c r="B438" s="3" t="s">
        <v>1912</v>
      </c>
      <c r="C438" s="2">
        <v>2</v>
      </c>
      <c r="D438" s="3" t="s">
        <v>7017</v>
      </c>
      <c r="E438" s="1">
        <v>198.3</v>
      </c>
      <c r="F438" s="5"/>
      <c r="G438" s="1"/>
      <c r="H438" s="1">
        <v>0</v>
      </c>
      <c r="I438" s="1"/>
      <c r="K438" s="1"/>
      <c r="L438" s="1"/>
    </row>
    <row r="439" spans="1:12">
      <c r="A439" s="6">
        <v>36320</v>
      </c>
      <c r="B439" s="3" t="s">
        <v>1912</v>
      </c>
      <c r="C439" s="2">
        <v>3</v>
      </c>
      <c r="D439" s="3" t="s">
        <v>7017</v>
      </c>
      <c r="E439" s="1">
        <v>297.45</v>
      </c>
      <c r="F439" s="5"/>
      <c r="G439" s="1"/>
      <c r="H439" s="1">
        <v>0</v>
      </c>
      <c r="I439" s="1"/>
      <c r="K439" s="1"/>
      <c r="L439" s="1"/>
    </row>
    <row r="440" spans="1:12">
      <c r="A440" s="6">
        <v>36327</v>
      </c>
      <c r="B440" s="3" t="s">
        <v>1912</v>
      </c>
      <c r="C440" s="2">
        <v>1</v>
      </c>
      <c r="D440" s="3" t="s">
        <v>7017</v>
      </c>
      <c r="E440" s="1">
        <v>297.45</v>
      </c>
      <c r="F440" s="5">
        <v>206.39718384706705</v>
      </c>
      <c r="G440" s="1">
        <v>119.16346965408485</v>
      </c>
      <c r="H440" s="1">
        <v>0</v>
      </c>
      <c r="I440" s="1">
        <v>0</v>
      </c>
      <c r="J440">
        <v>0</v>
      </c>
      <c r="K440" s="1"/>
      <c r="L440" s="1"/>
    </row>
    <row r="441" spans="1:12">
      <c r="A441" s="6">
        <v>36327</v>
      </c>
      <c r="B441" s="3" t="s">
        <v>1912</v>
      </c>
      <c r="C441" s="2">
        <v>2</v>
      </c>
      <c r="D441" s="3" t="s">
        <v>7017</v>
      </c>
      <c r="E441" s="1">
        <v>396.6</v>
      </c>
      <c r="F441" s="5"/>
      <c r="G441" s="1"/>
      <c r="H441" s="1">
        <v>0</v>
      </c>
      <c r="I441" s="1"/>
      <c r="K441" s="1"/>
      <c r="L441" s="1"/>
    </row>
    <row r="442" spans="1:12">
      <c r="A442" s="6">
        <v>36327</v>
      </c>
      <c r="B442" s="3" t="s">
        <v>1912</v>
      </c>
      <c r="C442" s="2">
        <v>3</v>
      </c>
      <c r="D442" s="3" t="s">
        <v>7017</v>
      </c>
      <c r="E442" s="1">
        <v>0</v>
      </c>
      <c r="F442" s="5"/>
      <c r="G442" s="1"/>
      <c r="H442" s="1">
        <v>0</v>
      </c>
      <c r="I442" s="1"/>
      <c r="K442" s="1"/>
      <c r="L442" s="1"/>
    </row>
    <row r="443" spans="1:12">
      <c r="A443" s="6">
        <v>36334</v>
      </c>
      <c r="B443" s="3" t="s">
        <v>1912</v>
      </c>
      <c r="C443" s="2">
        <v>1</v>
      </c>
      <c r="D443" s="3" t="s">
        <v>7017</v>
      </c>
      <c r="E443" s="1">
        <v>1288.95</v>
      </c>
      <c r="F443" s="5">
        <v>603.10590487906848</v>
      </c>
      <c r="G443" s="1">
        <v>348.20335653178302</v>
      </c>
      <c r="H443" s="1">
        <v>0</v>
      </c>
      <c r="I443" s="1">
        <v>0</v>
      </c>
      <c r="J443">
        <v>0</v>
      </c>
      <c r="K443" s="1"/>
      <c r="L443" s="1"/>
    </row>
    <row r="444" spans="1:12">
      <c r="A444" s="6">
        <v>36334</v>
      </c>
      <c r="B444" s="3" t="s">
        <v>1912</v>
      </c>
      <c r="C444" s="2">
        <v>2</v>
      </c>
      <c r="D444" s="3" t="s">
        <v>7017</v>
      </c>
      <c r="E444" s="1">
        <v>198.3</v>
      </c>
      <c r="F444" s="5"/>
      <c r="G444" s="1"/>
      <c r="H444" s="1">
        <v>0</v>
      </c>
      <c r="I444" s="1"/>
      <c r="K444" s="1"/>
      <c r="L444" s="1"/>
    </row>
    <row r="445" spans="1:12">
      <c r="A445" s="6">
        <v>36334</v>
      </c>
      <c r="B445" s="3" t="s">
        <v>1912</v>
      </c>
      <c r="C445" s="2">
        <v>3</v>
      </c>
      <c r="D445" s="3" t="s">
        <v>7017</v>
      </c>
      <c r="E445" s="1">
        <v>1189.8</v>
      </c>
      <c r="F445" s="5"/>
      <c r="G445" s="1"/>
      <c r="H445" s="1">
        <v>0</v>
      </c>
      <c r="I445" s="1"/>
      <c r="K445" s="1"/>
      <c r="L445" s="1"/>
    </row>
    <row r="446" spans="1:12">
      <c r="A446" s="6">
        <v>36341</v>
      </c>
      <c r="B446" s="3" t="s">
        <v>1912</v>
      </c>
      <c r="C446" s="2">
        <v>1</v>
      </c>
      <c r="D446" s="3" t="s">
        <v>7017</v>
      </c>
      <c r="E446" s="1">
        <v>694.05</v>
      </c>
      <c r="F446" s="5">
        <v>198.3</v>
      </c>
      <c r="G446" s="1">
        <v>114.48855838030273</v>
      </c>
      <c r="H446" s="1">
        <v>0</v>
      </c>
      <c r="I446" s="1">
        <v>0</v>
      </c>
      <c r="J446">
        <v>0</v>
      </c>
      <c r="K446" s="1"/>
      <c r="L446" s="1"/>
    </row>
    <row r="447" spans="1:12">
      <c r="A447" s="6">
        <v>36341</v>
      </c>
      <c r="B447" s="3" t="s">
        <v>1912</v>
      </c>
      <c r="C447" s="2">
        <v>2</v>
      </c>
      <c r="D447" s="3" t="s">
        <v>7017</v>
      </c>
      <c r="E447" s="1">
        <v>892.35</v>
      </c>
      <c r="F447" s="5"/>
      <c r="G447" s="1"/>
      <c r="H447" s="1">
        <v>0</v>
      </c>
      <c r="I447" s="1"/>
      <c r="K447" s="1"/>
      <c r="L447" s="1"/>
    </row>
    <row r="448" spans="1:12">
      <c r="A448" s="6">
        <v>36341</v>
      </c>
      <c r="B448" s="3" t="s">
        <v>1912</v>
      </c>
      <c r="C448" s="2">
        <v>3</v>
      </c>
      <c r="D448" s="3" t="s">
        <v>7017</v>
      </c>
      <c r="E448" s="1">
        <v>1090.6500000000001</v>
      </c>
      <c r="F448" s="5"/>
      <c r="G448" s="1"/>
      <c r="H448" s="1">
        <v>0</v>
      </c>
      <c r="I448" s="1"/>
      <c r="K448" s="1"/>
      <c r="L448" s="1"/>
    </row>
    <row r="449" spans="1:12">
      <c r="A449" s="6">
        <v>36348</v>
      </c>
      <c r="B449" s="3" t="s">
        <v>1912</v>
      </c>
      <c r="C449" s="2">
        <v>1</v>
      </c>
      <c r="D449" s="3" t="s">
        <v>7017</v>
      </c>
      <c r="E449" s="1">
        <v>297.45</v>
      </c>
      <c r="F449" s="5">
        <v>249.52202808569822</v>
      </c>
      <c r="G449" s="1">
        <v>144.06161008401924</v>
      </c>
      <c r="H449" s="1">
        <v>0</v>
      </c>
      <c r="I449" s="1">
        <v>0</v>
      </c>
      <c r="J449">
        <v>0</v>
      </c>
      <c r="K449" s="1"/>
      <c r="L449" s="1"/>
    </row>
    <row r="450" spans="1:12">
      <c r="A450" s="6">
        <v>36348</v>
      </c>
      <c r="B450" s="3" t="s">
        <v>1912</v>
      </c>
      <c r="C450" s="2">
        <v>2</v>
      </c>
      <c r="D450" s="3" t="s">
        <v>7017</v>
      </c>
      <c r="E450" s="1">
        <v>793.2</v>
      </c>
      <c r="F450" s="5"/>
      <c r="G450" s="1"/>
      <c r="H450" s="1">
        <v>0</v>
      </c>
      <c r="I450" s="1"/>
      <c r="K450" s="1"/>
      <c r="L450" s="1"/>
    </row>
    <row r="451" spans="1:12">
      <c r="A451" s="6">
        <v>36348</v>
      </c>
      <c r="B451" s="3" t="s">
        <v>1912</v>
      </c>
      <c r="C451" s="2">
        <v>3</v>
      </c>
      <c r="D451" s="3" t="s">
        <v>7017</v>
      </c>
      <c r="E451" s="1">
        <v>495.75</v>
      </c>
      <c r="F451" s="5"/>
      <c r="G451" s="1"/>
      <c r="H451" s="1">
        <v>0</v>
      </c>
      <c r="I451" s="1"/>
      <c r="K451" s="1"/>
      <c r="L451" s="1"/>
    </row>
    <row r="452" spans="1:12">
      <c r="A452" s="6">
        <v>36355</v>
      </c>
      <c r="B452" s="3" t="s">
        <v>1912</v>
      </c>
      <c r="C452" s="2">
        <v>1</v>
      </c>
      <c r="D452" s="3" t="s">
        <v>7017</v>
      </c>
      <c r="E452" s="1">
        <v>297.45</v>
      </c>
      <c r="F452" s="5">
        <v>57.244279190151396</v>
      </c>
      <c r="G452" s="1">
        <v>33.049999999999997</v>
      </c>
      <c r="H452" s="1">
        <v>0</v>
      </c>
      <c r="I452" s="1">
        <v>0</v>
      </c>
      <c r="J452">
        <v>0</v>
      </c>
      <c r="K452" s="1"/>
      <c r="L452" s="1"/>
    </row>
    <row r="453" spans="1:12">
      <c r="A453" s="6">
        <v>36355</v>
      </c>
      <c r="B453" s="3" t="s">
        <v>1912</v>
      </c>
      <c r="C453" s="2">
        <v>2</v>
      </c>
      <c r="D453" s="3" t="s">
        <v>7017</v>
      </c>
      <c r="E453" s="1">
        <v>198.3</v>
      </c>
      <c r="F453" s="5"/>
      <c r="G453" s="1"/>
      <c r="H453" s="1">
        <v>0</v>
      </c>
      <c r="I453" s="1"/>
      <c r="K453" s="1"/>
      <c r="L453" s="1"/>
    </row>
    <row r="454" spans="1:12">
      <c r="A454" s="6">
        <v>36355</v>
      </c>
      <c r="B454" s="3" t="s">
        <v>1912</v>
      </c>
      <c r="C454" s="2">
        <v>3</v>
      </c>
      <c r="D454" s="3" t="s">
        <v>7017</v>
      </c>
      <c r="E454" s="1">
        <v>297.45</v>
      </c>
      <c r="F454" s="5"/>
      <c r="G454" s="1"/>
      <c r="H454" s="1">
        <v>0</v>
      </c>
      <c r="I454" s="1"/>
      <c r="K454" s="1"/>
      <c r="L454" s="1"/>
    </row>
    <row r="455" spans="1:12">
      <c r="A455" s="6">
        <v>36362</v>
      </c>
      <c r="B455" s="3" t="s">
        <v>1912</v>
      </c>
      <c r="C455" s="2">
        <v>1</v>
      </c>
      <c r="D455" s="3" t="s">
        <v>7017</v>
      </c>
      <c r="E455" s="1">
        <v>396.6</v>
      </c>
      <c r="F455" s="5">
        <v>99.15</v>
      </c>
      <c r="G455" s="1">
        <v>57.244279190151403</v>
      </c>
      <c r="H455" s="1">
        <v>0</v>
      </c>
      <c r="I455" s="1">
        <v>0</v>
      </c>
      <c r="J455">
        <v>0</v>
      </c>
      <c r="K455" s="1"/>
      <c r="L455" s="1"/>
    </row>
    <row r="456" spans="1:12">
      <c r="A456" s="6">
        <v>36362</v>
      </c>
      <c r="B456" s="3" t="s">
        <v>1912</v>
      </c>
      <c r="C456" s="2">
        <v>2</v>
      </c>
      <c r="D456" s="3" t="s">
        <v>7017</v>
      </c>
      <c r="E456" s="1">
        <v>198.3</v>
      </c>
      <c r="F456" s="5"/>
      <c r="G456" s="1"/>
      <c r="H456" s="1">
        <v>0</v>
      </c>
      <c r="I456" s="1"/>
      <c r="K456" s="1"/>
      <c r="L456" s="1"/>
    </row>
    <row r="457" spans="1:12">
      <c r="A457" s="6">
        <v>36362</v>
      </c>
      <c r="B457" s="3" t="s">
        <v>1912</v>
      </c>
      <c r="C457" s="2">
        <v>3</v>
      </c>
      <c r="D457" s="3" t="s">
        <v>7017</v>
      </c>
      <c r="E457" s="1">
        <v>297.45</v>
      </c>
      <c r="F457" s="5"/>
      <c r="G457" s="1"/>
      <c r="H457" s="1">
        <v>0</v>
      </c>
      <c r="I457" s="1"/>
      <c r="K457" s="1"/>
      <c r="L457" s="1"/>
    </row>
    <row r="458" spans="1:12">
      <c r="A458" s="6">
        <v>36369</v>
      </c>
      <c r="B458" s="3" t="s">
        <v>1912</v>
      </c>
      <c r="C458" s="2">
        <v>1</v>
      </c>
      <c r="D458" s="3" t="s">
        <v>7017</v>
      </c>
      <c r="E458" s="1">
        <v>398.25</v>
      </c>
      <c r="F458" s="5">
        <v>121.66738470107755</v>
      </c>
      <c r="G458" s="1">
        <v>70.244697308764884</v>
      </c>
      <c r="H458" s="1">
        <v>0</v>
      </c>
      <c r="I458" s="1">
        <v>0</v>
      </c>
      <c r="J458">
        <v>0</v>
      </c>
      <c r="K458" s="1"/>
      <c r="L458" s="1"/>
    </row>
    <row r="459" spans="1:12">
      <c r="A459" s="6">
        <v>36369</v>
      </c>
      <c r="B459" s="3" t="s">
        <v>1912</v>
      </c>
      <c r="C459" s="2">
        <v>2</v>
      </c>
      <c r="D459" s="3" t="s">
        <v>7017</v>
      </c>
      <c r="E459" s="1">
        <v>318.60000000000002</v>
      </c>
      <c r="F459" s="5"/>
      <c r="G459" s="1"/>
      <c r="H459" s="1">
        <v>0</v>
      </c>
      <c r="I459" s="1"/>
      <c r="K459" s="1"/>
      <c r="L459" s="1"/>
    </row>
    <row r="460" spans="1:12">
      <c r="A460" s="6">
        <v>36369</v>
      </c>
      <c r="B460" s="3" t="s">
        <v>1912</v>
      </c>
      <c r="C460" s="2">
        <v>3</v>
      </c>
      <c r="D460" s="3" t="s">
        <v>7017</v>
      </c>
      <c r="E460" s="1">
        <v>159.30000000000001</v>
      </c>
      <c r="F460" s="5"/>
      <c r="G460" s="1"/>
      <c r="H460" s="1">
        <v>0</v>
      </c>
      <c r="I460" s="1"/>
      <c r="K460" s="1"/>
      <c r="L460" s="1"/>
    </row>
    <row r="461" spans="1:12">
      <c r="A461" s="6">
        <v>36376</v>
      </c>
      <c r="B461" s="3" t="s">
        <v>1912</v>
      </c>
      <c r="C461" s="2">
        <v>1</v>
      </c>
      <c r="D461" s="3" t="s">
        <v>7017</v>
      </c>
      <c r="E461" s="1">
        <v>159.30000000000001</v>
      </c>
      <c r="F461" s="5">
        <v>45.985948940953683</v>
      </c>
      <c r="G461" s="1">
        <v>26.55</v>
      </c>
      <c r="H461" s="1">
        <v>0</v>
      </c>
      <c r="I461" s="1">
        <v>0</v>
      </c>
      <c r="J461">
        <v>0</v>
      </c>
      <c r="K461" s="1"/>
      <c r="L461" s="1"/>
    </row>
    <row r="462" spans="1:12">
      <c r="A462" s="6">
        <v>36376</v>
      </c>
      <c r="B462" s="3" t="s">
        <v>1912</v>
      </c>
      <c r="C462" s="2">
        <v>2</v>
      </c>
      <c r="D462" s="3" t="s">
        <v>7017</v>
      </c>
      <c r="E462" s="1">
        <v>79.650000000000006</v>
      </c>
      <c r="F462" s="5"/>
      <c r="G462" s="1"/>
      <c r="H462" s="1">
        <v>0</v>
      </c>
      <c r="I462" s="1"/>
      <c r="K462" s="1"/>
      <c r="L462" s="1"/>
    </row>
    <row r="463" spans="1:12">
      <c r="A463" s="6">
        <v>36376</v>
      </c>
      <c r="B463" s="3" t="s">
        <v>1912</v>
      </c>
      <c r="C463" s="2">
        <v>3</v>
      </c>
      <c r="D463" s="3" t="s">
        <v>7017</v>
      </c>
      <c r="E463" s="1">
        <v>79.650000000000006</v>
      </c>
      <c r="F463" s="5"/>
      <c r="G463" s="1"/>
      <c r="H463" s="1">
        <v>0</v>
      </c>
      <c r="I463" s="1"/>
      <c r="K463" s="1"/>
      <c r="L463" s="1"/>
    </row>
    <row r="464" spans="1:12">
      <c r="A464" s="6">
        <v>36383</v>
      </c>
      <c r="B464" s="3" t="s">
        <v>1912</v>
      </c>
      <c r="C464" s="2">
        <v>1</v>
      </c>
      <c r="D464" s="3" t="s">
        <v>7017</v>
      </c>
      <c r="E464" s="1">
        <v>159.30000000000001</v>
      </c>
      <c r="F464" s="5">
        <v>45.985948940953683</v>
      </c>
      <c r="G464" s="1">
        <v>26.55</v>
      </c>
      <c r="H464" s="1">
        <v>0</v>
      </c>
      <c r="I464" s="1">
        <v>0</v>
      </c>
      <c r="J464">
        <v>0</v>
      </c>
      <c r="K464" s="1"/>
      <c r="L464" s="1"/>
    </row>
    <row r="465" spans="1:12">
      <c r="A465" s="6">
        <v>36383</v>
      </c>
      <c r="B465" s="3" t="s">
        <v>1912</v>
      </c>
      <c r="C465" s="2">
        <v>2</v>
      </c>
      <c r="D465" s="3" t="s">
        <v>7017</v>
      </c>
      <c r="E465" s="1">
        <v>159.30000000000001</v>
      </c>
      <c r="F465" s="5"/>
      <c r="G465" s="1"/>
      <c r="H465" s="1">
        <v>0</v>
      </c>
      <c r="I465" s="1"/>
      <c r="K465" s="1"/>
      <c r="L465" s="1"/>
    </row>
    <row r="466" spans="1:12">
      <c r="A466" s="6">
        <v>36383</v>
      </c>
      <c r="B466" s="3" t="s">
        <v>1912</v>
      </c>
      <c r="C466" s="2">
        <v>3</v>
      </c>
      <c r="D466" s="3" t="s">
        <v>7017</v>
      </c>
      <c r="E466" s="1">
        <v>79.650000000000006</v>
      </c>
      <c r="F466" s="5"/>
      <c r="G466" s="1"/>
      <c r="H466" s="1">
        <v>0</v>
      </c>
      <c r="I466" s="1"/>
      <c r="K466" s="1"/>
      <c r="L466" s="1"/>
    </row>
    <row r="467" spans="1:12">
      <c r="A467" s="6">
        <v>36390</v>
      </c>
      <c r="B467" s="3" t="s">
        <v>1912</v>
      </c>
      <c r="C467" s="2">
        <v>1</v>
      </c>
      <c r="D467" s="3" t="s">
        <v>7017</v>
      </c>
      <c r="E467" s="1">
        <v>79.650000000000006</v>
      </c>
      <c r="F467" s="5">
        <v>413.8735404685832</v>
      </c>
      <c r="G467" s="1">
        <v>238.95</v>
      </c>
      <c r="H467" s="1">
        <v>0</v>
      </c>
      <c r="I467" s="1">
        <v>0</v>
      </c>
      <c r="J467">
        <v>0</v>
      </c>
      <c r="K467" s="1"/>
      <c r="L467" s="1"/>
    </row>
    <row r="468" spans="1:12">
      <c r="A468" s="6">
        <v>36390</v>
      </c>
      <c r="B468" s="3" t="s">
        <v>1912</v>
      </c>
      <c r="C468" s="2">
        <v>2</v>
      </c>
      <c r="D468" s="3" t="s">
        <v>7017</v>
      </c>
      <c r="E468" s="1">
        <v>796.5</v>
      </c>
      <c r="F468" s="5"/>
      <c r="G468" s="1"/>
      <c r="H468" s="1">
        <v>0</v>
      </c>
      <c r="I468" s="1"/>
      <c r="K468" s="1"/>
      <c r="L468" s="1"/>
    </row>
    <row r="469" spans="1:12">
      <c r="A469" s="6">
        <v>36390</v>
      </c>
      <c r="B469" s="3" t="s">
        <v>1912</v>
      </c>
      <c r="C469" s="2">
        <v>3</v>
      </c>
      <c r="D469" s="3" t="s">
        <v>7017</v>
      </c>
      <c r="E469" s="1">
        <v>79.650000000000006</v>
      </c>
      <c r="F469" s="5"/>
      <c r="G469" s="1"/>
      <c r="H469" s="1">
        <v>0</v>
      </c>
      <c r="I469" s="1"/>
      <c r="K469" s="1"/>
      <c r="L469" s="1"/>
    </row>
    <row r="470" spans="1:12">
      <c r="A470" s="6">
        <v>36308</v>
      </c>
      <c r="B470" s="3" t="s">
        <v>1912</v>
      </c>
      <c r="C470" s="2">
        <v>1</v>
      </c>
      <c r="D470" s="3" t="s">
        <v>5287</v>
      </c>
      <c r="E470" s="1">
        <v>99.15</v>
      </c>
      <c r="F470" s="5">
        <v>57.244279190151389</v>
      </c>
      <c r="G470" s="1">
        <v>33.049999999999997</v>
      </c>
      <c r="H470" s="1">
        <v>0</v>
      </c>
      <c r="I470" s="1">
        <v>0</v>
      </c>
      <c r="J470">
        <v>0</v>
      </c>
      <c r="K470" s="1"/>
      <c r="L470" s="1"/>
    </row>
    <row r="471" spans="1:12">
      <c r="A471" s="6">
        <v>36308</v>
      </c>
      <c r="B471" s="3" t="s">
        <v>1912</v>
      </c>
      <c r="C471" s="2">
        <v>2</v>
      </c>
      <c r="D471" s="3" t="s">
        <v>5287</v>
      </c>
      <c r="E471" s="1">
        <v>0</v>
      </c>
      <c r="F471" s="5"/>
      <c r="G471" s="1"/>
      <c r="H471" s="1">
        <v>0</v>
      </c>
      <c r="I471" s="1"/>
      <c r="K471" s="1"/>
      <c r="L471" s="1"/>
    </row>
    <row r="472" spans="1:12">
      <c r="A472" s="6">
        <v>36308</v>
      </c>
      <c r="B472" s="3" t="s">
        <v>1912</v>
      </c>
      <c r="C472" s="2">
        <v>3</v>
      </c>
      <c r="D472" s="3" t="s">
        <v>5287</v>
      </c>
      <c r="E472" s="1">
        <v>0</v>
      </c>
      <c r="F472" s="5"/>
      <c r="G472" s="1"/>
      <c r="H472" s="1">
        <v>0</v>
      </c>
      <c r="I472" s="1"/>
      <c r="K472" s="1"/>
      <c r="L472" s="1"/>
    </row>
    <row r="473" spans="1:12">
      <c r="A473" s="6">
        <v>36313</v>
      </c>
      <c r="B473" s="3" t="s">
        <v>1912</v>
      </c>
      <c r="C473" s="2">
        <v>1</v>
      </c>
      <c r="D473" s="3" t="s">
        <v>5287</v>
      </c>
      <c r="E473" s="1">
        <v>0</v>
      </c>
      <c r="F473" s="5">
        <v>0</v>
      </c>
      <c r="G473" s="1">
        <v>0</v>
      </c>
      <c r="H473" s="1">
        <v>0</v>
      </c>
      <c r="I473" s="1">
        <v>0</v>
      </c>
      <c r="J473">
        <v>0</v>
      </c>
      <c r="K473" s="1"/>
      <c r="L473" s="1"/>
    </row>
    <row r="474" spans="1:12">
      <c r="A474" s="6">
        <v>36313</v>
      </c>
      <c r="B474" s="3" t="s">
        <v>1912</v>
      </c>
      <c r="C474" s="2">
        <v>2</v>
      </c>
      <c r="D474" s="3" t="s">
        <v>5287</v>
      </c>
      <c r="E474" s="1">
        <v>0</v>
      </c>
      <c r="F474" s="5"/>
      <c r="G474" s="1"/>
      <c r="H474" s="1">
        <v>0</v>
      </c>
      <c r="I474" s="1"/>
      <c r="K474" s="1"/>
      <c r="L474" s="1"/>
    </row>
    <row r="475" spans="1:12">
      <c r="A475" s="6">
        <v>36313</v>
      </c>
      <c r="B475" s="3" t="s">
        <v>1912</v>
      </c>
      <c r="C475" s="2">
        <v>3</v>
      </c>
      <c r="D475" s="3" t="s">
        <v>5287</v>
      </c>
      <c r="E475" s="1">
        <v>0</v>
      </c>
      <c r="F475" s="5"/>
      <c r="G475" s="1"/>
      <c r="H475" s="1">
        <v>0</v>
      </c>
      <c r="I475" s="1"/>
      <c r="K475" s="1"/>
      <c r="L475" s="1"/>
    </row>
    <row r="476" spans="1:12">
      <c r="A476" s="6">
        <v>36320</v>
      </c>
      <c r="B476" s="3" t="s">
        <v>1912</v>
      </c>
      <c r="C476" s="2">
        <v>1</v>
      </c>
      <c r="D476" s="3" t="s">
        <v>5287</v>
      </c>
      <c r="E476" s="1">
        <v>0</v>
      </c>
      <c r="F476" s="5">
        <v>228.97711676060555</v>
      </c>
      <c r="G476" s="1">
        <v>132.19999999999999</v>
      </c>
      <c r="H476" s="1">
        <v>0</v>
      </c>
      <c r="I476" s="1">
        <v>0</v>
      </c>
      <c r="J476">
        <v>0</v>
      </c>
      <c r="K476" s="1"/>
      <c r="L476" s="1"/>
    </row>
    <row r="477" spans="1:12">
      <c r="A477" s="6">
        <v>36320</v>
      </c>
      <c r="B477" s="3" t="s">
        <v>1912</v>
      </c>
      <c r="C477" s="2">
        <v>2</v>
      </c>
      <c r="D477" s="3" t="s">
        <v>5287</v>
      </c>
      <c r="E477" s="1">
        <v>396.6</v>
      </c>
      <c r="F477" s="5"/>
      <c r="G477" s="1"/>
      <c r="H477" s="1">
        <v>0</v>
      </c>
      <c r="I477" s="1"/>
      <c r="K477" s="1"/>
      <c r="L477" s="1"/>
    </row>
    <row r="478" spans="1:12">
      <c r="A478" s="6">
        <v>36320</v>
      </c>
      <c r="B478" s="3" t="s">
        <v>1912</v>
      </c>
      <c r="C478" s="2">
        <v>3</v>
      </c>
      <c r="D478" s="3" t="s">
        <v>5287</v>
      </c>
      <c r="E478" s="1">
        <v>0</v>
      </c>
      <c r="F478" s="5"/>
      <c r="G478" s="1"/>
      <c r="H478" s="1">
        <v>0</v>
      </c>
      <c r="I478" s="1"/>
      <c r="K478" s="1"/>
      <c r="L478" s="1"/>
    </row>
    <row r="479" spans="1:12">
      <c r="A479" s="6">
        <v>36327</v>
      </c>
      <c r="B479" s="3" t="s">
        <v>1912</v>
      </c>
      <c r="C479" s="2">
        <v>1</v>
      </c>
      <c r="D479" s="3" t="s">
        <v>5287</v>
      </c>
      <c r="E479" s="1">
        <v>198.3</v>
      </c>
      <c r="F479" s="5">
        <v>114.48855838030278</v>
      </c>
      <c r="G479" s="1">
        <v>66.099999999999994</v>
      </c>
      <c r="H479" s="1">
        <v>0</v>
      </c>
      <c r="I479" s="1">
        <v>0</v>
      </c>
      <c r="J479">
        <v>0</v>
      </c>
      <c r="K479" s="1"/>
      <c r="L479" s="1"/>
    </row>
    <row r="480" spans="1:12">
      <c r="A480" s="6">
        <v>36327</v>
      </c>
      <c r="B480" s="3" t="s">
        <v>1912</v>
      </c>
      <c r="C480" s="2">
        <v>2</v>
      </c>
      <c r="D480" s="3" t="s">
        <v>5287</v>
      </c>
      <c r="E480" s="1">
        <v>0</v>
      </c>
      <c r="F480" s="5"/>
      <c r="G480" s="1"/>
      <c r="H480" s="1">
        <v>0</v>
      </c>
      <c r="I480" s="1"/>
      <c r="K480" s="1"/>
      <c r="L480" s="1"/>
    </row>
    <row r="481" spans="1:12">
      <c r="A481" s="6">
        <v>36327</v>
      </c>
      <c r="B481" s="3" t="s">
        <v>1912</v>
      </c>
      <c r="C481" s="2">
        <v>3</v>
      </c>
      <c r="D481" s="3" t="s">
        <v>5287</v>
      </c>
      <c r="E481" s="1">
        <v>0</v>
      </c>
      <c r="F481" s="5"/>
      <c r="G481" s="1"/>
      <c r="H481" s="1">
        <v>0</v>
      </c>
      <c r="I481" s="1"/>
      <c r="K481" s="1"/>
      <c r="L481" s="1"/>
    </row>
    <row r="482" spans="1:12">
      <c r="A482" s="6">
        <v>36334</v>
      </c>
      <c r="B482" s="3" t="s">
        <v>1912</v>
      </c>
      <c r="C482" s="2">
        <v>1</v>
      </c>
      <c r="D482" s="3" t="s">
        <v>5287</v>
      </c>
      <c r="E482" s="1">
        <v>99.15</v>
      </c>
      <c r="F482" s="5">
        <v>151.4541267182905</v>
      </c>
      <c r="G482" s="1">
        <v>87.442080830684716</v>
      </c>
      <c r="H482" s="1">
        <v>0</v>
      </c>
      <c r="I482" s="1">
        <v>0</v>
      </c>
      <c r="J482">
        <v>0</v>
      </c>
      <c r="K482" s="1"/>
      <c r="L482" s="1"/>
    </row>
    <row r="483" spans="1:12">
      <c r="A483" s="6">
        <v>36334</v>
      </c>
      <c r="B483" s="3" t="s">
        <v>1912</v>
      </c>
      <c r="C483" s="2">
        <v>2</v>
      </c>
      <c r="D483" s="3" t="s">
        <v>5287</v>
      </c>
      <c r="E483" s="1">
        <v>0</v>
      </c>
      <c r="F483" s="5"/>
      <c r="G483" s="1"/>
      <c r="H483" s="1">
        <v>0</v>
      </c>
      <c r="I483" s="1"/>
      <c r="K483" s="1"/>
      <c r="L483" s="1"/>
    </row>
    <row r="484" spans="1:12">
      <c r="A484" s="6">
        <v>36334</v>
      </c>
      <c r="B484" s="3" t="s">
        <v>1912</v>
      </c>
      <c r="C484" s="2">
        <v>3</v>
      </c>
      <c r="D484" s="3" t="s">
        <v>5287</v>
      </c>
      <c r="E484" s="1">
        <v>297.45</v>
      </c>
      <c r="F484" s="5"/>
      <c r="G484" s="1"/>
      <c r="H484" s="1">
        <v>0</v>
      </c>
      <c r="I484" s="1"/>
      <c r="K484" s="1"/>
      <c r="L484" s="1"/>
    </row>
    <row r="485" spans="1:12">
      <c r="A485" s="6">
        <v>36341</v>
      </c>
      <c r="B485" s="3" t="s">
        <v>1912</v>
      </c>
      <c r="C485" s="2">
        <v>1</v>
      </c>
      <c r="D485" s="3" t="s">
        <v>5287</v>
      </c>
      <c r="E485" s="1">
        <v>99.15</v>
      </c>
      <c r="F485" s="5">
        <v>206.39718384706708</v>
      </c>
      <c r="G485" s="1">
        <v>119.16346965408486</v>
      </c>
      <c r="H485" s="1">
        <v>0</v>
      </c>
      <c r="I485" s="1">
        <v>0</v>
      </c>
      <c r="J485">
        <v>0</v>
      </c>
      <c r="K485" s="1"/>
      <c r="L485" s="1"/>
    </row>
    <row r="486" spans="1:12">
      <c r="A486" s="6">
        <v>36341</v>
      </c>
      <c r="B486" s="3" t="s">
        <v>1912</v>
      </c>
      <c r="C486" s="2">
        <v>2</v>
      </c>
      <c r="D486" s="3" t="s">
        <v>5287</v>
      </c>
      <c r="E486" s="1">
        <v>198.3</v>
      </c>
      <c r="F486" s="5"/>
      <c r="G486" s="1"/>
      <c r="H486" s="1">
        <v>0</v>
      </c>
      <c r="I486" s="1"/>
      <c r="K486" s="1"/>
      <c r="L486" s="1"/>
    </row>
    <row r="487" spans="1:12">
      <c r="A487" s="6">
        <v>36341</v>
      </c>
      <c r="B487" s="3" t="s">
        <v>1912</v>
      </c>
      <c r="C487" s="2">
        <v>3</v>
      </c>
      <c r="D487" s="3" t="s">
        <v>5287</v>
      </c>
      <c r="E487" s="1">
        <v>495.75</v>
      </c>
      <c r="F487" s="5"/>
      <c r="G487" s="1"/>
      <c r="H487" s="1">
        <v>0</v>
      </c>
      <c r="I487" s="1"/>
      <c r="K487" s="1"/>
      <c r="L487" s="1"/>
    </row>
    <row r="488" spans="1:12">
      <c r="A488" s="6">
        <v>36348</v>
      </c>
      <c r="B488" s="3" t="s">
        <v>1912</v>
      </c>
      <c r="C488" s="2">
        <v>1</v>
      </c>
      <c r="D488" s="3" t="s">
        <v>5287</v>
      </c>
      <c r="E488" s="1">
        <v>396.6</v>
      </c>
      <c r="F488" s="5">
        <v>468.56461934294606</v>
      </c>
      <c r="G488" s="1">
        <v>270.52590911038448</v>
      </c>
      <c r="H488" s="1">
        <v>0</v>
      </c>
      <c r="I488" s="1">
        <v>0</v>
      </c>
      <c r="J488">
        <v>0</v>
      </c>
      <c r="K488" s="1"/>
      <c r="L488" s="1"/>
    </row>
    <row r="489" spans="1:12">
      <c r="A489" s="6">
        <v>36348</v>
      </c>
      <c r="B489" s="3" t="s">
        <v>1912</v>
      </c>
      <c r="C489" s="2">
        <v>2</v>
      </c>
      <c r="D489" s="3" t="s">
        <v>5287</v>
      </c>
      <c r="E489" s="1">
        <v>1090.6500000000001</v>
      </c>
      <c r="F489" s="5"/>
      <c r="G489" s="1"/>
      <c r="H489" s="1">
        <v>0</v>
      </c>
      <c r="I489" s="1"/>
      <c r="K489" s="1"/>
      <c r="L489" s="1"/>
    </row>
    <row r="490" spans="1:12">
      <c r="A490" s="6">
        <v>36348</v>
      </c>
      <c r="B490" s="3" t="s">
        <v>1912</v>
      </c>
      <c r="C490" s="2">
        <v>3</v>
      </c>
      <c r="D490" s="3" t="s">
        <v>5287</v>
      </c>
      <c r="E490" s="1">
        <v>198.3</v>
      </c>
      <c r="F490" s="5"/>
      <c r="G490" s="1"/>
      <c r="H490" s="1">
        <v>0</v>
      </c>
      <c r="I490" s="1"/>
      <c r="K490" s="1"/>
      <c r="L490" s="1"/>
    </row>
    <row r="491" spans="1:12">
      <c r="A491" s="6">
        <v>36355</v>
      </c>
      <c r="B491" s="3" t="s">
        <v>1912</v>
      </c>
      <c r="C491" s="2">
        <v>1</v>
      </c>
      <c r="D491" s="3" t="s">
        <v>5287</v>
      </c>
      <c r="E491" s="1">
        <v>0</v>
      </c>
      <c r="F491" s="5">
        <v>0</v>
      </c>
      <c r="G491" s="1">
        <v>0</v>
      </c>
      <c r="H491" s="1">
        <v>0</v>
      </c>
      <c r="I491" s="1">
        <v>0</v>
      </c>
      <c r="J491">
        <v>0</v>
      </c>
      <c r="K491" s="1"/>
      <c r="L491" s="1"/>
    </row>
    <row r="492" spans="1:12">
      <c r="A492" s="6">
        <v>36355</v>
      </c>
      <c r="B492" s="3" t="s">
        <v>1912</v>
      </c>
      <c r="C492" s="2">
        <v>2</v>
      </c>
      <c r="D492" s="3" t="s">
        <v>5287</v>
      </c>
      <c r="E492" s="1">
        <v>0</v>
      </c>
      <c r="F492" s="5"/>
      <c r="G492" s="1"/>
      <c r="H492" s="1">
        <v>0</v>
      </c>
      <c r="I492" s="1"/>
      <c r="K492" s="1"/>
      <c r="L492" s="1"/>
    </row>
    <row r="493" spans="1:12">
      <c r="A493" s="6">
        <v>36355</v>
      </c>
      <c r="B493" s="3" t="s">
        <v>1912</v>
      </c>
      <c r="C493" s="2">
        <v>3</v>
      </c>
      <c r="D493" s="3" t="s">
        <v>5287</v>
      </c>
      <c r="E493" s="1">
        <v>0</v>
      </c>
      <c r="F493" s="5"/>
      <c r="G493" s="1"/>
      <c r="H493" s="1">
        <v>0</v>
      </c>
      <c r="I493" s="1"/>
      <c r="K493" s="1"/>
      <c r="L493" s="1"/>
    </row>
    <row r="494" spans="1:12">
      <c r="A494" s="6">
        <v>36362</v>
      </c>
      <c r="B494" s="3" t="s">
        <v>1912</v>
      </c>
      <c r="C494" s="2">
        <v>1</v>
      </c>
      <c r="D494" s="3" t="s">
        <v>5287</v>
      </c>
      <c r="E494" s="1">
        <v>0</v>
      </c>
      <c r="F494" s="5">
        <v>318.72265765081715</v>
      </c>
      <c r="G494" s="1">
        <v>184.01461219153222</v>
      </c>
      <c r="H494" s="1">
        <v>0</v>
      </c>
      <c r="I494" s="1">
        <v>0</v>
      </c>
      <c r="J494">
        <v>0</v>
      </c>
      <c r="K494" s="1"/>
      <c r="L494" s="1"/>
    </row>
    <row r="495" spans="1:12">
      <c r="A495" s="6">
        <v>36362</v>
      </c>
      <c r="B495" s="3" t="s">
        <v>1912</v>
      </c>
      <c r="C495" s="2">
        <v>2</v>
      </c>
      <c r="D495" s="3" t="s">
        <v>5287</v>
      </c>
      <c r="E495" s="1">
        <v>594.9</v>
      </c>
      <c r="F495" s="5"/>
      <c r="G495" s="1"/>
      <c r="H495" s="1">
        <v>0</v>
      </c>
      <c r="I495" s="1"/>
      <c r="K495" s="1"/>
      <c r="L495" s="1"/>
    </row>
    <row r="496" spans="1:12">
      <c r="A496" s="6">
        <v>36362</v>
      </c>
      <c r="B496" s="3" t="s">
        <v>1912</v>
      </c>
      <c r="C496" s="2">
        <v>3</v>
      </c>
      <c r="D496" s="3" t="s">
        <v>5287</v>
      </c>
      <c r="E496" s="1">
        <v>99.15</v>
      </c>
      <c r="F496" s="5"/>
      <c r="G496" s="1"/>
      <c r="H496" s="1">
        <v>0</v>
      </c>
      <c r="I496" s="1"/>
      <c r="K496" s="1"/>
      <c r="L496" s="1"/>
    </row>
    <row r="497" spans="1:12">
      <c r="A497" s="6">
        <v>36369</v>
      </c>
      <c r="B497" s="3" t="s">
        <v>1912</v>
      </c>
      <c r="C497" s="2">
        <v>1</v>
      </c>
      <c r="D497" s="3" t="s">
        <v>5287</v>
      </c>
      <c r="E497" s="1">
        <v>0</v>
      </c>
      <c r="F497" s="5">
        <v>301.55003316199458</v>
      </c>
      <c r="G497" s="1">
        <v>174.09999282021815</v>
      </c>
      <c r="H497" s="1">
        <v>0</v>
      </c>
      <c r="I497" s="1">
        <v>0</v>
      </c>
      <c r="J497">
        <v>0</v>
      </c>
      <c r="K497" s="1"/>
      <c r="L497" s="1"/>
    </row>
    <row r="498" spans="1:12">
      <c r="A498" s="6">
        <v>36369</v>
      </c>
      <c r="B498" s="3" t="s">
        <v>1912</v>
      </c>
      <c r="C498" s="2">
        <v>2</v>
      </c>
      <c r="D498" s="3" t="s">
        <v>5287</v>
      </c>
      <c r="E498" s="1">
        <v>79.650000000000006</v>
      </c>
      <c r="F498" s="5"/>
      <c r="G498" s="1"/>
      <c r="H498" s="1">
        <v>0</v>
      </c>
      <c r="I498" s="1"/>
      <c r="K498" s="1"/>
      <c r="L498" s="1"/>
    </row>
    <row r="499" spans="1:12">
      <c r="A499" s="6">
        <v>36369</v>
      </c>
      <c r="B499" s="3" t="s">
        <v>1912</v>
      </c>
      <c r="C499" s="2">
        <v>3</v>
      </c>
      <c r="D499" s="3" t="s">
        <v>5287</v>
      </c>
      <c r="E499" s="1">
        <v>557.54999999999995</v>
      </c>
      <c r="F499" s="5"/>
      <c r="G499" s="1"/>
      <c r="H499" s="1">
        <v>0</v>
      </c>
      <c r="I499" s="1"/>
      <c r="K499" s="1"/>
      <c r="L499" s="1"/>
    </row>
    <row r="500" spans="1:12">
      <c r="A500" s="6">
        <v>36376</v>
      </c>
      <c r="B500" s="3" t="s">
        <v>1912</v>
      </c>
      <c r="C500" s="2">
        <v>1</v>
      </c>
      <c r="D500" s="3" t="s">
        <v>5287</v>
      </c>
      <c r="E500" s="1">
        <v>0</v>
      </c>
      <c r="F500" s="5">
        <v>45.985948940953683</v>
      </c>
      <c r="G500" s="1">
        <v>26.55</v>
      </c>
      <c r="H500" s="1">
        <v>0</v>
      </c>
      <c r="I500" s="1">
        <v>0</v>
      </c>
      <c r="J500">
        <v>0</v>
      </c>
      <c r="K500" s="1"/>
      <c r="L500" s="1"/>
    </row>
    <row r="501" spans="1:12">
      <c r="A501" s="6">
        <v>36376</v>
      </c>
      <c r="B501" s="3" t="s">
        <v>1912</v>
      </c>
      <c r="C501" s="2">
        <v>2</v>
      </c>
      <c r="D501" s="3" t="s">
        <v>5287</v>
      </c>
      <c r="E501" s="1">
        <v>79.650000000000006</v>
      </c>
      <c r="F501" s="5"/>
      <c r="G501" s="1"/>
      <c r="H501" s="1">
        <v>0</v>
      </c>
      <c r="I501" s="1"/>
      <c r="K501" s="1"/>
      <c r="L501" s="1"/>
    </row>
    <row r="502" spans="1:12">
      <c r="A502" s="6">
        <v>36376</v>
      </c>
      <c r="B502" s="3" t="s">
        <v>1912</v>
      </c>
      <c r="C502" s="2">
        <v>3</v>
      </c>
      <c r="D502" s="3" t="s">
        <v>5287</v>
      </c>
      <c r="E502" s="1">
        <v>0</v>
      </c>
      <c r="F502" s="5"/>
      <c r="G502" s="1"/>
      <c r="H502" s="1">
        <v>0</v>
      </c>
      <c r="I502" s="1"/>
      <c r="K502" s="1"/>
      <c r="L502" s="1"/>
    </row>
    <row r="503" spans="1:12">
      <c r="A503" s="6">
        <v>36383</v>
      </c>
      <c r="B503" s="3" t="s">
        <v>1912</v>
      </c>
      <c r="C503" s="2">
        <v>1</v>
      </c>
      <c r="D503" s="3" t="s">
        <v>5287</v>
      </c>
      <c r="E503" s="1">
        <v>79.650000000000006</v>
      </c>
      <c r="F503" s="5">
        <v>165.80469685747747</v>
      </c>
      <c r="G503" s="1">
        <v>95.727386363568911</v>
      </c>
      <c r="H503" s="1">
        <v>0</v>
      </c>
      <c r="I503" s="1">
        <v>0</v>
      </c>
      <c r="J503">
        <v>0</v>
      </c>
      <c r="K503" s="1"/>
      <c r="L503" s="1"/>
    </row>
    <row r="504" spans="1:12">
      <c r="A504" s="6">
        <v>36383</v>
      </c>
      <c r="B504" s="3" t="s">
        <v>1912</v>
      </c>
      <c r="C504" s="2">
        <v>2</v>
      </c>
      <c r="D504" s="3" t="s">
        <v>5287</v>
      </c>
      <c r="E504" s="1">
        <v>0</v>
      </c>
      <c r="F504" s="5"/>
      <c r="G504" s="1"/>
      <c r="H504" s="1">
        <v>0</v>
      </c>
      <c r="I504" s="1"/>
      <c r="K504" s="1"/>
      <c r="L504" s="1"/>
    </row>
    <row r="505" spans="1:12">
      <c r="A505" s="6">
        <v>36383</v>
      </c>
      <c r="B505" s="3" t="s">
        <v>1912</v>
      </c>
      <c r="C505" s="2">
        <v>3</v>
      </c>
      <c r="D505" s="3" t="s">
        <v>5287</v>
      </c>
      <c r="E505" s="1">
        <v>318.60000000000002</v>
      </c>
      <c r="F505" s="5"/>
      <c r="G505" s="1"/>
      <c r="H505" s="1">
        <v>0</v>
      </c>
      <c r="I505" s="1"/>
      <c r="K505" s="1"/>
      <c r="L505" s="1"/>
    </row>
    <row r="506" spans="1:12">
      <c r="A506" s="6">
        <v>36390</v>
      </c>
      <c r="B506" s="3" t="s">
        <v>1912</v>
      </c>
      <c r="C506" s="2">
        <v>1</v>
      </c>
      <c r="D506" s="3" t="s">
        <v>5287</v>
      </c>
      <c r="E506" s="1">
        <v>637.20000000000005</v>
      </c>
      <c r="F506" s="5">
        <v>229.92974470476844</v>
      </c>
      <c r="G506" s="1">
        <v>132.75</v>
      </c>
      <c r="H506" s="1">
        <v>0</v>
      </c>
      <c r="I506" s="1">
        <v>0</v>
      </c>
      <c r="J506">
        <v>0</v>
      </c>
      <c r="K506" s="1"/>
      <c r="L506" s="1"/>
    </row>
    <row r="507" spans="1:12">
      <c r="A507" s="6">
        <v>36390</v>
      </c>
      <c r="B507" s="3" t="s">
        <v>1912</v>
      </c>
      <c r="C507" s="2">
        <v>2</v>
      </c>
      <c r="D507" s="3" t="s">
        <v>5287</v>
      </c>
      <c r="E507" s="1">
        <v>637.20000000000005</v>
      </c>
      <c r="F507" s="5"/>
      <c r="G507" s="1"/>
      <c r="H507" s="1">
        <v>0</v>
      </c>
      <c r="I507" s="1"/>
      <c r="K507" s="1"/>
      <c r="L507" s="1"/>
    </row>
    <row r="508" spans="1:12">
      <c r="A508" s="6">
        <v>36390</v>
      </c>
      <c r="B508" s="3" t="s">
        <v>1912</v>
      </c>
      <c r="C508" s="2">
        <v>3</v>
      </c>
      <c r="D508" s="3" t="s">
        <v>5287</v>
      </c>
      <c r="E508" s="1">
        <v>238.95</v>
      </c>
      <c r="F508" s="5"/>
      <c r="G508" s="1"/>
      <c r="H508" s="1">
        <v>0</v>
      </c>
      <c r="I508" s="1"/>
      <c r="K508" s="1"/>
      <c r="L508" s="1"/>
    </row>
    <row r="509" spans="1:12">
      <c r="A509" s="6">
        <v>36308</v>
      </c>
      <c r="B509" s="3" t="s">
        <v>1912</v>
      </c>
      <c r="C509" s="2">
        <v>1</v>
      </c>
      <c r="D509" s="3" t="s">
        <v>4468</v>
      </c>
      <c r="E509" s="1">
        <v>0</v>
      </c>
      <c r="F509" s="5">
        <v>57.244279190151389</v>
      </c>
      <c r="G509" s="1">
        <v>33.049999999999997</v>
      </c>
      <c r="H509" s="1">
        <v>0</v>
      </c>
      <c r="I509" s="1">
        <v>0</v>
      </c>
      <c r="J509">
        <v>0</v>
      </c>
      <c r="K509" s="1"/>
      <c r="L509" s="1"/>
    </row>
    <row r="510" spans="1:12">
      <c r="A510" s="6">
        <v>36308</v>
      </c>
      <c r="B510" s="3" t="s">
        <v>1912</v>
      </c>
      <c r="C510" s="2">
        <v>2</v>
      </c>
      <c r="D510" s="3" t="s">
        <v>4468</v>
      </c>
      <c r="E510" s="1">
        <v>99.15</v>
      </c>
      <c r="F510" s="5"/>
      <c r="G510" s="1"/>
      <c r="H510" s="1">
        <v>0</v>
      </c>
      <c r="I510" s="1"/>
      <c r="K510" s="1"/>
      <c r="L510" s="1"/>
    </row>
    <row r="511" spans="1:12">
      <c r="A511" s="6">
        <v>36308</v>
      </c>
      <c r="B511" s="3" t="s">
        <v>1912</v>
      </c>
      <c r="C511" s="2">
        <v>3</v>
      </c>
      <c r="D511" s="3" t="s">
        <v>4468</v>
      </c>
      <c r="E511" s="1">
        <v>0</v>
      </c>
      <c r="F511" s="5"/>
      <c r="G511" s="1"/>
      <c r="H511" s="1">
        <v>0</v>
      </c>
      <c r="I511" s="1"/>
      <c r="K511" s="1"/>
      <c r="L511" s="1"/>
    </row>
    <row r="512" spans="1:12">
      <c r="A512" s="6">
        <v>36313</v>
      </c>
      <c r="B512" s="3" t="s">
        <v>1912</v>
      </c>
      <c r="C512" s="2">
        <v>1</v>
      </c>
      <c r="D512" s="3" t="s">
        <v>4468</v>
      </c>
      <c r="E512" s="1">
        <v>0</v>
      </c>
      <c r="F512" s="5">
        <v>114.48855838030278</v>
      </c>
      <c r="G512" s="1">
        <v>66.099999999999994</v>
      </c>
      <c r="H512" s="1">
        <v>0</v>
      </c>
      <c r="I512" s="1">
        <v>0</v>
      </c>
      <c r="J512">
        <v>0</v>
      </c>
      <c r="K512" s="1"/>
      <c r="L512" s="1"/>
    </row>
    <row r="513" spans="1:12">
      <c r="A513" s="6">
        <v>36313</v>
      </c>
      <c r="B513" s="3" t="s">
        <v>1912</v>
      </c>
      <c r="C513" s="2">
        <v>2</v>
      </c>
      <c r="D513" s="3" t="s">
        <v>4468</v>
      </c>
      <c r="E513" s="1">
        <v>198.3</v>
      </c>
      <c r="F513" s="5"/>
      <c r="G513" s="1"/>
      <c r="H513" s="1">
        <v>0</v>
      </c>
      <c r="I513" s="1"/>
      <c r="K513" s="1"/>
      <c r="L513" s="1"/>
    </row>
    <row r="514" spans="1:12">
      <c r="A514" s="6">
        <v>36313</v>
      </c>
      <c r="B514" s="3" t="s">
        <v>1912</v>
      </c>
      <c r="C514" s="2">
        <v>3</v>
      </c>
      <c r="D514" s="3" t="s">
        <v>4468</v>
      </c>
      <c r="E514" s="1">
        <v>198.3</v>
      </c>
      <c r="F514" s="5"/>
      <c r="G514" s="1"/>
      <c r="H514" s="1">
        <v>0</v>
      </c>
      <c r="I514" s="1"/>
      <c r="K514" s="1"/>
      <c r="L514" s="1"/>
    </row>
    <row r="515" spans="1:12">
      <c r="A515" s="6">
        <v>36320</v>
      </c>
      <c r="B515" s="3" t="s">
        <v>1912</v>
      </c>
      <c r="C515" s="2">
        <v>1</v>
      </c>
      <c r="D515" s="3" t="s">
        <v>4468</v>
      </c>
      <c r="E515" s="1">
        <v>0</v>
      </c>
      <c r="F515" s="5">
        <v>114.48855838030278</v>
      </c>
      <c r="G515" s="1">
        <v>66.099999999999994</v>
      </c>
      <c r="H515" s="1">
        <v>0</v>
      </c>
      <c r="I515" s="1">
        <v>0</v>
      </c>
      <c r="J515">
        <v>0</v>
      </c>
      <c r="K515" s="1"/>
      <c r="L515" s="1"/>
    </row>
    <row r="516" spans="1:12">
      <c r="A516" s="6">
        <v>36320</v>
      </c>
      <c r="B516" s="3" t="s">
        <v>1912</v>
      </c>
      <c r="C516" s="2">
        <v>2</v>
      </c>
      <c r="D516" s="3" t="s">
        <v>4468</v>
      </c>
      <c r="E516" s="1">
        <v>0</v>
      </c>
      <c r="F516" s="5"/>
      <c r="G516" s="1"/>
      <c r="H516" s="1">
        <v>0</v>
      </c>
      <c r="I516" s="1"/>
      <c r="K516" s="1"/>
      <c r="L516" s="1"/>
    </row>
    <row r="517" spans="1:12">
      <c r="A517" s="6">
        <v>36320</v>
      </c>
      <c r="B517" s="3" t="s">
        <v>1912</v>
      </c>
      <c r="C517" s="2">
        <v>3</v>
      </c>
      <c r="D517" s="3" t="s">
        <v>4468</v>
      </c>
      <c r="E517" s="1">
        <v>198.3</v>
      </c>
      <c r="F517" s="5"/>
      <c r="G517" s="1"/>
      <c r="H517" s="1">
        <v>0</v>
      </c>
      <c r="I517" s="1"/>
      <c r="K517" s="1"/>
      <c r="L517" s="1"/>
    </row>
    <row r="518" spans="1:12">
      <c r="A518" s="6">
        <v>36327</v>
      </c>
      <c r="B518" s="3" t="s">
        <v>1912</v>
      </c>
      <c r="C518" s="2">
        <v>1</v>
      </c>
      <c r="D518" s="3" t="s">
        <v>4468</v>
      </c>
      <c r="E518" s="1">
        <v>0</v>
      </c>
      <c r="F518" s="5">
        <v>151.4541267182905</v>
      </c>
      <c r="G518" s="1">
        <v>87.442080830684716</v>
      </c>
      <c r="H518" s="1">
        <v>0</v>
      </c>
      <c r="I518" s="1">
        <v>0</v>
      </c>
      <c r="J518">
        <v>0</v>
      </c>
      <c r="K518" s="1"/>
      <c r="L518" s="1"/>
    </row>
    <row r="519" spans="1:12">
      <c r="A519" s="6">
        <v>36327</v>
      </c>
      <c r="B519" s="3" t="s">
        <v>1912</v>
      </c>
      <c r="C519" s="2">
        <v>2</v>
      </c>
      <c r="D519" s="3" t="s">
        <v>4468</v>
      </c>
      <c r="E519" s="1">
        <v>297.45</v>
      </c>
      <c r="F519" s="5"/>
      <c r="G519" s="1"/>
      <c r="H519" s="1">
        <v>0</v>
      </c>
      <c r="I519" s="1"/>
      <c r="K519" s="1"/>
      <c r="L519" s="1"/>
    </row>
    <row r="520" spans="1:12">
      <c r="A520" s="6">
        <v>36327</v>
      </c>
      <c r="B520" s="3" t="s">
        <v>1912</v>
      </c>
      <c r="C520" s="2">
        <v>3</v>
      </c>
      <c r="D520" s="3" t="s">
        <v>4468</v>
      </c>
      <c r="E520" s="1">
        <v>99.15</v>
      </c>
      <c r="F520" s="5"/>
      <c r="G520" s="1"/>
      <c r="H520" s="1">
        <v>0</v>
      </c>
      <c r="I520" s="1"/>
      <c r="K520" s="1"/>
      <c r="L520" s="1"/>
    </row>
    <row r="521" spans="1:12">
      <c r="A521" s="6">
        <v>36334</v>
      </c>
      <c r="B521" s="3" t="s">
        <v>1912</v>
      </c>
      <c r="C521" s="2">
        <v>1</v>
      </c>
      <c r="D521" s="3" t="s">
        <v>4468</v>
      </c>
      <c r="E521" s="1">
        <v>99.15</v>
      </c>
      <c r="F521" s="5">
        <v>0</v>
      </c>
      <c r="G521" s="1">
        <v>0</v>
      </c>
      <c r="H521" s="1">
        <v>0</v>
      </c>
      <c r="I521" s="1">
        <v>0</v>
      </c>
      <c r="J521">
        <v>0</v>
      </c>
      <c r="K521" s="1"/>
      <c r="L521" s="1"/>
    </row>
    <row r="522" spans="1:12">
      <c r="A522" s="6">
        <v>36334</v>
      </c>
      <c r="B522" s="3" t="s">
        <v>1912</v>
      </c>
      <c r="C522" s="2">
        <v>2</v>
      </c>
      <c r="D522" s="3" t="s">
        <v>4468</v>
      </c>
      <c r="E522" s="1">
        <v>99.15</v>
      </c>
      <c r="F522" s="5"/>
      <c r="G522" s="1"/>
      <c r="H522" s="1">
        <v>0</v>
      </c>
      <c r="I522" s="1"/>
      <c r="K522" s="1"/>
      <c r="L522" s="1"/>
    </row>
    <row r="523" spans="1:12">
      <c r="A523" s="6">
        <v>36334</v>
      </c>
      <c r="B523" s="3" t="s">
        <v>1912</v>
      </c>
      <c r="C523" s="2">
        <v>3</v>
      </c>
      <c r="D523" s="3" t="s">
        <v>4468</v>
      </c>
      <c r="E523" s="1">
        <v>99.15</v>
      </c>
      <c r="F523" s="5"/>
      <c r="G523" s="1"/>
      <c r="H523" s="1">
        <v>0</v>
      </c>
      <c r="I523" s="1"/>
      <c r="K523" s="1"/>
      <c r="L523" s="1"/>
    </row>
    <row r="524" spans="1:12">
      <c r="A524" s="6">
        <v>36341</v>
      </c>
      <c r="B524" s="3" t="s">
        <v>1912</v>
      </c>
      <c r="C524" s="2">
        <v>1</v>
      </c>
      <c r="D524" s="3" t="s">
        <v>4468</v>
      </c>
      <c r="E524" s="1">
        <v>495.75</v>
      </c>
      <c r="F524" s="5">
        <v>228.97711676060558</v>
      </c>
      <c r="G524" s="1">
        <v>132.19999999999999</v>
      </c>
      <c r="H524" s="1">
        <v>0</v>
      </c>
      <c r="I524" s="1">
        <v>0</v>
      </c>
      <c r="J524">
        <v>0</v>
      </c>
      <c r="K524" s="1"/>
      <c r="L524" s="1"/>
    </row>
    <row r="525" spans="1:12">
      <c r="A525" s="6">
        <v>36341</v>
      </c>
      <c r="B525" s="3" t="s">
        <v>1912</v>
      </c>
      <c r="C525" s="2">
        <v>2</v>
      </c>
      <c r="D525" s="3" t="s">
        <v>4468</v>
      </c>
      <c r="E525" s="1">
        <v>495.75</v>
      </c>
      <c r="F525" s="5"/>
      <c r="G525" s="1"/>
      <c r="H525" s="1">
        <v>0</v>
      </c>
      <c r="I525" s="1"/>
      <c r="K525" s="1"/>
      <c r="L525" s="1"/>
    </row>
    <row r="526" spans="1:12">
      <c r="A526" s="6">
        <v>36341</v>
      </c>
      <c r="B526" s="3" t="s">
        <v>1912</v>
      </c>
      <c r="C526" s="2">
        <v>3</v>
      </c>
      <c r="D526" s="3" t="s">
        <v>4468</v>
      </c>
      <c r="E526" s="1">
        <v>99.15</v>
      </c>
      <c r="F526" s="5"/>
      <c r="G526" s="1"/>
      <c r="H526" s="1">
        <v>0</v>
      </c>
      <c r="I526" s="1"/>
      <c r="K526" s="1"/>
      <c r="L526" s="1"/>
    </row>
    <row r="527" spans="1:12">
      <c r="A527" s="6">
        <v>36348</v>
      </c>
      <c r="B527" s="3" t="s">
        <v>1912</v>
      </c>
      <c r="C527" s="2">
        <v>1</v>
      </c>
      <c r="D527" s="3" t="s">
        <v>4468</v>
      </c>
      <c r="E527" s="1">
        <v>297.45</v>
      </c>
      <c r="F527" s="5">
        <v>171.73283757045419</v>
      </c>
      <c r="G527" s="1">
        <v>99.15</v>
      </c>
      <c r="H527" s="1">
        <v>0</v>
      </c>
      <c r="I527" s="1">
        <v>0</v>
      </c>
      <c r="J527">
        <v>0</v>
      </c>
      <c r="K527" s="1"/>
      <c r="L527" s="1"/>
    </row>
    <row r="528" spans="1:12">
      <c r="A528" s="6">
        <v>36348</v>
      </c>
      <c r="B528" s="3" t="s">
        <v>1912</v>
      </c>
      <c r="C528" s="2">
        <v>2</v>
      </c>
      <c r="D528" s="3" t="s">
        <v>4468</v>
      </c>
      <c r="E528" s="1">
        <v>594.9</v>
      </c>
      <c r="F528" s="5"/>
      <c r="G528" s="1"/>
      <c r="H528" s="1">
        <v>0</v>
      </c>
      <c r="I528" s="1"/>
      <c r="K528" s="1"/>
      <c r="L528" s="1"/>
    </row>
    <row r="529" spans="1:12">
      <c r="A529" s="6">
        <v>36348</v>
      </c>
      <c r="B529" s="3" t="s">
        <v>1912</v>
      </c>
      <c r="C529" s="2">
        <v>3</v>
      </c>
      <c r="D529" s="3" t="s">
        <v>4468</v>
      </c>
      <c r="E529" s="1">
        <v>297.45</v>
      </c>
      <c r="F529" s="5"/>
      <c r="G529" s="1"/>
      <c r="H529" s="1">
        <v>0</v>
      </c>
      <c r="I529" s="1"/>
      <c r="K529" s="1"/>
      <c r="L529" s="1"/>
    </row>
    <row r="530" spans="1:12">
      <c r="A530" s="6">
        <v>36355</v>
      </c>
      <c r="B530" s="3" t="s">
        <v>1912</v>
      </c>
      <c r="C530" s="2">
        <v>1</v>
      </c>
      <c r="D530" s="3" t="s">
        <v>4468</v>
      </c>
      <c r="E530" s="1">
        <v>0</v>
      </c>
      <c r="F530" s="5">
        <v>114.48855838030278</v>
      </c>
      <c r="G530" s="1">
        <v>66.099999999999994</v>
      </c>
      <c r="H530" s="1">
        <v>0</v>
      </c>
      <c r="I530" s="1">
        <v>0</v>
      </c>
      <c r="J530">
        <v>0</v>
      </c>
      <c r="K530" s="1"/>
      <c r="L530" s="1"/>
    </row>
    <row r="531" spans="1:12">
      <c r="A531" s="6">
        <v>36355</v>
      </c>
      <c r="B531" s="3" t="s">
        <v>1912</v>
      </c>
      <c r="C531" s="2">
        <v>2</v>
      </c>
      <c r="D531" s="3" t="s">
        <v>4468</v>
      </c>
      <c r="E531" s="1">
        <v>0</v>
      </c>
      <c r="F531" s="5"/>
      <c r="G531" s="1"/>
      <c r="H531" s="1">
        <v>0</v>
      </c>
      <c r="I531" s="1"/>
      <c r="K531" s="1"/>
      <c r="L531" s="1"/>
    </row>
    <row r="532" spans="1:12">
      <c r="A532" s="6">
        <v>36355</v>
      </c>
      <c r="B532" s="3" t="s">
        <v>1912</v>
      </c>
      <c r="C532" s="2">
        <v>3</v>
      </c>
      <c r="D532" s="3" t="s">
        <v>4468</v>
      </c>
      <c r="E532" s="1">
        <v>198.3</v>
      </c>
      <c r="F532" s="5"/>
      <c r="G532" s="1"/>
      <c r="H532" s="1">
        <v>0</v>
      </c>
      <c r="I532" s="1"/>
      <c r="K532" s="1"/>
      <c r="L532" s="1"/>
    </row>
    <row r="533" spans="1:12">
      <c r="A533" s="6">
        <v>36362</v>
      </c>
      <c r="B533" s="3" t="s">
        <v>1912</v>
      </c>
      <c r="C533" s="2">
        <v>1</v>
      </c>
      <c r="D533" s="3" t="s">
        <v>4468</v>
      </c>
      <c r="E533" s="1">
        <v>0</v>
      </c>
      <c r="F533" s="5">
        <v>151.4541267182905</v>
      </c>
      <c r="G533" s="1">
        <v>87.442080830684716</v>
      </c>
      <c r="H533" s="1">
        <v>0</v>
      </c>
      <c r="I533" s="1">
        <v>0</v>
      </c>
      <c r="J533">
        <v>0</v>
      </c>
      <c r="K533" s="1"/>
      <c r="L533" s="1"/>
    </row>
    <row r="534" spans="1:12">
      <c r="A534" s="6">
        <v>36362</v>
      </c>
      <c r="B534" s="3" t="s">
        <v>1912</v>
      </c>
      <c r="C534" s="2">
        <v>2</v>
      </c>
      <c r="D534" s="3" t="s">
        <v>4468</v>
      </c>
      <c r="E534" s="1">
        <v>297.45</v>
      </c>
      <c r="F534" s="5"/>
      <c r="G534" s="1"/>
      <c r="H534" s="1">
        <v>0</v>
      </c>
      <c r="I534" s="1"/>
      <c r="K534" s="1"/>
      <c r="L534" s="1"/>
    </row>
    <row r="535" spans="1:12">
      <c r="A535" s="6">
        <v>36362</v>
      </c>
      <c r="B535" s="3" t="s">
        <v>1912</v>
      </c>
      <c r="C535" s="2">
        <v>3</v>
      </c>
      <c r="D535" s="3" t="s">
        <v>4468</v>
      </c>
      <c r="E535" s="1">
        <v>99.15</v>
      </c>
      <c r="F535" s="5"/>
      <c r="G535" s="1"/>
      <c r="H535" s="1">
        <v>0</v>
      </c>
      <c r="I535" s="1"/>
      <c r="K535" s="1"/>
      <c r="L535" s="1"/>
    </row>
    <row r="536" spans="1:12">
      <c r="A536" s="6">
        <v>36369</v>
      </c>
      <c r="B536" s="3" t="s">
        <v>1912</v>
      </c>
      <c r="C536" s="2">
        <v>1</v>
      </c>
      <c r="D536" s="3" t="s">
        <v>4468</v>
      </c>
      <c r="E536" s="1">
        <v>0</v>
      </c>
      <c r="F536" s="5">
        <v>0</v>
      </c>
      <c r="G536" s="1">
        <v>0</v>
      </c>
      <c r="H536" s="1">
        <v>0</v>
      </c>
      <c r="I536" s="1">
        <v>0</v>
      </c>
      <c r="J536">
        <v>0</v>
      </c>
      <c r="K536" s="1"/>
      <c r="L536" s="1"/>
    </row>
    <row r="537" spans="1:12">
      <c r="A537" s="6">
        <v>36369</v>
      </c>
      <c r="B537" s="3" t="s">
        <v>1912</v>
      </c>
      <c r="C537" s="2">
        <v>2</v>
      </c>
      <c r="D537" s="3" t="s">
        <v>4468</v>
      </c>
      <c r="E537" s="1">
        <v>0</v>
      </c>
      <c r="F537" s="5"/>
      <c r="G537" s="1"/>
      <c r="H537" s="1">
        <v>0</v>
      </c>
      <c r="I537" s="1"/>
      <c r="K537" s="1"/>
      <c r="L537" s="1"/>
    </row>
    <row r="538" spans="1:12">
      <c r="A538" s="6">
        <v>36369</v>
      </c>
      <c r="B538" s="3" t="s">
        <v>1912</v>
      </c>
      <c r="C538" s="2">
        <v>3</v>
      </c>
      <c r="D538" s="3" t="s">
        <v>4468</v>
      </c>
      <c r="E538" s="1">
        <v>0</v>
      </c>
      <c r="F538" s="5"/>
      <c r="G538" s="1"/>
      <c r="H538" s="1">
        <v>0</v>
      </c>
      <c r="I538" s="1"/>
      <c r="K538" s="1"/>
      <c r="L538" s="1"/>
    </row>
    <row r="539" spans="1:12">
      <c r="A539" s="6">
        <v>36376</v>
      </c>
      <c r="B539" s="3" t="s">
        <v>1912</v>
      </c>
      <c r="C539" s="2">
        <v>1</v>
      </c>
      <c r="D539" s="3" t="s">
        <v>4468</v>
      </c>
      <c r="E539" s="1">
        <v>0</v>
      </c>
      <c r="F539" s="5">
        <v>0</v>
      </c>
      <c r="G539" s="1">
        <v>0</v>
      </c>
      <c r="H539" s="1">
        <v>0</v>
      </c>
      <c r="I539" s="1">
        <v>0</v>
      </c>
      <c r="J539">
        <v>0</v>
      </c>
      <c r="K539" s="1"/>
      <c r="L539" s="1"/>
    </row>
    <row r="540" spans="1:12">
      <c r="A540" s="6">
        <v>36376</v>
      </c>
      <c r="B540" s="3" t="s">
        <v>1912</v>
      </c>
      <c r="C540" s="2">
        <v>2</v>
      </c>
      <c r="D540" s="3" t="s">
        <v>4468</v>
      </c>
      <c r="E540" s="1">
        <v>0</v>
      </c>
      <c r="F540" s="5"/>
      <c r="G540" s="1"/>
      <c r="H540" s="1">
        <v>0</v>
      </c>
      <c r="I540" s="1"/>
      <c r="K540" s="1"/>
      <c r="L540" s="1"/>
    </row>
    <row r="541" spans="1:12">
      <c r="A541" s="6">
        <v>36376</v>
      </c>
      <c r="B541" s="3" t="s">
        <v>1912</v>
      </c>
      <c r="C541" s="2">
        <v>3</v>
      </c>
      <c r="D541" s="3" t="s">
        <v>4468</v>
      </c>
      <c r="E541" s="1">
        <v>0</v>
      </c>
      <c r="F541" s="5"/>
      <c r="G541" s="1"/>
      <c r="H541" s="1">
        <v>0</v>
      </c>
      <c r="I541" s="1"/>
      <c r="K541" s="1"/>
      <c r="L541" s="1"/>
    </row>
    <row r="542" spans="1:12">
      <c r="A542" s="6">
        <v>36383</v>
      </c>
      <c r="B542" s="3" t="s">
        <v>1912</v>
      </c>
      <c r="C542" s="2">
        <v>1</v>
      </c>
      <c r="D542" s="3" t="s">
        <v>4468</v>
      </c>
      <c r="E542" s="1">
        <v>79.650000000000006</v>
      </c>
      <c r="F542" s="5">
        <v>45.985948940953683</v>
      </c>
      <c r="G542" s="1">
        <v>26.55</v>
      </c>
      <c r="H542" s="1">
        <v>0</v>
      </c>
      <c r="I542" s="1">
        <v>0</v>
      </c>
      <c r="J542">
        <v>0</v>
      </c>
      <c r="K542" s="1"/>
      <c r="L542" s="1"/>
    </row>
    <row r="543" spans="1:12">
      <c r="A543" s="6">
        <v>36383</v>
      </c>
      <c r="B543" s="3" t="s">
        <v>1912</v>
      </c>
      <c r="C543" s="2">
        <v>2</v>
      </c>
      <c r="D543" s="3" t="s">
        <v>4468</v>
      </c>
      <c r="E543" s="1">
        <v>79.650000000000006</v>
      </c>
      <c r="F543" s="5"/>
      <c r="G543" s="1"/>
      <c r="H543" s="1">
        <v>0</v>
      </c>
      <c r="I543" s="1"/>
      <c r="K543" s="1"/>
      <c r="L543" s="1"/>
    </row>
    <row r="544" spans="1:12">
      <c r="A544" s="6">
        <v>36383</v>
      </c>
      <c r="B544" s="3" t="s">
        <v>1912</v>
      </c>
      <c r="C544" s="2">
        <v>3</v>
      </c>
      <c r="D544" s="3" t="s">
        <v>4468</v>
      </c>
      <c r="E544" s="1">
        <v>159.30000000000001</v>
      </c>
      <c r="F544" s="5"/>
      <c r="G544" s="1"/>
      <c r="H544" s="1">
        <v>0</v>
      </c>
      <c r="I544" s="1"/>
      <c r="K544" s="1"/>
      <c r="L544" s="1"/>
    </row>
    <row r="545" spans="1:12">
      <c r="A545" s="6">
        <v>36390</v>
      </c>
      <c r="B545" s="3" t="s">
        <v>1912</v>
      </c>
      <c r="C545" s="2">
        <v>1</v>
      </c>
      <c r="D545" s="3" t="s">
        <v>4468</v>
      </c>
      <c r="E545" s="1">
        <v>398.25</v>
      </c>
      <c r="F545" s="5">
        <v>159.30000000000001</v>
      </c>
      <c r="G545" s="1">
        <v>91.971897881907481</v>
      </c>
      <c r="H545" s="1">
        <v>0</v>
      </c>
      <c r="I545" s="1">
        <v>0</v>
      </c>
      <c r="J545">
        <v>0</v>
      </c>
      <c r="K545" s="1"/>
      <c r="L545" s="1"/>
    </row>
    <row r="546" spans="1:12">
      <c r="A546" s="6">
        <v>36390</v>
      </c>
      <c r="B546" s="3" t="s">
        <v>1912</v>
      </c>
      <c r="C546" s="2">
        <v>2</v>
      </c>
      <c r="D546" s="3" t="s">
        <v>4468</v>
      </c>
      <c r="E546" s="1">
        <v>557.54999999999995</v>
      </c>
      <c r="F546" s="5"/>
      <c r="G546" s="1"/>
      <c r="H546" s="1">
        <v>0</v>
      </c>
      <c r="I546" s="1"/>
      <c r="K546" s="1"/>
      <c r="L546" s="1"/>
    </row>
    <row r="547" spans="1:12">
      <c r="A547" s="6">
        <v>36390</v>
      </c>
      <c r="B547" s="3" t="s">
        <v>1912</v>
      </c>
      <c r="C547" s="2">
        <v>3</v>
      </c>
      <c r="D547" s="3" t="s">
        <v>4468</v>
      </c>
      <c r="E547" s="1">
        <v>238.95</v>
      </c>
      <c r="F547" s="5"/>
      <c r="G547" s="1"/>
      <c r="H547" s="1">
        <v>0</v>
      </c>
      <c r="I547" s="1"/>
      <c r="K547" s="1"/>
      <c r="L547" s="1"/>
    </row>
    <row r="548" spans="1:12">
      <c r="A548" s="6">
        <v>36308</v>
      </c>
      <c r="B548" s="3" t="s">
        <v>1912</v>
      </c>
      <c r="C548" s="2">
        <v>1</v>
      </c>
      <c r="D548" s="3" t="s">
        <v>5423</v>
      </c>
      <c r="E548" s="1">
        <v>3172.8</v>
      </c>
      <c r="F548" s="5">
        <v>151.45412671828757</v>
      </c>
      <c r="G548" s="1">
        <v>87.442080830683025</v>
      </c>
      <c r="H548" s="1">
        <v>335063544</v>
      </c>
      <c r="I548" s="1">
        <v>15994313.05208507</v>
      </c>
      <c r="J548">
        <v>9234320.9461244605</v>
      </c>
      <c r="K548" s="1"/>
      <c r="L548" s="1"/>
    </row>
    <row r="549" spans="1:12">
      <c r="A549" s="6">
        <v>36308</v>
      </c>
      <c r="B549" s="3" t="s">
        <v>1912</v>
      </c>
      <c r="C549" s="2">
        <v>2</v>
      </c>
      <c r="D549" s="3" t="s">
        <v>5423</v>
      </c>
      <c r="E549" s="1">
        <v>2974.5</v>
      </c>
      <c r="F549" s="5"/>
      <c r="G549" s="1"/>
      <c r="H549" s="1">
        <v>314122072.5</v>
      </c>
      <c r="I549" s="1"/>
      <c r="K549" s="1"/>
      <c r="L549" s="1"/>
    </row>
    <row r="550" spans="1:12">
      <c r="A550" s="6">
        <v>36308</v>
      </c>
      <c r="B550" s="3" t="s">
        <v>1912</v>
      </c>
      <c r="C550" s="2">
        <v>3</v>
      </c>
      <c r="D550" s="3" t="s">
        <v>5423</v>
      </c>
      <c r="E550" s="1">
        <v>3271.95</v>
      </c>
      <c r="F550" s="5"/>
      <c r="G550" s="1"/>
      <c r="H550" s="1">
        <v>345534279.75</v>
      </c>
      <c r="I550" s="1"/>
      <c r="K550" s="1"/>
      <c r="L550" s="1"/>
    </row>
    <row r="551" spans="1:12">
      <c r="A551" s="6">
        <v>36313</v>
      </c>
      <c r="B551" s="3" t="s">
        <v>1912</v>
      </c>
      <c r="C551" s="2">
        <v>1</v>
      </c>
      <c r="D551" s="3" t="s">
        <v>5423</v>
      </c>
      <c r="E551" s="1">
        <v>3172.8</v>
      </c>
      <c r="F551" s="5">
        <v>1060.1788870280338</v>
      </c>
      <c r="G551" s="1">
        <v>612.09456581479321</v>
      </c>
      <c r="H551" s="1">
        <v>335063544</v>
      </c>
      <c r="I551" s="1">
        <v>111960191.36459552</v>
      </c>
      <c r="J551">
        <v>64640246.622871242</v>
      </c>
      <c r="K551" s="1"/>
      <c r="L551" s="1"/>
    </row>
    <row r="552" spans="1:12">
      <c r="A552" s="6">
        <v>36313</v>
      </c>
      <c r="B552" s="3" t="s">
        <v>1912</v>
      </c>
      <c r="C552" s="2">
        <v>2</v>
      </c>
      <c r="D552" s="3" t="s">
        <v>5423</v>
      </c>
      <c r="E552" s="1">
        <v>3271.95</v>
      </c>
      <c r="F552" s="5"/>
      <c r="G552" s="1"/>
      <c r="H552" s="1">
        <v>345534279.75</v>
      </c>
      <c r="I552" s="1"/>
      <c r="K552" s="1"/>
      <c r="L552" s="1"/>
    </row>
    <row r="553" spans="1:12">
      <c r="A553" s="6">
        <v>36313</v>
      </c>
      <c r="B553" s="3" t="s">
        <v>1912</v>
      </c>
      <c r="C553" s="2">
        <v>3</v>
      </c>
      <c r="D553" s="3" t="s">
        <v>5423</v>
      </c>
      <c r="E553" s="1">
        <v>5056.6499999999996</v>
      </c>
      <c r="F553" s="5"/>
      <c r="G553" s="1"/>
      <c r="H553" s="1">
        <v>534007523.25000006</v>
      </c>
      <c r="I553" s="1"/>
      <c r="K553" s="1"/>
      <c r="L553" s="1"/>
    </row>
    <row r="554" spans="1:12">
      <c r="A554" s="6">
        <v>36320</v>
      </c>
      <c r="B554" s="3" t="s">
        <v>1912</v>
      </c>
      <c r="C554" s="2">
        <v>1</v>
      </c>
      <c r="D554" s="3" t="s">
        <v>5423</v>
      </c>
      <c r="E554" s="1">
        <v>4164.3</v>
      </c>
      <c r="F554" s="5">
        <v>4462.1172071114433</v>
      </c>
      <c r="G554" s="1">
        <v>2576.2045706814529</v>
      </c>
      <c r="H554" s="1">
        <v>439770901.5</v>
      </c>
      <c r="I554" s="1">
        <v>471221887.65700364</v>
      </c>
      <c r="J554">
        <v>272060083.68681467</v>
      </c>
      <c r="K554" s="1"/>
      <c r="L554" s="1"/>
    </row>
    <row r="555" spans="1:12">
      <c r="A555" s="6">
        <v>36320</v>
      </c>
      <c r="B555" s="3" t="s">
        <v>1912</v>
      </c>
      <c r="C555" s="2">
        <v>2</v>
      </c>
      <c r="D555" s="3" t="s">
        <v>5423</v>
      </c>
      <c r="E555" s="1">
        <v>8526.9</v>
      </c>
      <c r="F555" s="5"/>
      <c r="G555" s="1"/>
      <c r="H555" s="1">
        <v>900483274.50000012</v>
      </c>
      <c r="I555" s="1"/>
      <c r="K555" s="1"/>
      <c r="L555" s="1"/>
    </row>
    <row r="556" spans="1:12">
      <c r="A556" s="6">
        <v>36320</v>
      </c>
      <c r="B556" s="3" t="s">
        <v>1912</v>
      </c>
      <c r="C556" s="2">
        <v>3</v>
      </c>
      <c r="D556" s="3" t="s">
        <v>5423</v>
      </c>
      <c r="E556" s="1">
        <v>13087.8</v>
      </c>
      <c r="F556" s="5"/>
      <c r="G556" s="1"/>
      <c r="H556" s="1">
        <v>1382137119</v>
      </c>
      <c r="I556" s="1"/>
      <c r="K556" s="1"/>
      <c r="L556" s="1"/>
    </row>
    <row r="557" spans="1:12">
      <c r="A557" s="6">
        <v>36327</v>
      </c>
      <c r="B557" s="3" t="s">
        <v>1912</v>
      </c>
      <c r="C557" s="2">
        <v>1</v>
      </c>
      <c r="D557" s="3" t="s">
        <v>5423</v>
      </c>
      <c r="E557" s="1">
        <v>10609.05</v>
      </c>
      <c r="F557" s="5">
        <v>1545.5955381340873</v>
      </c>
      <c r="G557" s="1">
        <v>892.35</v>
      </c>
      <c r="H557" s="1">
        <v>1120368725.25</v>
      </c>
      <c r="I557" s="1">
        <v>163222616.80465034</v>
      </c>
      <c r="J557">
        <v>94236621.750000015</v>
      </c>
      <c r="K557" s="1"/>
      <c r="L557" s="1"/>
    </row>
    <row r="558" spans="1:12">
      <c r="A558" s="6">
        <v>36327</v>
      </c>
      <c r="B558" s="3" t="s">
        <v>1912</v>
      </c>
      <c r="C558" s="2">
        <v>2</v>
      </c>
      <c r="D558" s="3" t="s">
        <v>5423</v>
      </c>
      <c r="E558" s="1">
        <v>7932</v>
      </c>
      <c r="F558" s="5"/>
      <c r="G558" s="1"/>
      <c r="H558" s="1">
        <v>837658860</v>
      </c>
      <c r="I558" s="1"/>
      <c r="K558" s="1"/>
      <c r="L558" s="1"/>
    </row>
    <row r="559" spans="1:12">
      <c r="A559" s="6">
        <v>36327</v>
      </c>
      <c r="B559" s="3" t="s">
        <v>1912</v>
      </c>
      <c r="C559" s="2">
        <v>3</v>
      </c>
      <c r="D559" s="3" t="s">
        <v>5423</v>
      </c>
      <c r="E559" s="1">
        <v>7932</v>
      </c>
      <c r="F559" s="5"/>
      <c r="G559" s="1"/>
      <c r="H559" s="1">
        <v>837658860</v>
      </c>
      <c r="I559" s="1"/>
      <c r="K559" s="1"/>
      <c r="L559" s="1"/>
    </row>
    <row r="560" spans="1:12">
      <c r="A560" s="6">
        <v>36334</v>
      </c>
      <c r="B560" s="3" t="s">
        <v>1912</v>
      </c>
      <c r="C560" s="2">
        <v>1</v>
      </c>
      <c r="D560" s="3" t="s">
        <v>5423</v>
      </c>
      <c r="E560" s="1">
        <v>9716.7000000000007</v>
      </c>
      <c r="F560" s="5">
        <v>2417.1731573265492</v>
      </c>
      <c r="G560" s="1">
        <v>1395.555573060421</v>
      </c>
      <c r="H560" s="1">
        <v>1026132103.4999999</v>
      </c>
      <c r="I560" s="1">
        <v>255265571.27947024</v>
      </c>
      <c r="J560">
        <v>147377646.29304576</v>
      </c>
      <c r="K560" s="1"/>
      <c r="L560" s="1"/>
    </row>
    <row r="561" spans="1:12">
      <c r="A561" s="6">
        <v>36334</v>
      </c>
      <c r="B561" s="3" t="s">
        <v>1912</v>
      </c>
      <c r="C561" s="2">
        <v>2</v>
      </c>
      <c r="D561" s="3" t="s">
        <v>5423</v>
      </c>
      <c r="E561" s="1">
        <v>5155.8</v>
      </c>
      <c r="F561" s="5"/>
      <c r="G561" s="1"/>
      <c r="H561" s="1">
        <v>544478258.99999988</v>
      </c>
      <c r="I561" s="1"/>
      <c r="K561" s="1"/>
      <c r="L561" s="1"/>
    </row>
    <row r="562" spans="1:12">
      <c r="A562" s="6">
        <v>36334</v>
      </c>
      <c r="B562" s="3" t="s">
        <v>1912</v>
      </c>
      <c r="C562" s="2">
        <v>3</v>
      </c>
      <c r="D562" s="3" t="s">
        <v>5423</v>
      </c>
      <c r="E562" s="1">
        <v>6048.15</v>
      </c>
      <c r="F562" s="5"/>
      <c r="G562" s="1"/>
      <c r="H562" s="1">
        <v>638714880.75</v>
      </c>
      <c r="I562" s="1"/>
      <c r="K562" s="1"/>
      <c r="L562" s="1"/>
    </row>
    <row r="563" spans="1:12">
      <c r="A563" s="6">
        <v>36341</v>
      </c>
      <c r="B563" s="3" t="s">
        <v>1912</v>
      </c>
      <c r="C563" s="2">
        <v>1</v>
      </c>
      <c r="D563" s="3" t="s">
        <v>5423</v>
      </c>
      <c r="E563" s="1">
        <v>5651.55</v>
      </c>
      <c r="F563" s="5">
        <v>694.05000000000257</v>
      </c>
      <c r="G563" s="1">
        <v>400.70995433106128</v>
      </c>
      <c r="H563" s="1">
        <v>596831937.75</v>
      </c>
      <c r="I563" s="1">
        <v>73295150.24999997</v>
      </c>
      <c r="J563">
        <v>42316974.727131553</v>
      </c>
      <c r="K563" s="1"/>
      <c r="L563" s="1"/>
    </row>
    <row r="564" spans="1:12">
      <c r="A564" s="6">
        <v>36341</v>
      </c>
      <c r="B564" s="3" t="s">
        <v>1912</v>
      </c>
      <c r="C564" s="2">
        <v>2</v>
      </c>
      <c r="D564" s="3" t="s">
        <v>5423</v>
      </c>
      <c r="E564" s="1">
        <v>4263.45</v>
      </c>
      <c r="F564" s="5"/>
      <c r="G564" s="1"/>
      <c r="H564" s="1">
        <v>450241637.25000006</v>
      </c>
      <c r="I564" s="1"/>
      <c r="K564" s="1"/>
      <c r="L564" s="1"/>
    </row>
    <row r="565" spans="1:12">
      <c r="A565" s="6">
        <v>36341</v>
      </c>
      <c r="B565" s="3" t="s">
        <v>1912</v>
      </c>
      <c r="C565" s="2">
        <v>3</v>
      </c>
      <c r="D565" s="3" t="s">
        <v>5423</v>
      </c>
      <c r="E565" s="1">
        <v>4957.5</v>
      </c>
      <c r="F565" s="5"/>
      <c r="G565" s="1"/>
      <c r="H565" s="1">
        <v>523536787.5</v>
      </c>
      <c r="I565" s="1"/>
      <c r="K565" s="1"/>
      <c r="L565" s="1"/>
    </row>
    <row r="566" spans="1:12">
      <c r="A566" s="6">
        <v>36348</v>
      </c>
      <c r="B566" s="3" t="s">
        <v>1912</v>
      </c>
      <c r="C566" s="2">
        <v>1</v>
      </c>
      <c r="D566" s="3" t="s">
        <v>5423</v>
      </c>
      <c r="E566" s="1">
        <v>1784.7</v>
      </c>
      <c r="F566" s="5">
        <v>1049.3049699682174</v>
      </c>
      <c r="G566" s="1">
        <v>605.81650687316255</v>
      </c>
      <c r="H566" s="1">
        <v>188473243.5</v>
      </c>
      <c r="I566" s="1">
        <v>110811851.35349353</v>
      </c>
      <c r="J566">
        <v>63977252.208340287</v>
      </c>
      <c r="K566" s="1"/>
      <c r="L566" s="1"/>
    </row>
    <row r="567" spans="1:12">
      <c r="A567" s="6">
        <v>36348</v>
      </c>
      <c r="B567" s="3" t="s">
        <v>1912</v>
      </c>
      <c r="C567" s="2">
        <v>2</v>
      </c>
      <c r="D567" s="3" t="s">
        <v>5423</v>
      </c>
      <c r="E567" s="1">
        <v>3767.7</v>
      </c>
      <c r="F567" s="5"/>
      <c r="G567" s="1"/>
      <c r="H567" s="1">
        <v>397887958.5</v>
      </c>
      <c r="I567" s="1"/>
      <c r="K567" s="1"/>
      <c r="L567" s="1"/>
    </row>
    <row r="568" spans="1:12">
      <c r="A568" s="6">
        <v>36348</v>
      </c>
      <c r="B568" s="3" t="s">
        <v>1912</v>
      </c>
      <c r="C568" s="2">
        <v>3</v>
      </c>
      <c r="D568" s="3" t="s">
        <v>5423</v>
      </c>
      <c r="E568" s="1">
        <v>3371.1</v>
      </c>
      <c r="F568" s="5"/>
      <c r="G568" s="1"/>
      <c r="H568" s="1">
        <v>356005015.50000006</v>
      </c>
      <c r="I568" s="1"/>
      <c r="K568" s="1"/>
      <c r="L568" s="1"/>
    </row>
    <row r="569" spans="1:12">
      <c r="A569" s="6">
        <v>36355</v>
      </c>
      <c r="B569" s="3" t="s">
        <v>1912</v>
      </c>
      <c r="C569" s="2">
        <v>1</v>
      </c>
      <c r="D569" s="3" t="s">
        <v>5423</v>
      </c>
      <c r="E569" s="1">
        <v>4362.6000000000004</v>
      </c>
      <c r="F569" s="5">
        <v>1353.4368446661999</v>
      </c>
      <c r="G569" s="1">
        <v>781.40712659918825</v>
      </c>
      <c r="H569" s="1">
        <v>460712372.99999994</v>
      </c>
      <c r="I569" s="1">
        <v>142929697.98097402</v>
      </c>
      <c r="J569">
        <v>82520499.604507267</v>
      </c>
      <c r="K569" s="1"/>
      <c r="L569" s="1"/>
    </row>
    <row r="570" spans="1:12">
      <c r="A570" s="6">
        <v>36355</v>
      </c>
      <c r="B570" s="3" t="s">
        <v>1912</v>
      </c>
      <c r="C570" s="2">
        <v>2</v>
      </c>
      <c r="D570" s="3" t="s">
        <v>5423</v>
      </c>
      <c r="E570" s="1">
        <v>4065.15</v>
      </c>
      <c r="F570" s="5"/>
      <c r="G570" s="1"/>
      <c r="H570" s="1">
        <v>429300165.74999994</v>
      </c>
      <c r="I570" s="1"/>
      <c r="K570" s="1"/>
      <c r="L570" s="1"/>
    </row>
    <row r="571" spans="1:12">
      <c r="A571" s="6">
        <v>36355</v>
      </c>
      <c r="B571" s="3" t="s">
        <v>1912</v>
      </c>
      <c r="C571" s="2">
        <v>3</v>
      </c>
      <c r="D571" s="3" t="s">
        <v>5423</v>
      </c>
      <c r="E571" s="1">
        <v>1883.85</v>
      </c>
      <c r="F571" s="5"/>
      <c r="G571" s="1"/>
      <c r="H571" s="1">
        <v>198943979.25</v>
      </c>
      <c r="I571" s="1"/>
      <c r="K571" s="1"/>
      <c r="L571" s="1"/>
    </row>
    <row r="572" spans="1:12">
      <c r="A572" s="6">
        <v>36362</v>
      </c>
      <c r="B572" s="3" t="s">
        <v>1912</v>
      </c>
      <c r="C572" s="2">
        <v>1</v>
      </c>
      <c r="D572" s="3" t="s">
        <v>5423</v>
      </c>
      <c r="E572" s="1">
        <v>5056.6499999999996</v>
      </c>
      <c r="F572" s="5">
        <v>1288.95</v>
      </c>
      <c r="G572" s="1">
        <v>744.17562947196836</v>
      </c>
      <c r="H572" s="1">
        <v>534007523.25000006</v>
      </c>
      <c r="I572" s="1">
        <v>136119564.75000003</v>
      </c>
      <c r="J572">
        <v>78588667.350387216</v>
      </c>
      <c r="K572" s="1"/>
      <c r="L572" s="1"/>
    </row>
    <row r="573" spans="1:12">
      <c r="A573" s="6">
        <v>36362</v>
      </c>
      <c r="B573" s="3" t="s">
        <v>1912</v>
      </c>
      <c r="C573" s="2">
        <v>2</v>
      </c>
      <c r="D573" s="3" t="s">
        <v>5423</v>
      </c>
      <c r="E573" s="1">
        <v>7634.55</v>
      </c>
      <c r="F573" s="5"/>
      <c r="G573" s="1"/>
      <c r="H573" s="1">
        <v>806246652.75000012</v>
      </c>
      <c r="I573" s="1"/>
      <c r="K573" s="1"/>
      <c r="L573" s="1"/>
    </row>
    <row r="574" spans="1:12">
      <c r="A574" s="6">
        <v>36362</v>
      </c>
      <c r="B574" s="3" t="s">
        <v>1912</v>
      </c>
      <c r="C574" s="2">
        <v>3</v>
      </c>
      <c r="D574" s="3" t="s">
        <v>5423</v>
      </c>
      <c r="E574" s="1">
        <v>6345.6</v>
      </c>
      <c r="F574" s="5"/>
      <c r="G574" s="1"/>
      <c r="H574" s="1">
        <v>670127088</v>
      </c>
      <c r="I574" s="1"/>
      <c r="K574" s="1"/>
      <c r="L574" s="1"/>
    </row>
    <row r="575" spans="1:12">
      <c r="A575" s="6">
        <v>36369</v>
      </c>
      <c r="B575" s="3" t="s">
        <v>1912</v>
      </c>
      <c r="C575" s="2">
        <v>1</v>
      </c>
      <c r="D575" s="3" t="s">
        <v>5423</v>
      </c>
      <c r="E575" s="1">
        <v>1274.4000000000001</v>
      </c>
      <c r="F575" s="5">
        <v>275.91569364572206</v>
      </c>
      <c r="G575" s="1">
        <v>159.30000000000001</v>
      </c>
      <c r="H575" s="1">
        <v>134583012</v>
      </c>
      <c r="I575" s="1">
        <v>29138076.827456489</v>
      </c>
      <c r="J575">
        <v>16822876.5</v>
      </c>
      <c r="K575" s="1"/>
      <c r="L575" s="1"/>
    </row>
    <row r="576" spans="1:12">
      <c r="A576" s="6">
        <v>36369</v>
      </c>
      <c r="B576" s="3" t="s">
        <v>1912</v>
      </c>
      <c r="C576" s="2">
        <v>2</v>
      </c>
      <c r="D576" s="3" t="s">
        <v>5423</v>
      </c>
      <c r="E576" s="1">
        <v>796.5</v>
      </c>
      <c r="F576" s="5"/>
      <c r="G576" s="1"/>
      <c r="H576" s="1">
        <v>84114382.5</v>
      </c>
      <c r="I576" s="1"/>
      <c r="K576" s="1"/>
      <c r="L576" s="1"/>
    </row>
    <row r="577" spans="1:12">
      <c r="A577" s="6">
        <v>36369</v>
      </c>
      <c r="B577" s="3" t="s">
        <v>1912</v>
      </c>
      <c r="C577" s="2">
        <v>3</v>
      </c>
      <c r="D577" s="3" t="s">
        <v>5423</v>
      </c>
      <c r="E577" s="1">
        <v>1274.4000000000001</v>
      </c>
      <c r="F577" s="5"/>
      <c r="G577" s="1"/>
      <c r="H577" s="1">
        <v>134583012</v>
      </c>
      <c r="I577" s="1"/>
      <c r="K577" s="1"/>
      <c r="L577" s="1"/>
    </row>
    <row r="578" spans="1:12">
      <c r="A578" s="6">
        <v>36376</v>
      </c>
      <c r="B578" s="3" t="s">
        <v>1912</v>
      </c>
      <c r="C578" s="2">
        <v>1</v>
      </c>
      <c r="D578" s="3" t="s">
        <v>5423</v>
      </c>
      <c r="E578" s="1">
        <v>637.20000000000005</v>
      </c>
      <c r="F578" s="5">
        <v>165.80469685747744</v>
      </c>
      <c r="G578" s="1">
        <v>95.727386363568897</v>
      </c>
      <c r="H578" s="1">
        <v>67291506</v>
      </c>
      <c r="I578" s="1">
        <v>17509805.011633907</v>
      </c>
      <c r="J578">
        <v>10109290.636924695</v>
      </c>
      <c r="K578" s="1"/>
      <c r="L578" s="1"/>
    </row>
    <row r="579" spans="1:12">
      <c r="A579" s="6">
        <v>36376</v>
      </c>
      <c r="B579" s="3" t="s">
        <v>1912</v>
      </c>
      <c r="C579" s="2">
        <v>2</v>
      </c>
      <c r="D579" s="3" t="s">
        <v>5423</v>
      </c>
      <c r="E579" s="1">
        <v>557.54999999999995</v>
      </c>
      <c r="F579" s="5"/>
      <c r="G579" s="1"/>
      <c r="H579" s="1">
        <v>58880067.750000007</v>
      </c>
      <c r="I579" s="1"/>
      <c r="K579" s="1"/>
      <c r="L579" s="1"/>
    </row>
    <row r="580" spans="1:12">
      <c r="A580" s="6">
        <v>36376</v>
      </c>
      <c r="B580" s="3" t="s">
        <v>1912</v>
      </c>
      <c r="C580" s="2">
        <v>3</v>
      </c>
      <c r="D580" s="3" t="s">
        <v>5423</v>
      </c>
      <c r="E580" s="1">
        <v>876.15</v>
      </c>
      <c r="F580" s="5"/>
      <c r="G580" s="1"/>
      <c r="H580" s="1">
        <v>92525820.75</v>
      </c>
      <c r="I580" s="1"/>
      <c r="K580" s="1"/>
      <c r="L580" s="1"/>
    </row>
    <row r="581" spans="1:12">
      <c r="A581" s="6">
        <v>36383</v>
      </c>
      <c r="B581" s="3" t="s">
        <v>1912</v>
      </c>
      <c r="C581" s="2">
        <v>1</v>
      </c>
      <c r="D581" s="3" t="s">
        <v>5423</v>
      </c>
      <c r="E581" s="1">
        <v>955.8</v>
      </c>
      <c r="F581" s="5">
        <v>210.73409192629455</v>
      </c>
      <c r="G581" s="1">
        <v>121.66738470107751</v>
      </c>
      <c r="H581" s="1">
        <v>113797548.00000001</v>
      </c>
      <c r="I581" s="1">
        <v>25090000.98474462</v>
      </c>
      <c r="J581">
        <v>14485718.822510282</v>
      </c>
      <c r="K581" s="1"/>
      <c r="L581" s="1"/>
    </row>
    <row r="582" spans="1:12">
      <c r="A582" s="6">
        <v>36383</v>
      </c>
      <c r="B582" s="3" t="s">
        <v>1912</v>
      </c>
      <c r="C582" s="2">
        <v>2</v>
      </c>
      <c r="D582" s="3" t="s">
        <v>5423</v>
      </c>
      <c r="E582" s="1">
        <v>876.15</v>
      </c>
      <c r="F582" s="5"/>
      <c r="G582" s="1"/>
      <c r="H582" s="1">
        <v>104314419</v>
      </c>
      <c r="I582" s="1"/>
      <c r="K582" s="1"/>
      <c r="L582" s="1"/>
    </row>
    <row r="583" spans="1:12">
      <c r="A583" s="6">
        <v>36383</v>
      </c>
      <c r="B583" s="3" t="s">
        <v>1912</v>
      </c>
      <c r="C583" s="2">
        <v>3</v>
      </c>
      <c r="D583" s="3" t="s">
        <v>5423</v>
      </c>
      <c r="E583" s="1">
        <v>1274.4000000000001</v>
      </c>
      <c r="F583" s="5"/>
      <c r="G583" s="1"/>
      <c r="H583" s="1">
        <v>151730063.99999997</v>
      </c>
      <c r="I583" s="1"/>
      <c r="K583" s="1"/>
      <c r="L583" s="1"/>
    </row>
    <row r="584" spans="1:12">
      <c r="A584" s="6">
        <v>36390</v>
      </c>
      <c r="B584" s="3" t="s">
        <v>1912</v>
      </c>
      <c r="C584" s="2">
        <v>1</v>
      </c>
      <c r="D584" s="3" t="s">
        <v>5423</v>
      </c>
      <c r="E584" s="1">
        <v>3345.3</v>
      </c>
      <c r="F584" s="5">
        <v>608.33692350538797</v>
      </c>
      <c r="G584" s="1">
        <v>351.22348654382455</v>
      </c>
      <c r="H584" s="1">
        <v>398291417.99999994</v>
      </c>
      <c r="I584" s="1">
        <v>72428594.112551495</v>
      </c>
      <c r="J584">
        <v>41816668.307907753</v>
      </c>
      <c r="K584" s="1"/>
      <c r="L584" s="1"/>
    </row>
    <row r="585" spans="1:12">
      <c r="A585" s="6">
        <v>36390</v>
      </c>
      <c r="B585" s="3" t="s">
        <v>1912</v>
      </c>
      <c r="C585" s="2">
        <v>2</v>
      </c>
      <c r="D585" s="3" t="s">
        <v>5423</v>
      </c>
      <c r="E585" s="1">
        <v>3743.55</v>
      </c>
      <c r="F585" s="5"/>
      <c r="G585" s="1"/>
      <c r="H585" s="1">
        <v>445707062.99999994</v>
      </c>
      <c r="I585" s="1"/>
      <c r="K585" s="1"/>
      <c r="L585" s="1"/>
    </row>
    <row r="586" spans="1:12">
      <c r="A586" s="6">
        <v>36390</v>
      </c>
      <c r="B586" s="3" t="s">
        <v>1912</v>
      </c>
      <c r="C586" s="2">
        <v>3</v>
      </c>
      <c r="D586" s="3" t="s">
        <v>5423</v>
      </c>
      <c r="E586" s="1">
        <v>4540.05</v>
      </c>
      <c r="F586" s="5"/>
      <c r="G586" s="1"/>
      <c r="H586" s="1">
        <v>540538353</v>
      </c>
      <c r="I586" s="1"/>
      <c r="K586" s="1"/>
      <c r="L586" s="1"/>
    </row>
    <row r="587" spans="1:12">
      <c r="A587" s="6">
        <v>36308</v>
      </c>
      <c r="B587" s="3" t="s">
        <v>3015</v>
      </c>
      <c r="C587" s="2">
        <v>1</v>
      </c>
      <c r="D587" s="3" t="s">
        <v>5889</v>
      </c>
      <c r="E587" s="1">
        <v>5155.8</v>
      </c>
      <c r="F587" s="1">
        <v>2118.0383300356025</v>
      </c>
      <c r="G587" s="5">
        <v>1222.8499999999999</v>
      </c>
      <c r="H587" s="1">
        <v>5944637.3999999994</v>
      </c>
      <c r="I587" s="1">
        <v>2442098.1945310486</v>
      </c>
      <c r="J587">
        <v>1409946.05</v>
      </c>
      <c r="K587" s="1"/>
      <c r="L587" s="1"/>
    </row>
    <row r="588" spans="1:12">
      <c r="A588" s="6">
        <v>36308</v>
      </c>
      <c r="B588" s="3" t="s">
        <v>3015</v>
      </c>
      <c r="C588" s="2">
        <v>2</v>
      </c>
      <c r="D588" s="3" t="s">
        <v>5889</v>
      </c>
      <c r="E588" s="1">
        <v>5849.85</v>
      </c>
      <c r="F588" s="1"/>
      <c r="G588" s="5"/>
      <c r="H588" s="1">
        <v>6744877.0500000007</v>
      </c>
      <c r="I588" s="1"/>
      <c r="K588" s="1"/>
      <c r="L588" s="1"/>
    </row>
    <row r="589" spans="1:12">
      <c r="A589" s="6">
        <v>36308</v>
      </c>
      <c r="B589" s="3" t="s">
        <v>3015</v>
      </c>
      <c r="C589" s="2">
        <v>3</v>
      </c>
      <c r="D589" s="3" t="s">
        <v>5889</v>
      </c>
      <c r="E589" s="1">
        <v>9121.7999999999993</v>
      </c>
      <c r="F589" s="1"/>
      <c r="G589" s="5"/>
      <c r="H589" s="1">
        <v>10517435.4</v>
      </c>
      <c r="I589" s="1"/>
      <c r="K589" s="1"/>
      <c r="L589" s="1"/>
    </row>
    <row r="590" spans="1:12">
      <c r="A590" s="6">
        <v>36313</v>
      </c>
      <c r="B590" s="3" t="s">
        <v>3015</v>
      </c>
      <c r="C590" s="2">
        <v>1</v>
      </c>
      <c r="D590" s="3" t="s">
        <v>5889</v>
      </c>
      <c r="E590" s="1">
        <v>17549.55</v>
      </c>
      <c r="F590" s="1">
        <v>1031.9859192353349</v>
      </c>
      <c r="G590" s="5">
        <v>595.81734827042408</v>
      </c>
      <c r="H590" s="1">
        <v>20234631.149999999</v>
      </c>
      <c r="I590" s="1">
        <v>1189879.7648783401</v>
      </c>
      <c r="J590">
        <v>686977.4025557983</v>
      </c>
      <c r="K590" s="1"/>
      <c r="L590" s="1"/>
    </row>
    <row r="591" spans="1:12">
      <c r="A591" s="6">
        <v>36313</v>
      </c>
      <c r="B591" s="3" t="s">
        <v>3015</v>
      </c>
      <c r="C591" s="2">
        <v>2</v>
      </c>
      <c r="D591" s="3" t="s">
        <v>5889</v>
      </c>
      <c r="E591" s="1">
        <v>17053.8</v>
      </c>
      <c r="F591" s="1"/>
      <c r="G591" s="5"/>
      <c r="H591" s="1">
        <v>19663031.400000002</v>
      </c>
      <c r="I591" s="1"/>
      <c r="K591" s="1"/>
      <c r="L591" s="1"/>
    </row>
    <row r="592" spans="1:12">
      <c r="A592" s="6">
        <v>36313</v>
      </c>
      <c r="B592" s="3" t="s">
        <v>3015</v>
      </c>
      <c r="C592" s="2">
        <v>3</v>
      </c>
      <c r="D592" s="3" t="s">
        <v>5889</v>
      </c>
      <c r="E592" s="1">
        <v>15566.55</v>
      </c>
      <c r="F592" s="1"/>
      <c r="G592" s="5"/>
      <c r="H592" s="1">
        <v>17948232.150000002</v>
      </c>
      <c r="I592" s="1"/>
      <c r="K592" s="1"/>
      <c r="L592" s="1"/>
    </row>
    <row r="593" spans="1:12">
      <c r="A593" s="6">
        <v>36320</v>
      </c>
      <c r="B593" s="3" t="s">
        <v>3015</v>
      </c>
      <c r="C593" s="2">
        <v>1</v>
      </c>
      <c r="D593" s="3" t="s">
        <v>5889</v>
      </c>
      <c r="E593" s="1">
        <v>25878.15</v>
      </c>
      <c r="F593" s="1">
        <v>6108.7987861771962</v>
      </c>
      <c r="G593" s="5">
        <v>3526.9166236246638</v>
      </c>
      <c r="H593" s="1">
        <v>29837506.949999999</v>
      </c>
      <c r="I593" s="1">
        <v>7043445.0004623085</v>
      </c>
      <c r="J593">
        <v>4066534.8670392376</v>
      </c>
      <c r="K593" s="1"/>
      <c r="L593" s="1"/>
    </row>
    <row r="594" spans="1:12">
      <c r="A594" s="6">
        <v>36320</v>
      </c>
      <c r="B594" s="3" t="s">
        <v>3015</v>
      </c>
      <c r="C594" s="2">
        <v>2</v>
      </c>
      <c r="D594" s="3" t="s">
        <v>5889</v>
      </c>
      <c r="E594" s="1">
        <v>16558.05</v>
      </c>
      <c r="F594" s="1"/>
      <c r="G594" s="5"/>
      <c r="H594" s="1">
        <v>19091431.649999999</v>
      </c>
      <c r="I594" s="1"/>
      <c r="K594" s="1"/>
      <c r="L594" s="1"/>
    </row>
    <row r="595" spans="1:12">
      <c r="A595" s="6">
        <v>36320</v>
      </c>
      <c r="B595" s="3" t="s">
        <v>3015</v>
      </c>
      <c r="C595" s="2">
        <v>3</v>
      </c>
      <c r="D595" s="3" t="s">
        <v>5889</v>
      </c>
      <c r="E595" s="1">
        <v>14376.75</v>
      </c>
      <c r="F595" s="1"/>
      <c r="G595" s="5"/>
      <c r="H595" s="1">
        <v>16576392.75</v>
      </c>
      <c r="I595" s="1"/>
      <c r="K595" s="1"/>
      <c r="L595" s="1"/>
    </row>
    <row r="596" spans="1:12">
      <c r="A596" s="6">
        <v>36327</v>
      </c>
      <c r="B596" s="3" t="s">
        <v>3015</v>
      </c>
      <c r="C596" s="2">
        <v>1</v>
      </c>
      <c r="D596" s="3" t="s">
        <v>5889</v>
      </c>
      <c r="E596" s="1">
        <v>7138.8</v>
      </c>
      <c r="F596" s="1">
        <v>495.75000000000091</v>
      </c>
      <c r="G596" s="5">
        <v>286.22139595075754</v>
      </c>
      <c r="H596" s="1">
        <v>8231036.4000000004</v>
      </c>
      <c r="I596" s="1">
        <v>571599.75</v>
      </c>
      <c r="J596">
        <v>330013.26953122305</v>
      </c>
      <c r="K596" s="1"/>
      <c r="L596" s="1"/>
    </row>
    <row r="597" spans="1:12">
      <c r="A597" s="6">
        <v>36327</v>
      </c>
      <c r="B597" s="3" t="s">
        <v>3015</v>
      </c>
      <c r="C597" s="2">
        <v>2</v>
      </c>
      <c r="D597" s="3" t="s">
        <v>5889</v>
      </c>
      <c r="E597" s="1">
        <v>7634.55</v>
      </c>
      <c r="F597" s="1"/>
      <c r="G597" s="5"/>
      <c r="H597" s="1">
        <v>8802636.1500000004</v>
      </c>
      <c r="I597" s="1"/>
      <c r="K597" s="1"/>
      <c r="L597" s="1"/>
    </row>
    <row r="598" spans="1:12">
      <c r="A598" s="6">
        <v>36327</v>
      </c>
      <c r="B598" s="3" t="s">
        <v>3015</v>
      </c>
      <c r="C598" s="2">
        <v>3</v>
      </c>
      <c r="D598" s="3" t="s">
        <v>5889</v>
      </c>
      <c r="E598" s="1">
        <v>6643.05</v>
      </c>
      <c r="F598" s="1"/>
      <c r="G598" s="5"/>
      <c r="H598" s="1">
        <v>7659436.6499999994</v>
      </c>
      <c r="I598" s="1"/>
      <c r="K598" s="1"/>
      <c r="L598" s="1"/>
    </row>
    <row r="599" spans="1:12">
      <c r="A599" s="6">
        <v>36334</v>
      </c>
      <c r="B599" s="3" t="s">
        <v>3015</v>
      </c>
      <c r="C599" s="2">
        <v>1</v>
      </c>
      <c r="D599" s="3" t="s">
        <v>5889</v>
      </c>
      <c r="E599" s="1">
        <v>10906.5</v>
      </c>
      <c r="F599" s="1">
        <v>2583.6138599837218</v>
      </c>
      <c r="G599" s="5">
        <v>1491.65015754365</v>
      </c>
      <c r="H599" s="1">
        <v>12575194.5</v>
      </c>
      <c r="I599" s="1">
        <v>2978906.7805612343</v>
      </c>
      <c r="J599">
        <v>1719872.6316478301</v>
      </c>
      <c r="K599" s="1"/>
      <c r="L599" s="1"/>
    </row>
    <row r="600" spans="1:12">
      <c r="A600" s="6">
        <v>36334</v>
      </c>
      <c r="B600" s="3" t="s">
        <v>3015</v>
      </c>
      <c r="C600" s="2">
        <v>2</v>
      </c>
      <c r="D600" s="3" t="s">
        <v>5889</v>
      </c>
      <c r="E600" s="1">
        <v>6246.45</v>
      </c>
      <c r="F600" s="1"/>
      <c r="G600" s="5"/>
      <c r="H600" s="1">
        <v>7202156.8499999996</v>
      </c>
      <c r="I600" s="1"/>
      <c r="K600" s="1"/>
      <c r="L600" s="1"/>
    </row>
    <row r="601" spans="1:12">
      <c r="A601" s="6">
        <v>36334</v>
      </c>
      <c r="B601" s="3" t="s">
        <v>3015</v>
      </c>
      <c r="C601" s="2">
        <v>3</v>
      </c>
      <c r="D601" s="3" t="s">
        <v>5889</v>
      </c>
      <c r="E601" s="1">
        <v>6643.05</v>
      </c>
      <c r="F601" s="1"/>
      <c r="G601" s="5"/>
      <c r="H601" s="1">
        <v>7659436.6499999994</v>
      </c>
      <c r="I601" s="1"/>
      <c r="K601" s="1"/>
      <c r="L601" s="1"/>
    </row>
    <row r="602" spans="1:12">
      <c r="A602" s="6">
        <v>36341</v>
      </c>
      <c r="B602" s="3" t="s">
        <v>3015</v>
      </c>
      <c r="C602" s="2">
        <v>1</v>
      </c>
      <c r="D602" s="3" t="s">
        <v>5889</v>
      </c>
      <c r="E602" s="1">
        <v>17450.400000000001</v>
      </c>
      <c r="F602" s="1">
        <v>1341.2763389771733</v>
      </c>
      <c r="G602" s="5">
        <v>774.38625536614677</v>
      </c>
      <c r="H602" s="1">
        <v>20120311.199999999</v>
      </c>
      <c r="I602" s="1">
        <v>1546491.61884068</v>
      </c>
      <c r="J602">
        <v>892867.35243716673</v>
      </c>
      <c r="K602" s="1"/>
      <c r="L602" s="1"/>
    </row>
    <row r="603" spans="1:12">
      <c r="A603" s="6">
        <v>36341</v>
      </c>
      <c r="B603" s="3" t="s">
        <v>3015</v>
      </c>
      <c r="C603" s="2">
        <v>2</v>
      </c>
      <c r="D603" s="3" t="s">
        <v>5889</v>
      </c>
      <c r="E603" s="1">
        <v>18640.2</v>
      </c>
      <c r="F603" s="1"/>
      <c r="G603" s="5"/>
      <c r="H603" s="1">
        <v>21492150.599999998</v>
      </c>
      <c r="I603" s="1"/>
      <c r="K603" s="1"/>
      <c r="L603" s="1"/>
    </row>
    <row r="604" spans="1:12">
      <c r="A604" s="6">
        <v>36341</v>
      </c>
      <c r="B604" s="3" t="s">
        <v>3015</v>
      </c>
      <c r="C604" s="2">
        <v>3</v>
      </c>
      <c r="D604" s="3" t="s">
        <v>5889</v>
      </c>
      <c r="E604" s="1">
        <v>20127.45</v>
      </c>
      <c r="F604" s="1"/>
      <c r="G604" s="5"/>
      <c r="H604" s="1">
        <v>23206949.850000005</v>
      </c>
      <c r="I604" s="1"/>
      <c r="K604" s="1"/>
      <c r="L604" s="1"/>
    </row>
    <row r="605" spans="1:12">
      <c r="A605" s="6">
        <v>36348</v>
      </c>
      <c r="B605" s="3" t="s">
        <v>3015</v>
      </c>
      <c r="C605" s="2">
        <v>1</v>
      </c>
      <c r="D605" s="3" t="s">
        <v>5889</v>
      </c>
      <c r="E605" s="1">
        <v>15770.7</v>
      </c>
      <c r="F605" s="1">
        <v>4808.3362088668464</v>
      </c>
      <c r="G605" s="5">
        <v>2776.0942045434986</v>
      </c>
      <c r="H605" s="1">
        <v>22709808</v>
      </c>
      <c r="I605" s="1">
        <v>6924004.1407682588</v>
      </c>
      <c r="J605">
        <v>3997575.654542638</v>
      </c>
      <c r="K605" s="1"/>
      <c r="L605" s="1"/>
    </row>
    <row r="606" spans="1:12">
      <c r="A606" s="6">
        <v>36348</v>
      </c>
      <c r="B606" s="3" t="s">
        <v>3015</v>
      </c>
      <c r="C606" s="2">
        <v>2</v>
      </c>
      <c r="D606" s="3" t="s">
        <v>5889</v>
      </c>
      <c r="E606" s="1">
        <v>13460.85</v>
      </c>
      <c r="F606" s="1"/>
      <c r="G606" s="5"/>
      <c r="H606" s="1">
        <v>19383624</v>
      </c>
      <c r="I606" s="1"/>
      <c r="K606" s="1"/>
      <c r="L606" s="1"/>
    </row>
    <row r="607" spans="1:12">
      <c r="A607" s="6">
        <v>36348</v>
      </c>
      <c r="B607" s="3" t="s">
        <v>3015</v>
      </c>
      <c r="C607" s="2">
        <v>3</v>
      </c>
      <c r="D607" s="3" t="s">
        <v>5889</v>
      </c>
      <c r="E607" s="1">
        <v>6531.3</v>
      </c>
      <c r="F607" s="1"/>
      <c r="G607" s="5"/>
      <c r="H607" s="1">
        <v>9405072</v>
      </c>
      <c r="I607" s="1"/>
      <c r="K607" s="1"/>
      <c r="L607" s="1"/>
    </row>
    <row r="608" spans="1:12">
      <c r="A608" s="6">
        <v>36355</v>
      </c>
      <c r="B608" s="3" t="s">
        <v>3015</v>
      </c>
      <c r="C608" s="2">
        <v>1</v>
      </c>
      <c r="D608" s="3" t="s">
        <v>5889</v>
      </c>
      <c r="E608" s="1">
        <v>6292.35</v>
      </c>
      <c r="F608" s="1">
        <v>1335.9689854184471</v>
      </c>
      <c r="G608" s="5">
        <v>771.32205336033167</v>
      </c>
      <c r="H608" s="1">
        <v>9060984</v>
      </c>
      <c r="I608" s="1">
        <v>1923795.3390025666</v>
      </c>
      <c r="J608">
        <v>1110703.7568388793</v>
      </c>
      <c r="K608" s="1"/>
      <c r="L608" s="1"/>
    </row>
    <row r="609" spans="1:12">
      <c r="A609" s="6">
        <v>36355</v>
      </c>
      <c r="B609" s="3" t="s">
        <v>3015</v>
      </c>
      <c r="C609" s="2">
        <v>2</v>
      </c>
      <c r="D609" s="3" t="s">
        <v>5889</v>
      </c>
      <c r="E609" s="1">
        <v>8681.85</v>
      </c>
      <c r="F609" s="1"/>
      <c r="G609" s="5"/>
      <c r="H609" s="1">
        <v>12501864</v>
      </c>
      <c r="I609" s="1"/>
      <c r="K609" s="1"/>
      <c r="L609" s="1"/>
    </row>
    <row r="610" spans="1:12">
      <c r="A610" s="6">
        <v>36355</v>
      </c>
      <c r="B610" s="3" t="s">
        <v>3015</v>
      </c>
      <c r="C610" s="2">
        <v>3</v>
      </c>
      <c r="D610" s="3" t="s">
        <v>5889</v>
      </c>
      <c r="E610" s="1">
        <v>8522.5499999999993</v>
      </c>
      <c r="F610" s="1"/>
      <c r="G610" s="5"/>
      <c r="H610" s="1">
        <v>12272472.000000002</v>
      </c>
      <c r="I610" s="1"/>
      <c r="K610" s="1"/>
      <c r="L610" s="1"/>
    </row>
    <row r="611" spans="1:12">
      <c r="A611" s="6">
        <v>36362</v>
      </c>
      <c r="B611" s="3" t="s">
        <v>3015</v>
      </c>
      <c r="C611" s="2">
        <v>1</v>
      </c>
      <c r="D611" s="3" t="s">
        <v>5889</v>
      </c>
      <c r="E611" s="1">
        <v>23417.1</v>
      </c>
      <c r="F611" s="1">
        <v>3846.6359819327863</v>
      </c>
      <c r="G611" s="5">
        <v>2220.8563196433947</v>
      </c>
      <c r="H611" s="1">
        <v>33720624</v>
      </c>
      <c r="I611" s="1">
        <v>5539155.8139832104</v>
      </c>
      <c r="J611">
        <v>3198033.1002864875</v>
      </c>
      <c r="K611" s="1"/>
      <c r="L611" s="1"/>
    </row>
    <row r="612" spans="1:12">
      <c r="A612" s="6">
        <v>36362</v>
      </c>
      <c r="B612" s="3" t="s">
        <v>3015</v>
      </c>
      <c r="C612" s="2">
        <v>2</v>
      </c>
      <c r="D612" s="3" t="s">
        <v>5889</v>
      </c>
      <c r="E612" s="1">
        <v>17284.05</v>
      </c>
      <c r="F612" s="1"/>
      <c r="G612" s="5"/>
      <c r="H612" s="1">
        <v>24889032</v>
      </c>
      <c r="I612" s="1"/>
      <c r="K612" s="1"/>
      <c r="L612" s="1"/>
    </row>
    <row r="613" spans="1:12">
      <c r="A613" s="6">
        <v>36362</v>
      </c>
      <c r="B613" s="3" t="s">
        <v>3015</v>
      </c>
      <c r="C613" s="2">
        <v>3</v>
      </c>
      <c r="D613" s="3" t="s">
        <v>5889</v>
      </c>
      <c r="E613" s="1">
        <v>16328.25</v>
      </c>
      <c r="F613" s="1"/>
      <c r="G613" s="5"/>
      <c r="H613" s="1">
        <v>23512680</v>
      </c>
      <c r="I613" s="1"/>
      <c r="K613" s="1"/>
      <c r="L613" s="1"/>
    </row>
    <row r="614" spans="1:12">
      <c r="A614" s="6">
        <v>36365</v>
      </c>
      <c r="B614" s="3" t="s">
        <v>3015</v>
      </c>
      <c r="C614" s="2">
        <v>1</v>
      </c>
      <c r="D614" s="3" t="s">
        <v>5889</v>
      </c>
      <c r="E614" s="1">
        <v>14674.2</v>
      </c>
      <c r="F614" s="1">
        <v>1663.0423716790854</v>
      </c>
      <c r="G614" s="5">
        <v>960.15796096267366</v>
      </c>
      <c r="H614" s="1">
        <v>16948701</v>
      </c>
      <c r="I614" s="1">
        <v>1920813.9392893435</v>
      </c>
      <c r="J614">
        <v>1108982.4449118881</v>
      </c>
      <c r="K614" s="1"/>
      <c r="L614" s="1"/>
    </row>
    <row r="615" spans="1:12">
      <c r="A615" s="6">
        <v>36365</v>
      </c>
      <c r="B615" s="3" t="s">
        <v>3015</v>
      </c>
      <c r="C615" s="2">
        <v>2</v>
      </c>
      <c r="D615" s="3" t="s">
        <v>5889</v>
      </c>
      <c r="E615" s="1">
        <v>17450.400000000001</v>
      </c>
      <c r="F615" s="1"/>
      <c r="G615" s="5"/>
      <c r="H615" s="1">
        <v>20155211.999999996</v>
      </c>
      <c r="I615" s="1"/>
      <c r="K615" s="1"/>
      <c r="L615" s="1"/>
    </row>
    <row r="616" spans="1:12">
      <c r="A616" s="6">
        <v>36365</v>
      </c>
      <c r="B616" s="3" t="s">
        <v>3015</v>
      </c>
      <c r="C616" s="2">
        <v>3</v>
      </c>
      <c r="D616" s="3" t="s">
        <v>5889</v>
      </c>
      <c r="E616" s="1">
        <v>17648.7</v>
      </c>
      <c r="F616" s="1"/>
      <c r="G616" s="5"/>
      <c r="H616" s="1">
        <v>20384248.5</v>
      </c>
      <c r="I616" s="1"/>
      <c r="K616" s="1"/>
      <c r="L616" s="1"/>
    </row>
    <row r="617" spans="1:12">
      <c r="A617" s="6">
        <v>36376</v>
      </c>
      <c r="B617" s="3" t="s">
        <v>3015</v>
      </c>
      <c r="C617" s="2">
        <v>1</v>
      </c>
      <c r="D617" s="3" t="s">
        <v>5889</v>
      </c>
      <c r="E617" s="1">
        <v>1090.6500000000001</v>
      </c>
      <c r="F617" s="1">
        <v>1060.1788870280336</v>
      </c>
      <c r="G617" s="5">
        <v>612.0945658147931</v>
      </c>
      <c r="H617" s="1">
        <v>1572717.3</v>
      </c>
      <c r="I617" s="1">
        <v>1528777.9550944243</v>
      </c>
      <c r="J617">
        <v>882640.36390493158</v>
      </c>
      <c r="K617" s="1"/>
      <c r="L617" s="1"/>
    </row>
    <row r="618" spans="1:12">
      <c r="A618" s="6">
        <v>36376</v>
      </c>
      <c r="B618" s="3" t="s">
        <v>3015</v>
      </c>
      <c r="C618" s="2">
        <v>2</v>
      </c>
      <c r="D618" s="3" t="s">
        <v>5889</v>
      </c>
      <c r="E618" s="1">
        <v>2478.75</v>
      </c>
      <c r="F618" s="1"/>
      <c r="G618" s="5"/>
      <c r="H618" s="1">
        <v>3574357.5</v>
      </c>
      <c r="I618" s="1"/>
      <c r="K618" s="1"/>
      <c r="L618" s="1"/>
    </row>
    <row r="619" spans="1:12">
      <c r="A619" s="6">
        <v>36376</v>
      </c>
      <c r="B619" s="3" t="s">
        <v>3015</v>
      </c>
      <c r="C619" s="2">
        <v>3</v>
      </c>
      <c r="D619" s="3" t="s">
        <v>5889</v>
      </c>
      <c r="E619" s="1">
        <v>3172.8</v>
      </c>
      <c r="F619" s="1"/>
      <c r="G619" s="5"/>
      <c r="H619" s="1">
        <v>4575177.5999999996</v>
      </c>
      <c r="I619" s="1"/>
      <c r="K619" s="1"/>
      <c r="L619" s="1"/>
    </row>
    <row r="620" spans="1:12">
      <c r="A620" s="6">
        <v>36383</v>
      </c>
      <c r="B620" s="3" t="s">
        <v>3015</v>
      </c>
      <c r="C620" s="2">
        <v>1</v>
      </c>
      <c r="D620" s="3" t="s">
        <v>5889</v>
      </c>
      <c r="E620" s="1">
        <v>4141.8</v>
      </c>
      <c r="F620" s="1">
        <v>459.85948940953693</v>
      </c>
      <c r="G620" s="5">
        <v>265.5</v>
      </c>
      <c r="H620" s="1">
        <v>5972475.6000000006</v>
      </c>
      <c r="I620" s="1">
        <v>663117.38372855226</v>
      </c>
      <c r="J620">
        <v>382851</v>
      </c>
      <c r="K620" s="1"/>
      <c r="L620" s="1"/>
    </row>
    <row r="621" spans="1:12">
      <c r="A621" s="6">
        <v>36383</v>
      </c>
      <c r="B621" s="3" t="s">
        <v>3015</v>
      </c>
      <c r="C621" s="2">
        <v>2</v>
      </c>
      <c r="D621" s="3" t="s">
        <v>5889</v>
      </c>
      <c r="E621" s="1">
        <v>4938.3</v>
      </c>
      <c r="F621" s="1"/>
      <c r="G621" s="5"/>
      <c r="H621" s="1">
        <v>7121028.6000000006</v>
      </c>
      <c r="I621" s="1"/>
      <c r="K621" s="1"/>
      <c r="L621" s="1"/>
    </row>
    <row r="622" spans="1:12">
      <c r="A622" s="6">
        <v>36383</v>
      </c>
      <c r="B622" s="3" t="s">
        <v>3015</v>
      </c>
      <c r="C622" s="2">
        <v>3</v>
      </c>
      <c r="D622" s="3" t="s">
        <v>5889</v>
      </c>
      <c r="E622" s="1">
        <v>4938.3</v>
      </c>
      <c r="F622" s="1"/>
      <c r="G622" s="5"/>
      <c r="H622" s="1">
        <v>7121028.6000000006</v>
      </c>
      <c r="I622" s="1"/>
      <c r="K622" s="1"/>
      <c r="L622" s="1"/>
    </row>
    <row r="623" spans="1:12">
      <c r="A623" s="6">
        <v>36390</v>
      </c>
      <c r="B623" s="3" t="s">
        <v>3015</v>
      </c>
      <c r="C623" s="2">
        <v>1</v>
      </c>
      <c r="D623" s="3" t="s">
        <v>5889</v>
      </c>
      <c r="E623" s="1">
        <v>2776.2</v>
      </c>
      <c r="F623" s="1">
        <v>262.32624249205406</v>
      </c>
      <c r="G623" s="5">
        <v>151.45412671829047</v>
      </c>
      <c r="H623" s="1">
        <v>4003280.4</v>
      </c>
      <c r="I623" s="1">
        <v>378274.44167354191</v>
      </c>
      <c r="J623">
        <v>218396.85072777481</v>
      </c>
      <c r="K623" s="1"/>
      <c r="L623" s="1"/>
    </row>
    <row r="624" spans="1:12">
      <c r="A624" s="6">
        <v>36390</v>
      </c>
      <c r="B624" s="3" t="s">
        <v>3015</v>
      </c>
      <c r="C624" s="2">
        <v>2</v>
      </c>
      <c r="D624" s="3" t="s">
        <v>5889</v>
      </c>
      <c r="E624" s="1">
        <v>3172.8</v>
      </c>
      <c r="F624" s="1"/>
      <c r="G624" s="5"/>
      <c r="H624" s="1">
        <v>4575177.5999999996</v>
      </c>
      <c r="I624" s="1"/>
      <c r="K624" s="1"/>
      <c r="L624" s="1"/>
    </row>
    <row r="625" spans="1:12">
      <c r="A625" s="6">
        <v>36390</v>
      </c>
      <c r="B625" s="3" t="s">
        <v>3015</v>
      </c>
      <c r="C625" s="2">
        <v>3</v>
      </c>
      <c r="D625" s="3" t="s">
        <v>5889</v>
      </c>
      <c r="E625" s="1">
        <v>2677.05</v>
      </c>
      <c r="F625" s="1"/>
      <c r="G625" s="5"/>
      <c r="H625" s="1">
        <v>3860306.1</v>
      </c>
      <c r="I625" s="1"/>
      <c r="K625" s="1"/>
      <c r="L625" s="1"/>
    </row>
    <row r="626" spans="1:12">
      <c r="A626" s="6">
        <v>36308</v>
      </c>
      <c r="B626" s="3" t="s">
        <v>3015</v>
      </c>
      <c r="C626" s="2">
        <v>1</v>
      </c>
      <c r="D626" s="3" t="s">
        <v>6247</v>
      </c>
      <c r="E626" s="1">
        <v>7932</v>
      </c>
      <c r="F626" s="1">
        <v>4218.6353993323482</v>
      </c>
      <c r="G626" s="5">
        <v>2435.6302834174157</v>
      </c>
      <c r="H626" s="1">
        <v>2865038.4</v>
      </c>
      <c r="I626" s="1">
        <v>1523771.1062388441</v>
      </c>
      <c r="J626">
        <v>879749.65837037051</v>
      </c>
      <c r="K626" s="1"/>
      <c r="L626" s="1"/>
    </row>
    <row r="627" spans="1:12">
      <c r="A627" s="6">
        <v>36308</v>
      </c>
      <c r="B627" s="3" t="s">
        <v>3015</v>
      </c>
      <c r="C627" s="2">
        <v>2</v>
      </c>
      <c r="D627" s="3" t="s">
        <v>6247</v>
      </c>
      <c r="E627" s="1">
        <v>11798.85</v>
      </c>
      <c r="F627" s="1"/>
      <c r="G627" s="5"/>
      <c r="H627" s="1">
        <v>4261744.62</v>
      </c>
      <c r="I627" s="1"/>
      <c r="K627" s="1"/>
      <c r="L627" s="1"/>
    </row>
    <row r="628" spans="1:12">
      <c r="A628" s="6">
        <v>36308</v>
      </c>
      <c r="B628" s="3" t="s">
        <v>3015</v>
      </c>
      <c r="C628" s="2">
        <v>3</v>
      </c>
      <c r="D628" s="3" t="s">
        <v>6247</v>
      </c>
      <c r="E628" s="1">
        <v>16359.75</v>
      </c>
      <c r="F628" s="1"/>
      <c r="G628" s="5"/>
      <c r="H628" s="1">
        <v>5909141.7000000002</v>
      </c>
      <c r="I628" s="1"/>
      <c r="K628" s="1"/>
      <c r="L628" s="1"/>
    </row>
    <row r="629" spans="1:12">
      <c r="A629" s="6">
        <v>36313</v>
      </c>
      <c r="B629" s="3" t="s">
        <v>3015</v>
      </c>
      <c r="C629" s="2">
        <v>1</v>
      </c>
      <c r="D629" s="3" t="s">
        <v>6247</v>
      </c>
      <c r="E629" s="1">
        <v>21813</v>
      </c>
      <c r="F629" s="1">
        <v>3097.5450214645793</v>
      </c>
      <c r="G629" s="5">
        <v>1788.3684519695601</v>
      </c>
      <c r="H629" s="1">
        <v>7878855.5999999996</v>
      </c>
      <c r="I629" s="1">
        <v>1118833.2617530059</v>
      </c>
      <c r="J629">
        <v>645958.68485140498</v>
      </c>
      <c r="K629" s="1"/>
      <c r="L629" s="1"/>
    </row>
    <row r="630" spans="1:12">
      <c r="A630" s="6">
        <v>36313</v>
      </c>
      <c r="B630" s="3" t="s">
        <v>3015</v>
      </c>
      <c r="C630" s="2">
        <v>2</v>
      </c>
      <c r="D630" s="3" t="s">
        <v>6247</v>
      </c>
      <c r="E630" s="1">
        <v>16657.2</v>
      </c>
      <c r="F630" s="1"/>
      <c r="G630" s="5"/>
      <c r="H630" s="1">
        <v>6016580.6399999997</v>
      </c>
      <c r="I630" s="1"/>
      <c r="K630" s="1"/>
      <c r="L630" s="1"/>
    </row>
    <row r="631" spans="1:12">
      <c r="A631" s="6">
        <v>36313</v>
      </c>
      <c r="B631" s="3" t="s">
        <v>3015</v>
      </c>
      <c r="C631" s="2">
        <v>3</v>
      </c>
      <c r="D631" s="3" t="s">
        <v>6247</v>
      </c>
      <c r="E631" s="1">
        <v>16260.6</v>
      </c>
      <c r="F631" s="1"/>
      <c r="G631" s="5"/>
      <c r="H631" s="1">
        <v>5873328.7199999997</v>
      </c>
      <c r="I631" s="1"/>
      <c r="K631" s="1"/>
      <c r="L631" s="1"/>
    </row>
    <row r="632" spans="1:12">
      <c r="A632" s="6">
        <v>36320</v>
      </c>
      <c r="B632" s="3" t="s">
        <v>3015</v>
      </c>
      <c r="C632" s="2">
        <v>1</v>
      </c>
      <c r="D632" s="3" t="s">
        <v>6247</v>
      </c>
      <c r="E632" s="1">
        <v>14575.05</v>
      </c>
      <c r="F632" s="1">
        <v>2338.6232311982199</v>
      </c>
      <c r="G632" s="5">
        <v>1350.2047520654048</v>
      </c>
      <c r="H632" s="1">
        <v>5264508.0599999996</v>
      </c>
      <c r="I632" s="1">
        <v>844710.71110879711</v>
      </c>
      <c r="J632">
        <v>487693.95644602424</v>
      </c>
      <c r="K632" s="1"/>
      <c r="L632" s="1"/>
    </row>
    <row r="633" spans="1:12">
      <c r="A633" s="6">
        <v>36320</v>
      </c>
      <c r="B633" s="3" t="s">
        <v>3015</v>
      </c>
      <c r="C633" s="2">
        <v>2</v>
      </c>
      <c r="D633" s="3" t="s">
        <v>6247</v>
      </c>
      <c r="E633" s="1">
        <v>11898</v>
      </c>
      <c r="F633" s="1"/>
      <c r="G633" s="5"/>
      <c r="H633" s="1">
        <v>4297557.5999999996</v>
      </c>
      <c r="I633" s="1"/>
      <c r="K633" s="1"/>
      <c r="L633" s="1"/>
    </row>
    <row r="634" spans="1:12">
      <c r="A634" s="6">
        <v>36320</v>
      </c>
      <c r="B634" s="3" t="s">
        <v>3015</v>
      </c>
      <c r="C634" s="2">
        <v>3</v>
      </c>
      <c r="D634" s="3" t="s">
        <v>6247</v>
      </c>
      <c r="E634" s="1">
        <v>9915</v>
      </c>
      <c r="F634" s="1"/>
      <c r="G634" s="5"/>
      <c r="H634" s="1">
        <v>3581298</v>
      </c>
      <c r="I634" s="1"/>
      <c r="K634" s="1"/>
      <c r="L634" s="1"/>
    </row>
    <row r="635" spans="1:12">
      <c r="A635" s="6">
        <v>36327</v>
      </c>
      <c r="B635" s="3" t="s">
        <v>3015</v>
      </c>
      <c r="C635" s="2">
        <v>1</v>
      </c>
      <c r="D635" s="3" t="s">
        <v>6247</v>
      </c>
      <c r="E635" s="1">
        <v>2082.15</v>
      </c>
      <c r="F635" s="1">
        <v>660.17323294723303</v>
      </c>
      <c r="G635" s="5">
        <v>381.15119375387053</v>
      </c>
      <c r="H635" s="1">
        <v>752072.58</v>
      </c>
      <c r="I635" s="1">
        <v>238454.57174054021</v>
      </c>
      <c r="J635">
        <v>137671.81118389784</v>
      </c>
      <c r="K635" s="1"/>
      <c r="L635" s="1"/>
    </row>
    <row r="636" spans="1:12">
      <c r="A636" s="6">
        <v>36327</v>
      </c>
      <c r="B636" s="3" t="s">
        <v>3015</v>
      </c>
      <c r="C636" s="2">
        <v>2</v>
      </c>
      <c r="D636" s="3" t="s">
        <v>6247</v>
      </c>
      <c r="E636" s="1">
        <v>3371.1</v>
      </c>
      <c r="F636" s="1"/>
      <c r="G636" s="5"/>
      <c r="H636" s="1">
        <v>1217641.32</v>
      </c>
      <c r="I636" s="1"/>
      <c r="K636" s="1"/>
      <c r="L636" s="1"/>
    </row>
    <row r="637" spans="1:12">
      <c r="A637" s="6">
        <v>36327</v>
      </c>
      <c r="B637" s="3" t="s">
        <v>3015</v>
      </c>
      <c r="C637" s="2">
        <v>3</v>
      </c>
      <c r="D637" s="3" t="s">
        <v>6247</v>
      </c>
      <c r="E637" s="1">
        <v>2478.75</v>
      </c>
      <c r="F637" s="1"/>
      <c r="G637" s="5"/>
      <c r="H637" s="1">
        <v>895324.5</v>
      </c>
      <c r="I637" s="1"/>
      <c r="K637" s="1"/>
      <c r="L637" s="1"/>
    </row>
    <row r="638" spans="1:12">
      <c r="A638" s="6">
        <v>36334</v>
      </c>
      <c r="B638" s="3" t="s">
        <v>3015</v>
      </c>
      <c r="C638" s="2">
        <v>1</v>
      </c>
      <c r="D638" s="3" t="s">
        <v>6247</v>
      </c>
      <c r="E638" s="1">
        <v>1189.8</v>
      </c>
      <c r="F638" s="1">
        <v>572.44279190151383</v>
      </c>
      <c r="G638" s="5">
        <v>330.5</v>
      </c>
      <c r="H638" s="1">
        <v>429755.76</v>
      </c>
      <c r="I638" s="1">
        <v>206766.33643482675</v>
      </c>
      <c r="J638">
        <v>119376.6</v>
      </c>
      <c r="K638" s="1"/>
      <c r="L638" s="1"/>
    </row>
    <row r="639" spans="1:12">
      <c r="A639" s="6">
        <v>36334</v>
      </c>
      <c r="B639" s="3" t="s">
        <v>3015</v>
      </c>
      <c r="C639" s="2">
        <v>2</v>
      </c>
      <c r="D639" s="3" t="s">
        <v>6247</v>
      </c>
      <c r="E639" s="1">
        <v>1189.8</v>
      </c>
      <c r="F639" s="1"/>
      <c r="G639" s="5"/>
      <c r="H639" s="1">
        <v>429755.76</v>
      </c>
      <c r="I639" s="1"/>
      <c r="K639" s="1"/>
      <c r="L639" s="1"/>
    </row>
    <row r="640" spans="1:12">
      <c r="A640" s="6">
        <v>36334</v>
      </c>
      <c r="B640" s="3" t="s">
        <v>3015</v>
      </c>
      <c r="C640" s="2">
        <v>3</v>
      </c>
      <c r="D640" s="3" t="s">
        <v>6247</v>
      </c>
      <c r="E640" s="1">
        <v>2181.3000000000002</v>
      </c>
      <c r="F640" s="1"/>
      <c r="G640" s="5"/>
      <c r="H640" s="1">
        <v>787885.56</v>
      </c>
      <c r="I640" s="1"/>
      <c r="K640" s="1"/>
      <c r="L640" s="1"/>
    </row>
    <row r="641" spans="1:12">
      <c r="A641" s="6">
        <v>36341</v>
      </c>
      <c r="B641" s="3" t="s">
        <v>3015</v>
      </c>
      <c r="C641" s="2">
        <v>1</v>
      </c>
      <c r="D641" s="3" t="s">
        <v>6247</v>
      </c>
      <c r="E641" s="1">
        <v>793.2</v>
      </c>
      <c r="F641" s="1">
        <v>206.39718384706705</v>
      </c>
      <c r="G641" s="5">
        <v>119.16346965408485</v>
      </c>
      <c r="H641" s="1">
        <v>286503.84000000003</v>
      </c>
      <c r="I641" s="1">
        <v>74550.662805560627</v>
      </c>
      <c r="J641">
        <v>43041.845239055452</v>
      </c>
      <c r="K641" s="1"/>
      <c r="L641" s="1"/>
    </row>
    <row r="642" spans="1:12">
      <c r="A642" s="6">
        <v>36341</v>
      </c>
      <c r="B642" s="3" t="s">
        <v>3015</v>
      </c>
      <c r="C642" s="2">
        <v>2</v>
      </c>
      <c r="D642" s="3" t="s">
        <v>6247</v>
      </c>
      <c r="E642" s="1">
        <v>694.05</v>
      </c>
      <c r="F642" s="1"/>
      <c r="G642" s="5"/>
      <c r="H642" s="1">
        <v>250690.86</v>
      </c>
      <c r="I642" s="1"/>
      <c r="K642" s="1"/>
      <c r="L642" s="1"/>
    </row>
    <row r="643" spans="1:12">
      <c r="A643" s="6">
        <v>36341</v>
      </c>
      <c r="B643" s="3" t="s">
        <v>3015</v>
      </c>
      <c r="C643" s="2">
        <v>3</v>
      </c>
      <c r="D643" s="3" t="s">
        <v>6247</v>
      </c>
      <c r="E643" s="1">
        <v>396.6</v>
      </c>
      <c r="F643" s="1"/>
      <c r="G643" s="5"/>
      <c r="H643" s="1">
        <v>143251.92000000001</v>
      </c>
      <c r="I643" s="1"/>
      <c r="K643" s="1"/>
      <c r="L643" s="1"/>
    </row>
    <row r="644" spans="1:12">
      <c r="A644" s="6">
        <v>36348</v>
      </c>
      <c r="B644" s="3" t="s">
        <v>3015</v>
      </c>
      <c r="C644" s="2">
        <v>1</v>
      </c>
      <c r="D644" s="3" t="s">
        <v>6247</v>
      </c>
      <c r="E644" s="1">
        <v>4380.75</v>
      </c>
      <c r="F644" s="1">
        <v>1039.5265905689955</v>
      </c>
      <c r="G644" s="5">
        <v>600.17095689478344</v>
      </c>
      <c r="H644" s="1">
        <v>3495838.5</v>
      </c>
      <c r="I644" s="1">
        <v>829542.21927405836</v>
      </c>
      <c r="J644">
        <v>478936.42360203719</v>
      </c>
      <c r="K644" s="1"/>
      <c r="L644" s="1"/>
    </row>
    <row r="645" spans="1:12">
      <c r="A645" s="6">
        <v>36348</v>
      </c>
      <c r="B645" s="3" t="s">
        <v>3015</v>
      </c>
      <c r="C645" s="2">
        <v>2</v>
      </c>
      <c r="D645" s="3" t="s">
        <v>6247</v>
      </c>
      <c r="E645" s="1">
        <v>2389.5</v>
      </c>
      <c r="F645" s="1"/>
      <c r="G645" s="5"/>
      <c r="H645" s="1">
        <v>1906821</v>
      </c>
      <c r="I645" s="1"/>
      <c r="K645" s="41"/>
      <c r="L645" s="1"/>
    </row>
    <row r="646" spans="1:12">
      <c r="A646" s="6">
        <v>36348</v>
      </c>
      <c r="B646" s="3" t="s">
        <v>3015</v>
      </c>
      <c r="C646" s="2">
        <v>3</v>
      </c>
      <c r="D646" s="3" t="s">
        <v>6247</v>
      </c>
      <c r="E646" s="1">
        <v>3902.85</v>
      </c>
      <c r="F646" s="1"/>
      <c r="G646" s="5"/>
      <c r="H646" s="1">
        <v>3114474.3</v>
      </c>
      <c r="I646" s="1"/>
      <c r="K646" s="41"/>
      <c r="L646" s="1"/>
    </row>
    <row r="647" spans="1:12">
      <c r="A647" s="6">
        <v>36355</v>
      </c>
      <c r="B647" s="3" t="s">
        <v>3015</v>
      </c>
      <c r="C647" s="2">
        <v>1</v>
      </c>
      <c r="D647" s="3" t="s">
        <v>6247</v>
      </c>
      <c r="E647" s="1">
        <v>1991.25</v>
      </c>
      <c r="F647" s="1">
        <v>438.67799409133795</v>
      </c>
      <c r="G647" s="5">
        <v>253.27085797619904</v>
      </c>
      <c r="H647" s="1">
        <v>2458795.5</v>
      </c>
      <c r="I647" s="1">
        <v>541679.58710398409</v>
      </c>
      <c r="J647">
        <v>312738.85542901058</v>
      </c>
      <c r="K647" s="1"/>
      <c r="L647" s="1"/>
    </row>
    <row r="648" spans="1:12">
      <c r="A648" s="6">
        <v>36355</v>
      </c>
      <c r="B648" s="3" t="s">
        <v>3015</v>
      </c>
      <c r="C648" s="2">
        <v>2</v>
      </c>
      <c r="D648" s="3" t="s">
        <v>6247</v>
      </c>
      <c r="E648" s="1">
        <v>1115.0999999999999</v>
      </c>
      <c r="F648" s="1"/>
      <c r="G648" s="5"/>
      <c r="H648" s="1">
        <v>1376925.48</v>
      </c>
      <c r="I648" s="1"/>
      <c r="K648" s="41"/>
      <c r="L648" s="1"/>
    </row>
    <row r="649" spans="1:12">
      <c r="A649" s="6">
        <v>36355</v>
      </c>
      <c r="B649" s="3" t="s">
        <v>3015</v>
      </c>
      <c r="C649" s="2">
        <v>3</v>
      </c>
      <c r="D649" s="3" t="s">
        <v>6247</v>
      </c>
      <c r="E649" s="1">
        <v>1593</v>
      </c>
      <c r="F649" s="1"/>
      <c r="G649" s="5"/>
      <c r="H649" s="1">
        <v>1967036.4</v>
      </c>
      <c r="I649" s="1"/>
      <c r="K649" s="41"/>
      <c r="L649" s="1"/>
    </row>
    <row r="650" spans="1:12">
      <c r="A650" s="6">
        <v>36362</v>
      </c>
      <c r="B650" s="3" t="s">
        <v>3015</v>
      </c>
      <c r="C650" s="2">
        <v>1</v>
      </c>
      <c r="D650" s="3" t="s">
        <v>6247</v>
      </c>
      <c r="E650" s="1">
        <v>796.5</v>
      </c>
      <c r="F650" s="1">
        <v>275.91569364572217</v>
      </c>
      <c r="G650" s="5">
        <v>159.30000000000001</v>
      </c>
      <c r="H650" s="1">
        <v>421507.8</v>
      </c>
      <c r="I650" s="1">
        <v>146014.58507731615</v>
      </c>
      <c r="J650">
        <v>84301.56</v>
      </c>
      <c r="K650" s="1"/>
      <c r="L650" s="1"/>
    </row>
    <row r="651" spans="1:12">
      <c r="A651" s="6">
        <v>36362</v>
      </c>
      <c r="B651" s="3" t="s">
        <v>3015</v>
      </c>
      <c r="C651" s="2">
        <v>2</v>
      </c>
      <c r="D651" s="3" t="s">
        <v>6247</v>
      </c>
      <c r="E651" s="1">
        <v>318.60000000000002</v>
      </c>
      <c r="F651" s="1"/>
      <c r="G651" s="5"/>
      <c r="H651" s="1">
        <v>168603.12</v>
      </c>
      <c r="I651" s="1"/>
      <c r="K651" s="41"/>
      <c r="L651" s="1"/>
    </row>
    <row r="652" spans="1:12">
      <c r="A652" s="6">
        <v>36362</v>
      </c>
      <c r="B652" s="3" t="s">
        <v>3015</v>
      </c>
      <c r="C652" s="2">
        <v>3</v>
      </c>
      <c r="D652" s="3" t="s">
        <v>6247</v>
      </c>
      <c r="E652" s="1">
        <v>318.60000000000002</v>
      </c>
      <c r="F652" s="1"/>
      <c r="G652" s="5"/>
      <c r="H652" s="1">
        <v>168603.12</v>
      </c>
      <c r="I652" s="1"/>
      <c r="K652" s="41"/>
      <c r="L652" s="1"/>
    </row>
    <row r="653" spans="1:12">
      <c r="A653" s="6">
        <v>36365</v>
      </c>
      <c r="B653" s="3" t="s">
        <v>3015</v>
      </c>
      <c r="C653" s="2">
        <v>1</v>
      </c>
      <c r="D653" s="3" t="s">
        <v>6247</v>
      </c>
      <c r="E653" s="1">
        <v>892.35</v>
      </c>
      <c r="F653" s="1">
        <v>228.97711676060558</v>
      </c>
      <c r="G653" s="5">
        <v>132.19999999999999</v>
      </c>
      <c r="H653" s="1">
        <v>127427.58</v>
      </c>
      <c r="I653" s="1">
        <v>32697.932273414481</v>
      </c>
      <c r="J653">
        <v>18878.16</v>
      </c>
      <c r="K653" s="1"/>
      <c r="L653" s="1"/>
    </row>
    <row r="654" spans="1:12">
      <c r="A654" s="6">
        <v>36365</v>
      </c>
      <c r="B654" s="3" t="s">
        <v>3015</v>
      </c>
      <c r="C654" s="2">
        <v>2</v>
      </c>
      <c r="D654" s="3" t="s">
        <v>6247</v>
      </c>
      <c r="E654" s="1">
        <v>495.75</v>
      </c>
      <c r="F654" s="1"/>
      <c r="G654" s="5"/>
      <c r="H654" s="1">
        <v>70793.100000000006</v>
      </c>
      <c r="I654" s="1"/>
      <c r="K654" s="41"/>
      <c r="L654" s="1"/>
    </row>
    <row r="655" spans="1:12">
      <c r="A655" s="6">
        <v>36365</v>
      </c>
      <c r="B655" s="3" t="s">
        <v>3015</v>
      </c>
      <c r="C655" s="2">
        <v>3</v>
      </c>
      <c r="D655" s="3" t="s">
        <v>6247</v>
      </c>
      <c r="E655" s="1">
        <v>495.75</v>
      </c>
      <c r="F655" s="1"/>
      <c r="G655" s="5"/>
      <c r="H655" s="1">
        <v>70793.100000000006</v>
      </c>
      <c r="I655" s="1"/>
      <c r="K655" s="41"/>
      <c r="L655" s="1"/>
    </row>
    <row r="656" spans="1:12">
      <c r="A656" s="6">
        <v>36376</v>
      </c>
      <c r="B656" s="3" t="s">
        <v>3015</v>
      </c>
      <c r="C656" s="2">
        <v>1</v>
      </c>
      <c r="D656" s="3" t="s">
        <v>6247</v>
      </c>
      <c r="E656" s="1">
        <v>99.15</v>
      </c>
      <c r="F656" s="1">
        <v>400.70995433105975</v>
      </c>
      <c r="G656" s="5">
        <v>231.35</v>
      </c>
      <c r="H656" s="1">
        <v>25818.66</v>
      </c>
      <c r="I656" s="1">
        <v>104344.87210780795</v>
      </c>
      <c r="J656">
        <v>60243.54</v>
      </c>
      <c r="K656" s="1"/>
      <c r="L656" s="1"/>
    </row>
    <row r="657" spans="1:12">
      <c r="A657" s="6">
        <v>36376</v>
      </c>
      <c r="B657" s="3" t="s">
        <v>3015</v>
      </c>
      <c r="C657" s="2">
        <v>2</v>
      </c>
      <c r="D657" s="3" t="s">
        <v>6247</v>
      </c>
      <c r="E657" s="1">
        <v>793.2</v>
      </c>
      <c r="F657" s="1"/>
      <c r="G657" s="5"/>
      <c r="H657" s="1">
        <v>206549.28</v>
      </c>
      <c r="I657" s="1"/>
      <c r="K657" s="41"/>
      <c r="L657" s="1"/>
    </row>
    <row r="658" spans="1:12">
      <c r="A658" s="6">
        <v>36376</v>
      </c>
      <c r="B658" s="3" t="s">
        <v>3015</v>
      </c>
      <c r="C658" s="2">
        <v>3</v>
      </c>
      <c r="D658" s="3" t="s">
        <v>6247</v>
      </c>
      <c r="E658" s="1">
        <v>793.2</v>
      </c>
      <c r="F658" s="1"/>
      <c r="G658" s="5"/>
      <c r="H658" s="1">
        <v>206549.28</v>
      </c>
      <c r="I658" s="1"/>
      <c r="K658" s="41"/>
      <c r="L658" s="1"/>
    </row>
    <row r="659" spans="1:12">
      <c r="A659" s="6">
        <v>36383</v>
      </c>
      <c r="B659" s="3" t="s">
        <v>3015</v>
      </c>
      <c r="C659" s="2">
        <v>1</v>
      </c>
      <c r="D659" s="3" t="s">
        <v>6247</v>
      </c>
      <c r="E659" s="1">
        <v>398.25</v>
      </c>
      <c r="F659" s="1">
        <v>200.4481042564384</v>
      </c>
      <c r="G659" s="5">
        <v>115.72876695100489</v>
      </c>
      <c r="H659" s="1">
        <v>150538.5</v>
      </c>
      <c r="I659" s="1">
        <v>75769.383408933718</v>
      </c>
      <c r="J659">
        <v>43745.473907479849</v>
      </c>
      <c r="K659" s="1"/>
      <c r="L659" s="1"/>
    </row>
    <row r="660" spans="1:12">
      <c r="A660" s="6">
        <v>36383</v>
      </c>
      <c r="B660" s="3" t="s">
        <v>3015</v>
      </c>
      <c r="C660" s="2">
        <v>2</v>
      </c>
      <c r="D660" s="3" t="s">
        <v>6247</v>
      </c>
      <c r="E660" s="1">
        <v>796.5</v>
      </c>
      <c r="F660" s="1"/>
      <c r="G660" s="5"/>
      <c r="H660" s="1">
        <v>301077</v>
      </c>
      <c r="I660" s="1"/>
      <c r="K660" s="41"/>
      <c r="L660" s="1"/>
    </row>
    <row r="661" spans="1:12">
      <c r="A661" s="6">
        <v>36383</v>
      </c>
      <c r="B661" s="3" t="s">
        <v>3015</v>
      </c>
      <c r="C661" s="2">
        <v>3</v>
      </c>
      <c r="D661" s="3" t="s">
        <v>6247</v>
      </c>
      <c r="E661" s="1">
        <v>557.54999999999995</v>
      </c>
      <c r="F661" s="1"/>
      <c r="G661" s="5"/>
      <c r="H661" s="1">
        <v>210753.9</v>
      </c>
      <c r="I661" s="1"/>
      <c r="K661" s="41"/>
      <c r="L661" s="1"/>
    </row>
    <row r="662" spans="1:12">
      <c r="A662" s="6">
        <v>36390</v>
      </c>
      <c r="B662" s="3" t="s">
        <v>3015</v>
      </c>
      <c r="C662" s="2">
        <v>1</v>
      </c>
      <c r="D662" s="3" t="s">
        <v>6247</v>
      </c>
      <c r="E662" s="1">
        <v>594.9</v>
      </c>
      <c r="F662" s="1">
        <v>563.79076571011706</v>
      </c>
      <c r="G662" s="5">
        <v>325.50475034936136</v>
      </c>
      <c r="H662" s="1">
        <v>294832.44</v>
      </c>
      <c r="I662" s="1">
        <v>279414.70348593401</v>
      </c>
      <c r="J662">
        <v>161320.15427314347</v>
      </c>
      <c r="K662" s="41"/>
      <c r="L662" s="1"/>
    </row>
    <row r="663" spans="1:12">
      <c r="A663" s="6">
        <v>36390</v>
      </c>
      <c r="B663" s="3" t="s">
        <v>3015</v>
      </c>
      <c r="C663" s="2">
        <v>2</v>
      </c>
      <c r="D663" s="3" t="s">
        <v>6247</v>
      </c>
      <c r="E663" s="1">
        <v>1388.1</v>
      </c>
      <c r="F663" s="1"/>
      <c r="G663" s="5"/>
      <c r="H663" s="1">
        <v>687942.36</v>
      </c>
      <c r="I663" s="1"/>
      <c r="K663" s="41"/>
      <c r="L663" s="1"/>
    </row>
    <row r="664" spans="1:12">
      <c r="A664" s="6">
        <v>36390</v>
      </c>
      <c r="B664" s="3" t="s">
        <v>3015</v>
      </c>
      <c r="C664" s="2">
        <v>3</v>
      </c>
      <c r="D664" s="3" t="s">
        <v>6247</v>
      </c>
      <c r="E664" s="1">
        <v>1685.55</v>
      </c>
      <c r="F664" s="1"/>
      <c r="G664" s="5"/>
      <c r="H664" s="1">
        <v>835358.58</v>
      </c>
      <c r="I664" s="1"/>
      <c r="K664" s="41"/>
      <c r="L664" s="1"/>
    </row>
    <row r="665" spans="1:12">
      <c r="A665" s="6">
        <v>36308</v>
      </c>
      <c r="B665" s="3" t="s">
        <v>3015</v>
      </c>
      <c r="C665" s="2">
        <v>1</v>
      </c>
      <c r="D665" s="3" t="s">
        <v>3665</v>
      </c>
      <c r="E665" s="1">
        <v>0</v>
      </c>
      <c r="F665" s="1">
        <v>0</v>
      </c>
      <c r="G665" s="5">
        <v>0</v>
      </c>
      <c r="H665" s="1">
        <v>0</v>
      </c>
      <c r="I665" s="1">
        <v>0</v>
      </c>
      <c r="J665">
        <v>0</v>
      </c>
      <c r="K665" s="1"/>
      <c r="L665" s="1"/>
    </row>
    <row r="666" spans="1:12">
      <c r="A666" s="6">
        <v>36308</v>
      </c>
      <c r="B666" s="3" t="s">
        <v>3015</v>
      </c>
      <c r="C666" s="2">
        <v>2</v>
      </c>
      <c r="D666" s="3" t="s">
        <v>3665</v>
      </c>
      <c r="E666" s="1">
        <v>0</v>
      </c>
      <c r="F666" s="1"/>
      <c r="G666" s="5"/>
      <c r="H666" s="1">
        <v>0</v>
      </c>
      <c r="I666" s="1"/>
      <c r="K666" s="1"/>
      <c r="L666" s="1"/>
    </row>
    <row r="667" spans="1:12">
      <c r="A667" s="6">
        <v>36308</v>
      </c>
      <c r="B667" s="3" t="s">
        <v>3015</v>
      </c>
      <c r="C667" s="2">
        <v>3</v>
      </c>
      <c r="D667" s="3" t="s">
        <v>3665</v>
      </c>
      <c r="E667" s="1">
        <v>0</v>
      </c>
      <c r="F667" s="1"/>
      <c r="G667" s="5"/>
      <c r="H667" s="1">
        <v>0</v>
      </c>
      <c r="I667" s="1"/>
      <c r="K667" s="1"/>
      <c r="L667" s="1"/>
    </row>
    <row r="668" spans="1:12">
      <c r="A668" s="6">
        <v>36313</v>
      </c>
      <c r="B668" s="3" t="s">
        <v>3015</v>
      </c>
      <c r="C668" s="2">
        <v>1</v>
      </c>
      <c r="D668" s="3" t="s">
        <v>3665</v>
      </c>
      <c r="E668" s="1">
        <v>198.3</v>
      </c>
      <c r="F668" s="1">
        <v>0</v>
      </c>
      <c r="G668" s="5">
        <v>0</v>
      </c>
      <c r="H668" s="1">
        <v>932010</v>
      </c>
      <c r="I668" s="1">
        <v>0</v>
      </c>
      <c r="J668">
        <v>0</v>
      </c>
      <c r="K668" s="1"/>
      <c r="L668" s="1"/>
    </row>
    <row r="669" spans="1:12">
      <c r="A669" s="6">
        <v>36313</v>
      </c>
      <c r="B669" s="3" t="s">
        <v>3015</v>
      </c>
      <c r="C669" s="2">
        <v>2</v>
      </c>
      <c r="D669" s="3" t="s">
        <v>3665</v>
      </c>
      <c r="E669" s="1">
        <v>198.3</v>
      </c>
      <c r="F669" s="1"/>
      <c r="G669" s="5"/>
      <c r="H669" s="1">
        <v>932010</v>
      </c>
      <c r="I669" s="1"/>
      <c r="K669" s="1"/>
      <c r="L669" s="1"/>
    </row>
    <row r="670" spans="1:12">
      <c r="A670" s="6">
        <v>36313</v>
      </c>
      <c r="B670" s="3" t="s">
        <v>3015</v>
      </c>
      <c r="C670" s="2">
        <v>3</v>
      </c>
      <c r="D670" s="3" t="s">
        <v>3665</v>
      </c>
      <c r="E670" s="1">
        <v>198.3</v>
      </c>
      <c r="F670" s="1"/>
      <c r="G670" s="5"/>
      <c r="H670" s="1">
        <v>932010</v>
      </c>
      <c r="I670" s="1"/>
      <c r="K670" s="1"/>
      <c r="L670" s="1"/>
    </row>
    <row r="671" spans="1:12">
      <c r="A671" s="6">
        <v>36320</v>
      </c>
      <c r="B671" s="3" t="s">
        <v>3015</v>
      </c>
      <c r="C671" s="2">
        <v>1</v>
      </c>
      <c r="D671" s="3" t="s">
        <v>3665</v>
      </c>
      <c r="E671" s="1">
        <v>0</v>
      </c>
      <c r="F671" s="1">
        <v>0</v>
      </c>
      <c r="G671" s="5">
        <v>0</v>
      </c>
      <c r="H671" s="1">
        <v>0</v>
      </c>
      <c r="I671" s="1">
        <v>0</v>
      </c>
      <c r="J671">
        <v>0</v>
      </c>
      <c r="K671" s="1"/>
      <c r="L671" s="1"/>
    </row>
    <row r="672" spans="1:12">
      <c r="A672" s="6">
        <v>36320</v>
      </c>
      <c r="B672" s="3" t="s">
        <v>3015</v>
      </c>
      <c r="C672" s="2">
        <v>2</v>
      </c>
      <c r="D672" s="3" t="s">
        <v>3665</v>
      </c>
      <c r="E672" s="1">
        <v>0</v>
      </c>
      <c r="F672" s="1"/>
      <c r="G672" s="5"/>
      <c r="H672" s="1">
        <v>0</v>
      </c>
      <c r="I672" s="1"/>
      <c r="K672" s="1"/>
      <c r="L672" s="1"/>
    </row>
    <row r="673" spans="1:12">
      <c r="A673" s="6">
        <v>36320</v>
      </c>
      <c r="B673" s="3" t="s">
        <v>3015</v>
      </c>
      <c r="C673" s="2">
        <v>3</v>
      </c>
      <c r="D673" s="3" t="s">
        <v>3665</v>
      </c>
      <c r="E673" s="1">
        <v>0</v>
      </c>
      <c r="F673" s="1"/>
      <c r="G673" s="5"/>
      <c r="H673" s="1">
        <v>0</v>
      </c>
      <c r="I673" s="1"/>
      <c r="K673" s="1"/>
      <c r="L673" s="1"/>
    </row>
    <row r="674" spans="1:12">
      <c r="A674" s="6">
        <v>36327</v>
      </c>
      <c r="B674" s="3" t="s">
        <v>3015</v>
      </c>
      <c r="C674" s="2">
        <v>1</v>
      </c>
      <c r="D674" s="3" t="s">
        <v>3665</v>
      </c>
      <c r="E674" s="1">
        <v>0</v>
      </c>
      <c r="F674" s="1">
        <v>114.48855838030278</v>
      </c>
      <c r="G674" s="5">
        <v>66.099999999999994</v>
      </c>
      <c r="H674" s="1">
        <v>0</v>
      </c>
      <c r="I674" s="1">
        <v>538096.22438742314</v>
      </c>
      <c r="J674">
        <v>310670</v>
      </c>
      <c r="K674" s="1"/>
      <c r="L674" s="1"/>
    </row>
    <row r="675" spans="1:12">
      <c r="A675" s="6">
        <v>36327</v>
      </c>
      <c r="B675" s="3" t="s">
        <v>3015</v>
      </c>
      <c r="C675" s="2">
        <v>2</v>
      </c>
      <c r="D675" s="3" t="s">
        <v>3665</v>
      </c>
      <c r="E675" s="1">
        <v>0</v>
      </c>
      <c r="F675" s="1"/>
      <c r="G675" s="5"/>
      <c r="H675" s="1">
        <v>0</v>
      </c>
      <c r="I675" s="1"/>
      <c r="K675" s="1"/>
      <c r="L675" s="1"/>
    </row>
    <row r="676" spans="1:12">
      <c r="A676" s="6">
        <v>36327</v>
      </c>
      <c r="B676" s="3" t="s">
        <v>3015</v>
      </c>
      <c r="C676" s="2">
        <v>3</v>
      </c>
      <c r="D676" s="3" t="s">
        <v>3665</v>
      </c>
      <c r="E676" s="1">
        <v>198.3</v>
      </c>
      <c r="F676" s="1"/>
      <c r="G676" s="5"/>
      <c r="H676" s="1">
        <v>932010</v>
      </c>
      <c r="I676" s="1"/>
      <c r="K676" s="1"/>
      <c r="L676" s="1"/>
    </row>
    <row r="677" spans="1:12">
      <c r="A677" s="6">
        <v>36334</v>
      </c>
      <c r="B677" s="3" t="s">
        <v>3015</v>
      </c>
      <c r="C677" s="2">
        <v>1</v>
      </c>
      <c r="D677" s="3" t="s">
        <v>3665</v>
      </c>
      <c r="E677" s="1">
        <v>0</v>
      </c>
      <c r="F677" s="1">
        <v>0</v>
      </c>
      <c r="G677" s="5">
        <v>0</v>
      </c>
      <c r="H677" s="1">
        <v>0</v>
      </c>
      <c r="I677" s="1">
        <v>0</v>
      </c>
      <c r="J677">
        <v>0</v>
      </c>
      <c r="K677" s="1"/>
      <c r="L677" s="1"/>
    </row>
    <row r="678" spans="1:12">
      <c r="A678" s="6">
        <v>36334</v>
      </c>
      <c r="B678" s="3" t="s">
        <v>3015</v>
      </c>
      <c r="C678" s="2">
        <v>2</v>
      </c>
      <c r="D678" s="3" t="s">
        <v>3665</v>
      </c>
      <c r="E678" s="1">
        <v>0</v>
      </c>
      <c r="F678" s="1"/>
      <c r="G678" s="5"/>
      <c r="H678" s="1">
        <v>0</v>
      </c>
      <c r="I678" s="1"/>
      <c r="K678" s="1"/>
      <c r="L678" s="1"/>
    </row>
    <row r="679" spans="1:12">
      <c r="A679" s="6">
        <v>36334</v>
      </c>
      <c r="B679" s="3" t="s">
        <v>3015</v>
      </c>
      <c r="C679" s="2">
        <v>3</v>
      </c>
      <c r="D679" s="3" t="s">
        <v>3665</v>
      </c>
      <c r="E679" s="1">
        <v>0</v>
      </c>
      <c r="F679" s="1"/>
      <c r="G679" s="5"/>
      <c r="H679" s="1">
        <v>0</v>
      </c>
      <c r="I679" s="1"/>
      <c r="K679" s="1"/>
      <c r="L679" s="1"/>
    </row>
    <row r="680" spans="1:12">
      <c r="A680" s="6">
        <v>36341</v>
      </c>
      <c r="B680" s="3" t="s">
        <v>3015</v>
      </c>
      <c r="C680" s="2">
        <v>1</v>
      </c>
      <c r="D680" s="3" t="s">
        <v>3665</v>
      </c>
      <c r="E680" s="1">
        <v>0</v>
      </c>
      <c r="F680" s="1">
        <v>0</v>
      </c>
      <c r="G680" s="5">
        <v>0</v>
      </c>
      <c r="H680" s="1">
        <v>0</v>
      </c>
      <c r="I680" s="1">
        <v>0</v>
      </c>
      <c r="J680">
        <v>0</v>
      </c>
      <c r="K680" s="1"/>
      <c r="L680" s="1"/>
    </row>
    <row r="681" spans="1:12">
      <c r="A681" s="6">
        <v>36341</v>
      </c>
      <c r="B681" s="3" t="s">
        <v>3015</v>
      </c>
      <c r="C681" s="2">
        <v>2</v>
      </c>
      <c r="D681" s="3" t="s">
        <v>3665</v>
      </c>
      <c r="E681" s="1">
        <v>0</v>
      </c>
      <c r="F681" s="1"/>
      <c r="G681" s="5"/>
      <c r="H681" s="1">
        <v>0</v>
      </c>
      <c r="I681" s="1"/>
      <c r="K681" s="1"/>
      <c r="L681" s="1"/>
    </row>
    <row r="682" spans="1:12">
      <c r="A682" s="6">
        <v>36341</v>
      </c>
      <c r="B682" s="3" t="s">
        <v>3015</v>
      </c>
      <c r="C682" s="2">
        <v>3</v>
      </c>
      <c r="D682" s="3" t="s">
        <v>3665</v>
      </c>
      <c r="E682" s="1">
        <v>0</v>
      </c>
      <c r="F682" s="1"/>
      <c r="G682" s="5"/>
      <c r="H682" s="1">
        <v>0</v>
      </c>
      <c r="I682" s="1"/>
      <c r="K682" s="1"/>
      <c r="L682" s="1"/>
    </row>
    <row r="683" spans="1:12">
      <c r="A683" s="6">
        <v>36348</v>
      </c>
      <c r="B683" s="3" t="s">
        <v>3015</v>
      </c>
      <c r="C683" s="2">
        <v>1</v>
      </c>
      <c r="D683" s="3" t="s">
        <v>3665</v>
      </c>
      <c r="E683" s="1">
        <v>0</v>
      </c>
      <c r="F683" s="1">
        <v>0</v>
      </c>
      <c r="G683" s="5">
        <v>0</v>
      </c>
      <c r="H683" s="1">
        <v>0</v>
      </c>
      <c r="I683" s="1">
        <v>0</v>
      </c>
      <c r="J683">
        <v>0</v>
      </c>
      <c r="K683" s="1"/>
      <c r="L683" s="1"/>
    </row>
    <row r="684" spans="1:12">
      <c r="A684" s="6">
        <v>36348</v>
      </c>
      <c r="B684" s="3" t="s">
        <v>3015</v>
      </c>
      <c r="C684" s="2">
        <v>2</v>
      </c>
      <c r="D684" s="3" t="s">
        <v>3665</v>
      </c>
      <c r="E684" s="1">
        <v>0</v>
      </c>
      <c r="F684" s="1"/>
      <c r="G684" s="5"/>
      <c r="H684" s="1">
        <v>0</v>
      </c>
      <c r="I684" s="1"/>
      <c r="K684" s="1"/>
      <c r="L684" s="1"/>
    </row>
    <row r="685" spans="1:12">
      <c r="A685" s="6">
        <v>36348</v>
      </c>
      <c r="B685" s="3" t="s">
        <v>3015</v>
      </c>
      <c r="C685" s="2">
        <v>3</v>
      </c>
      <c r="D685" s="3" t="s">
        <v>3665</v>
      </c>
      <c r="E685" s="1">
        <v>0</v>
      </c>
      <c r="F685" s="1"/>
      <c r="G685" s="5"/>
      <c r="H685" s="1">
        <v>0</v>
      </c>
      <c r="I685" s="1"/>
      <c r="K685" s="1"/>
      <c r="L685" s="1"/>
    </row>
    <row r="686" spans="1:12">
      <c r="A686" s="6">
        <v>36355</v>
      </c>
      <c r="B686" s="3" t="s">
        <v>3015</v>
      </c>
      <c r="C686" s="2">
        <v>1</v>
      </c>
      <c r="D686" s="3" t="s">
        <v>3665</v>
      </c>
      <c r="E686" s="1">
        <v>79.650000000000006</v>
      </c>
      <c r="F686" s="1">
        <v>45.985948940953683</v>
      </c>
      <c r="G686" s="5">
        <v>26.55</v>
      </c>
      <c r="H686" s="1">
        <v>374355</v>
      </c>
      <c r="I686" s="1">
        <v>216133.96002248232</v>
      </c>
      <c r="J686">
        <v>124785</v>
      </c>
      <c r="K686" s="1"/>
      <c r="L686" s="1"/>
    </row>
    <row r="687" spans="1:12">
      <c r="A687" s="6">
        <v>36355</v>
      </c>
      <c r="B687" s="3" t="s">
        <v>3015</v>
      </c>
      <c r="C687" s="2">
        <v>2</v>
      </c>
      <c r="D687" s="3" t="s">
        <v>3665</v>
      </c>
      <c r="E687" s="1">
        <v>0</v>
      </c>
      <c r="F687" s="1"/>
      <c r="G687" s="5"/>
      <c r="H687" s="1">
        <v>0</v>
      </c>
      <c r="I687" s="1"/>
      <c r="K687" s="1"/>
      <c r="L687" s="1"/>
    </row>
    <row r="688" spans="1:12">
      <c r="A688" s="6">
        <v>36355</v>
      </c>
      <c r="B688" s="3" t="s">
        <v>3015</v>
      </c>
      <c r="C688" s="2">
        <v>3</v>
      </c>
      <c r="D688" s="3" t="s">
        <v>3665</v>
      </c>
      <c r="E688" s="1">
        <v>0</v>
      </c>
      <c r="F688" s="1"/>
      <c r="G688" s="5"/>
      <c r="H688" s="1">
        <v>0</v>
      </c>
      <c r="I688" s="1"/>
      <c r="K688" s="1"/>
      <c r="L688" s="1"/>
    </row>
    <row r="689" spans="1:12">
      <c r="A689" s="6">
        <v>36362</v>
      </c>
      <c r="B689" s="3" t="s">
        <v>3015</v>
      </c>
      <c r="C689" s="2">
        <v>1</v>
      </c>
      <c r="D689" s="3" t="s">
        <v>3665</v>
      </c>
      <c r="E689" s="1">
        <v>0</v>
      </c>
      <c r="F689" s="1">
        <v>0</v>
      </c>
      <c r="G689" s="5">
        <v>0</v>
      </c>
      <c r="H689" s="1">
        <v>0</v>
      </c>
      <c r="I689" s="1">
        <v>0</v>
      </c>
      <c r="J689">
        <v>0</v>
      </c>
      <c r="K689" s="1"/>
      <c r="L689" s="1"/>
    </row>
    <row r="690" spans="1:12">
      <c r="A690" s="6">
        <v>36362</v>
      </c>
      <c r="B690" s="3" t="s">
        <v>3015</v>
      </c>
      <c r="C690" s="2">
        <v>2</v>
      </c>
      <c r="D690" s="3" t="s">
        <v>3665</v>
      </c>
      <c r="E690" s="1">
        <v>0</v>
      </c>
      <c r="F690" s="1"/>
      <c r="G690" s="5"/>
      <c r="H690" s="1">
        <v>0</v>
      </c>
      <c r="I690" s="1"/>
      <c r="K690" s="1"/>
      <c r="L690" s="1"/>
    </row>
    <row r="691" spans="1:12">
      <c r="A691" s="6">
        <v>36362</v>
      </c>
      <c r="B691" s="3" t="s">
        <v>3015</v>
      </c>
      <c r="C691" s="2">
        <v>3</v>
      </c>
      <c r="D691" s="3" t="s">
        <v>3665</v>
      </c>
      <c r="E691" s="1">
        <v>0</v>
      </c>
      <c r="F691" s="1"/>
      <c r="G691" s="5"/>
      <c r="H691" s="1">
        <v>0</v>
      </c>
      <c r="I691" s="1"/>
      <c r="K691" s="1"/>
      <c r="L691" s="1"/>
    </row>
    <row r="692" spans="1:12">
      <c r="A692" s="6">
        <v>36365</v>
      </c>
      <c r="B692" s="3" t="s">
        <v>3015</v>
      </c>
      <c r="C692" s="2">
        <v>1</v>
      </c>
      <c r="D692" s="3" t="s">
        <v>3665</v>
      </c>
      <c r="E692" s="1">
        <v>0</v>
      </c>
      <c r="F692" s="1">
        <v>0</v>
      </c>
      <c r="G692" s="5">
        <v>0</v>
      </c>
      <c r="H692" s="1">
        <v>0</v>
      </c>
      <c r="I692" s="1">
        <v>0</v>
      </c>
      <c r="J692">
        <v>0</v>
      </c>
      <c r="K692" s="1"/>
      <c r="L692" s="1"/>
    </row>
    <row r="693" spans="1:12">
      <c r="A693" s="6">
        <v>36365</v>
      </c>
      <c r="B693" s="3" t="s">
        <v>3015</v>
      </c>
      <c r="C693" s="2">
        <v>2</v>
      </c>
      <c r="D693" s="3" t="s">
        <v>3665</v>
      </c>
      <c r="E693" s="1">
        <v>0</v>
      </c>
      <c r="F693" s="1"/>
      <c r="G693" s="5"/>
      <c r="H693" s="1">
        <v>0</v>
      </c>
      <c r="I693" s="1"/>
      <c r="K693" s="1"/>
      <c r="L693" s="1"/>
    </row>
    <row r="694" spans="1:12">
      <c r="A694" s="6">
        <v>36365</v>
      </c>
      <c r="B694" s="3" t="s">
        <v>3015</v>
      </c>
      <c r="C694" s="2">
        <v>3</v>
      </c>
      <c r="D694" s="3" t="s">
        <v>3665</v>
      </c>
      <c r="E694" s="1">
        <v>0</v>
      </c>
      <c r="F694" s="1"/>
      <c r="G694" s="5"/>
      <c r="H694" s="1">
        <v>0</v>
      </c>
      <c r="I694" s="1"/>
      <c r="K694" s="1"/>
      <c r="L694" s="1"/>
    </row>
    <row r="695" spans="1:12">
      <c r="A695" s="6">
        <v>36376</v>
      </c>
      <c r="B695" s="3" t="s">
        <v>3015</v>
      </c>
      <c r="C695" s="2">
        <v>1</v>
      </c>
      <c r="D695" s="3" t="s">
        <v>3665</v>
      </c>
      <c r="E695" s="1">
        <v>0</v>
      </c>
      <c r="F695" s="1">
        <v>57.244279190151389</v>
      </c>
      <c r="G695" s="5">
        <v>33.049999999999997</v>
      </c>
      <c r="H695" s="1">
        <v>0</v>
      </c>
      <c r="I695" s="1">
        <v>559677.31764211017</v>
      </c>
      <c r="J695">
        <v>323129.84999999998</v>
      </c>
      <c r="K695" s="1"/>
      <c r="L695" s="1"/>
    </row>
    <row r="696" spans="1:12">
      <c r="A696" s="6">
        <v>36376</v>
      </c>
      <c r="B696" s="3" t="s">
        <v>3015</v>
      </c>
      <c r="C696" s="2">
        <v>2</v>
      </c>
      <c r="D696" s="3" t="s">
        <v>3665</v>
      </c>
      <c r="E696" s="1">
        <v>0</v>
      </c>
      <c r="F696" s="1"/>
      <c r="G696" s="5"/>
      <c r="H696" s="1">
        <v>0</v>
      </c>
      <c r="I696" s="1"/>
      <c r="K696" s="1"/>
      <c r="L696" s="1"/>
    </row>
    <row r="697" spans="1:12">
      <c r="A697" s="6">
        <v>36376</v>
      </c>
      <c r="B697" s="3" t="s">
        <v>3015</v>
      </c>
      <c r="C697" s="2">
        <v>3</v>
      </c>
      <c r="D697" s="3" t="s">
        <v>3665</v>
      </c>
      <c r="E697" s="1">
        <v>99.15</v>
      </c>
      <c r="F697" s="1"/>
      <c r="G697" s="5"/>
      <c r="H697" s="1">
        <v>969389.55</v>
      </c>
      <c r="I697" s="1"/>
      <c r="K697" s="1"/>
      <c r="L697" s="1"/>
    </row>
    <row r="698" spans="1:12">
      <c r="A698" s="6">
        <v>36383</v>
      </c>
      <c r="B698" s="3" t="s">
        <v>3015</v>
      </c>
      <c r="C698" s="2">
        <v>1</v>
      </c>
      <c r="D698" s="3" t="s">
        <v>3665</v>
      </c>
      <c r="E698" s="1">
        <v>0</v>
      </c>
      <c r="F698" s="1">
        <v>0</v>
      </c>
      <c r="G698" s="5">
        <v>0</v>
      </c>
      <c r="H698" s="1">
        <v>0</v>
      </c>
      <c r="I698" s="1">
        <v>0</v>
      </c>
      <c r="J698">
        <v>0</v>
      </c>
      <c r="K698" s="1"/>
      <c r="L698" s="1"/>
    </row>
    <row r="699" spans="1:12">
      <c r="A699" s="6">
        <v>36383</v>
      </c>
      <c r="B699" s="3" t="s">
        <v>3015</v>
      </c>
      <c r="C699" s="2">
        <v>2</v>
      </c>
      <c r="D699" s="3" t="s">
        <v>3665</v>
      </c>
      <c r="E699" s="1">
        <v>0</v>
      </c>
      <c r="F699" s="1"/>
      <c r="G699" s="5"/>
      <c r="H699" s="1">
        <v>0</v>
      </c>
      <c r="I699" s="1"/>
      <c r="K699" s="1"/>
      <c r="L699" s="1"/>
    </row>
    <row r="700" spans="1:12">
      <c r="A700" s="6">
        <v>36383</v>
      </c>
      <c r="B700" s="3" t="s">
        <v>3015</v>
      </c>
      <c r="C700" s="2">
        <v>3</v>
      </c>
      <c r="D700" s="3" t="s">
        <v>3665</v>
      </c>
      <c r="E700" s="1">
        <v>0</v>
      </c>
      <c r="F700" s="1"/>
      <c r="G700" s="5"/>
      <c r="H700" s="1">
        <v>0</v>
      </c>
      <c r="I700" s="1"/>
      <c r="K700" s="1"/>
      <c r="L700" s="1"/>
    </row>
    <row r="701" spans="1:12">
      <c r="A701" s="6">
        <v>36390</v>
      </c>
      <c r="B701" s="3" t="s">
        <v>3015</v>
      </c>
      <c r="C701" s="2">
        <v>1</v>
      </c>
      <c r="D701" s="3" t="s">
        <v>3665</v>
      </c>
      <c r="E701" s="1">
        <v>0</v>
      </c>
      <c r="F701" s="1">
        <v>0</v>
      </c>
      <c r="G701" s="5">
        <v>0</v>
      </c>
      <c r="H701" s="1">
        <v>0</v>
      </c>
      <c r="I701" s="1">
        <v>0</v>
      </c>
      <c r="J701">
        <v>0</v>
      </c>
      <c r="K701" s="1"/>
      <c r="L701" s="1"/>
    </row>
    <row r="702" spans="1:12">
      <c r="A702" s="6">
        <v>36390</v>
      </c>
      <c r="B702" s="3" t="s">
        <v>3015</v>
      </c>
      <c r="C702" s="2">
        <v>2</v>
      </c>
      <c r="D702" s="3" t="s">
        <v>3665</v>
      </c>
      <c r="E702" s="1">
        <v>0</v>
      </c>
      <c r="F702" s="1"/>
      <c r="G702" s="5"/>
      <c r="H702" s="1">
        <v>0</v>
      </c>
      <c r="I702" s="1"/>
      <c r="K702" s="1"/>
      <c r="L702" s="1"/>
    </row>
    <row r="703" spans="1:12">
      <c r="A703" s="6">
        <v>36390</v>
      </c>
      <c r="B703" s="3" t="s">
        <v>3015</v>
      </c>
      <c r="C703" s="2">
        <v>3</v>
      </c>
      <c r="D703" s="3" t="s">
        <v>3665</v>
      </c>
      <c r="E703" s="1">
        <v>0</v>
      </c>
      <c r="F703" s="1"/>
      <c r="G703" s="5"/>
      <c r="H703" s="1">
        <v>0</v>
      </c>
      <c r="I703" s="1"/>
      <c r="K703" s="1"/>
      <c r="L703" s="1"/>
    </row>
    <row r="704" spans="1:12">
      <c r="A704" s="6">
        <v>36308</v>
      </c>
      <c r="B704" s="3" t="s">
        <v>3015</v>
      </c>
      <c r="C704" s="2">
        <v>1</v>
      </c>
      <c r="D704" s="3" t="s">
        <v>6041</v>
      </c>
      <c r="E704" s="1">
        <v>99.15</v>
      </c>
      <c r="F704" s="1">
        <v>151.4541267182905</v>
      </c>
      <c r="G704" s="5">
        <v>87.442080830684716</v>
      </c>
      <c r="H704" s="1">
        <v>2436908.7000000002</v>
      </c>
      <c r="I704" s="1">
        <v>3722439.5264821434</v>
      </c>
      <c r="J704">
        <v>2149151.4626565687</v>
      </c>
      <c r="K704" s="1"/>
      <c r="L704" s="1"/>
    </row>
    <row r="705" spans="1:12">
      <c r="A705" s="6">
        <v>36308</v>
      </c>
      <c r="B705" s="3" t="s">
        <v>3015</v>
      </c>
      <c r="C705" s="2">
        <v>2</v>
      </c>
      <c r="D705" s="3" t="s">
        <v>6041</v>
      </c>
      <c r="E705" s="1">
        <v>198.3</v>
      </c>
      <c r="F705" s="1"/>
      <c r="G705" s="5"/>
      <c r="H705" s="1">
        <v>4873817.4000000004</v>
      </c>
      <c r="I705" s="1"/>
      <c r="K705" s="1"/>
      <c r="L705" s="1"/>
    </row>
    <row r="706" spans="1:12">
      <c r="A706" s="6">
        <v>36308</v>
      </c>
      <c r="B706" s="3" t="s">
        <v>3015</v>
      </c>
      <c r="C706" s="2">
        <v>3</v>
      </c>
      <c r="D706" s="3" t="s">
        <v>6041</v>
      </c>
      <c r="E706" s="1">
        <v>396.6</v>
      </c>
      <c r="F706" s="1"/>
      <c r="G706" s="5"/>
      <c r="H706" s="1">
        <v>9747634.7999999989</v>
      </c>
      <c r="I706" s="1"/>
      <c r="K706" s="1"/>
      <c r="L706" s="1"/>
    </row>
    <row r="707" spans="1:12">
      <c r="A707" s="6">
        <v>36313</v>
      </c>
      <c r="B707" s="3" t="s">
        <v>3015</v>
      </c>
      <c r="C707" s="2">
        <v>1</v>
      </c>
      <c r="D707" s="3" t="s">
        <v>6041</v>
      </c>
      <c r="E707" s="1">
        <v>1586.4</v>
      </c>
      <c r="F707" s="1">
        <v>375.37584165739821</v>
      </c>
      <c r="G707" s="5">
        <v>216.72334322818119</v>
      </c>
      <c r="H707" s="1">
        <v>38990539.199999996</v>
      </c>
      <c r="I707" s="1">
        <v>9225987.436255537</v>
      </c>
      <c r="J707">
        <v>5326626.3298622398</v>
      </c>
      <c r="K707" s="1"/>
      <c r="L707" s="1"/>
    </row>
    <row r="708" spans="1:12">
      <c r="A708" s="6">
        <v>36313</v>
      </c>
      <c r="B708" s="3" t="s">
        <v>3015</v>
      </c>
      <c r="C708" s="2">
        <v>2</v>
      </c>
      <c r="D708" s="3" t="s">
        <v>6041</v>
      </c>
      <c r="E708" s="1">
        <v>1685.55</v>
      </c>
      <c r="F708" s="1"/>
      <c r="G708" s="5"/>
      <c r="H708" s="1">
        <v>41427447.900000006</v>
      </c>
      <c r="I708" s="1"/>
      <c r="K708" s="1"/>
      <c r="L708" s="1"/>
    </row>
    <row r="709" spans="1:12">
      <c r="A709" s="6">
        <v>36313</v>
      </c>
      <c r="B709" s="3" t="s">
        <v>3015</v>
      </c>
      <c r="C709" s="2">
        <v>3</v>
      </c>
      <c r="D709" s="3" t="s">
        <v>6041</v>
      </c>
      <c r="E709" s="1">
        <v>2280.4499999999998</v>
      </c>
      <c r="F709" s="1"/>
      <c r="G709" s="5"/>
      <c r="H709" s="1">
        <v>56048900.100000009</v>
      </c>
      <c r="I709" s="1"/>
      <c r="K709" s="1"/>
      <c r="L709" s="1"/>
    </row>
    <row r="710" spans="1:12">
      <c r="A710" s="6">
        <v>36320</v>
      </c>
      <c r="B710" s="3" t="s">
        <v>3015</v>
      </c>
      <c r="C710" s="2">
        <v>1</v>
      </c>
      <c r="D710" s="3" t="s">
        <v>6041</v>
      </c>
      <c r="E710" s="1">
        <v>991.5</v>
      </c>
      <c r="F710" s="1">
        <v>262.32624249205412</v>
      </c>
      <c r="G710" s="5">
        <v>151.4541267182905</v>
      </c>
      <c r="H710" s="1">
        <v>24369087</v>
      </c>
      <c r="I710" s="1">
        <v>6447454.3879697071</v>
      </c>
      <c r="J710">
        <v>3722439.5264821444</v>
      </c>
      <c r="K710" s="1"/>
      <c r="L710" s="1"/>
    </row>
    <row r="711" spans="1:12">
      <c r="A711" s="6">
        <v>36320</v>
      </c>
      <c r="B711" s="3" t="s">
        <v>3015</v>
      </c>
      <c r="C711" s="2">
        <v>2</v>
      </c>
      <c r="D711" s="3" t="s">
        <v>6041</v>
      </c>
      <c r="E711" s="1">
        <v>892.35</v>
      </c>
      <c r="F711" s="1"/>
      <c r="G711" s="5"/>
      <c r="H711" s="1">
        <v>21932178.300000001</v>
      </c>
      <c r="I711" s="1"/>
      <c r="K711" s="1"/>
      <c r="L711" s="1"/>
    </row>
    <row r="712" spans="1:12">
      <c r="A712" s="6">
        <v>36320</v>
      </c>
      <c r="B712" s="3" t="s">
        <v>3015</v>
      </c>
      <c r="C712" s="2">
        <v>3</v>
      </c>
      <c r="D712" s="3" t="s">
        <v>6041</v>
      </c>
      <c r="E712" s="1">
        <v>495.75</v>
      </c>
      <c r="F712" s="1"/>
      <c r="G712" s="5"/>
      <c r="H712" s="1">
        <v>12184543.5</v>
      </c>
      <c r="I712" s="1"/>
      <c r="K712" s="1"/>
      <c r="L712" s="1"/>
    </row>
    <row r="713" spans="1:12">
      <c r="A713" s="6">
        <v>36327</v>
      </c>
      <c r="B713" s="3" t="s">
        <v>3015</v>
      </c>
      <c r="C713" s="2">
        <v>1</v>
      </c>
      <c r="D713" s="3" t="s">
        <v>6041</v>
      </c>
      <c r="E713" s="1">
        <v>793.2</v>
      </c>
      <c r="F713" s="1">
        <v>546.07561976341719</v>
      </c>
      <c r="G713" s="5">
        <v>315.27690606830066</v>
      </c>
      <c r="H713" s="1">
        <v>19495269.599999998</v>
      </c>
      <c r="I713" s="1">
        <v>13421446.582545266</v>
      </c>
      <c r="J713">
        <v>7748875.7973466925</v>
      </c>
      <c r="K713" s="1"/>
      <c r="L713" s="1"/>
    </row>
    <row r="714" spans="1:12">
      <c r="A714" s="6">
        <v>36327</v>
      </c>
      <c r="B714" s="3" t="s">
        <v>3015</v>
      </c>
      <c r="C714" s="2">
        <v>2</v>
      </c>
      <c r="D714" s="3" t="s">
        <v>6041</v>
      </c>
      <c r="E714" s="1">
        <v>1784.7</v>
      </c>
      <c r="F714" s="1"/>
      <c r="G714" s="5"/>
      <c r="H714" s="1">
        <v>43864356.600000001</v>
      </c>
      <c r="I714" s="1"/>
      <c r="K714" s="1"/>
      <c r="L714" s="1"/>
    </row>
    <row r="715" spans="1:12">
      <c r="A715" s="6">
        <v>36327</v>
      </c>
      <c r="B715" s="3" t="s">
        <v>3015</v>
      </c>
      <c r="C715" s="2">
        <v>3</v>
      </c>
      <c r="D715" s="3" t="s">
        <v>6041</v>
      </c>
      <c r="E715" s="1">
        <v>1685.55</v>
      </c>
      <c r="F715" s="1"/>
      <c r="G715" s="5"/>
      <c r="H715" s="1">
        <v>41427447.900000006</v>
      </c>
      <c r="I715" s="1"/>
      <c r="K715" s="1"/>
      <c r="L715" s="1"/>
    </row>
    <row r="716" spans="1:12">
      <c r="A716" s="6">
        <v>36334</v>
      </c>
      <c r="B716" s="3" t="s">
        <v>3015</v>
      </c>
      <c r="C716" s="2">
        <v>1</v>
      </c>
      <c r="D716" s="3" t="s">
        <v>6041</v>
      </c>
      <c r="E716" s="1">
        <v>7138.8</v>
      </c>
      <c r="F716" s="1">
        <v>1689.4337609092595</v>
      </c>
      <c r="G716" s="5">
        <v>975.39503663900291</v>
      </c>
      <c r="H716" s="1">
        <v>175457426.40000001</v>
      </c>
      <c r="I716" s="1">
        <v>41522902.975627743</v>
      </c>
      <c r="J716">
        <v>23973259.210513391</v>
      </c>
      <c r="K716" s="1"/>
      <c r="L716" s="1"/>
    </row>
    <row r="717" spans="1:12">
      <c r="A717" s="6">
        <v>36334</v>
      </c>
      <c r="B717" s="3" t="s">
        <v>3015</v>
      </c>
      <c r="C717" s="2">
        <v>2</v>
      </c>
      <c r="D717" s="3" t="s">
        <v>6041</v>
      </c>
      <c r="E717" s="1">
        <v>7039.65</v>
      </c>
      <c r="F717" s="1"/>
      <c r="G717" s="5"/>
      <c r="H717" s="1">
        <v>173020517.70000002</v>
      </c>
      <c r="I717" s="1"/>
      <c r="K717" s="1"/>
      <c r="L717" s="1"/>
    </row>
    <row r="718" spans="1:12">
      <c r="A718" s="6">
        <v>36334</v>
      </c>
      <c r="B718" s="3" t="s">
        <v>3015</v>
      </c>
      <c r="C718" s="2">
        <v>3</v>
      </c>
      <c r="D718" s="3" t="s">
        <v>6041</v>
      </c>
      <c r="E718" s="1">
        <v>4164.3</v>
      </c>
      <c r="F718" s="1"/>
      <c r="G718" s="5"/>
      <c r="H718" s="1">
        <v>102350165.40000001</v>
      </c>
      <c r="I718" s="1"/>
      <c r="K718" s="1"/>
      <c r="L718" s="1"/>
    </row>
    <row r="719" spans="1:12">
      <c r="A719" s="6">
        <v>36341</v>
      </c>
      <c r="B719" s="3" t="s">
        <v>3015</v>
      </c>
      <c r="C719" s="2">
        <v>1</v>
      </c>
      <c r="D719" s="3" t="s">
        <v>6041</v>
      </c>
      <c r="E719" s="1">
        <v>3866.85</v>
      </c>
      <c r="F719" s="1">
        <v>1035.1563903584811</v>
      </c>
      <c r="G719" s="5">
        <v>597.64782062683037</v>
      </c>
      <c r="H719" s="1">
        <v>95039439.299999997</v>
      </c>
      <c r="I719" s="1">
        <v>25442073.762230746</v>
      </c>
      <c r="J719">
        <v>14688988.135366237</v>
      </c>
      <c r="K719" s="1"/>
      <c r="L719" s="1"/>
    </row>
    <row r="720" spans="1:12">
      <c r="A720" s="6">
        <v>36341</v>
      </c>
      <c r="B720" s="3" t="s">
        <v>3015</v>
      </c>
      <c r="C720" s="2">
        <v>2</v>
      </c>
      <c r="D720" s="3" t="s">
        <v>6041</v>
      </c>
      <c r="E720" s="1">
        <v>1983</v>
      </c>
      <c r="F720" s="1"/>
      <c r="G720" s="5"/>
      <c r="H720" s="1">
        <v>48738174</v>
      </c>
      <c r="I720" s="1"/>
      <c r="K720" s="1"/>
      <c r="L720" s="1"/>
    </row>
    <row r="721" spans="1:12">
      <c r="A721" s="6">
        <v>36341</v>
      </c>
      <c r="B721" s="3" t="s">
        <v>3015</v>
      </c>
      <c r="C721" s="2">
        <v>3</v>
      </c>
      <c r="D721" s="3" t="s">
        <v>6041</v>
      </c>
      <c r="E721" s="1">
        <v>2181.3000000000002</v>
      </c>
      <c r="F721" s="1"/>
      <c r="G721" s="5"/>
      <c r="H721" s="1">
        <v>53611991.399999991</v>
      </c>
      <c r="I721" s="1"/>
      <c r="K721" s="1"/>
      <c r="L721" s="1"/>
    </row>
    <row r="722" spans="1:12">
      <c r="A722" s="6">
        <v>36348</v>
      </c>
      <c r="B722" s="3" t="s">
        <v>3015</v>
      </c>
      <c r="C722" s="2">
        <v>1</v>
      </c>
      <c r="D722" s="3" t="s">
        <v>6041</v>
      </c>
      <c r="E722" s="1">
        <v>8681.85</v>
      </c>
      <c r="F722" s="1">
        <v>2113.8535775923565</v>
      </c>
      <c r="G722" s="5">
        <v>1220.4339320504005</v>
      </c>
      <c r="H722" s="1">
        <v>213382509.30000001</v>
      </c>
      <c r="I722" s="1">
        <v>51954293.230064906</v>
      </c>
      <c r="J722">
        <v>29995825.181934725</v>
      </c>
      <c r="K722" s="1"/>
      <c r="L722" s="1"/>
    </row>
    <row r="723" spans="1:12">
      <c r="A723" s="6">
        <v>36348</v>
      </c>
      <c r="B723" s="3" t="s">
        <v>3015</v>
      </c>
      <c r="C723" s="2">
        <v>2</v>
      </c>
      <c r="D723" s="3" t="s">
        <v>6041</v>
      </c>
      <c r="E723" s="1">
        <v>6372</v>
      </c>
      <c r="F723" s="1"/>
      <c r="G723" s="5"/>
      <c r="H723" s="1">
        <v>156611016</v>
      </c>
      <c r="I723" s="1"/>
      <c r="K723" s="1"/>
      <c r="L723" s="1"/>
    </row>
    <row r="724" spans="1:12">
      <c r="A724" s="6">
        <v>36348</v>
      </c>
      <c r="B724" s="3" t="s">
        <v>3015</v>
      </c>
      <c r="C724" s="2">
        <v>3</v>
      </c>
      <c r="D724" s="3" t="s">
        <v>6041</v>
      </c>
      <c r="E724" s="1">
        <v>4460.3999999999996</v>
      </c>
      <c r="F724" s="1"/>
      <c r="G724" s="5"/>
      <c r="H724" s="1">
        <v>109627711.20000002</v>
      </c>
      <c r="I724" s="1"/>
      <c r="K724" s="1"/>
      <c r="L724" s="1"/>
    </row>
    <row r="725" spans="1:12">
      <c r="A725" s="6">
        <v>36355</v>
      </c>
      <c r="B725" s="3" t="s">
        <v>3015</v>
      </c>
      <c r="C725" s="2">
        <v>1</v>
      </c>
      <c r="D725" s="3" t="s">
        <v>6041</v>
      </c>
      <c r="E725" s="1">
        <v>4540.05</v>
      </c>
      <c r="F725" s="1">
        <v>1198.2847710373358</v>
      </c>
      <c r="G725" s="5">
        <v>691.83003512423488</v>
      </c>
      <c r="H725" s="1">
        <v>111585348.90000001</v>
      </c>
      <c r="I725" s="1">
        <v>29451443.102555636</v>
      </c>
      <c r="J725">
        <v>17003798.603283446</v>
      </c>
      <c r="K725" s="1"/>
      <c r="L725" s="1"/>
    </row>
    <row r="726" spans="1:12">
      <c r="A726" s="6">
        <v>36355</v>
      </c>
      <c r="B726" s="3" t="s">
        <v>3015</v>
      </c>
      <c r="C726" s="2">
        <v>2</v>
      </c>
      <c r="D726" s="3" t="s">
        <v>6041</v>
      </c>
      <c r="E726" s="1">
        <v>6929.55</v>
      </c>
      <c r="F726" s="1"/>
      <c r="G726" s="5"/>
      <c r="H726" s="1">
        <v>170314479.90000001</v>
      </c>
      <c r="I726" s="1"/>
      <c r="K726" s="1"/>
      <c r="L726" s="1"/>
    </row>
    <row r="727" spans="1:12">
      <c r="A727" s="6">
        <v>36355</v>
      </c>
      <c r="B727" s="3" t="s">
        <v>3015</v>
      </c>
      <c r="C727" s="2">
        <v>3</v>
      </c>
      <c r="D727" s="3" t="s">
        <v>6041</v>
      </c>
      <c r="E727" s="1">
        <v>5575.5</v>
      </c>
      <c r="F727" s="1"/>
      <c r="G727" s="5"/>
      <c r="H727" s="1">
        <v>137034639</v>
      </c>
      <c r="I727" s="1"/>
      <c r="K727" s="1"/>
      <c r="L727" s="1"/>
    </row>
    <row r="728" spans="1:12">
      <c r="A728" s="6">
        <v>36362</v>
      </c>
      <c r="B728" s="3" t="s">
        <v>3015</v>
      </c>
      <c r="C728" s="2">
        <v>1</v>
      </c>
      <c r="D728" s="3" t="s">
        <v>6041</v>
      </c>
      <c r="E728" s="1">
        <v>5495.85</v>
      </c>
      <c r="F728" s="1">
        <v>210.7340919262947</v>
      </c>
      <c r="G728" s="5">
        <v>121.66738470107759</v>
      </c>
      <c r="H728" s="1">
        <v>181472966.99999997</v>
      </c>
      <c r="I728" s="1">
        <v>6958439.7154062549</v>
      </c>
      <c r="J728">
        <v>4017457.0428295843</v>
      </c>
      <c r="K728" s="1"/>
      <c r="L728" s="1"/>
    </row>
    <row r="729" spans="1:12">
      <c r="A729" s="6">
        <v>36362</v>
      </c>
      <c r="B729" s="3" t="s">
        <v>3015</v>
      </c>
      <c r="C729" s="2">
        <v>2</v>
      </c>
      <c r="D729" s="3" t="s">
        <v>6041</v>
      </c>
      <c r="E729" s="1">
        <v>5814.45</v>
      </c>
      <c r="F729" s="1"/>
      <c r="G729" s="5"/>
      <c r="H729" s="1">
        <v>191993139</v>
      </c>
      <c r="I729" s="1"/>
      <c r="K729" s="1"/>
      <c r="L729" s="1"/>
    </row>
    <row r="730" spans="1:12">
      <c r="A730" s="6">
        <v>36362</v>
      </c>
      <c r="B730" s="3" t="s">
        <v>3015</v>
      </c>
      <c r="C730" s="2">
        <v>3</v>
      </c>
      <c r="D730" s="3" t="s">
        <v>6041</v>
      </c>
      <c r="E730" s="1">
        <v>5894.1</v>
      </c>
      <c r="F730" s="1"/>
      <c r="G730" s="5"/>
      <c r="H730" s="1">
        <v>194623181.99999997</v>
      </c>
      <c r="I730" s="1"/>
      <c r="K730" s="1"/>
      <c r="L730" s="1"/>
    </row>
    <row r="731" spans="1:12">
      <c r="A731" s="6">
        <v>36365</v>
      </c>
      <c r="B731" s="3" t="s">
        <v>3015</v>
      </c>
      <c r="C731" s="2">
        <v>1</v>
      </c>
      <c r="D731" s="3" t="s">
        <v>6041</v>
      </c>
      <c r="E731" s="1">
        <v>3271.95</v>
      </c>
      <c r="F731" s="1">
        <v>686.93135028181689</v>
      </c>
      <c r="G731" s="5">
        <v>396.6</v>
      </c>
      <c r="H731" s="1">
        <v>108039789.00000001</v>
      </c>
      <c r="I731" s="1">
        <v>22682473.186305597</v>
      </c>
      <c r="J731">
        <v>13095732.000000006</v>
      </c>
      <c r="K731" s="1"/>
      <c r="L731" s="1"/>
    </row>
    <row r="732" spans="1:12">
      <c r="A732" s="6">
        <v>36365</v>
      </c>
      <c r="B732" s="3" t="s">
        <v>3015</v>
      </c>
      <c r="C732" s="2">
        <v>2</v>
      </c>
      <c r="D732" s="3" t="s">
        <v>6041</v>
      </c>
      <c r="E732" s="1">
        <v>3271.95</v>
      </c>
      <c r="F732" s="1"/>
      <c r="G732" s="5"/>
      <c r="H732" s="1">
        <v>108039789.00000001</v>
      </c>
      <c r="I732" s="1"/>
      <c r="K732" s="1"/>
      <c r="L732" s="1"/>
    </row>
    <row r="733" spans="1:12">
      <c r="A733" s="6">
        <v>36365</v>
      </c>
      <c r="B733" s="3" t="s">
        <v>3015</v>
      </c>
      <c r="C733" s="2">
        <v>3</v>
      </c>
      <c r="D733" s="3" t="s">
        <v>6041</v>
      </c>
      <c r="E733" s="1">
        <v>2082.15</v>
      </c>
      <c r="F733" s="1"/>
      <c r="G733" s="5"/>
      <c r="H733" s="1">
        <v>68752593</v>
      </c>
      <c r="I733" s="1"/>
      <c r="K733" s="1"/>
      <c r="L733" s="1"/>
    </row>
    <row r="734" spans="1:12">
      <c r="A734" s="6">
        <v>36376</v>
      </c>
      <c r="B734" s="3" t="s">
        <v>3015</v>
      </c>
      <c r="C734" s="2">
        <v>1</v>
      </c>
      <c r="D734" s="3" t="s">
        <v>6041</v>
      </c>
      <c r="E734" s="1">
        <v>297.45</v>
      </c>
      <c r="F734" s="1">
        <v>998.08811234279312</v>
      </c>
      <c r="G734" s="5">
        <v>576.24644033607706</v>
      </c>
      <c r="H734" s="1">
        <v>10944375.299999999</v>
      </c>
      <c r="I734" s="1">
        <v>36723654.005540736</v>
      </c>
      <c r="J734">
        <v>21202411.525725625</v>
      </c>
      <c r="K734" s="1"/>
      <c r="L734" s="1"/>
    </row>
    <row r="735" spans="1:12">
      <c r="A735" s="6">
        <v>36376</v>
      </c>
      <c r="B735" s="3" t="s">
        <v>3015</v>
      </c>
      <c r="C735" s="2">
        <v>2</v>
      </c>
      <c r="D735" s="3" t="s">
        <v>6041</v>
      </c>
      <c r="E735" s="1">
        <v>1487.25</v>
      </c>
      <c r="F735" s="1"/>
      <c r="G735" s="5"/>
      <c r="H735" s="1">
        <v>54721876.5</v>
      </c>
      <c r="I735" s="1"/>
      <c r="K735" s="1"/>
      <c r="L735" s="1"/>
    </row>
    <row r="736" spans="1:12">
      <c r="A736" s="6">
        <v>36376</v>
      </c>
      <c r="B736" s="3" t="s">
        <v>3015</v>
      </c>
      <c r="C736" s="2">
        <v>3</v>
      </c>
      <c r="D736" s="3" t="s">
        <v>6041</v>
      </c>
      <c r="E736" s="1">
        <v>2280.4499999999998</v>
      </c>
      <c r="F736" s="1"/>
      <c r="G736" s="5"/>
      <c r="H736" s="1">
        <v>83906877.300000012</v>
      </c>
      <c r="I736" s="1"/>
      <c r="K736" s="1"/>
      <c r="L736" s="1"/>
    </row>
    <row r="737" spans="1:12">
      <c r="A737" s="6">
        <v>36383</v>
      </c>
      <c r="B737" s="3" t="s">
        <v>3015</v>
      </c>
      <c r="C737" s="2">
        <v>1</v>
      </c>
      <c r="D737" s="3" t="s">
        <v>6041</v>
      </c>
      <c r="E737" s="1">
        <v>79.650000000000006</v>
      </c>
      <c r="F737" s="1">
        <v>0</v>
      </c>
      <c r="G737" s="5">
        <v>0</v>
      </c>
      <c r="H737" s="1">
        <v>2930642.1</v>
      </c>
      <c r="I737" s="1">
        <v>0</v>
      </c>
      <c r="J737">
        <v>0</v>
      </c>
      <c r="K737" s="1"/>
      <c r="L737" s="1"/>
    </row>
    <row r="738" spans="1:12">
      <c r="A738" s="6">
        <v>36383</v>
      </c>
      <c r="B738" s="3" t="s">
        <v>3015</v>
      </c>
      <c r="C738" s="2">
        <v>2</v>
      </c>
      <c r="D738" s="3" t="s">
        <v>6041</v>
      </c>
      <c r="E738" s="1">
        <v>79.650000000000006</v>
      </c>
      <c r="F738" s="1"/>
      <c r="G738" s="5"/>
      <c r="H738" s="1">
        <v>2930642.1</v>
      </c>
      <c r="I738" s="1"/>
      <c r="K738" s="1"/>
      <c r="L738" s="1"/>
    </row>
    <row r="739" spans="1:12">
      <c r="A739" s="6">
        <v>36383</v>
      </c>
      <c r="B739" s="3" t="s">
        <v>3015</v>
      </c>
      <c r="C739" s="2">
        <v>3</v>
      </c>
      <c r="D739" s="3" t="s">
        <v>6041</v>
      </c>
      <c r="E739" s="1">
        <v>79.650000000000006</v>
      </c>
      <c r="F739" s="1"/>
      <c r="G739" s="5"/>
      <c r="H739" s="1">
        <v>2930642.1</v>
      </c>
      <c r="I739" s="1"/>
      <c r="K739" s="1"/>
      <c r="L739" s="1"/>
    </row>
    <row r="740" spans="1:12">
      <c r="A740" s="6">
        <v>36390</v>
      </c>
      <c r="B740" s="3" t="s">
        <v>3015</v>
      </c>
      <c r="C740" s="2">
        <v>1</v>
      </c>
      <c r="D740" s="3" t="s">
        <v>6041</v>
      </c>
      <c r="E740" s="1">
        <v>297.45</v>
      </c>
      <c r="F740" s="1">
        <v>447.09211299238996</v>
      </c>
      <c r="G740" s="5">
        <v>258.12875178871491</v>
      </c>
      <c r="H740" s="1">
        <v>10944375.299999999</v>
      </c>
      <c r="I740" s="1">
        <v>16450307.205441995</v>
      </c>
      <c r="J740">
        <v>9497589.2933139764</v>
      </c>
      <c r="K740" s="1"/>
      <c r="L740" s="1"/>
    </row>
    <row r="741" spans="1:12">
      <c r="A741" s="6">
        <v>36390</v>
      </c>
      <c r="B741" s="3" t="s">
        <v>3015</v>
      </c>
      <c r="C741" s="2">
        <v>2</v>
      </c>
      <c r="D741" s="3" t="s">
        <v>6041</v>
      </c>
      <c r="E741" s="1">
        <v>793.2</v>
      </c>
      <c r="F741" s="1"/>
      <c r="G741" s="5"/>
      <c r="H741" s="1">
        <v>29185000.799999997</v>
      </c>
      <c r="I741" s="1"/>
      <c r="K741" s="1"/>
      <c r="L741" s="1"/>
    </row>
    <row r="742" spans="1:12">
      <c r="A742" s="6">
        <v>36390</v>
      </c>
      <c r="B742" s="3" t="s">
        <v>3015</v>
      </c>
      <c r="C742" s="2">
        <v>3</v>
      </c>
      <c r="D742" s="3" t="s">
        <v>6041</v>
      </c>
      <c r="E742" s="1">
        <v>1189.8</v>
      </c>
      <c r="F742" s="1"/>
      <c r="G742" s="5"/>
      <c r="H742" s="1">
        <v>43777501.199999996</v>
      </c>
      <c r="I742" s="1"/>
      <c r="K742" s="1"/>
      <c r="L742" s="1"/>
    </row>
    <row r="743" spans="1:12">
      <c r="A743" s="6">
        <v>36308</v>
      </c>
      <c r="B743" s="3" t="s">
        <v>3015</v>
      </c>
      <c r="C743" s="2">
        <v>1</v>
      </c>
      <c r="D743" s="3" t="s">
        <v>6386</v>
      </c>
      <c r="E743" s="1">
        <v>10708.2</v>
      </c>
      <c r="F743" s="1">
        <v>10418.301546917326</v>
      </c>
      <c r="G743" s="5">
        <v>6015.0092026114135</v>
      </c>
      <c r="H743" s="1">
        <v>51399359.999999993</v>
      </c>
      <c r="I743" s="1">
        <v>50007847.425203167</v>
      </c>
      <c r="J743">
        <v>28872044.172534782</v>
      </c>
      <c r="K743" s="1"/>
      <c r="L743" s="1"/>
    </row>
    <row r="744" spans="1:12">
      <c r="A744" s="6">
        <v>36308</v>
      </c>
      <c r="B744" s="3" t="s">
        <v>3015</v>
      </c>
      <c r="C744" s="2">
        <v>2</v>
      </c>
      <c r="D744" s="3" t="s">
        <v>6386</v>
      </c>
      <c r="E744" s="1">
        <v>14773.35</v>
      </c>
      <c r="F744" s="1"/>
      <c r="G744" s="5"/>
      <c r="H744" s="1">
        <v>70912080</v>
      </c>
      <c r="I744" s="1"/>
      <c r="K744" s="1"/>
      <c r="L744" s="1"/>
    </row>
    <row r="745" spans="1:12">
      <c r="A745" s="6">
        <v>36308</v>
      </c>
      <c r="B745" s="3" t="s">
        <v>3015</v>
      </c>
      <c r="C745" s="2">
        <v>3</v>
      </c>
      <c r="D745" s="3" t="s">
        <v>6386</v>
      </c>
      <c r="E745" s="1">
        <v>30439.05</v>
      </c>
      <c r="F745" s="1"/>
      <c r="G745" s="5"/>
      <c r="H745" s="1">
        <v>146107439.99999997</v>
      </c>
      <c r="I745" s="1"/>
      <c r="K745" s="1"/>
      <c r="L745" s="1"/>
    </row>
    <row r="746" spans="1:12">
      <c r="A746" s="6">
        <v>36313</v>
      </c>
      <c r="B746" s="3" t="s">
        <v>3015</v>
      </c>
      <c r="C746" s="2">
        <v>1</v>
      </c>
      <c r="D746" s="3" t="s">
        <v>6386</v>
      </c>
      <c r="E746" s="1">
        <v>41345.550000000003</v>
      </c>
      <c r="F746" s="1">
        <v>4762.2974295500917</v>
      </c>
      <c r="G746" s="5">
        <v>2749.5137029118087</v>
      </c>
      <c r="H746" s="1">
        <v>198458639.99999997</v>
      </c>
      <c r="I746" s="1">
        <v>22859027.661840722</v>
      </c>
      <c r="J746">
        <v>13197665.773976844</v>
      </c>
      <c r="K746" s="1"/>
      <c r="L746" s="1"/>
    </row>
    <row r="747" spans="1:12">
      <c r="A747" s="6">
        <v>36313</v>
      </c>
      <c r="B747" s="3" t="s">
        <v>3015</v>
      </c>
      <c r="C747" s="2">
        <v>2</v>
      </c>
      <c r="D747" s="3" t="s">
        <v>6386</v>
      </c>
      <c r="E747" s="1">
        <v>31827.15</v>
      </c>
      <c r="F747" s="1"/>
      <c r="G747" s="5"/>
      <c r="H747" s="1">
        <v>152770320</v>
      </c>
      <c r="I747" s="1"/>
      <c r="K747" s="1"/>
      <c r="L747" s="1"/>
    </row>
    <row r="748" spans="1:12">
      <c r="A748" s="6">
        <v>36313</v>
      </c>
      <c r="B748" s="3" t="s">
        <v>3015</v>
      </c>
      <c r="C748" s="2">
        <v>3</v>
      </c>
      <c r="D748" s="3" t="s">
        <v>6386</v>
      </c>
      <c r="E748" s="1">
        <v>36883.800000000003</v>
      </c>
      <c r="F748" s="1"/>
      <c r="G748" s="5"/>
      <c r="H748" s="1">
        <v>177042239.99999997</v>
      </c>
      <c r="I748" s="1"/>
      <c r="K748" s="1"/>
      <c r="L748" s="1"/>
    </row>
    <row r="749" spans="1:12">
      <c r="A749" s="6">
        <v>36320</v>
      </c>
      <c r="B749" s="3" t="s">
        <v>3015</v>
      </c>
      <c r="C749" s="2">
        <v>1</v>
      </c>
      <c r="D749" s="3" t="s">
        <v>6386</v>
      </c>
      <c r="E749" s="1">
        <v>58795.95</v>
      </c>
      <c r="F749" s="1">
        <v>17913.252444000784</v>
      </c>
      <c r="G749" s="5">
        <v>10342.221120605574</v>
      </c>
      <c r="H749" s="1">
        <v>282220560</v>
      </c>
      <c r="I749" s="1">
        <v>85983611.731203735</v>
      </c>
      <c r="J749">
        <v>49642661.378906742</v>
      </c>
      <c r="K749" s="1"/>
      <c r="L749" s="1"/>
    </row>
    <row r="750" spans="1:12">
      <c r="A750" s="6">
        <v>36320</v>
      </c>
      <c r="B750" s="3" t="s">
        <v>3015</v>
      </c>
      <c r="C750" s="2">
        <v>2</v>
      </c>
      <c r="D750" s="3" t="s">
        <v>6386</v>
      </c>
      <c r="E750" s="1">
        <v>92606.1</v>
      </c>
      <c r="F750" s="1"/>
      <c r="G750" s="5"/>
      <c r="H750" s="1">
        <v>444509279.99999994</v>
      </c>
      <c r="I750" s="1"/>
      <c r="K750" s="1"/>
      <c r="L750" s="1"/>
    </row>
    <row r="751" spans="1:12">
      <c r="A751" s="6">
        <v>36320</v>
      </c>
      <c r="B751" s="3" t="s">
        <v>3015</v>
      </c>
      <c r="C751" s="2">
        <v>3</v>
      </c>
      <c r="D751" s="3" t="s">
        <v>6386</v>
      </c>
      <c r="E751" s="1">
        <v>85963.05</v>
      </c>
      <c r="F751" s="1"/>
      <c r="G751" s="5"/>
      <c r="H751" s="1">
        <v>412622640</v>
      </c>
      <c r="I751" s="1"/>
      <c r="K751" s="1"/>
      <c r="L751" s="1"/>
    </row>
    <row r="752" spans="1:12">
      <c r="A752" s="6">
        <v>36327</v>
      </c>
      <c r="B752" s="3" t="s">
        <v>3015</v>
      </c>
      <c r="C752" s="2">
        <v>1</v>
      </c>
      <c r="D752" s="3" t="s">
        <v>6386</v>
      </c>
      <c r="E752" s="1">
        <v>43725.15</v>
      </c>
      <c r="F752" s="1">
        <v>8698.1170583063558</v>
      </c>
      <c r="G752" s="5">
        <v>5021.8602250560507</v>
      </c>
      <c r="H752" s="1">
        <v>209880720</v>
      </c>
      <c r="I752" s="1">
        <v>41750961.879870504</v>
      </c>
      <c r="J752">
        <v>24104929.080269042</v>
      </c>
      <c r="K752" s="1"/>
      <c r="L752" s="1"/>
    </row>
    <row r="753" spans="1:12">
      <c r="A753" s="6">
        <v>36327</v>
      </c>
      <c r="B753" s="3" t="s">
        <v>3015</v>
      </c>
      <c r="C753" s="2">
        <v>2</v>
      </c>
      <c r="D753" s="3" t="s">
        <v>6386</v>
      </c>
      <c r="E753" s="1">
        <v>57209.55</v>
      </c>
      <c r="F753" s="1"/>
      <c r="G753" s="5"/>
      <c r="H753" s="1">
        <v>274605840</v>
      </c>
      <c r="I753" s="1"/>
      <c r="K753" s="1"/>
      <c r="L753" s="1"/>
    </row>
    <row r="754" spans="1:12">
      <c r="A754" s="6">
        <v>36327</v>
      </c>
      <c r="B754" s="3" t="s">
        <v>3015</v>
      </c>
      <c r="C754" s="2">
        <v>3</v>
      </c>
      <c r="D754" s="3" t="s">
        <v>6386</v>
      </c>
      <c r="E754" s="1">
        <v>59985.75</v>
      </c>
      <c r="F754" s="1"/>
      <c r="G754" s="5"/>
      <c r="H754" s="1">
        <v>287931600</v>
      </c>
      <c r="I754" s="1"/>
      <c r="K754" s="1"/>
      <c r="L754" s="1"/>
    </row>
    <row r="755" spans="1:12">
      <c r="A755" s="6">
        <v>36334</v>
      </c>
      <c r="B755" s="3" t="s">
        <v>3015</v>
      </c>
      <c r="C755" s="2">
        <v>1</v>
      </c>
      <c r="D755" s="3" t="s">
        <v>6386</v>
      </c>
      <c r="E755" s="1">
        <v>12492.9</v>
      </c>
      <c r="F755" s="1">
        <v>3231.6411005091522</v>
      </c>
      <c r="G755" s="5">
        <v>1865.7888593032176</v>
      </c>
      <c r="H755" s="1">
        <v>59965920</v>
      </c>
      <c r="I755" s="1">
        <v>15511877.282443933</v>
      </c>
      <c r="J755">
        <v>8955786.5246554464</v>
      </c>
      <c r="K755" s="1"/>
      <c r="L755" s="1"/>
    </row>
    <row r="756" spans="1:12">
      <c r="A756" s="6">
        <v>36334</v>
      </c>
      <c r="B756" s="3" t="s">
        <v>3015</v>
      </c>
      <c r="C756" s="2">
        <v>2</v>
      </c>
      <c r="D756" s="3" t="s">
        <v>6386</v>
      </c>
      <c r="E756" s="1">
        <v>10807.35</v>
      </c>
      <c r="F756" s="1"/>
      <c r="G756" s="5"/>
      <c r="H756" s="1">
        <v>51875280.000000007</v>
      </c>
      <c r="I756" s="1"/>
      <c r="K756" s="1"/>
      <c r="L756" s="1"/>
    </row>
    <row r="757" spans="1:12">
      <c r="A757" s="6">
        <v>36334</v>
      </c>
      <c r="B757" s="3" t="s">
        <v>3015</v>
      </c>
      <c r="C757" s="2">
        <v>3</v>
      </c>
      <c r="D757" s="3" t="s">
        <v>6386</v>
      </c>
      <c r="E757" s="1">
        <v>17053.8</v>
      </c>
      <c r="F757" s="1"/>
      <c r="G757" s="5"/>
      <c r="H757" s="1">
        <v>81858240.000000015</v>
      </c>
      <c r="I757" s="1"/>
      <c r="K757" s="1"/>
      <c r="L757" s="1"/>
    </row>
    <row r="758" spans="1:12">
      <c r="A758" s="6">
        <v>36341</v>
      </c>
      <c r="B758" s="3" t="s">
        <v>3015</v>
      </c>
      <c r="C758" s="2">
        <v>1</v>
      </c>
      <c r="D758" s="3" t="s">
        <v>6386</v>
      </c>
      <c r="E758" s="1">
        <v>396.6</v>
      </c>
      <c r="F758" s="1">
        <v>508.7982827211589</v>
      </c>
      <c r="G758" s="5">
        <v>293.75482549228042</v>
      </c>
      <c r="H758" s="1">
        <v>1903680</v>
      </c>
      <c r="I758" s="1">
        <v>2442231.7570615625</v>
      </c>
      <c r="J758">
        <v>1410023.162362946</v>
      </c>
      <c r="K758" s="1"/>
      <c r="L758" s="1"/>
    </row>
    <row r="759" spans="1:12">
      <c r="A759" s="6">
        <v>36341</v>
      </c>
      <c r="B759" s="3" t="s">
        <v>3015</v>
      </c>
      <c r="C759" s="2">
        <v>2</v>
      </c>
      <c r="D759" s="3" t="s">
        <v>6386</v>
      </c>
      <c r="E759" s="1">
        <v>1388.1</v>
      </c>
      <c r="F759" s="1"/>
      <c r="G759" s="5"/>
      <c r="H759" s="1">
        <v>6662880.0000000009</v>
      </c>
      <c r="I759" s="1"/>
      <c r="K759" s="1"/>
      <c r="L759" s="1"/>
    </row>
    <row r="760" spans="1:12">
      <c r="A760" s="6">
        <v>36341</v>
      </c>
      <c r="B760" s="3" t="s">
        <v>3015</v>
      </c>
      <c r="C760" s="2">
        <v>3</v>
      </c>
      <c r="D760" s="3" t="s">
        <v>6386</v>
      </c>
      <c r="E760" s="1">
        <v>694.05</v>
      </c>
      <c r="F760" s="1"/>
      <c r="G760" s="5"/>
      <c r="H760" s="1">
        <v>3331440</v>
      </c>
      <c r="I760" s="1"/>
      <c r="K760" s="1"/>
      <c r="L760" s="1"/>
    </row>
    <row r="761" spans="1:12">
      <c r="A761" s="6">
        <v>36348</v>
      </c>
      <c r="B761" s="3" t="s">
        <v>3015</v>
      </c>
      <c r="C761" s="2">
        <v>1</v>
      </c>
      <c r="D761" s="3" t="s">
        <v>6386</v>
      </c>
      <c r="E761" s="1">
        <v>238.95</v>
      </c>
      <c r="F761" s="1">
        <v>165.80469685747747</v>
      </c>
      <c r="G761" s="5">
        <v>95.727386363568911</v>
      </c>
      <c r="H761" s="1">
        <v>829156.5</v>
      </c>
      <c r="I761" s="1">
        <v>575342.29809544678</v>
      </c>
      <c r="J761">
        <v>332174.03068158415</v>
      </c>
      <c r="K761" s="1"/>
      <c r="L761" s="1"/>
    </row>
    <row r="762" spans="1:12">
      <c r="A762" s="6">
        <v>36348</v>
      </c>
      <c r="B762" s="3" t="s">
        <v>3015</v>
      </c>
      <c r="C762" s="2">
        <v>2</v>
      </c>
      <c r="D762" s="3" t="s">
        <v>6386</v>
      </c>
      <c r="E762" s="1">
        <v>0</v>
      </c>
      <c r="F762" s="1"/>
      <c r="G762" s="5"/>
      <c r="H762" s="1">
        <v>0</v>
      </c>
      <c r="I762" s="1"/>
      <c r="K762" s="1"/>
      <c r="L762" s="1"/>
    </row>
    <row r="763" spans="1:12">
      <c r="A763" s="6">
        <v>36348</v>
      </c>
      <c r="B763" s="3" t="s">
        <v>3015</v>
      </c>
      <c r="C763" s="2">
        <v>3</v>
      </c>
      <c r="D763" s="3" t="s">
        <v>6386</v>
      </c>
      <c r="E763" s="1">
        <v>318.60000000000002</v>
      </c>
      <c r="F763" s="1"/>
      <c r="G763" s="5"/>
      <c r="H763" s="1">
        <v>1105542</v>
      </c>
      <c r="I763" s="1"/>
      <c r="K763" s="1"/>
      <c r="L763" s="1"/>
    </row>
    <row r="764" spans="1:12">
      <c r="A764" s="6">
        <v>36355</v>
      </c>
      <c r="B764" s="3" t="s">
        <v>3015</v>
      </c>
      <c r="C764" s="2">
        <v>1</v>
      </c>
      <c r="D764" s="3" t="s">
        <v>6386</v>
      </c>
      <c r="E764" s="1">
        <v>1672.65</v>
      </c>
      <c r="F764" s="1">
        <v>694.37260170602895</v>
      </c>
      <c r="G764" s="5">
        <v>400.89620851287663</v>
      </c>
      <c r="H764" s="1">
        <v>5804095.4999999991</v>
      </c>
      <c r="I764" s="1">
        <v>2409472.9279199215</v>
      </c>
      <c r="J764">
        <v>1391109.8435396824</v>
      </c>
      <c r="K764" s="1"/>
      <c r="L764" s="1"/>
    </row>
    <row r="765" spans="1:12">
      <c r="A765" s="6">
        <v>36355</v>
      </c>
      <c r="B765" s="3" t="s">
        <v>3015</v>
      </c>
      <c r="C765" s="2">
        <v>2</v>
      </c>
      <c r="D765" s="3" t="s">
        <v>6386</v>
      </c>
      <c r="E765" s="1">
        <v>2787.75</v>
      </c>
      <c r="F765" s="1"/>
      <c r="G765" s="5"/>
      <c r="H765" s="1">
        <v>9673492.5</v>
      </c>
      <c r="I765" s="1"/>
      <c r="K765" s="1"/>
      <c r="L765" s="1"/>
    </row>
    <row r="766" spans="1:12">
      <c r="A766" s="6">
        <v>36355</v>
      </c>
      <c r="B766" s="3" t="s">
        <v>3015</v>
      </c>
      <c r="C766" s="2">
        <v>3</v>
      </c>
      <c r="D766" s="3" t="s">
        <v>6386</v>
      </c>
      <c r="E766" s="1">
        <v>1513.35</v>
      </c>
      <c r="F766" s="1"/>
      <c r="G766" s="5"/>
      <c r="H766" s="1">
        <v>5251324.5</v>
      </c>
      <c r="I766" s="1"/>
      <c r="K766" s="1"/>
      <c r="L766" s="1"/>
    </row>
    <row r="767" spans="1:12">
      <c r="A767" s="6">
        <v>36362</v>
      </c>
      <c r="B767" s="3" t="s">
        <v>3015</v>
      </c>
      <c r="C767" s="2">
        <v>1</v>
      </c>
      <c r="D767" s="3" t="s">
        <v>6386</v>
      </c>
      <c r="E767" s="1">
        <v>1354.05</v>
      </c>
      <c r="F767" s="1">
        <v>376.41121463102007</v>
      </c>
      <c r="G767" s="5">
        <v>217.32111609321345</v>
      </c>
      <c r="H767" s="1">
        <v>1883483.55</v>
      </c>
      <c r="I767" s="1">
        <v>523587.99955174921</v>
      </c>
      <c r="J767">
        <v>302293.67248566006</v>
      </c>
      <c r="K767" s="1"/>
      <c r="L767" s="1"/>
    </row>
    <row r="768" spans="1:12">
      <c r="A768" s="6">
        <v>36362</v>
      </c>
      <c r="B768" s="3" t="s">
        <v>3015</v>
      </c>
      <c r="C768" s="2">
        <v>2</v>
      </c>
      <c r="D768" s="3" t="s">
        <v>6386</v>
      </c>
      <c r="E768" s="1">
        <v>1194.75</v>
      </c>
      <c r="F768" s="1"/>
      <c r="G768" s="5"/>
      <c r="H768" s="1">
        <v>1661897.25</v>
      </c>
      <c r="I768" s="1"/>
      <c r="K768" s="1"/>
      <c r="L768" s="1"/>
    </row>
    <row r="769" spans="1:12">
      <c r="A769" s="6">
        <v>36362</v>
      </c>
      <c r="B769" s="3" t="s">
        <v>3015</v>
      </c>
      <c r="C769" s="2">
        <v>3</v>
      </c>
      <c r="D769" s="3" t="s">
        <v>6386</v>
      </c>
      <c r="E769" s="1">
        <v>637.20000000000005</v>
      </c>
      <c r="F769" s="1"/>
      <c r="G769" s="5"/>
      <c r="H769" s="1">
        <v>886345.2</v>
      </c>
      <c r="I769" s="1"/>
      <c r="K769" s="1"/>
      <c r="L769" s="1"/>
    </row>
    <row r="770" spans="1:12">
      <c r="A770" s="6">
        <v>36365</v>
      </c>
      <c r="B770" s="3" t="s">
        <v>3015</v>
      </c>
      <c r="C770" s="2">
        <v>1</v>
      </c>
      <c r="D770" s="3" t="s">
        <v>6386</v>
      </c>
      <c r="E770" s="1">
        <v>2379.6</v>
      </c>
      <c r="F770" s="1">
        <v>499.04405617139724</v>
      </c>
      <c r="G770" s="5">
        <v>288.12322016803893</v>
      </c>
      <c r="H770" s="1">
        <v>3310023.6</v>
      </c>
      <c r="I770" s="1">
        <v>694170.28213441256</v>
      </c>
      <c r="J770">
        <v>400779.39925374161</v>
      </c>
      <c r="K770" s="1"/>
      <c r="L770" s="1"/>
    </row>
    <row r="771" spans="1:12">
      <c r="A771" s="6">
        <v>36365</v>
      </c>
      <c r="B771" s="3" t="s">
        <v>3015</v>
      </c>
      <c r="C771" s="2">
        <v>2</v>
      </c>
      <c r="D771" s="3" t="s">
        <v>6386</v>
      </c>
      <c r="E771" s="1">
        <v>1784.7</v>
      </c>
      <c r="F771" s="1"/>
      <c r="G771" s="5"/>
      <c r="H771" s="1">
        <v>2482517.7000000002</v>
      </c>
      <c r="I771" s="1"/>
      <c r="K771" s="1"/>
      <c r="L771" s="1"/>
    </row>
    <row r="772" spans="1:12">
      <c r="A772" s="6">
        <v>36365</v>
      </c>
      <c r="B772" s="3" t="s">
        <v>3015</v>
      </c>
      <c r="C772" s="2">
        <v>3</v>
      </c>
      <c r="D772" s="3" t="s">
        <v>6386</v>
      </c>
      <c r="E772" s="1">
        <v>2776.2</v>
      </c>
      <c r="F772" s="1"/>
      <c r="G772" s="5"/>
      <c r="H772" s="1">
        <v>3861694.2</v>
      </c>
      <c r="I772" s="1"/>
      <c r="K772" s="1"/>
      <c r="L772" s="1"/>
    </row>
    <row r="773" spans="1:12">
      <c r="A773" s="6">
        <v>36376</v>
      </c>
      <c r="B773" s="3" t="s">
        <v>3015</v>
      </c>
      <c r="C773" s="2">
        <v>1</v>
      </c>
      <c r="D773" s="3" t="s">
        <v>6386</v>
      </c>
      <c r="E773" s="1">
        <v>495.75</v>
      </c>
      <c r="F773" s="1">
        <v>114.48855838030283</v>
      </c>
      <c r="G773" s="5">
        <v>66.099999999999994</v>
      </c>
      <c r="H773" s="1">
        <v>2005308.75</v>
      </c>
      <c r="I773" s="1">
        <v>463106.21864832507</v>
      </c>
      <c r="J773">
        <v>267374.5</v>
      </c>
      <c r="K773" s="1"/>
      <c r="L773" s="1"/>
    </row>
    <row r="774" spans="1:12">
      <c r="A774" s="6">
        <v>36376</v>
      </c>
      <c r="B774" s="3" t="s">
        <v>3015</v>
      </c>
      <c r="C774" s="2">
        <v>2</v>
      </c>
      <c r="D774" s="3" t="s">
        <v>6386</v>
      </c>
      <c r="E774" s="1">
        <v>694.05</v>
      </c>
      <c r="F774" s="1"/>
      <c r="G774" s="5"/>
      <c r="H774" s="1">
        <v>2807432.25</v>
      </c>
      <c r="I774" s="1"/>
      <c r="K774" s="1"/>
      <c r="L774" s="1"/>
    </row>
    <row r="775" spans="1:12">
      <c r="A775" s="6">
        <v>36376</v>
      </c>
      <c r="B775" s="3" t="s">
        <v>3015</v>
      </c>
      <c r="C775" s="2">
        <v>3</v>
      </c>
      <c r="D775" s="3" t="s">
        <v>6386</v>
      </c>
      <c r="E775" s="1">
        <v>694.05</v>
      </c>
      <c r="F775" s="1"/>
      <c r="G775" s="5"/>
      <c r="H775" s="1">
        <v>2807432.25</v>
      </c>
      <c r="I775" s="1"/>
      <c r="K775" s="1"/>
      <c r="L775" s="1"/>
    </row>
    <row r="776" spans="1:12">
      <c r="A776" s="6">
        <v>36383</v>
      </c>
      <c r="B776" s="3" t="s">
        <v>3015</v>
      </c>
      <c r="C776" s="2">
        <v>1</v>
      </c>
      <c r="D776" s="3" t="s">
        <v>6386</v>
      </c>
      <c r="E776" s="1">
        <v>716.85</v>
      </c>
      <c r="F776" s="1">
        <v>365.00215410323267</v>
      </c>
      <c r="G776" s="5">
        <v>210.73409192629467</v>
      </c>
      <c r="H776" s="1">
        <v>2899658.25</v>
      </c>
      <c r="I776" s="1">
        <v>1476433.7133475761</v>
      </c>
      <c r="J776">
        <v>852419.40184186189</v>
      </c>
      <c r="K776" s="1"/>
      <c r="L776" s="1"/>
    </row>
    <row r="777" spans="1:12">
      <c r="A777" s="6">
        <v>36383</v>
      </c>
      <c r="B777" s="3" t="s">
        <v>3015</v>
      </c>
      <c r="C777" s="2">
        <v>2</v>
      </c>
      <c r="D777" s="3" t="s">
        <v>6386</v>
      </c>
      <c r="E777" s="1">
        <v>1194.75</v>
      </c>
      <c r="F777" s="1"/>
      <c r="G777" s="5"/>
      <c r="H777" s="1">
        <v>4832763.75</v>
      </c>
      <c r="I777" s="1"/>
      <c r="K777" s="1"/>
      <c r="L777" s="1"/>
    </row>
    <row r="778" spans="1:12">
      <c r="A778" s="6">
        <v>36383</v>
      </c>
      <c r="B778" s="3" t="s">
        <v>3015</v>
      </c>
      <c r="C778" s="2">
        <v>3</v>
      </c>
      <c r="D778" s="3" t="s">
        <v>6386</v>
      </c>
      <c r="E778" s="1">
        <v>477.9</v>
      </c>
      <c r="F778" s="1"/>
      <c r="G778" s="5"/>
      <c r="H778" s="1">
        <v>1933105.5</v>
      </c>
      <c r="I778" s="1"/>
      <c r="K778" s="1"/>
      <c r="L778" s="1"/>
    </row>
    <row r="779" spans="1:12">
      <c r="A779" s="6">
        <v>36390</v>
      </c>
      <c r="B779" s="3" t="s">
        <v>3015</v>
      </c>
      <c r="C779" s="2">
        <v>1</v>
      </c>
      <c r="D779" s="3" t="s">
        <v>6386</v>
      </c>
      <c r="E779" s="1">
        <v>0</v>
      </c>
      <c r="F779" s="1">
        <v>297.45</v>
      </c>
      <c r="G779" s="5">
        <v>171.73283757045419</v>
      </c>
      <c r="H779" s="1">
        <v>0</v>
      </c>
      <c r="I779" s="1">
        <v>1203185.25</v>
      </c>
      <c r="J779">
        <v>694659.3279724872</v>
      </c>
      <c r="K779" s="1"/>
      <c r="L779" s="1"/>
    </row>
    <row r="780" spans="1:12">
      <c r="A780" s="6">
        <v>36390</v>
      </c>
      <c r="B780" s="3" t="s">
        <v>3015</v>
      </c>
      <c r="C780" s="2">
        <v>2</v>
      </c>
      <c r="D780" s="3" t="s">
        <v>6386</v>
      </c>
      <c r="E780" s="1">
        <v>594.9</v>
      </c>
      <c r="F780" s="1"/>
      <c r="G780" s="5"/>
      <c r="H780" s="1">
        <v>2406370.5</v>
      </c>
      <c r="I780" s="1"/>
      <c r="K780" s="1"/>
      <c r="L780" s="1"/>
    </row>
    <row r="781" spans="1:12">
      <c r="A781" s="6">
        <v>36390</v>
      </c>
      <c r="B781" s="3" t="s">
        <v>3015</v>
      </c>
      <c r="C781" s="2">
        <v>3</v>
      </c>
      <c r="D781" s="3" t="s">
        <v>6386</v>
      </c>
      <c r="E781" s="1">
        <v>297.45</v>
      </c>
      <c r="F781" s="1"/>
      <c r="G781" s="5"/>
      <c r="H781" s="1">
        <v>1203185.25</v>
      </c>
      <c r="I781" s="1"/>
      <c r="K781" s="1"/>
      <c r="L781" s="1"/>
    </row>
    <row r="782" spans="1:12">
      <c r="A782" s="6">
        <v>36308</v>
      </c>
      <c r="B782" s="3" t="s">
        <v>3015</v>
      </c>
      <c r="C782" s="2">
        <v>1</v>
      </c>
      <c r="D782" s="3" t="s">
        <v>6195</v>
      </c>
      <c r="E782" s="1">
        <v>99.15</v>
      </c>
      <c r="F782" s="1">
        <v>348.20335653178302</v>
      </c>
      <c r="G782" s="5">
        <v>201.03530162635616</v>
      </c>
      <c r="H782" s="1">
        <v>132960.15</v>
      </c>
      <c r="I782" s="1">
        <v>466940.70110912097</v>
      </c>
      <c r="J782">
        <v>269588.33948094357</v>
      </c>
      <c r="K782" s="1"/>
      <c r="L782" s="1"/>
    </row>
    <row r="783" spans="1:12">
      <c r="A783" s="6">
        <v>36308</v>
      </c>
      <c r="B783" s="3" t="s">
        <v>3015</v>
      </c>
      <c r="C783" s="2">
        <v>2</v>
      </c>
      <c r="D783" s="3" t="s">
        <v>6195</v>
      </c>
      <c r="E783" s="1">
        <v>495.75</v>
      </c>
      <c r="F783" s="1"/>
      <c r="G783" s="5"/>
      <c r="H783" s="1">
        <v>664800.75</v>
      </c>
      <c r="I783" s="1"/>
      <c r="K783" s="1"/>
      <c r="L783" s="1"/>
    </row>
    <row r="784" spans="1:12">
      <c r="A784" s="6">
        <v>36308</v>
      </c>
      <c r="B784" s="3" t="s">
        <v>3015</v>
      </c>
      <c r="C784" s="2">
        <v>3</v>
      </c>
      <c r="D784" s="3" t="s">
        <v>6195</v>
      </c>
      <c r="E784" s="1">
        <v>793.2</v>
      </c>
      <c r="F784" s="1"/>
      <c r="G784" s="5"/>
      <c r="H784" s="1">
        <v>1063681.2</v>
      </c>
      <c r="I784" s="1"/>
      <c r="K784" s="1"/>
      <c r="L784" s="1"/>
    </row>
    <row r="785" spans="1:12">
      <c r="A785" s="6">
        <v>36313</v>
      </c>
      <c r="B785" s="3" t="s">
        <v>3015</v>
      </c>
      <c r="C785" s="2">
        <v>1</v>
      </c>
      <c r="D785" s="3" t="s">
        <v>6195</v>
      </c>
      <c r="E785" s="1">
        <v>2677.05</v>
      </c>
      <c r="F785" s="1">
        <v>703.42947940785075</v>
      </c>
      <c r="G785" s="5">
        <v>406.12519929204097</v>
      </c>
      <c r="H785" s="1">
        <v>3589924.05</v>
      </c>
      <c r="I785" s="1">
        <v>943298.93188592792</v>
      </c>
      <c r="J785">
        <v>544613.89225062693</v>
      </c>
      <c r="K785" s="1"/>
      <c r="L785" s="1"/>
    </row>
    <row r="786" spans="1:12">
      <c r="A786" s="6">
        <v>36313</v>
      </c>
      <c r="B786" s="3" t="s">
        <v>3015</v>
      </c>
      <c r="C786" s="2">
        <v>2</v>
      </c>
      <c r="D786" s="3" t="s">
        <v>6195</v>
      </c>
      <c r="E786" s="1">
        <v>1288.95</v>
      </c>
      <c r="F786" s="1"/>
      <c r="G786" s="5"/>
      <c r="H786" s="1">
        <v>1728481.95</v>
      </c>
      <c r="I786" s="1"/>
      <c r="K786" s="1"/>
      <c r="L786" s="1"/>
    </row>
    <row r="787" spans="1:12">
      <c r="A787" s="6">
        <v>36313</v>
      </c>
      <c r="B787" s="3" t="s">
        <v>3015</v>
      </c>
      <c r="C787" s="2">
        <v>3</v>
      </c>
      <c r="D787" s="3" t="s">
        <v>6195</v>
      </c>
      <c r="E787" s="1">
        <v>2181.3000000000002</v>
      </c>
      <c r="F787" s="1"/>
      <c r="G787" s="5"/>
      <c r="H787" s="1">
        <v>2925123.3</v>
      </c>
      <c r="I787" s="1"/>
      <c r="K787" s="1"/>
      <c r="L787" s="1"/>
    </row>
    <row r="788" spans="1:12">
      <c r="A788" s="6">
        <v>36320</v>
      </c>
      <c r="B788" s="3" t="s">
        <v>3015</v>
      </c>
      <c r="C788" s="2">
        <v>1</v>
      </c>
      <c r="D788" s="3" t="s">
        <v>6195</v>
      </c>
      <c r="E788" s="1">
        <v>3966</v>
      </c>
      <c r="F788" s="1">
        <v>99.149999999981972</v>
      </c>
      <c r="G788" s="5">
        <v>57.244279190140986</v>
      </c>
      <c r="H788" s="1">
        <v>5318406</v>
      </c>
      <c r="I788" s="1">
        <v>132960.15</v>
      </c>
      <c r="J788">
        <v>76764.578393992968</v>
      </c>
      <c r="K788" s="1"/>
      <c r="L788" s="1"/>
    </row>
    <row r="789" spans="1:12">
      <c r="A789" s="6">
        <v>36320</v>
      </c>
      <c r="B789" s="3" t="s">
        <v>3015</v>
      </c>
      <c r="C789" s="2">
        <v>2</v>
      </c>
      <c r="D789" s="3" t="s">
        <v>6195</v>
      </c>
      <c r="E789" s="1">
        <v>4065.15</v>
      </c>
      <c r="F789" s="1"/>
      <c r="G789" s="5"/>
      <c r="H789" s="1">
        <v>5451366.1499999994</v>
      </c>
      <c r="I789" s="1"/>
      <c r="K789" s="1"/>
      <c r="L789" s="1"/>
    </row>
    <row r="790" spans="1:12">
      <c r="A790" s="6">
        <v>36320</v>
      </c>
      <c r="B790" s="3" t="s">
        <v>3015</v>
      </c>
      <c r="C790" s="2">
        <v>3</v>
      </c>
      <c r="D790" s="3" t="s">
        <v>6195</v>
      </c>
      <c r="E790" s="1">
        <v>3866.85</v>
      </c>
      <c r="F790" s="1"/>
      <c r="G790" s="5"/>
      <c r="H790" s="1">
        <v>5185445.8499999996</v>
      </c>
      <c r="I790" s="1"/>
      <c r="K790" s="1"/>
      <c r="L790" s="1"/>
    </row>
    <row r="791" spans="1:12">
      <c r="A791" s="6">
        <v>36327</v>
      </c>
      <c r="B791" s="3" t="s">
        <v>3015</v>
      </c>
      <c r="C791" s="2">
        <v>1</v>
      </c>
      <c r="D791" s="3" t="s">
        <v>6195</v>
      </c>
      <c r="E791" s="1">
        <v>2379.6</v>
      </c>
      <c r="F791" s="1">
        <v>302.90825343657821</v>
      </c>
      <c r="G791" s="5">
        <v>174.88416166136781</v>
      </c>
      <c r="H791" s="1">
        <v>3191043.6</v>
      </c>
      <c r="I791" s="1">
        <v>406199.96785845491</v>
      </c>
      <c r="J791">
        <v>234519.66078789628</v>
      </c>
      <c r="K791" s="1"/>
      <c r="L791" s="1"/>
    </row>
    <row r="792" spans="1:12">
      <c r="A792" s="6">
        <v>36327</v>
      </c>
      <c r="B792" s="3" t="s">
        <v>3015</v>
      </c>
      <c r="C792" s="2">
        <v>2</v>
      </c>
      <c r="D792" s="3" t="s">
        <v>6195</v>
      </c>
      <c r="E792" s="1">
        <v>2577.9</v>
      </c>
      <c r="F792" s="1"/>
      <c r="G792" s="5"/>
      <c r="H792" s="1">
        <v>3456963.9</v>
      </c>
      <c r="I792" s="1"/>
      <c r="K792" s="1"/>
      <c r="L792" s="1"/>
    </row>
    <row r="793" spans="1:12">
      <c r="A793" s="6">
        <v>36327</v>
      </c>
      <c r="B793" s="3" t="s">
        <v>3015</v>
      </c>
      <c r="C793" s="2">
        <v>3</v>
      </c>
      <c r="D793" s="3" t="s">
        <v>6195</v>
      </c>
      <c r="E793" s="1">
        <v>1983</v>
      </c>
      <c r="F793" s="1"/>
      <c r="G793" s="5"/>
      <c r="H793" s="1">
        <v>2659203</v>
      </c>
      <c r="I793" s="1"/>
      <c r="K793" s="1"/>
      <c r="L793" s="1"/>
    </row>
    <row r="794" spans="1:12">
      <c r="A794" s="6">
        <v>36334</v>
      </c>
      <c r="B794" s="3" t="s">
        <v>3015</v>
      </c>
      <c r="C794" s="2">
        <v>1</v>
      </c>
      <c r="D794" s="3" t="s">
        <v>6195</v>
      </c>
      <c r="E794" s="1">
        <v>1388.1</v>
      </c>
      <c r="F794" s="1">
        <v>552.04383657459664</v>
      </c>
      <c r="G794" s="5">
        <v>318.72265765081715</v>
      </c>
      <c r="H794" s="1">
        <v>1861442.1</v>
      </c>
      <c r="I794" s="1">
        <v>740290.78484653414</v>
      </c>
      <c r="J794">
        <v>427407.08390974585</v>
      </c>
      <c r="K794" s="1"/>
      <c r="L794" s="1"/>
    </row>
    <row r="795" spans="1:12">
      <c r="A795" s="6">
        <v>36334</v>
      </c>
      <c r="B795" s="3" t="s">
        <v>3015</v>
      </c>
      <c r="C795" s="2">
        <v>2</v>
      </c>
      <c r="D795" s="3" t="s">
        <v>6195</v>
      </c>
      <c r="E795" s="1">
        <v>694.05</v>
      </c>
      <c r="F795" s="1"/>
      <c r="G795" s="5"/>
      <c r="H795" s="1">
        <v>930721.05</v>
      </c>
      <c r="I795" s="1"/>
      <c r="K795" s="1"/>
      <c r="L795" s="1"/>
    </row>
    <row r="796" spans="1:12">
      <c r="A796" s="6">
        <v>36334</v>
      </c>
      <c r="B796" s="3" t="s">
        <v>3015</v>
      </c>
      <c r="C796" s="2">
        <v>3</v>
      </c>
      <c r="D796" s="3" t="s">
        <v>6195</v>
      </c>
      <c r="E796" s="1">
        <v>1784.7</v>
      </c>
      <c r="F796" s="1"/>
      <c r="G796" s="5"/>
      <c r="H796" s="1">
        <v>2393282.7000000002</v>
      </c>
      <c r="I796" s="1"/>
      <c r="K796" s="1"/>
      <c r="L796" s="1"/>
    </row>
    <row r="797" spans="1:12">
      <c r="A797" s="6">
        <v>36341</v>
      </c>
      <c r="B797" s="3" t="s">
        <v>3015</v>
      </c>
      <c r="C797" s="2">
        <v>1</v>
      </c>
      <c r="D797" s="3" t="s">
        <v>6195</v>
      </c>
      <c r="E797" s="1">
        <v>1090.6500000000001</v>
      </c>
      <c r="F797" s="1">
        <v>489.09533579865553</v>
      </c>
      <c r="G797" s="5">
        <v>282.37932378274417</v>
      </c>
      <c r="H797" s="1">
        <v>1462561.65</v>
      </c>
      <c r="I797" s="1">
        <v>655876.84530599788</v>
      </c>
      <c r="J797">
        <v>378670.67319266044</v>
      </c>
      <c r="K797" s="1"/>
      <c r="L797" s="1"/>
    </row>
    <row r="798" spans="1:12">
      <c r="A798" s="6">
        <v>36341</v>
      </c>
      <c r="B798" s="3" t="s">
        <v>3015</v>
      </c>
      <c r="C798" s="2">
        <v>2</v>
      </c>
      <c r="D798" s="3" t="s">
        <v>6195</v>
      </c>
      <c r="E798" s="1">
        <v>1883.85</v>
      </c>
      <c r="F798" s="1"/>
      <c r="G798" s="5"/>
      <c r="H798" s="1">
        <v>2526242.85</v>
      </c>
      <c r="I798" s="1"/>
      <c r="K798" s="1"/>
      <c r="L798" s="1"/>
    </row>
    <row r="799" spans="1:12">
      <c r="A799" s="6">
        <v>36341</v>
      </c>
      <c r="B799" s="3" t="s">
        <v>3015</v>
      </c>
      <c r="C799" s="2">
        <v>3</v>
      </c>
      <c r="D799" s="3" t="s">
        <v>6195</v>
      </c>
      <c r="E799" s="1">
        <v>991.5</v>
      </c>
      <c r="F799" s="1"/>
      <c r="G799" s="5"/>
      <c r="H799" s="1">
        <v>1329601.5</v>
      </c>
      <c r="I799" s="1"/>
      <c r="K799" s="1"/>
      <c r="L799" s="1"/>
    </row>
    <row r="800" spans="1:12">
      <c r="A800" s="6">
        <v>36348</v>
      </c>
      <c r="B800" s="3" t="s">
        <v>3015</v>
      </c>
      <c r="C800" s="2">
        <v>1</v>
      </c>
      <c r="D800" s="3" t="s">
        <v>6195</v>
      </c>
      <c r="E800" s="1">
        <v>159.30000000000001</v>
      </c>
      <c r="F800" s="1">
        <v>183.94379576381479</v>
      </c>
      <c r="G800" s="5">
        <v>106.2</v>
      </c>
      <c r="H800" s="1">
        <v>189885.6</v>
      </c>
      <c r="I800" s="1">
        <v>219261.00455046722</v>
      </c>
      <c r="J800">
        <v>126590.39999999999</v>
      </c>
      <c r="K800" s="1"/>
      <c r="L800" s="1"/>
    </row>
    <row r="801" spans="1:12">
      <c r="A801" s="6">
        <v>36348</v>
      </c>
      <c r="B801" s="3" t="s">
        <v>3015</v>
      </c>
      <c r="C801" s="2">
        <v>2</v>
      </c>
      <c r="D801" s="3" t="s">
        <v>6195</v>
      </c>
      <c r="E801" s="1">
        <v>159.30000000000001</v>
      </c>
      <c r="F801" s="1"/>
      <c r="G801" s="5"/>
      <c r="H801" s="1">
        <v>189885.6</v>
      </c>
      <c r="I801" s="1"/>
      <c r="K801" s="1"/>
      <c r="L801" s="1"/>
    </row>
    <row r="802" spans="1:12">
      <c r="A802" s="6">
        <v>36348</v>
      </c>
      <c r="B802" s="3" t="s">
        <v>3015</v>
      </c>
      <c r="C802" s="2">
        <v>3</v>
      </c>
      <c r="D802" s="3" t="s">
        <v>6195</v>
      </c>
      <c r="E802" s="1">
        <v>477.9</v>
      </c>
      <c r="F802" s="1"/>
      <c r="G802" s="5"/>
      <c r="H802" s="1">
        <v>569656.80000000005</v>
      </c>
      <c r="I802" s="1"/>
      <c r="K802" s="1"/>
      <c r="L802" s="1"/>
    </row>
    <row r="803" spans="1:12">
      <c r="A803" s="6">
        <v>36355</v>
      </c>
      <c r="B803" s="3" t="s">
        <v>3015</v>
      </c>
      <c r="C803" s="2">
        <v>1</v>
      </c>
      <c r="D803" s="3" t="s">
        <v>6195</v>
      </c>
      <c r="E803" s="1">
        <v>796.5</v>
      </c>
      <c r="F803" s="1">
        <v>91.971897881907424</v>
      </c>
      <c r="G803" s="5">
        <v>53.1</v>
      </c>
      <c r="H803" s="1">
        <v>949428</v>
      </c>
      <c r="I803" s="1">
        <v>109630.50227523365</v>
      </c>
      <c r="J803">
        <v>63295.199999999997</v>
      </c>
      <c r="K803" s="1"/>
      <c r="L803" s="1"/>
    </row>
    <row r="804" spans="1:12">
      <c r="A804" s="6">
        <v>36355</v>
      </c>
      <c r="B804" s="3" t="s">
        <v>3015</v>
      </c>
      <c r="C804" s="2">
        <v>2</v>
      </c>
      <c r="D804" s="3" t="s">
        <v>6195</v>
      </c>
      <c r="E804" s="1">
        <v>796.5</v>
      </c>
      <c r="F804" s="1"/>
      <c r="G804" s="5"/>
      <c r="H804" s="1">
        <v>949428</v>
      </c>
      <c r="I804" s="1"/>
      <c r="K804" s="1"/>
      <c r="L804" s="1"/>
    </row>
    <row r="805" spans="1:12">
      <c r="A805" s="6">
        <v>36355</v>
      </c>
      <c r="B805" s="3" t="s">
        <v>3015</v>
      </c>
      <c r="C805" s="2">
        <v>3</v>
      </c>
      <c r="D805" s="3" t="s">
        <v>6195</v>
      </c>
      <c r="E805" s="1">
        <v>637.20000000000005</v>
      </c>
      <c r="F805" s="1"/>
      <c r="G805" s="5"/>
      <c r="H805" s="1">
        <v>759542.4</v>
      </c>
      <c r="I805" s="1"/>
      <c r="K805" s="1"/>
      <c r="L805" s="1"/>
    </row>
    <row r="806" spans="1:12">
      <c r="A806" s="6">
        <v>36362</v>
      </c>
      <c r="B806" s="3" t="s">
        <v>3015</v>
      </c>
      <c r="C806" s="2">
        <v>1</v>
      </c>
      <c r="D806" s="3" t="s">
        <v>6195</v>
      </c>
      <c r="E806" s="1">
        <v>1035.45</v>
      </c>
      <c r="F806" s="1">
        <v>256.03892770436295</v>
      </c>
      <c r="G806" s="5">
        <v>147.8241438331371</v>
      </c>
      <c r="H806" s="1">
        <v>1075832.55</v>
      </c>
      <c r="I806" s="1">
        <v>266024.44588483311</v>
      </c>
      <c r="J806">
        <v>153589.28544262945</v>
      </c>
      <c r="K806" s="1"/>
      <c r="L806" s="1"/>
    </row>
    <row r="807" spans="1:12">
      <c r="A807" s="6">
        <v>36362</v>
      </c>
      <c r="B807" s="3" t="s">
        <v>3015</v>
      </c>
      <c r="C807" s="2">
        <v>2</v>
      </c>
      <c r="D807" s="3" t="s">
        <v>6195</v>
      </c>
      <c r="E807" s="1">
        <v>1433.7</v>
      </c>
      <c r="F807" s="1"/>
      <c r="G807" s="5"/>
      <c r="H807" s="1">
        <v>1489614.3</v>
      </c>
      <c r="I807" s="1"/>
      <c r="K807" s="1"/>
      <c r="L807" s="1"/>
    </row>
    <row r="808" spans="1:12">
      <c r="A808" s="6">
        <v>36362</v>
      </c>
      <c r="B808" s="3" t="s">
        <v>3015</v>
      </c>
      <c r="C808" s="2">
        <v>3</v>
      </c>
      <c r="D808" s="3" t="s">
        <v>6195</v>
      </c>
      <c r="E808" s="1">
        <v>955.8</v>
      </c>
      <c r="F808" s="1"/>
      <c r="G808" s="5"/>
      <c r="H808" s="1">
        <v>993076.2</v>
      </c>
      <c r="I808" s="1"/>
      <c r="K808" s="1"/>
      <c r="L808" s="1"/>
    </row>
    <row r="809" spans="1:12">
      <c r="A809" s="6">
        <v>36365</v>
      </c>
      <c r="B809" s="3" t="s">
        <v>3015</v>
      </c>
      <c r="C809" s="2">
        <v>1</v>
      </c>
      <c r="D809" s="3" t="s">
        <v>6195</v>
      </c>
      <c r="E809" s="1">
        <v>1883.85</v>
      </c>
      <c r="F809" s="1">
        <v>552.04383657459584</v>
      </c>
      <c r="G809" s="5">
        <v>318.7226576508167</v>
      </c>
      <c r="H809" s="1">
        <v>1957320.15</v>
      </c>
      <c r="I809" s="1">
        <v>573573.54620100593</v>
      </c>
      <c r="J809">
        <v>331152.84129919903</v>
      </c>
      <c r="K809" s="1"/>
      <c r="L809" s="1"/>
    </row>
    <row r="810" spans="1:12">
      <c r="A810" s="6">
        <v>36365</v>
      </c>
      <c r="B810" s="3" t="s">
        <v>3015</v>
      </c>
      <c r="C810" s="2">
        <v>2</v>
      </c>
      <c r="D810" s="3" t="s">
        <v>6195</v>
      </c>
      <c r="E810" s="1">
        <v>2577.9</v>
      </c>
      <c r="F810" s="1"/>
      <c r="G810" s="5"/>
      <c r="H810" s="1">
        <v>2678438.1</v>
      </c>
      <c r="I810" s="1"/>
      <c r="K810" s="1"/>
      <c r="L810" s="1"/>
    </row>
    <row r="811" spans="1:12">
      <c r="A811" s="6">
        <v>36365</v>
      </c>
      <c r="B811" s="3" t="s">
        <v>3015</v>
      </c>
      <c r="C811" s="2">
        <v>3</v>
      </c>
      <c r="D811" s="3" t="s">
        <v>6195</v>
      </c>
      <c r="E811" s="1">
        <v>2974.5</v>
      </c>
      <c r="F811" s="1"/>
      <c r="G811" s="5"/>
      <c r="H811" s="1">
        <v>3090505.5</v>
      </c>
      <c r="I811" s="1"/>
      <c r="K811" s="1"/>
      <c r="L811" s="1"/>
    </row>
    <row r="812" spans="1:12">
      <c r="A812" s="6">
        <v>36376</v>
      </c>
      <c r="B812" s="3" t="s">
        <v>3015</v>
      </c>
      <c r="C812" s="2">
        <v>1</v>
      </c>
      <c r="D812" s="3" t="s">
        <v>6195</v>
      </c>
      <c r="E812" s="1">
        <v>6048.15</v>
      </c>
      <c r="F812" s="1">
        <v>1514.5412671829054</v>
      </c>
      <c r="G812" s="5">
        <v>874.42080830684733</v>
      </c>
      <c r="H812" s="1">
        <v>7209394.7999999998</v>
      </c>
      <c r="I812" s="1">
        <v>1805333.1904820227</v>
      </c>
      <c r="J812">
        <v>1042309.6035017618</v>
      </c>
      <c r="K812" s="1"/>
      <c r="L812" s="1"/>
    </row>
    <row r="813" spans="1:12">
      <c r="A813" s="6">
        <v>36376</v>
      </c>
      <c r="B813" s="3" t="s">
        <v>3015</v>
      </c>
      <c r="C813" s="2">
        <v>2</v>
      </c>
      <c r="D813" s="3" t="s">
        <v>6195</v>
      </c>
      <c r="E813" s="1">
        <v>8031.15</v>
      </c>
      <c r="F813" s="1"/>
      <c r="G813" s="5"/>
      <c r="H813" s="1">
        <v>9573130.8000000007</v>
      </c>
      <c r="I813" s="1"/>
      <c r="K813" s="1"/>
      <c r="L813" s="1"/>
    </row>
    <row r="814" spans="1:12">
      <c r="A814" s="6">
        <v>36376</v>
      </c>
      <c r="B814" s="3" t="s">
        <v>3015</v>
      </c>
      <c r="C814" s="2">
        <v>3</v>
      </c>
      <c r="D814" s="3" t="s">
        <v>6195</v>
      </c>
      <c r="E814" s="1">
        <v>9022.65</v>
      </c>
      <c r="F814" s="1"/>
      <c r="G814" s="5"/>
      <c r="H814" s="1">
        <v>10754998.799999999</v>
      </c>
      <c r="I814" s="1"/>
      <c r="K814" s="1"/>
      <c r="L814" s="1"/>
    </row>
    <row r="815" spans="1:12">
      <c r="A815" s="6">
        <v>36383</v>
      </c>
      <c r="B815" s="3" t="s">
        <v>3015</v>
      </c>
      <c r="C815" s="2">
        <v>1</v>
      </c>
      <c r="D815" s="3" t="s">
        <v>6195</v>
      </c>
      <c r="E815" s="1">
        <v>8841.15</v>
      </c>
      <c r="F815" s="1">
        <v>2469.578188679192</v>
      </c>
      <c r="G815" s="5">
        <v>1425.8116320187601</v>
      </c>
      <c r="H815" s="1">
        <v>10538650.799999999</v>
      </c>
      <c r="I815" s="1">
        <v>2943737.2009055968</v>
      </c>
      <c r="J815">
        <v>1699567.4653663619</v>
      </c>
      <c r="K815" s="1"/>
      <c r="L815" s="1"/>
    </row>
    <row r="816" spans="1:12">
      <c r="A816" s="6">
        <v>36383</v>
      </c>
      <c r="B816" s="3" t="s">
        <v>3015</v>
      </c>
      <c r="C816" s="2">
        <v>2</v>
      </c>
      <c r="D816" s="3" t="s">
        <v>6195</v>
      </c>
      <c r="E816" s="1">
        <v>13779.45</v>
      </c>
      <c r="F816" s="1"/>
      <c r="G816" s="5"/>
      <c r="H816" s="1">
        <v>16425104.399999999</v>
      </c>
      <c r="I816" s="1"/>
      <c r="K816" s="1"/>
      <c r="L816" s="1"/>
    </row>
    <row r="817" spans="1:12">
      <c r="A817" s="6">
        <v>36383</v>
      </c>
      <c r="B817" s="3" t="s">
        <v>3015</v>
      </c>
      <c r="C817" s="2">
        <v>3</v>
      </c>
      <c r="D817" s="3" t="s">
        <v>6195</v>
      </c>
      <c r="E817" s="1">
        <v>11389.95</v>
      </c>
      <c r="F817" s="1"/>
      <c r="G817" s="5"/>
      <c r="H817" s="1">
        <v>13576820.399999999</v>
      </c>
      <c r="I817" s="1"/>
      <c r="K817" s="1"/>
      <c r="L817" s="1"/>
    </row>
    <row r="818" spans="1:12">
      <c r="A818" s="6">
        <v>36390</v>
      </c>
      <c r="B818" s="3" t="s">
        <v>3015</v>
      </c>
      <c r="C818" s="2">
        <v>1</v>
      </c>
      <c r="D818" s="3" t="s">
        <v>6195</v>
      </c>
      <c r="E818" s="1">
        <v>10609.05</v>
      </c>
      <c r="F818" s="1">
        <v>4287.9748113182741</v>
      </c>
      <c r="G818" s="5">
        <v>2475.6634115929405</v>
      </c>
      <c r="H818" s="1">
        <v>12645987.6</v>
      </c>
      <c r="I818" s="1">
        <v>5111265.9750913819</v>
      </c>
      <c r="J818">
        <v>2950990.7866187845</v>
      </c>
      <c r="K818" s="1"/>
      <c r="L818" s="1"/>
    </row>
    <row r="819" spans="1:12">
      <c r="A819" s="6">
        <v>36390</v>
      </c>
      <c r="B819" s="3" t="s">
        <v>3015</v>
      </c>
      <c r="C819" s="2">
        <v>2</v>
      </c>
      <c r="D819" s="3" t="s">
        <v>6195</v>
      </c>
      <c r="E819" s="1">
        <v>19135.95</v>
      </c>
      <c r="F819" s="1"/>
      <c r="G819" s="5"/>
      <c r="H819" s="1">
        <v>22810052.399999995</v>
      </c>
      <c r="I819" s="1"/>
      <c r="K819" s="1"/>
      <c r="L819" s="1"/>
    </row>
    <row r="820" spans="1:12">
      <c r="A820" s="6">
        <v>36390</v>
      </c>
      <c r="B820" s="3" t="s">
        <v>3015</v>
      </c>
      <c r="C820" s="2">
        <v>3</v>
      </c>
      <c r="D820" s="3" t="s">
        <v>6195</v>
      </c>
      <c r="E820" s="1">
        <v>15665.7</v>
      </c>
      <c r="F820" s="1"/>
      <c r="G820" s="5"/>
      <c r="H820" s="1">
        <v>18673514.399999999</v>
      </c>
      <c r="I820" s="1"/>
      <c r="K820" s="1"/>
      <c r="L820" s="1"/>
    </row>
    <row r="821" spans="1:12">
      <c r="A821" s="6">
        <v>36308</v>
      </c>
      <c r="B821" s="3" t="s">
        <v>3015</v>
      </c>
      <c r="C821" s="2">
        <v>1</v>
      </c>
      <c r="D821" s="3" t="s">
        <v>6225</v>
      </c>
      <c r="E821" s="1">
        <v>0</v>
      </c>
      <c r="F821" s="1">
        <v>0</v>
      </c>
      <c r="G821" s="5">
        <v>0</v>
      </c>
      <c r="H821" s="1">
        <v>0</v>
      </c>
      <c r="I821" s="1">
        <v>0</v>
      </c>
      <c r="J821">
        <v>0</v>
      </c>
      <c r="K821" s="1"/>
      <c r="L821" s="1"/>
    </row>
    <row r="822" spans="1:12">
      <c r="A822" s="6">
        <v>36308</v>
      </c>
      <c r="B822" s="3" t="s">
        <v>3015</v>
      </c>
      <c r="C822" s="2">
        <v>2</v>
      </c>
      <c r="D822" s="3" t="s">
        <v>6225</v>
      </c>
      <c r="E822" s="1">
        <v>0</v>
      </c>
      <c r="F822" s="1"/>
      <c r="G822" s="5"/>
      <c r="H822" s="1">
        <v>0</v>
      </c>
      <c r="I822" s="1"/>
      <c r="K822" s="1"/>
      <c r="L822" s="1"/>
    </row>
    <row r="823" spans="1:12">
      <c r="A823" s="6">
        <v>36308</v>
      </c>
      <c r="B823" s="3" t="s">
        <v>3015</v>
      </c>
      <c r="C823" s="2">
        <v>3</v>
      </c>
      <c r="D823" s="3" t="s">
        <v>6225</v>
      </c>
      <c r="E823" s="1">
        <v>0</v>
      </c>
      <c r="F823" s="1"/>
      <c r="G823" s="5"/>
      <c r="H823" s="1">
        <v>0</v>
      </c>
      <c r="I823" s="1"/>
      <c r="K823" s="1"/>
      <c r="L823" s="1"/>
    </row>
    <row r="824" spans="1:12">
      <c r="A824" s="6">
        <v>36313</v>
      </c>
      <c r="B824" s="3" t="s">
        <v>3015</v>
      </c>
      <c r="C824" s="2">
        <v>1</v>
      </c>
      <c r="D824" s="3" t="s">
        <v>6225</v>
      </c>
      <c r="E824" s="1">
        <v>0</v>
      </c>
      <c r="F824" s="1">
        <v>0</v>
      </c>
      <c r="G824" s="5">
        <v>0</v>
      </c>
      <c r="H824" s="1">
        <v>0</v>
      </c>
      <c r="I824" s="1">
        <v>0</v>
      </c>
      <c r="J824">
        <v>0</v>
      </c>
      <c r="K824" s="1"/>
      <c r="L824" s="1"/>
    </row>
    <row r="825" spans="1:12">
      <c r="A825" s="6">
        <v>36313</v>
      </c>
      <c r="B825" s="3" t="s">
        <v>3015</v>
      </c>
      <c r="C825" s="2">
        <v>2</v>
      </c>
      <c r="D825" s="3" t="s">
        <v>6225</v>
      </c>
      <c r="E825" s="1">
        <v>0</v>
      </c>
      <c r="F825" s="1"/>
      <c r="G825" s="5"/>
      <c r="H825" s="1">
        <v>0</v>
      </c>
      <c r="I825" s="1"/>
      <c r="K825" s="1"/>
      <c r="L825" s="1"/>
    </row>
    <row r="826" spans="1:12">
      <c r="A826" s="6">
        <v>36313</v>
      </c>
      <c r="B826" s="3" t="s">
        <v>3015</v>
      </c>
      <c r="C826" s="2">
        <v>3</v>
      </c>
      <c r="D826" s="3" t="s">
        <v>6225</v>
      </c>
      <c r="E826" s="1">
        <v>0</v>
      </c>
      <c r="F826" s="1"/>
      <c r="G826" s="5"/>
      <c r="H826" s="1">
        <v>0</v>
      </c>
      <c r="I826" s="1"/>
      <c r="K826" s="1"/>
      <c r="L826" s="1"/>
    </row>
    <row r="827" spans="1:12">
      <c r="A827" s="6">
        <v>36320</v>
      </c>
      <c r="B827" s="3" t="s">
        <v>3015</v>
      </c>
      <c r="C827" s="2">
        <v>1</v>
      </c>
      <c r="D827" s="3" t="s">
        <v>6225</v>
      </c>
      <c r="E827" s="1">
        <v>0</v>
      </c>
      <c r="F827" s="1">
        <v>0</v>
      </c>
      <c r="G827" s="5">
        <v>0</v>
      </c>
      <c r="H827" s="1">
        <v>0</v>
      </c>
      <c r="I827" s="1">
        <v>0</v>
      </c>
      <c r="J827">
        <v>0</v>
      </c>
      <c r="K827" s="1"/>
      <c r="L827" s="1"/>
    </row>
    <row r="828" spans="1:12">
      <c r="A828" s="6">
        <v>36320</v>
      </c>
      <c r="B828" s="3" t="s">
        <v>3015</v>
      </c>
      <c r="C828" s="2">
        <v>2</v>
      </c>
      <c r="D828" s="3" t="s">
        <v>6225</v>
      </c>
      <c r="E828" s="1">
        <v>0</v>
      </c>
      <c r="F828" s="1"/>
      <c r="G828" s="5"/>
      <c r="H828" s="1">
        <v>0</v>
      </c>
      <c r="I828" s="1"/>
      <c r="K828" s="1"/>
      <c r="L828" s="1"/>
    </row>
    <row r="829" spans="1:12">
      <c r="A829" s="6">
        <v>36320</v>
      </c>
      <c r="B829" s="3" t="s">
        <v>3015</v>
      </c>
      <c r="C829" s="2">
        <v>3</v>
      </c>
      <c r="D829" s="3" t="s">
        <v>6225</v>
      </c>
      <c r="E829" s="1">
        <v>0</v>
      </c>
      <c r="F829" s="1"/>
      <c r="G829" s="5"/>
      <c r="H829" s="1">
        <v>0</v>
      </c>
      <c r="I829" s="1"/>
      <c r="K829" s="1"/>
      <c r="L829" s="1"/>
    </row>
    <row r="830" spans="1:12">
      <c r="A830" s="6">
        <v>36327</v>
      </c>
      <c r="B830" s="3" t="s">
        <v>3015</v>
      </c>
      <c r="C830" s="2">
        <v>1</v>
      </c>
      <c r="D830" s="3" t="s">
        <v>6225</v>
      </c>
      <c r="E830" s="1">
        <v>0</v>
      </c>
      <c r="F830" s="1">
        <v>0</v>
      </c>
      <c r="G830" s="5">
        <v>0</v>
      </c>
      <c r="H830" s="1">
        <v>0</v>
      </c>
      <c r="I830" s="1">
        <v>0</v>
      </c>
      <c r="J830">
        <v>0</v>
      </c>
      <c r="K830" s="1"/>
      <c r="L830" s="1"/>
    </row>
    <row r="831" spans="1:12">
      <c r="A831" s="6">
        <v>36327</v>
      </c>
      <c r="B831" s="3" t="s">
        <v>3015</v>
      </c>
      <c r="C831" s="2">
        <v>2</v>
      </c>
      <c r="D831" s="3" t="s">
        <v>6225</v>
      </c>
      <c r="E831" s="1">
        <v>0</v>
      </c>
      <c r="F831" s="1"/>
      <c r="G831" s="5"/>
      <c r="H831" s="1">
        <v>0</v>
      </c>
      <c r="I831" s="1"/>
      <c r="K831" s="1"/>
      <c r="L831" s="1"/>
    </row>
    <row r="832" spans="1:12">
      <c r="A832" s="6">
        <v>36327</v>
      </c>
      <c r="B832" s="3" t="s">
        <v>3015</v>
      </c>
      <c r="C832" s="2">
        <v>3</v>
      </c>
      <c r="D832" s="3" t="s">
        <v>6225</v>
      </c>
      <c r="E832" s="1">
        <v>0</v>
      </c>
      <c r="F832" s="1"/>
      <c r="G832" s="5"/>
      <c r="H832" s="1">
        <v>0</v>
      </c>
      <c r="I832" s="1"/>
      <c r="K832" s="1"/>
      <c r="L832" s="1"/>
    </row>
    <row r="833" spans="1:12">
      <c r="A833" s="6">
        <v>36334</v>
      </c>
      <c r="B833" s="3" t="s">
        <v>3015</v>
      </c>
      <c r="C833" s="2">
        <v>1</v>
      </c>
      <c r="D833" s="3" t="s">
        <v>6225</v>
      </c>
      <c r="E833" s="1">
        <v>0</v>
      </c>
      <c r="F833" s="1">
        <v>0</v>
      </c>
      <c r="G833" s="5">
        <v>0</v>
      </c>
      <c r="H833" s="1">
        <v>0</v>
      </c>
      <c r="I833" s="1">
        <v>0</v>
      </c>
      <c r="J833">
        <v>0</v>
      </c>
      <c r="K833" s="1"/>
      <c r="L833" s="1"/>
    </row>
    <row r="834" spans="1:12">
      <c r="A834" s="6">
        <v>36334</v>
      </c>
      <c r="B834" s="3" t="s">
        <v>3015</v>
      </c>
      <c r="C834" s="2">
        <v>2</v>
      </c>
      <c r="D834" s="3" t="s">
        <v>6225</v>
      </c>
      <c r="E834" s="1">
        <v>0</v>
      </c>
      <c r="F834" s="1"/>
      <c r="G834" s="5"/>
      <c r="H834" s="1">
        <v>0</v>
      </c>
      <c r="I834" s="1"/>
      <c r="K834" s="1"/>
      <c r="L834" s="1"/>
    </row>
    <row r="835" spans="1:12">
      <c r="A835" s="6">
        <v>36334</v>
      </c>
      <c r="B835" s="3" t="s">
        <v>3015</v>
      </c>
      <c r="C835" s="2">
        <v>3</v>
      </c>
      <c r="D835" s="3" t="s">
        <v>6225</v>
      </c>
      <c r="E835" s="1">
        <v>0</v>
      </c>
      <c r="F835" s="1"/>
      <c r="G835" s="5"/>
      <c r="H835" s="1">
        <v>0</v>
      </c>
      <c r="I835" s="1"/>
      <c r="K835" s="1"/>
      <c r="L835" s="1"/>
    </row>
    <row r="836" spans="1:12">
      <c r="A836" s="6">
        <v>36341</v>
      </c>
      <c r="B836" s="3" t="s">
        <v>3015</v>
      </c>
      <c r="C836" s="2">
        <v>1</v>
      </c>
      <c r="D836" s="3" t="s">
        <v>6225</v>
      </c>
      <c r="E836" s="1">
        <v>0</v>
      </c>
      <c r="F836" s="1">
        <v>0</v>
      </c>
      <c r="G836" s="5">
        <v>0</v>
      </c>
      <c r="H836" s="1">
        <v>0</v>
      </c>
      <c r="I836" s="1">
        <v>0</v>
      </c>
      <c r="J836">
        <v>0</v>
      </c>
      <c r="K836" s="1"/>
      <c r="L836" s="1"/>
    </row>
    <row r="837" spans="1:12">
      <c r="A837" s="6">
        <v>36341</v>
      </c>
      <c r="B837" s="3" t="s">
        <v>3015</v>
      </c>
      <c r="C837" s="2">
        <v>2</v>
      </c>
      <c r="D837" s="3" t="s">
        <v>6225</v>
      </c>
      <c r="E837" s="1">
        <v>0</v>
      </c>
      <c r="F837" s="1"/>
      <c r="G837" s="5"/>
      <c r="H837" s="1">
        <v>0</v>
      </c>
      <c r="I837" s="1"/>
      <c r="K837" s="1"/>
      <c r="L837" s="1"/>
    </row>
    <row r="838" spans="1:12">
      <c r="A838" s="6">
        <v>36341</v>
      </c>
      <c r="B838" s="3" t="s">
        <v>3015</v>
      </c>
      <c r="C838" s="2">
        <v>3</v>
      </c>
      <c r="D838" s="3" t="s">
        <v>6225</v>
      </c>
      <c r="E838" s="1">
        <v>0</v>
      </c>
      <c r="F838" s="1"/>
      <c r="G838" s="5"/>
      <c r="H838" s="1">
        <v>0</v>
      </c>
      <c r="I838" s="1"/>
      <c r="K838" s="1"/>
      <c r="L838" s="1"/>
    </row>
    <row r="839" spans="1:12">
      <c r="A839" s="6">
        <v>36348</v>
      </c>
      <c r="B839" s="3" t="s">
        <v>3015</v>
      </c>
      <c r="C839" s="2">
        <v>1</v>
      </c>
      <c r="D839" s="3" t="s">
        <v>6225</v>
      </c>
      <c r="E839" s="1">
        <v>0</v>
      </c>
      <c r="F839" s="1">
        <v>0</v>
      </c>
      <c r="G839" s="5">
        <v>0</v>
      </c>
      <c r="H839" s="1">
        <v>0</v>
      </c>
      <c r="I839" s="1">
        <v>0</v>
      </c>
      <c r="J839">
        <v>0</v>
      </c>
      <c r="K839" s="1"/>
      <c r="L839" s="1"/>
    </row>
    <row r="840" spans="1:12">
      <c r="A840" s="6">
        <v>36348</v>
      </c>
      <c r="B840" s="3" t="s">
        <v>3015</v>
      </c>
      <c r="C840" s="2">
        <v>2</v>
      </c>
      <c r="D840" s="3" t="s">
        <v>6225</v>
      </c>
      <c r="E840" s="1">
        <v>0</v>
      </c>
      <c r="F840" s="1"/>
      <c r="G840" s="5"/>
      <c r="H840" s="1">
        <v>0</v>
      </c>
      <c r="I840" s="1"/>
      <c r="K840" s="1"/>
      <c r="L840" s="1"/>
    </row>
    <row r="841" spans="1:12">
      <c r="A841" s="6">
        <v>36348</v>
      </c>
      <c r="B841" s="3" t="s">
        <v>3015</v>
      </c>
      <c r="C841" s="2">
        <v>3</v>
      </c>
      <c r="D841" s="3" t="s">
        <v>6225</v>
      </c>
      <c r="E841" s="1">
        <v>0</v>
      </c>
      <c r="F841" s="1"/>
      <c r="G841" s="5"/>
      <c r="H841" s="1">
        <v>0</v>
      </c>
      <c r="I841" s="1"/>
      <c r="K841" s="1"/>
      <c r="L841" s="1"/>
    </row>
    <row r="842" spans="1:12">
      <c r="A842" s="6">
        <v>36355</v>
      </c>
      <c r="B842" s="3" t="s">
        <v>3015</v>
      </c>
      <c r="C842" s="2">
        <v>1</v>
      </c>
      <c r="D842" s="3" t="s">
        <v>6225</v>
      </c>
      <c r="E842" s="1">
        <v>0</v>
      </c>
      <c r="F842" s="1">
        <v>0</v>
      </c>
      <c r="G842" s="5">
        <v>0</v>
      </c>
      <c r="H842" s="1">
        <v>0</v>
      </c>
      <c r="I842" s="1">
        <v>0</v>
      </c>
      <c r="J842">
        <v>0</v>
      </c>
      <c r="K842" s="1"/>
      <c r="L842" s="1"/>
    </row>
    <row r="843" spans="1:12">
      <c r="A843" s="6">
        <v>36355</v>
      </c>
      <c r="B843" s="3" t="s">
        <v>3015</v>
      </c>
      <c r="C843" s="2">
        <v>2</v>
      </c>
      <c r="D843" s="3" t="s">
        <v>6225</v>
      </c>
      <c r="E843" s="1">
        <v>0</v>
      </c>
      <c r="F843" s="1"/>
      <c r="G843" s="5"/>
      <c r="H843" s="1">
        <v>0</v>
      </c>
      <c r="I843" s="1"/>
      <c r="K843" s="1"/>
      <c r="L843" s="1"/>
    </row>
    <row r="844" spans="1:12">
      <c r="A844" s="6">
        <v>36355</v>
      </c>
      <c r="B844" s="3" t="s">
        <v>3015</v>
      </c>
      <c r="C844" s="2">
        <v>3</v>
      </c>
      <c r="D844" s="3" t="s">
        <v>6225</v>
      </c>
      <c r="E844" s="1">
        <v>0</v>
      </c>
      <c r="F844" s="1"/>
      <c r="G844" s="5"/>
      <c r="H844" s="1">
        <v>0</v>
      </c>
      <c r="I844" s="1"/>
      <c r="K844" s="1"/>
      <c r="L844" s="1"/>
    </row>
    <row r="845" spans="1:12">
      <c r="A845" s="6">
        <v>36362</v>
      </c>
      <c r="B845" s="3" t="s">
        <v>3015</v>
      </c>
      <c r="C845" s="2">
        <v>1</v>
      </c>
      <c r="D845" s="3" t="s">
        <v>6225</v>
      </c>
      <c r="E845" s="1">
        <v>0</v>
      </c>
      <c r="F845" s="1">
        <v>0</v>
      </c>
      <c r="G845" s="5">
        <v>0</v>
      </c>
      <c r="H845" s="1">
        <v>0</v>
      </c>
      <c r="I845" s="1">
        <v>0</v>
      </c>
      <c r="J845">
        <v>0</v>
      </c>
      <c r="K845" s="1"/>
      <c r="L845" s="1"/>
    </row>
    <row r="846" spans="1:12">
      <c r="A846" s="6">
        <v>36362</v>
      </c>
      <c r="B846" s="3" t="s">
        <v>3015</v>
      </c>
      <c r="C846" s="2">
        <v>2</v>
      </c>
      <c r="D846" s="3" t="s">
        <v>6225</v>
      </c>
      <c r="E846" s="1">
        <v>0</v>
      </c>
      <c r="F846" s="1"/>
      <c r="G846" s="5"/>
      <c r="H846" s="1">
        <v>0</v>
      </c>
      <c r="I846" s="1"/>
      <c r="K846" s="1"/>
      <c r="L846" s="1"/>
    </row>
    <row r="847" spans="1:12">
      <c r="A847" s="6">
        <v>36362</v>
      </c>
      <c r="B847" s="3" t="s">
        <v>3015</v>
      </c>
      <c r="C847" s="2">
        <v>3</v>
      </c>
      <c r="D847" s="3" t="s">
        <v>6225</v>
      </c>
      <c r="E847" s="1">
        <v>0</v>
      </c>
      <c r="F847" s="1"/>
      <c r="G847" s="5"/>
      <c r="H847" s="1">
        <v>0</v>
      </c>
      <c r="I847" s="1"/>
      <c r="K847" s="1"/>
      <c r="L847" s="1"/>
    </row>
    <row r="848" spans="1:12">
      <c r="A848" s="6">
        <v>36365</v>
      </c>
      <c r="B848" s="3" t="s">
        <v>3015</v>
      </c>
      <c r="C848" s="2">
        <v>1</v>
      </c>
      <c r="D848" s="3" t="s">
        <v>6225</v>
      </c>
      <c r="E848" s="1">
        <v>1288.95</v>
      </c>
      <c r="F848" s="1">
        <v>262.32624249205406</v>
      </c>
      <c r="G848" s="5">
        <v>151.45412671829047</v>
      </c>
      <c r="H848" s="1">
        <v>12282404.549999999</v>
      </c>
      <c r="I848" s="1">
        <v>2499706.7647067835</v>
      </c>
      <c r="J848">
        <v>1443206.37349859</v>
      </c>
      <c r="K848" s="1"/>
      <c r="L848" s="1"/>
    </row>
    <row r="849" spans="1:12">
      <c r="A849" s="6">
        <v>36365</v>
      </c>
      <c r="B849" s="3" t="s">
        <v>3015</v>
      </c>
      <c r="C849" s="2">
        <v>2</v>
      </c>
      <c r="D849" s="3" t="s">
        <v>6225</v>
      </c>
      <c r="E849" s="1">
        <v>793.2</v>
      </c>
      <c r="F849" s="1"/>
      <c r="G849" s="5"/>
      <c r="H849" s="1">
        <v>7558402.7999999998</v>
      </c>
      <c r="I849" s="1"/>
      <c r="K849" s="1"/>
      <c r="L849" s="1"/>
    </row>
    <row r="850" spans="1:12">
      <c r="A850" s="6">
        <v>36365</v>
      </c>
      <c r="B850" s="3" t="s">
        <v>3015</v>
      </c>
      <c r="C850" s="2">
        <v>3</v>
      </c>
      <c r="D850" s="3" t="s">
        <v>6225</v>
      </c>
      <c r="E850" s="1">
        <v>892.35</v>
      </c>
      <c r="F850" s="1"/>
      <c r="G850" s="5"/>
      <c r="H850" s="1">
        <v>8503203.1500000004</v>
      </c>
      <c r="I850" s="1"/>
      <c r="K850" s="1"/>
      <c r="L850" s="1"/>
    </row>
    <row r="851" spans="1:12">
      <c r="A851" s="6">
        <v>36376</v>
      </c>
      <c r="B851" s="3" t="s">
        <v>3015</v>
      </c>
      <c r="C851" s="2">
        <v>1</v>
      </c>
      <c r="D851" s="3" t="s">
        <v>6225</v>
      </c>
      <c r="E851" s="1">
        <v>99.15</v>
      </c>
      <c r="F851" s="1">
        <v>151.4541267182905</v>
      </c>
      <c r="G851" s="5">
        <v>87.442080830684716</v>
      </c>
      <c r="H851" s="1">
        <v>944800.35</v>
      </c>
      <c r="I851" s="1">
        <v>1443206.3734985902</v>
      </c>
      <c r="J851">
        <v>833235.58823559468</v>
      </c>
      <c r="K851" s="1"/>
      <c r="L851" s="1"/>
    </row>
    <row r="852" spans="1:12">
      <c r="A852" s="6">
        <v>36376</v>
      </c>
      <c r="B852" s="3" t="s">
        <v>3015</v>
      </c>
      <c r="C852" s="2">
        <v>2</v>
      </c>
      <c r="D852" s="3" t="s">
        <v>6225</v>
      </c>
      <c r="E852" s="1">
        <v>297.45</v>
      </c>
      <c r="F852" s="1"/>
      <c r="G852" s="5"/>
      <c r="H852" s="1">
        <v>2834401.05</v>
      </c>
      <c r="I852" s="1"/>
      <c r="K852" s="1"/>
      <c r="L852" s="1"/>
    </row>
    <row r="853" spans="1:12">
      <c r="A853" s="6">
        <v>36376</v>
      </c>
      <c r="B853" s="3" t="s">
        <v>3015</v>
      </c>
      <c r="C853" s="2">
        <v>3</v>
      </c>
      <c r="D853" s="3" t="s">
        <v>6225</v>
      </c>
      <c r="E853" s="1">
        <v>0</v>
      </c>
      <c r="F853" s="1"/>
      <c r="G853" s="5"/>
      <c r="H853" s="1">
        <v>0</v>
      </c>
      <c r="I853" s="1"/>
      <c r="K853" s="1"/>
      <c r="L853" s="1"/>
    </row>
    <row r="854" spans="1:12">
      <c r="A854" s="6">
        <v>36383</v>
      </c>
      <c r="B854" s="3" t="s">
        <v>3015</v>
      </c>
      <c r="C854" s="2">
        <v>1</v>
      </c>
      <c r="D854" s="3" t="s">
        <v>6225</v>
      </c>
      <c r="E854" s="1">
        <v>0</v>
      </c>
      <c r="F854" s="1">
        <v>0</v>
      </c>
      <c r="G854" s="5">
        <v>0</v>
      </c>
      <c r="H854" s="1">
        <v>0</v>
      </c>
      <c r="I854" s="1">
        <v>0</v>
      </c>
      <c r="J854">
        <v>0</v>
      </c>
      <c r="K854" s="1"/>
      <c r="L854" s="1"/>
    </row>
    <row r="855" spans="1:12">
      <c r="A855" s="6">
        <v>36383</v>
      </c>
      <c r="B855" s="3" t="s">
        <v>3015</v>
      </c>
      <c r="C855" s="2">
        <v>2</v>
      </c>
      <c r="D855" s="3" t="s">
        <v>6225</v>
      </c>
      <c r="E855" s="1">
        <v>0</v>
      </c>
      <c r="F855" s="1"/>
      <c r="G855" s="5"/>
      <c r="H855" s="1">
        <v>0</v>
      </c>
      <c r="I855" s="1"/>
      <c r="K855" s="1"/>
      <c r="L855" s="1"/>
    </row>
    <row r="856" spans="1:12">
      <c r="A856" s="6">
        <v>36383</v>
      </c>
      <c r="B856" s="3" t="s">
        <v>3015</v>
      </c>
      <c r="C856" s="2">
        <v>3</v>
      </c>
      <c r="D856" s="3" t="s">
        <v>6225</v>
      </c>
      <c r="E856" s="1">
        <v>0</v>
      </c>
      <c r="F856" s="1"/>
      <c r="G856" s="5"/>
      <c r="H856" s="1">
        <v>0</v>
      </c>
      <c r="I856" s="1"/>
      <c r="K856" s="1"/>
      <c r="L856" s="1"/>
    </row>
    <row r="857" spans="1:12">
      <c r="A857" s="6">
        <v>36390</v>
      </c>
      <c r="B857" s="3" t="s">
        <v>3015</v>
      </c>
      <c r="C857" s="2">
        <v>1</v>
      </c>
      <c r="D857" s="3" t="s">
        <v>6225</v>
      </c>
      <c r="E857" s="1">
        <v>0</v>
      </c>
      <c r="F857" s="1">
        <v>151.4541267182905</v>
      </c>
      <c r="G857" s="5">
        <v>87.442080830684716</v>
      </c>
      <c r="H857" s="1">
        <v>0</v>
      </c>
      <c r="I857" s="1">
        <v>1443206.3734985902</v>
      </c>
      <c r="J857">
        <v>833235.58823559468</v>
      </c>
      <c r="K857" s="1"/>
      <c r="L857" s="1"/>
    </row>
    <row r="858" spans="1:12">
      <c r="A858" s="6">
        <v>36390</v>
      </c>
      <c r="B858" s="3" t="s">
        <v>3015</v>
      </c>
      <c r="C858" s="2">
        <v>2</v>
      </c>
      <c r="D858" s="3" t="s">
        <v>6225</v>
      </c>
      <c r="E858" s="1">
        <v>99.15</v>
      </c>
      <c r="F858" s="1"/>
      <c r="G858" s="5"/>
      <c r="H858" s="1">
        <v>944800.35</v>
      </c>
      <c r="I858" s="1"/>
      <c r="K858" s="1"/>
      <c r="L858" s="1"/>
    </row>
    <row r="859" spans="1:12">
      <c r="A859" s="6">
        <v>36390</v>
      </c>
      <c r="B859" s="3" t="s">
        <v>3015</v>
      </c>
      <c r="C859" s="2">
        <v>3</v>
      </c>
      <c r="D859" s="3" t="s">
        <v>6225</v>
      </c>
      <c r="E859" s="1">
        <v>297.45</v>
      </c>
      <c r="F859" s="1"/>
      <c r="G859" s="5"/>
      <c r="H859" s="1">
        <v>2834401.05</v>
      </c>
      <c r="I859" s="1"/>
      <c r="K859" s="1"/>
      <c r="L859" s="1"/>
    </row>
    <row r="860" spans="1:12">
      <c r="A860" s="6">
        <v>36308</v>
      </c>
      <c r="B860" s="3" t="s">
        <v>3015</v>
      </c>
      <c r="C860" s="2">
        <v>1</v>
      </c>
      <c r="D860" s="3" t="s">
        <v>6354</v>
      </c>
      <c r="E860" s="1">
        <v>0</v>
      </c>
      <c r="F860" s="1">
        <v>0</v>
      </c>
      <c r="G860" s="5">
        <v>0</v>
      </c>
      <c r="H860" s="1">
        <v>0</v>
      </c>
      <c r="I860" s="1">
        <v>0</v>
      </c>
      <c r="J860">
        <v>0</v>
      </c>
      <c r="K860" s="1"/>
      <c r="L860" s="1"/>
    </row>
    <row r="861" spans="1:12">
      <c r="A861" s="6">
        <v>36308</v>
      </c>
      <c r="B861" s="3" t="s">
        <v>3015</v>
      </c>
      <c r="C861" s="2">
        <v>2</v>
      </c>
      <c r="D861" s="3" t="s">
        <v>6354</v>
      </c>
      <c r="E861" s="1">
        <v>0</v>
      </c>
      <c r="F861" s="1"/>
      <c r="G861" s="5"/>
      <c r="H861" s="1">
        <v>0</v>
      </c>
      <c r="I861" s="1"/>
      <c r="K861" s="1"/>
      <c r="L861" s="1"/>
    </row>
    <row r="862" spans="1:12">
      <c r="A862" s="6">
        <v>36308</v>
      </c>
      <c r="B862" s="3" t="s">
        <v>3015</v>
      </c>
      <c r="C862" s="2">
        <v>3</v>
      </c>
      <c r="D862" s="3" t="s">
        <v>6354</v>
      </c>
      <c r="E862" s="1">
        <v>0</v>
      </c>
      <c r="F862" s="1"/>
      <c r="G862" s="5"/>
      <c r="H862" s="1">
        <v>0</v>
      </c>
      <c r="I862" s="1"/>
      <c r="K862" s="1"/>
      <c r="L862" s="1"/>
    </row>
    <row r="863" spans="1:12">
      <c r="A863" s="6">
        <v>36313</v>
      </c>
      <c r="B863" s="3" t="s">
        <v>3015</v>
      </c>
      <c r="C863" s="2">
        <v>1</v>
      </c>
      <c r="D863" s="3" t="s">
        <v>6354</v>
      </c>
      <c r="E863" s="1">
        <v>198.3</v>
      </c>
      <c r="F863" s="1">
        <v>151.4541267182905</v>
      </c>
      <c r="G863" s="5">
        <v>87.442080830684716</v>
      </c>
      <c r="H863" s="1">
        <v>16752383.999999998</v>
      </c>
      <c r="I863" s="1">
        <v>12794844.625161182</v>
      </c>
      <c r="J863">
        <v>7387106.9885762455</v>
      </c>
      <c r="K863" s="1"/>
      <c r="L863" s="1"/>
    </row>
    <row r="864" spans="1:12">
      <c r="A864" s="6">
        <v>36313</v>
      </c>
      <c r="B864" s="3" t="s">
        <v>3015</v>
      </c>
      <c r="C864" s="2">
        <v>2</v>
      </c>
      <c r="D864" s="3" t="s">
        <v>6354</v>
      </c>
      <c r="E864" s="1">
        <v>297.45</v>
      </c>
      <c r="F864" s="1"/>
      <c r="G864" s="5"/>
      <c r="H864" s="1">
        <v>25128576</v>
      </c>
      <c r="I864" s="1"/>
      <c r="K864" s="1"/>
      <c r="L864" s="1"/>
    </row>
    <row r="865" spans="1:12">
      <c r="A865" s="6">
        <v>36313</v>
      </c>
      <c r="B865" s="3" t="s">
        <v>3015</v>
      </c>
      <c r="C865" s="2">
        <v>3</v>
      </c>
      <c r="D865" s="3" t="s">
        <v>6354</v>
      </c>
      <c r="E865" s="1">
        <v>0</v>
      </c>
      <c r="F865" s="1"/>
      <c r="G865" s="5"/>
      <c r="H865" s="1">
        <v>0</v>
      </c>
      <c r="I865" s="1"/>
      <c r="K865" s="1"/>
      <c r="L865" s="1"/>
    </row>
    <row r="866" spans="1:12">
      <c r="A866" s="6">
        <v>36320</v>
      </c>
      <c r="B866" s="3" t="s">
        <v>3015</v>
      </c>
      <c r="C866" s="2">
        <v>1</v>
      </c>
      <c r="D866" s="3" t="s">
        <v>6354</v>
      </c>
      <c r="E866" s="1">
        <v>99.15</v>
      </c>
      <c r="F866" s="1">
        <v>57.244279190151389</v>
      </c>
      <c r="G866" s="5">
        <v>33.049999999999997</v>
      </c>
      <c r="H866" s="1">
        <v>8376191.9999999991</v>
      </c>
      <c r="I866" s="1">
        <v>4835996.7059839899</v>
      </c>
      <c r="J866">
        <v>2792064</v>
      </c>
      <c r="K866" s="1"/>
      <c r="L866" s="1"/>
    </row>
    <row r="867" spans="1:12">
      <c r="A867" s="6">
        <v>36320</v>
      </c>
      <c r="B867" s="3" t="s">
        <v>3015</v>
      </c>
      <c r="C867" s="2">
        <v>2</v>
      </c>
      <c r="D867" s="3" t="s">
        <v>6354</v>
      </c>
      <c r="E867" s="1">
        <v>0</v>
      </c>
      <c r="F867" s="1"/>
      <c r="G867" s="5"/>
      <c r="H867" s="1">
        <v>0</v>
      </c>
      <c r="I867" s="1"/>
      <c r="K867" s="1"/>
      <c r="L867" s="1"/>
    </row>
    <row r="868" spans="1:12">
      <c r="A868" s="6">
        <v>36320</v>
      </c>
      <c r="B868" s="3" t="s">
        <v>3015</v>
      </c>
      <c r="C868" s="2">
        <v>3</v>
      </c>
      <c r="D868" s="3" t="s">
        <v>6354</v>
      </c>
      <c r="E868" s="1">
        <v>0</v>
      </c>
      <c r="F868" s="1"/>
      <c r="G868" s="5"/>
      <c r="H868" s="1">
        <v>0</v>
      </c>
      <c r="I868" s="1"/>
      <c r="K868" s="1"/>
      <c r="L868" s="1"/>
    </row>
    <row r="869" spans="1:12">
      <c r="A869" s="6">
        <v>36327</v>
      </c>
      <c r="B869" s="3" t="s">
        <v>3015</v>
      </c>
      <c r="C869" s="2">
        <v>1</v>
      </c>
      <c r="D869" s="3" t="s">
        <v>6354</v>
      </c>
      <c r="E869" s="1">
        <v>297.45</v>
      </c>
      <c r="F869" s="1">
        <v>151.4541267182905</v>
      </c>
      <c r="G869" s="5">
        <v>87.442080830684716</v>
      </c>
      <c r="H869" s="1">
        <v>25128576</v>
      </c>
      <c r="I869" s="1">
        <v>12794844.625161182</v>
      </c>
      <c r="J869">
        <v>7387106.9885762455</v>
      </c>
      <c r="K869" s="1"/>
      <c r="L869" s="1"/>
    </row>
    <row r="870" spans="1:12">
      <c r="A870" s="6">
        <v>36327</v>
      </c>
      <c r="B870" s="3" t="s">
        <v>3015</v>
      </c>
      <c r="C870" s="2">
        <v>2</v>
      </c>
      <c r="D870" s="3" t="s">
        <v>6354</v>
      </c>
      <c r="E870" s="1">
        <v>0</v>
      </c>
      <c r="F870" s="1"/>
      <c r="G870" s="5"/>
      <c r="H870" s="1">
        <v>0</v>
      </c>
      <c r="I870" s="1"/>
      <c r="K870" s="1"/>
      <c r="L870" s="1"/>
    </row>
    <row r="871" spans="1:12">
      <c r="A871" s="6">
        <v>36327</v>
      </c>
      <c r="B871" s="3" t="s">
        <v>3015</v>
      </c>
      <c r="C871" s="2">
        <v>3</v>
      </c>
      <c r="D871" s="3" t="s">
        <v>6354</v>
      </c>
      <c r="E871" s="1">
        <v>99.15</v>
      </c>
      <c r="F871" s="1"/>
      <c r="G871" s="5"/>
      <c r="H871" s="1">
        <v>8376191.9999999991</v>
      </c>
      <c r="I871" s="1"/>
      <c r="K871" s="1"/>
      <c r="L871" s="1"/>
    </row>
    <row r="872" spans="1:12">
      <c r="A872" s="6">
        <v>36334</v>
      </c>
      <c r="B872" s="3" t="s">
        <v>3015</v>
      </c>
      <c r="C872" s="2">
        <v>1</v>
      </c>
      <c r="D872" s="3" t="s">
        <v>6354</v>
      </c>
      <c r="E872" s="1">
        <v>99.15</v>
      </c>
      <c r="F872" s="1">
        <v>57.244279190151389</v>
      </c>
      <c r="G872" s="5">
        <v>33.049999999999997</v>
      </c>
      <c r="H872" s="1">
        <v>8376191.9999999991</v>
      </c>
      <c r="I872" s="1">
        <v>4835996.7059839899</v>
      </c>
      <c r="J872">
        <v>2792064</v>
      </c>
      <c r="K872" s="1"/>
      <c r="L872" s="1"/>
    </row>
    <row r="873" spans="1:12">
      <c r="A873" s="6">
        <v>36334</v>
      </c>
      <c r="B873" s="3" t="s">
        <v>3015</v>
      </c>
      <c r="C873" s="2">
        <v>2</v>
      </c>
      <c r="D873" s="3" t="s">
        <v>6354</v>
      </c>
      <c r="E873" s="1">
        <v>0</v>
      </c>
      <c r="F873" s="1"/>
      <c r="G873" s="5"/>
      <c r="H873" s="1">
        <v>0</v>
      </c>
      <c r="I873" s="1"/>
      <c r="K873" s="1"/>
      <c r="L873" s="1"/>
    </row>
    <row r="874" spans="1:12">
      <c r="A874" s="6">
        <v>36334</v>
      </c>
      <c r="B874" s="3" t="s">
        <v>3015</v>
      </c>
      <c r="C874" s="2">
        <v>3</v>
      </c>
      <c r="D874" s="3" t="s">
        <v>6354</v>
      </c>
      <c r="E874" s="1">
        <v>0</v>
      </c>
      <c r="F874" s="1"/>
      <c r="G874" s="5"/>
      <c r="H874" s="1">
        <v>0</v>
      </c>
      <c r="I874" s="1"/>
      <c r="K874" s="1"/>
      <c r="L874" s="1"/>
    </row>
    <row r="875" spans="1:12">
      <c r="A875" s="6">
        <v>36341</v>
      </c>
      <c r="B875" s="3" t="s">
        <v>3015</v>
      </c>
      <c r="C875" s="2">
        <v>1</v>
      </c>
      <c r="D875" s="3" t="s">
        <v>6354</v>
      </c>
      <c r="E875" s="1">
        <v>99.15</v>
      </c>
      <c r="F875" s="1">
        <v>57.244279190151389</v>
      </c>
      <c r="G875" s="5">
        <v>33.049999999999997</v>
      </c>
      <c r="H875" s="1">
        <v>8376191.9999999991</v>
      </c>
      <c r="I875" s="1">
        <v>4835996.7059839899</v>
      </c>
      <c r="J875">
        <v>2792064</v>
      </c>
      <c r="K875" s="1"/>
      <c r="L875" s="1"/>
    </row>
    <row r="876" spans="1:12">
      <c r="A876" s="6">
        <v>36341</v>
      </c>
      <c r="B876" s="3" t="s">
        <v>3015</v>
      </c>
      <c r="C876" s="2">
        <v>2</v>
      </c>
      <c r="D876" s="3" t="s">
        <v>6354</v>
      </c>
      <c r="E876" s="1">
        <v>0</v>
      </c>
      <c r="F876" s="1"/>
      <c r="G876" s="5"/>
      <c r="H876" s="1">
        <v>0</v>
      </c>
      <c r="I876" s="1"/>
      <c r="K876" s="1"/>
      <c r="L876" s="1"/>
    </row>
    <row r="877" spans="1:12">
      <c r="A877" s="6">
        <v>36341</v>
      </c>
      <c r="B877" s="3" t="s">
        <v>3015</v>
      </c>
      <c r="C877" s="2">
        <v>3</v>
      </c>
      <c r="D877" s="3" t="s">
        <v>6354</v>
      </c>
      <c r="E877" s="1">
        <v>0</v>
      </c>
      <c r="F877" s="1"/>
      <c r="G877" s="5"/>
      <c r="H877" s="1">
        <v>0</v>
      </c>
      <c r="I877" s="1"/>
      <c r="K877" s="1"/>
      <c r="L877" s="1"/>
    </row>
    <row r="878" spans="1:12">
      <c r="A878" s="6">
        <v>36348</v>
      </c>
      <c r="B878" s="3" t="s">
        <v>3015</v>
      </c>
      <c r="C878" s="2">
        <v>1</v>
      </c>
      <c r="D878" s="3" t="s">
        <v>6354</v>
      </c>
      <c r="E878" s="1">
        <v>0</v>
      </c>
      <c r="F878" s="1">
        <v>45.985948940953683</v>
      </c>
      <c r="G878" s="5">
        <v>26.55</v>
      </c>
      <c r="H878" s="1">
        <v>0</v>
      </c>
      <c r="I878" s="1">
        <v>3884892.9665317675</v>
      </c>
      <c r="J878">
        <v>2242944</v>
      </c>
      <c r="K878" s="1"/>
      <c r="L878" s="1"/>
    </row>
    <row r="879" spans="1:12">
      <c r="A879" s="6">
        <v>36348</v>
      </c>
      <c r="B879" s="3" t="s">
        <v>3015</v>
      </c>
      <c r="C879" s="2">
        <v>2</v>
      </c>
      <c r="D879" s="3" t="s">
        <v>6354</v>
      </c>
      <c r="E879" s="1">
        <v>0</v>
      </c>
      <c r="F879" s="1"/>
      <c r="G879" s="5"/>
      <c r="H879" s="1">
        <v>0</v>
      </c>
      <c r="I879" s="1"/>
      <c r="K879" s="1"/>
      <c r="L879" s="1"/>
    </row>
    <row r="880" spans="1:12">
      <c r="A880" s="6">
        <v>36348</v>
      </c>
      <c r="B880" s="3" t="s">
        <v>3015</v>
      </c>
      <c r="C880" s="2">
        <v>3</v>
      </c>
      <c r="D880" s="3" t="s">
        <v>6354</v>
      </c>
      <c r="E880" s="1">
        <v>79.650000000000006</v>
      </c>
      <c r="F880" s="1"/>
      <c r="G880" s="5"/>
      <c r="H880" s="1">
        <v>6728831.9999999991</v>
      </c>
      <c r="I880" s="1"/>
      <c r="K880" s="1"/>
      <c r="L880" s="1"/>
    </row>
    <row r="881" spans="1:12">
      <c r="A881" s="6">
        <v>36355</v>
      </c>
      <c r="B881" s="3" t="s">
        <v>3015</v>
      </c>
      <c r="C881" s="2">
        <v>1</v>
      </c>
      <c r="D881" s="3" t="s">
        <v>6354</v>
      </c>
      <c r="E881" s="1">
        <v>238.95</v>
      </c>
      <c r="F881" s="1">
        <v>79.650000000000006</v>
      </c>
      <c r="G881" s="5">
        <v>45.985948940953691</v>
      </c>
      <c r="H881" s="1">
        <v>20186496</v>
      </c>
      <c r="I881" s="1">
        <v>6728831.9999999907</v>
      </c>
      <c r="J881">
        <v>3884892.9665317629</v>
      </c>
      <c r="K881" s="1"/>
      <c r="L881" s="1"/>
    </row>
    <row r="882" spans="1:12">
      <c r="A882" s="6">
        <v>36355</v>
      </c>
      <c r="B882" s="3" t="s">
        <v>3015</v>
      </c>
      <c r="C882" s="2">
        <v>2</v>
      </c>
      <c r="D882" s="3" t="s">
        <v>6354</v>
      </c>
      <c r="E882" s="1">
        <v>318.60000000000002</v>
      </c>
      <c r="F882" s="1"/>
      <c r="G882" s="5"/>
      <c r="H882" s="1">
        <v>26915327.999999996</v>
      </c>
      <c r="I882" s="1"/>
      <c r="K882" s="1"/>
      <c r="L882" s="1"/>
    </row>
    <row r="883" spans="1:12">
      <c r="A883" s="6">
        <v>36355</v>
      </c>
      <c r="B883" s="3" t="s">
        <v>3015</v>
      </c>
      <c r="C883" s="2">
        <v>3</v>
      </c>
      <c r="D883" s="3" t="s">
        <v>6354</v>
      </c>
      <c r="E883" s="1">
        <v>159.30000000000001</v>
      </c>
      <c r="F883" s="1"/>
      <c r="G883" s="5"/>
      <c r="H883" s="1">
        <v>13457663.999999998</v>
      </c>
      <c r="I883" s="1"/>
      <c r="K883" s="1"/>
      <c r="L883" s="1"/>
    </row>
    <row r="884" spans="1:12">
      <c r="A884" s="6">
        <v>36362</v>
      </c>
      <c r="B884" s="3" t="s">
        <v>3015</v>
      </c>
      <c r="C884" s="2">
        <v>1</v>
      </c>
      <c r="D884" s="3" t="s">
        <v>6354</v>
      </c>
      <c r="E884" s="1">
        <v>159.30000000000001</v>
      </c>
      <c r="F884" s="1">
        <v>0</v>
      </c>
      <c r="G884" s="5">
        <v>0</v>
      </c>
      <c r="H884" s="1">
        <v>7224254.9999999991</v>
      </c>
      <c r="I884" s="1">
        <v>0</v>
      </c>
      <c r="J884">
        <v>0</v>
      </c>
      <c r="K884" s="1"/>
      <c r="L884" s="1"/>
    </row>
    <row r="885" spans="1:12">
      <c r="A885" s="6">
        <v>36362</v>
      </c>
      <c r="B885" s="3" t="s">
        <v>3015</v>
      </c>
      <c r="C885" s="2">
        <v>2</v>
      </c>
      <c r="D885" s="3" t="s">
        <v>6354</v>
      </c>
      <c r="E885" s="1">
        <v>159.30000000000001</v>
      </c>
      <c r="F885" s="1"/>
      <c r="G885" s="5"/>
      <c r="H885" s="1">
        <v>7224254.9999999991</v>
      </c>
      <c r="I885" s="1"/>
      <c r="K885" s="1"/>
      <c r="L885" s="1"/>
    </row>
    <row r="886" spans="1:12">
      <c r="A886" s="6">
        <v>36362</v>
      </c>
      <c r="B886" s="3" t="s">
        <v>3015</v>
      </c>
      <c r="C886" s="2">
        <v>3</v>
      </c>
      <c r="D886" s="3" t="s">
        <v>6354</v>
      </c>
      <c r="E886" s="1">
        <v>159.30000000000001</v>
      </c>
      <c r="F886" s="1"/>
      <c r="G886" s="5"/>
      <c r="H886" s="1">
        <v>7224254.9999999991</v>
      </c>
      <c r="I886" s="1"/>
      <c r="K886" s="1"/>
      <c r="L886" s="1"/>
    </row>
    <row r="887" spans="1:12">
      <c r="A887" s="6">
        <v>36365</v>
      </c>
      <c r="B887" s="3" t="s">
        <v>3015</v>
      </c>
      <c r="C887" s="2">
        <v>1</v>
      </c>
      <c r="D887" s="3" t="s">
        <v>6354</v>
      </c>
      <c r="E887" s="1">
        <v>0</v>
      </c>
      <c r="F887" s="1">
        <v>114.48855838030278</v>
      </c>
      <c r="G887" s="5">
        <v>66.099999999999994</v>
      </c>
      <c r="H887" s="1">
        <v>0</v>
      </c>
      <c r="I887" s="1">
        <v>5192056.1225467315</v>
      </c>
      <c r="J887">
        <v>2997635</v>
      </c>
      <c r="K887" s="1"/>
      <c r="L887" s="1"/>
    </row>
    <row r="888" spans="1:12">
      <c r="A888" s="6">
        <v>36365</v>
      </c>
      <c r="B888" s="3" t="s">
        <v>3015</v>
      </c>
      <c r="C888" s="2">
        <v>2</v>
      </c>
      <c r="D888" s="3" t="s">
        <v>6354</v>
      </c>
      <c r="E888" s="1">
        <v>198.3</v>
      </c>
      <c r="F888" s="1"/>
      <c r="G888" s="5"/>
      <c r="H888" s="1">
        <v>8992905</v>
      </c>
      <c r="I888" s="1"/>
      <c r="K888" s="1"/>
      <c r="L888" s="1"/>
    </row>
    <row r="889" spans="1:12">
      <c r="A889" s="6">
        <v>36365</v>
      </c>
      <c r="B889" s="3" t="s">
        <v>3015</v>
      </c>
      <c r="C889" s="2">
        <v>3</v>
      </c>
      <c r="D889" s="3" t="s">
        <v>6354</v>
      </c>
      <c r="E889" s="1">
        <v>0</v>
      </c>
      <c r="F889" s="1"/>
      <c r="G889" s="5"/>
      <c r="H889" s="1">
        <v>0</v>
      </c>
      <c r="I889" s="1"/>
      <c r="K889" s="1"/>
      <c r="L889" s="1"/>
    </row>
    <row r="890" spans="1:12">
      <c r="A890" s="6">
        <v>36376</v>
      </c>
      <c r="B890" s="3" t="s">
        <v>3015</v>
      </c>
      <c r="C890" s="2">
        <v>1</v>
      </c>
      <c r="D890" s="3" t="s">
        <v>6354</v>
      </c>
      <c r="E890" s="1">
        <v>0</v>
      </c>
      <c r="F890" s="1">
        <v>57.244279190151389</v>
      </c>
      <c r="G890" s="5">
        <v>33.049999999999997</v>
      </c>
      <c r="H890" s="1">
        <v>0</v>
      </c>
      <c r="I890" s="1">
        <v>2596142.5498317461</v>
      </c>
      <c r="J890">
        <v>1498883.6</v>
      </c>
      <c r="K890" s="1"/>
      <c r="L890" s="1"/>
    </row>
    <row r="891" spans="1:12">
      <c r="A891" s="6">
        <v>36376</v>
      </c>
      <c r="B891" s="3" t="s">
        <v>3015</v>
      </c>
      <c r="C891" s="2">
        <v>2</v>
      </c>
      <c r="D891" s="3" t="s">
        <v>6354</v>
      </c>
      <c r="E891" s="1">
        <v>99.15</v>
      </c>
      <c r="F891" s="1"/>
      <c r="G891" s="5"/>
      <c r="H891" s="1">
        <v>4496650.8</v>
      </c>
      <c r="I891" s="1"/>
      <c r="K891" s="1"/>
      <c r="L891" s="1"/>
    </row>
    <row r="892" spans="1:12">
      <c r="A892" s="6">
        <v>36376</v>
      </c>
      <c r="B892" s="3" t="s">
        <v>3015</v>
      </c>
      <c r="C892" s="2">
        <v>3</v>
      </c>
      <c r="D892" s="3" t="s">
        <v>6354</v>
      </c>
      <c r="E892" s="1">
        <v>0</v>
      </c>
      <c r="F892" s="1"/>
      <c r="G892" s="5"/>
      <c r="H892" s="1">
        <v>0</v>
      </c>
      <c r="I892" s="1"/>
      <c r="K892" s="1"/>
      <c r="L892" s="1"/>
    </row>
    <row r="893" spans="1:12">
      <c r="A893" s="6">
        <v>36383</v>
      </c>
      <c r="B893" s="3" t="s">
        <v>3015</v>
      </c>
      <c r="C893" s="2">
        <v>1</v>
      </c>
      <c r="D893" s="3" t="s">
        <v>6354</v>
      </c>
      <c r="E893" s="1">
        <v>159.30000000000001</v>
      </c>
      <c r="F893" s="1">
        <v>91.971897881907367</v>
      </c>
      <c r="G893" s="5">
        <v>53.1</v>
      </c>
      <c r="H893" s="1">
        <v>7224573.5999999996</v>
      </c>
      <c r="I893" s="1">
        <v>4171109.5127402637</v>
      </c>
      <c r="J893">
        <v>2408191.2000000002</v>
      </c>
      <c r="K893" s="1"/>
      <c r="L893" s="1"/>
    </row>
    <row r="894" spans="1:12">
      <c r="A894" s="6">
        <v>36383</v>
      </c>
      <c r="B894" s="3" t="s">
        <v>3015</v>
      </c>
      <c r="C894" s="2">
        <v>2</v>
      </c>
      <c r="D894" s="3" t="s">
        <v>6354</v>
      </c>
      <c r="E894" s="1">
        <v>0</v>
      </c>
      <c r="F894" s="1"/>
      <c r="G894" s="5"/>
      <c r="H894" s="1">
        <v>0</v>
      </c>
      <c r="I894" s="1"/>
      <c r="K894" s="1"/>
      <c r="L894" s="1"/>
    </row>
    <row r="895" spans="1:12">
      <c r="A895" s="6">
        <v>36383</v>
      </c>
      <c r="B895" s="3" t="s">
        <v>3015</v>
      </c>
      <c r="C895" s="2">
        <v>3</v>
      </c>
      <c r="D895" s="3" t="s">
        <v>6354</v>
      </c>
      <c r="E895" s="1">
        <v>0</v>
      </c>
      <c r="F895" s="1"/>
      <c r="G895" s="5"/>
      <c r="H895" s="1">
        <v>0</v>
      </c>
      <c r="I895" s="1"/>
      <c r="K895" s="1"/>
      <c r="L895" s="1"/>
    </row>
    <row r="896" spans="1:12">
      <c r="A896" s="6">
        <v>36390</v>
      </c>
      <c r="B896" s="3" t="s">
        <v>3015</v>
      </c>
      <c r="C896" s="2">
        <v>1</v>
      </c>
      <c r="D896" s="3" t="s">
        <v>6354</v>
      </c>
      <c r="E896" s="1">
        <v>198.3</v>
      </c>
      <c r="F896" s="1">
        <v>57.244279190151396</v>
      </c>
      <c r="G896" s="5">
        <v>33.049999999999997</v>
      </c>
      <c r="H896" s="1">
        <v>8993301.5999999996</v>
      </c>
      <c r="I896" s="1">
        <v>2596142.5498317466</v>
      </c>
      <c r="J896">
        <v>1498883.6</v>
      </c>
      <c r="K896" s="1"/>
      <c r="L896" s="1"/>
    </row>
    <row r="897" spans="1:12">
      <c r="A897" s="6">
        <v>36390</v>
      </c>
      <c r="B897" s="3" t="s">
        <v>3015</v>
      </c>
      <c r="C897" s="2">
        <v>2</v>
      </c>
      <c r="D897" s="3" t="s">
        <v>6354</v>
      </c>
      <c r="E897" s="1">
        <v>297.45</v>
      </c>
      <c r="F897" s="1"/>
      <c r="G897" s="5"/>
      <c r="H897" s="1">
        <v>13489952.4</v>
      </c>
      <c r="I897" s="1"/>
      <c r="K897" s="1"/>
      <c r="L897" s="1"/>
    </row>
    <row r="898" spans="1:12">
      <c r="A898" s="6">
        <v>36390</v>
      </c>
      <c r="B898" s="3" t="s">
        <v>3015</v>
      </c>
      <c r="C898" s="2">
        <v>3</v>
      </c>
      <c r="D898" s="3" t="s">
        <v>6354</v>
      </c>
      <c r="E898" s="1">
        <v>297.45</v>
      </c>
      <c r="F898" s="1"/>
      <c r="G898" s="5"/>
      <c r="H898" s="1">
        <v>13489952.4</v>
      </c>
      <c r="I898" s="1"/>
      <c r="K898" s="1"/>
      <c r="L898" s="1"/>
    </row>
    <row r="899" spans="1:12">
      <c r="A899" s="6">
        <v>36308</v>
      </c>
      <c r="B899" s="3" t="s">
        <v>3015</v>
      </c>
      <c r="C899" s="2">
        <v>1</v>
      </c>
      <c r="D899" s="3" t="s">
        <v>6501</v>
      </c>
      <c r="E899" s="1">
        <v>198.3</v>
      </c>
      <c r="F899" s="1">
        <v>151.4541267182905</v>
      </c>
      <c r="G899" s="5">
        <v>87.442080830684716</v>
      </c>
      <c r="H899" s="1">
        <v>330566.09999999998</v>
      </c>
      <c r="I899" s="1">
        <v>252474.02923939028</v>
      </c>
      <c r="J899">
        <v>145765.94874475143</v>
      </c>
      <c r="K899" s="1"/>
      <c r="L899" s="1"/>
    </row>
    <row r="900" spans="1:12">
      <c r="A900" s="6">
        <v>36308</v>
      </c>
      <c r="B900" s="3" t="s">
        <v>3015</v>
      </c>
      <c r="C900" s="2">
        <v>2</v>
      </c>
      <c r="D900" s="3" t="s">
        <v>6501</v>
      </c>
      <c r="E900" s="1">
        <v>396.6</v>
      </c>
      <c r="F900" s="1"/>
      <c r="G900" s="5"/>
      <c r="H900" s="1">
        <v>661132.19999999995</v>
      </c>
      <c r="I900" s="1"/>
      <c r="K900" s="1"/>
      <c r="L900" s="1"/>
    </row>
    <row r="901" spans="1:12">
      <c r="A901" s="6">
        <v>36308</v>
      </c>
      <c r="B901" s="3" t="s">
        <v>3015</v>
      </c>
      <c r="C901" s="2">
        <v>3</v>
      </c>
      <c r="D901" s="3" t="s">
        <v>6501</v>
      </c>
      <c r="E901" s="1">
        <v>99.15</v>
      </c>
      <c r="F901" s="1"/>
      <c r="G901" s="5"/>
      <c r="H901" s="1">
        <v>165283.04999999999</v>
      </c>
      <c r="I901" s="1"/>
      <c r="K901" s="1"/>
      <c r="L901" s="1"/>
    </row>
    <row r="902" spans="1:12">
      <c r="A902" s="6">
        <v>36313</v>
      </c>
      <c r="B902" s="3" t="s">
        <v>3015</v>
      </c>
      <c r="C902" s="2">
        <v>1</v>
      </c>
      <c r="D902" s="3" t="s">
        <v>6501</v>
      </c>
      <c r="E902" s="1">
        <v>594.9</v>
      </c>
      <c r="F902" s="1">
        <v>151.45412671829052</v>
      </c>
      <c r="G902" s="5">
        <v>87.442080830684731</v>
      </c>
      <c r="H902" s="1">
        <v>991698.3</v>
      </c>
      <c r="I902" s="1">
        <v>252474.02923939028</v>
      </c>
      <c r="J902">
        <v>145765.94874475143</v>
      </c>
      <c r="K902" s="1"/>
      <c r="L902" s="1"/>
    </row>
    <row r="903" spans="1:12">
      <c r="A903" s="6">
        <v>36313</v>
      </c>
      <c r="B903" s="3" t="s">
        <v>3015</v>
      </c>
      <c r="C903" s="2">
        <v>2</v>
      </c>
      <c r="D903" s="3" t="s">
        <v>6501</v>
      </c>
      <c r="E903" s="1">
        <v>495.75</v>
      </c>
      <c r="F903" s="1"/>
      <c r="G903" s="5"/>
      <c r="H903" s="1">
        <v>826415.25</v>
      </c>
      <c r="I903" s="1"/>
      <c r="K903" s="1"/>
      <c r="L903" s="1"/>
    </row>
    <row r="904" spans="1:12">
      <c r="A904" s="6">
        <v>36313</v>
      </c>
      <c r="B904" s="3" t="s">
        <v>3015</v>
      </c>
      <c r="C904" s="2">
        <v>3</v>
      </c>
      <c r="D904" s="3" t="s">
        <v>6501</v>
      </c>
      <c r="E904" s="1">
        <v>297.45</v>
      </c>
      <c r="F904" s="1"/>
      <c r="G904" s="5"/>
      <c r="H904" s="1">
        <v>495849.15</v>
      </c>
      <c r="I904" s="1"/>
      <c r="K904" s="1"/>
      <c r="L904" s="1"/>
    </row>
    <row r="905" spans="1:12">
      <c r="A905" s="6">
        <v>36320</v>
      </c>
      <c r="B905" s="3" t="s">
        <v>3015</v>
      </c>
      <c r="C905" s="2">
        <v>1</v>
      </c>
      <c r="D905" s="3" t="s">
        <v>6501</v>
      </c>
      <c r="E905" s="1">
        <v>1189.8</v>
      </c>
      <c r="F905" s="1">
        <v>198.3</v>
      </c>
      <c r="G905" s="5">
        <v>114.48855838030265</v>
      </c>
      <c r="H905" s="1">
        <v>1983396.6</v>
      </c>
      <c r="I905" s="1">
        <v>330566.09999999998</v>
      </c>
      <c r="J905">
        <v>190852.42681996475</v>
      </c>
      <c r="K905" s="1"/>
      <c r="L905" s="1"/>
    </row>
    <row r="906" spans="1:12">
      <c r="A906" s="6">
        <v>36320</v>
      </c>
      <c r="B906" s="3" t="s">
        <v>3015</v>
      </c>
      <c r="C906" s="2">
        <v>2</v>
      </c>
      <c r="D906" s="3" t="s">
        <v>6501</v>
      </c>
      <c r="E906" s="1">
        <v>793.2</v>
      </c>
      <c r="F906" s="1"/>
      <c r="G906" s="5"/>
      <c r="H906" s="1">
        <v>1322264.3999999999</v>
      </c>
      <c r="I906" s="1"/>
      <c r="K906" s="1"/>
      <c r="L906" s="1"/>
    </row>
    <row r="907" spans="1:12">
      <c r="A907" s="6">
        <v>36320</v>
      </c>
      <c r="B907" s="3" t="s">
        <v>3015</v>
      </c>
      <c r="C907" s="2">
        <v>3</v>
      </c>
      <c r="D907" s="3" t="s">
        <v>6501</v>
      </c>
      <c r="E907" s="1">
        <v>991.5</v>
      </c>
      <c r="F907" s="1"/>
      <c r="G907" s="5"/>
      <c r="H907" s="1">
        <v>1652830.5</v>
      </c>
      <c r="I907" s="1"/>
      <c r="K907" s="1"/>
      <c r="L907" s="1"/>
    </row>
    <row r="908" spans="1:12">
      <c r="A908" s="6">
        <v>36327</v>
      </c>
      <c r="B908" s="3" t="s">
        <v>3015</v>
      </c>
      <c r="C908" s="2">
        <v>1</v>
      </c>
      <c r="D908" s="3" t="s">
        <v>6501</v>
      </c>
      <c r="E908" s="1">
        <v>3073.65</v>
      </c>
      <c r="F908" s="1">
        <v>703.42947940785052</v>
      </c>
      <c r="G908" s="5">
        <v>406.12519929204086</v>
      </c>
      <c r="H908" s="1">
        <v>5123774.55</v>
      </c>
      <c r="I908" s="1">
        <v>1172616.9421728868</v>
      </c>
      <c r="J908">
        <v>677010.70721983211</v>
      </c>
      <c r="K908" s="1"/>
      <c r="L908" s="1"/>
    </row>
    <row r="909" spans="1:12">
      <c r="A909" s="6">
        <v>36327</v>
      </c>
      <c r="B909" s="3" t="s">
        <v>3015</v>
      </c>
      <c r="C909" s="2">
        <v>2</v>
      </c>
      <c r="D909" s="3" t="s">
        <v>6501</v>
      </c>
      <c r="E909" s="1">
        <v>4461.75</v>
      </c>
      <c r="F909" s="1"/>
      <c r="G909" s="5"/>
      <c r="H909" s="1">
        <v>7437737.25</v>
      </c>
      <c r="I909" s="1"/>
      <c r="K909" s="1"/>
      <c r="L909" s="1"/>
    </row>
    <row r="910" spans="1:12">
      <c r="A910" s="6">
        <v>36327</v>
      </c>
      <c r="B910" s="3" t="s">
        <v>3015</v>
      </c>
      <c r="C910" s="2">
        <v>3</v>
      </c>
      <c r="D910" s="3" t="s">
        <v>6501</v>
      </c>
      <c r="E910" s="1">
        <v>3966</v>
      </c>
      <c r="F910" s="1"/>
      <c r="G910" s="5"/>
      <c r="H910" s="1">
        <v>6611322</v>
      </c>
      <c r="I910" s="1"/>
      <c r="K910" s="1"/>
      <c r="L910" s="1"/>
    </row>
    <row r="911" spans="1:12">
      <c r="A911" s="6">
        <v>36334</v>
      </c>
      <c r="B911" s="3" t="s">
        <v>3015</v>
      </c>
      <c r="C911" s="2">
        <v>1</v>
      </c>
      <c r="D911" s="3" t="s">
        <v>6501</v>
      </c>
      <c r="E911" s="1">
        <v>396.6</v>
      </c>
      <c r="F911" s="1">
        <v>286.22139595075703</v>
      </c>
      <c r="G911" s="5">
        <v>165.25</v>
      </c>
      <c r="H911" s="1">
        <v>661132.19999999995</v>
      </c>
      <c r="I911" s="1">
        <v>477131.06704991189</v>
      </c>
      <c r="J911">
        <v>275471.75</v>
      </c>
      <c r="K911" s="1"/>
      <c r="L911" s="1"/>
    </row>
    <row r="912" spans="1:12">
      <c r="A912" s="6">
        <v>36334</v>
      </c>
      <c r="B912" s="3" t="s">
        <v>3015</v>
      </c>
      <c r="C912" s="2">
        <v>2</v>
      </c>
      <c r="D912" s="3" t="s">
        <v>6501</v>
      </c>
      <c r="E912" s="1">
        <v>892.35</v>
      </c>
      <c r="F912" s="1"/>
      <c r="G912" s="5"/>
      <c r="H912" s="1">
        <v>1487547.45</v>
      </c>
      <c r="I912" s="1"/>
      <c r="K912" s="1"/>
      <c r="L912" s="1"/>
    </row>
    <row r="913" spans="1:12">
      <c r="A913" s="6">
        <v>36334</v>
      </c>
      <c r="B913" s="3" t="s">
        <v>3015</v>
      </c>
      <c r="C913" s="2">
        <v>3</v>
      </c>
      <c r="D913" s="3" t="s">
        <v>6501</v>
      </c>
      <c r="E913" s="1">
        <v>396.6</v>
      </c>
      <c r="F913" s="1"/>
      <c r="G913" s="5"/>
      <c r="H913" s="1">
        <v>661132.19999999995</v>
      </c>
      <c r="I913" s="1"/>
      <c r="K913" s="1"/>
      <c r="L913" s="1"/>
    </row>
    <row r="914" spans="1:12">
      <c r="A914" s="6">
        <v>36341</v>
      </c>
      <c r="B914" s="3" t="s">
        <v>3015</v>
      </c>
      <c r="C914" s="2">
        <v>1</v>
      </c>
      <c r="D914" s="3" t="s">
        <v>6501</v>
      </c>
      <c r="E914" s="1">
        <v>5750.7</v>
      </c>
      <c r="F914" s="1">
        <v>650.17002968454324</v>
      </c>
      <c r="G914" s="5">
        <v>375.37584165739804</v>
      </c>
      <c r="H914" s="1">
        <v>9586416.8999999985</v>
      </c>
      <c r="I914" s="1">
        <v>1083833.4394841339</v>
      </c>
      <c r="J914">
        <v>625751.52804288268</v>
      </c>
      <c r="K914" s="1"/>
      <c r="L914" s="1"/>
    </row>
    <row r="915" spans="1:12">
      <c r="A915" s="6">
        <v>36341</v>
      </c>
      <c r="B915" s="3" t="s">
        <v>3015</v>
      </c>
      <c r="C915" s="2">
        <v>2</v>
      </c>
      <c r="D915" s="3" t="s">
        <v>6501</v>
      </c>
      <c r="E915" s="1">
        <v>6246.45</v>
      </c>
      <c r="F915" s="1"/>
      <c r="G915" s="5"/>
      <c r="H915" s="1">
        <v>10412832.15</v>
      </c>
      <c r="I915" s="1"/>
      <c r="K915" s="1"/>
      <c r="L915" s="1"/>
    </row>
    <row r="916" spans="1:12">
      <c r="A916" s="6">
        <v>36341</v>
      </c>
      <c r="B916" s="3" t="s">
        <v>3015</v>
      </c>
      <c r="C916" s="2">
        <v>3</v>
      </c>
      <c r="D916" s="3" t="s">
        <v>6501</v>
      </c>
      <c r="E916" s="1">
        <v>4957.5</v>
      </c>
      <c r="F916" s="1"/>
      <c r="G916" s="5"/>
      <c r="H916" s="1">
        <v>8264152.5</v>
      </c>
      <c r="I916" s="1"/>
      <c r="K916" s="1"/>
      <c r="L916" s="1"/>
    </row>
    <row r="917" spans="1:12">
      <c r="A917" s="6">
        <v>36348</v>
      </c>
      <c r="B917" s="3" t="s">
        <v>3015</v>
      </c>
      <c r="C917" s="2">
        <v>1</v>
      </c>
      <c r="D917" s="3" t="s">
        <v>6501</v>
      </c>
      <c r="E917" s="1">
        <v>4938.3</v>
      </c>
      <c r="F917" s="1">
        <v>1490.8244640131179</v>
      </c>
      <c r="G917" s="5">
        <v>860.72790561245324</v>
      </c>
      <c r="H917" s="1">
        <v>8232146.1000000006</v>
      </c>
      <c r="I917" s="1">
        <v>2485204.381509868</v>
      </c>
      <c r="J917">
        <v>1434833.4186559597</v>
      </c>
      <c r="K917" s="1"/>
      <c r="L917" s="1"/>
    </row>
    <row r="918" spans="1:12">
      <c r="A918" s="6">
        <v>36348</v>
      </c>
      <c r="B918" s="3" t="s">
        <v>3015</v>
      </c>
      <c r="C918" s="2">
        <v>2</v>
      </c>
      <c r="D918" s="3" t="s">
        <v>6501</v>
      </c>
      <c r="E918" s="1">
        <v>2628.45</v>
      </c>
      <c r="F918" s="1"/>
      <c r="G918" s="5"/>
      <c r="H918" s="1">
        <v>4381626.1500000004</v>
      </c>
      <c r="I918" s="1"/>
      <c r="K918" s="1"/>
      <c r="L918" s="1"/>
    </row>
    <row r="919" spans="1:12">
      <c r="A919" s="6">
        <v>36348</v>
      </c>
      <c r="B919" s="3" t="s">
        <v>3015</v>
      </c>
      <c r="C919" s="2">
        <v>3</v>
      </c>
      <c r="D919" s="3" t="s">
        <v>6501</v>
      </c>
      <c r="E919" s="1">
        <v>2150.5500000000002</v>
      </c>
      <c r="F919" s="1"/>
      <c r="G919" s="5"/>
      <c r="H919" s="1">
        <v>3584966.85</v>
      </c>
      <c r="I919" s="1"/>
      <c r="K919" s="1"/>
      <c r="L919" s="1"/>
    </row>
    <row r="920" spans="1:12">
      <c r="A920" s="6">
        <v>36355</v>
      </c>
      <c r="B920" s="3" t="s">
        <v>3015</v>
      </c>
      <c r="C920" s="2">
        <v>1</v>
      </c>
      <c r="D920" s="3" t="s">
        <v>6501</v>
      </c>
      <c r="E920" s="1">
        <v>3982.5</v>
      </c>
      <c r="F920" s="1">
        <v>398.25</v>
      </c>
      <c r="G920" s="5">
        <v>229.92974470476847</v>
      </c>
      <c r="H920" s="1">
        <v>6638827.5</v>
      </c>
      <c r="I920" s="1">
        <v>663882.75</v>
      </c>
      <c r="J920">
        <v>383292.88442284905</v>
      </c>
      <c r="K920" s="1"/>
      <c r="L920" s="1"/>
    </row>
    <row r="921" spans="1:12">
      <c r="A921" s="6">
        <v>36355</v>
      </c>
      <c r="B921" s="3" t="s">
        <v>3015</v>
      </c>
      <c r="C921" s="2">
        <v>2</v>
      </c>
      <c r="D921" s="3" t="s">
        <v>6501</v>
      </c>
      <c r="E921" s="1">
        <v>3584.25</v>
      </c>
      <c r="F921" s="1"/>
      <c r="G921" s="5"/>
      <c r="H921" s="1">
        <v>5974944.75</v>
      </c>
      <c r="I921" s="1"/>
      <c r="K921" s="1"/>
      <c r="L921" s="1"/>
    </row>
    <row r="922" spans="1:12">
      <c r="A922" s="6">
        <v>36355</v>
      </c>
      <c r="B922" s="3" t="s">
        <v>3015</v>
      </c>
      <c r="C922" s="2">
        <v>3</v>
      </c>
      <c r="D922" s="3" t="s">
        <v>6501</v>
      </c>
      <c r="E922" s="1">
        <v>4380.75</v>
      </c>
      <c r="F922" s="1"/>
      <c r="G922" s="5"/>
      <c r="H922" s="1">
        <v>7302710.25</v>
      </c>
      <c r="I922" s="1"/>
      <c r="K922" s="1"/>
      <c r="L922" s="1"/>
    </row>
    <row r="923" spans="1:12">
      <c r="A923" s="6">
        <v>36362</v>
      </c>
      <c r="B923" s="3" t="s">
        <v>3015</v>
      </c>
      <c r="C923" s="2">
        <v>1</v>
      </c>
      <c r="D923" s="3" t="s">
        <v>6501</v>
      </c>
      <c r="E923" s="1">
        <v>2309.85</v>
      </c>
      <c r="F923" s="1">
        <v>512.07785540872578</v>
      </c>
      <c r="G923" s="5">
        <v>295.64828766627409</v>
      </c>
      <c r="H923" s="1">
        <v>3850519.95</v>
      </c>
      <c r="I923" s="1">
        <v>853633.78496634576</v>
      </c>
      <c r="J923">
        <v>492845.69553967885</v>
      </c>
      <c r="K923" s="1"/>
      <c r="L923" s="1"/>
    </row>
    <row r="924" spans="1:12">
      <c r="A924" s="6">
        <v>36362</v>
      </c>
      <c r="B924" s="3" t="s">
        <v>3015</v>
      </c>
      <c r="C924" s="2">
        <v>2</v>
      </c>
      <c r="D924" s="3" t="s">
        <v>6501</v>
      </c>
      <c r="E924" s="1">
        <v>1354.05</v>
      </c>
      <c r="F924" s="1"/>
      <c r="G924" s="5"/>
      <c r="H924" s="1">
        <v>2257201.35</v>
      </c>
      <c r="I924" s="1"/>
      <c r="K924" s="1"/>
      <c r="L924" s="1"/>
    </row>
    <row r="925" spans="1:12">
      <c r="A925" s="6">
        <v>36362</v>
      </c>
      <c r="B925" s="3" t="s">
        <v>3015</v>
      </c>
      <c r="C925" s="2">
        <v>3</v>
      </c>
      <c r="D925" s="3" t="s">
        <v>6501</v>
      </c>
      <c r="E925" s="1">
        <v>2150.5500000000002</v>
      </c>
      <c r="F925" s="1"/>
      <c r="G925" s="5"/>
      <c r="H925" s="1">
        <v>3584966.85</v>
      </c>
      <c r="I925" s="1"/>
      <c r="K925" s="1"/>
      <c r="L925" s="1"/>
    </row>
    <row r="926" spans="1:12">
      <c r="A926" s="6">
        <v>36365</v>
      </c>
      <c r="B926" s="3" t="s">
        <v>3015</v>
      </c>
      <c r="C926" s="2">
        <v>1</v>
      </c>
      <c r="D926" s="3" t="s">
        <v>6501</v>
      </c>
      <c r="E926" s="1">
        <v>396.6</v>
      </c>
      <c r="F926" s="1">
        <v>171.73283757045419</v>
      </c>
      <c r="G926" s="5">
        <v>99.15</v>
      </c>
      <c r="H926" s="1">
        <v>661132.19999999995</v>
      </c>
      <c r="I926" s="1">
        <v>286278.64022994711</v>
      </c>
      <c r="J926">
        <v>165283.04999999999</v>
      </c>
      <c r="K926" s="1"/>
      <c r="L926" s="1"/>
    </row>
    <row r="927" spans="1:12">
      <c r="A927" s="6">
        <v>36365</v>
      </c>
      <c r="B927" s="3" t="s">
        <v>3015</v>
      </c>
      <c r="C927" s="2">
        <v>2</v>
      </c>
      <c r="D927" s="3" t="s">
        <v>6501</v>
      </c>
      <c r="E927" s="1">
        <v>99.15</v>
      </c>
      <c r="F927" s="1"/>
      <c r="G927" s="5"/>
      <c r="H927" s="1">
        <v>165283.04999999999</v>
      </c>
      <c r="I927" s="1"/>
      <c r="K927" s="1"/>
      <c r="L927" s="1"/>
    </row>
    <row r="928" spans="1:12">
      <c r="A928" s="6">
        <v>36365</v>
      </c>
      <c r="B928" s="3" t="s">
        <v>3015</v>
      </c>
      <c r="C928" s="2">
        <v>3</v>
      </c>
      <c r="D928" s="3" t="s">
        <v>6501</v>
      </c>
      <c r="E928" s="1">
        <v>396.6</v>
      </c>
      <c r="F928" s="1"/>
      <c r="G928" s="5"/>
      <c r="H928" s="1">
        <v>661132.19999999995</v>
      </c>
      <c r="I928" s="1"/>
      <c r="K928" s="1"/>
      <c r="L928" s="1"/>
    </row>
    <row r="929" spans="1:12">
      <c r="A929" s="6">
        <v>36376</v>
      </c>
      <c r="B929" s="3" t="s">
        <v>3015</v>
      </c>
      <c r="C929" s="2">
        <v>1</v>
      </c>
      <c r="D929" s="3" t="s">
        <v>6501</v>
      </c>
      <c r="E929" s="1">
        <v>99.15</v>
      </c>
      <c r="F929" s="1">
        <v>57.244279190151389</v>
      </c>
      <c r="G929" s="5">
        <v>33.049999999999997</v>
      </c>
      <c r="H929" s="1">
        <v>165283.04999999999</v>
      </c>
      <c r="I929" s="1">
        <v>95426.21340998236</v>
      </c>
      <c r="J929">
        <v>55094.35</v>
      </c>
      <c r="K929" s="1"/>
      <c r="L929" s="1"/>
    </row>
    <row r="930" spans="1:12">
      <c r="A930" s="6">
        <v>36376</v>
      </c>
      <c r="B930" s="3" t="s">
        <v>3015</v>
      </c>
      <c r="C930" s="2">
        <v>2</v>
      </c>
      <c r="D930" s="3" t="s">
        <v>6501</v>
      </c>
      <c r="E930" s="1">
        <v>0</v>
      </c>
      <c r="F930" s="1"/>
      <c r="G930" s="5"/>
      <c r="H930" s="1">
        <v>0</v>
      </c>
      <c r="I930" s="1"/>
      <c r="K930" s="1"/>
      <c r="L930" s="1"/>
    </row>
    <row r="931" spans="1:12">
      <c r="A931" s="6">
        <v>36376</v>
      </c>
      <c r="B931" s="3" t="s">
        <v>3015</v>
      </c>
      <c r="C931" s="2">
        <v>3</v>
      </c>
      <c r="D931" s="3" t="s">
        <v>6501</v>
      </c>
      <c r="E931" s="1">
        <v>99.15</v>
      </c>
      <c r="F931" s="1"/>
      <c r="G931" s="5"/>
      <c r="H931" s="1">
        <v>165283.04999999999</v>
      </c>
      <c r="I931" s="1"/>
      <c r="K931" s="1"/>
      <c r="L931" s="1"/>
    </row>
    <row r="932" spans="1:12">
      <c r="A932" s="6">
        <v>36383</v>
      </c>
      <c r="B932" s="3" t="s">
        <v>3015</v>
      </c>
      <c r="C932" s="2">
        <v>1</v>
      </c>
      <c r="D932" s="3" t="s">
        <v>6501</v>
      </c>
      <c r="E932" s="1">
        <v>79.650000000000006</v>
      </c>
      <c r="F932" s="1">
        <v>45.985948940953683</v>
      </c>
      <c r="G932" s="5">
        <v>26.55</v>
      </c>
      <c r="H932" s="1">
        <v>132776.54999999999</v>
      </c>
      <c r="I932" s="1">
        <v>76658.576884569804</v>
      </c>
      <c r="J932">
        <v>44258.85</v>
      </c>
      <c r="K932" s="1"/>
      <c r="L932" s="1"/>
    </row>
    <row r="933" spans="1:12">
      <c r="A933" s="6">
        <v>36383</v>
      </c>
      <c r="B933" s="3" t="s">
        <v>3015</v>
      </c>
      <c r="C933" s="2">
        <v>2</v>
      </c>
      <c r="D933" s="3" t="s">
        <v>6501</v>
      </c>
      <c r="E933" s="1">
        <v>0</v>
      </c>
      <c r="F933" s="1"/>
      <c r="G933" s="5"/>
      <c r="H933" s="1">
        <v>0</v>
      </c>
      <c r="I933" s="1"/>
      <c r="K933" s="1"/>
      <c r="L933" s="1"/>
    </row>
    <row r="934" spans="1:12">
      <c r="A934" s="6">
        <v>36383</v>
      </c>
      <c r="B934" s="3" t="s">
        <v>3015</v>
      </c>
      <c r="C934" s="2">
        <v>3</v>
      </c>
      <c r="D934" s="3" t="s">
        <v>6501</v>
      </c>
      <c r="E934" s="1">
        <v>0</v>
      </c>
      <c r="F934" s="1"/>
      <c r="G934" s="5"/>
      <c r="H934" s="1">
        <v>0</v>
      </c>
      <c r="I934" s="1"/>
      <c r="K934" s="1"/>
      <c r="L934" s="1"/>
    </row>
    <row r="935" spans="1:12">
      <c r="A935" s="6">
        <v>36390</v>
      </c>
      <c r="B935" s="3" t="s">
        <v>3015</v>
      </c>
      <c r="C935" s="2">
        <v>1</v>
      </c>
      <c r="D935" s="3" t="s">
        <v>6501</v>
      </c>
      <c r="E935" s="1">
        <v>99.15</v>
      </c>
      <c r="F935" s="1">
        <v>114.48855838030278</v>
      </c>
      <c r="G935" s="5">
        <v>66.099999999999994</v>
      </c>
      <c r="H935" s="1">
        <v>165283.04999999999</v>
      </c>
      <c r="I935" s="1">
        <v>190852.42681996472</v>
      </c>
      <c r="J935">
        <v>110188.7</v>
      </c>
      <c r="K935" s="1"/>
      <c r="L935" s="1"/>
    </row>
    <row r="936" spans="1:12">
      <c r="A936" s="6">
        <v>36390</v>
      </c>
      <c r="B936" s="3" t="s">
        <v>3015</v>
      </c>
      <c r="C936" s="2">
        <v>2</v>
      </c>
      <c r="D936" s="3" t="s">
        <v>6501</v>
      </c>
      <c r="E936" s="1">
        <v>297.45</v>
      </c>
      <c r="F936" s="1"/>
      <c r="G936" s="5"/>
      <c r="H936" s="1">
        <v>495849.15</v>
      </c>
      <c r="I936" s="1"/>
      <c r="K936" s="1"/>
      <c r="L936" s="1"/>
    </row>
    <row r="937" spans="1:12">
      <c r="A937" s="6">
        <v>36390</v>
      </c>
      <c r="B937" s="3" t="s">
        <v>3015</v>
      </c>
      <c r="C937" s="2">
        <v>3</v>
      </c>
      <c r="D937" s="3" t="s">
        <v>6501</v>
      </c>
      <c r="E937" s="1">
        <v>297.45</v>
      </c>
      <c r="F937" s="1"/>
      <c r="G937" s="5"/>
      <c r="H937" s="1">
        <v>495849.15</v>
      </c>
      <c r="I937" s="1"/>
      <c r="K937" s="1"/>
      <c r="L937" s="1"/>
    </row>
    <row r="938" spans="1:12">
      <c r="A938" s="6">
        <v>36308</v>
      </c>
      <c r="B938" s="3" t="s">
        <v>3015</v>
      </c>
      <c r="C938" s="2">
        <v>1</v>
      </c>
      <c r="D938" s="3" t="s">
        <v>6505</v>
      </c>
      <c r="E938" s="1">
        <v>0</v>
      </c>
      <c r="F938" s="1">
        <v>0</v>
      </c>
      <c r="G938" s="5">
        <v>0</v>
      </c>
      <c r="H938" s="1">
        <v>0</v>
      </c>
      <c r="I938" s="1">
        <v>0</v>
      </c>
      <c r="J938">
        <v>0</v>
      </c>
      <c r="K938" s="1"/>
      <c r="L938" s="1"/>
    </row>
    <row r="939" spans="1:12">
      <c r="A939" s="6">
        <v>36308</v>
      </c>
      <c r="B939" s="3" t="s">
        <v>3015</v>
      </c>
      <c r="C939" s="2">
        <v>2</v>
      </c>
      <c r="D939" s="3" t="s">
        <v>6505</v>
      </c>
      <c r="E939" s="1">
        <v>0</v>
      </c>
      <c r="F939" s="1"/>
      <c r="G939" s="5"/>
      <c r="H939" s="1">
        <v>0</v>
      </c>
      <c r="I939" s="1"/>
      <c r="K939" s="1"/>
      <c r="L939" s="1"/>
    </row>
    <row r="940" spans="1:12">
      <c r="A940" s="6">
        <v>36308</v>
      </c>
      <c r="B940" s="3" t="s">
        <v>3015</v>
      </c>
      <c r="C940" s="2">
        <v>3</v>
      </c>
      <c r="D940" s="3" t="s">
        <v>6505</v>
      </c>
      <c r="E940" s="1">
        <v>0</v>
      </c>
      <c r="F940" s="1"/>
      <c r="G940" s="5"/>
      <c r="H940" s="1">
        <v>0</v>
      </c>
      <c r="I940" s="1"/>
      <c r="K940" s="1"/>
      <c r="L940" s="1"/>
    </row>
    <row r="941" spans="1:12">
      <c r="A941" s="6">
        <v>36313</v>
      </c>
      <c r="B941" s="3" t="s">
        <v>3015</v>
      </c>
      <c r="C941" s="2">
        <v>1</v>
      </c>
      <c r="D941" s="3" t="s">
        <v>6505</v>
      </c>
      <c r="E941" s="1">
        <v>0</v>
      </c>
      <c r="F941" s="1">
        <v>57.244279190151389</v>
      </c>
      <c r="G941" s="5">
        <v>33.049999999999997</v>
      </c>
      <c r="H941" s="1">
        <v>0</v>
      </c>
      <c r="I941" s="1">
        <v>13965886.794021234</v>
      </c>
      <c r="J941">
        <v>8063208.4999999991</v>
      </c>
      <c r="K941" s="1"/>
      <c r="L941" s="1"/>
    </row>
    <row r="942" spans="1:12">
      <c r="A942" s="6">
        <v>36313</v>
      </c>
      <c r="B942" s="3" t="s">
        <v>3015</v>
      </c>
      <c r="C942" s="2">
        <v>2</v>
      </c>
      <c r="D942" s="3" t="s">
        <v>6505</v>
      </c>
      <c r="E942" s="1">
        <v>99.15</v>
      </c>
      <c r="F942" s="1"/>
      <c r="G942" s="5"/>
      <c r="H942" s="1">
        <v>24189625.499999996</v>
      </c>
      <c r="I942" s="1"/>
      <c r="K942" s="1"/>
      <c r="L942" s="1"/>
    </row>
    <row r="943" spans="1:12">
      <c r="A943" s="6">
        <v>36313</v>
      </c>
      <c r="B943" s="3" t="s">
        <v>3015</v>
      </c>
      <c r="C943" s="2">
        <v>3</v>
      </c>
      <c r="D943" s="3" t="s">
        <v>6505</v>
      </c>
      <c r="E943" s="1">
        <v>0</v>
      </c>
      <c r="F943" s="1"/>
      <c r="G943" s="5"/>
      <c r="H943" s="1">
        <v>0</v>
      </c>
      <c r="I943" s="1"/>
      <c r="K943" s="1"/>
      <c r="L943" s="1"/>
    </row>
    <row r="944" spans="1:12">
      <c r="A944" s="6">
        <v>36320</v>
      </c>
      <c r="B944" s="3" t="s">
        <v>3015</v>
      </c>
      <c r="C944" s="2">
        <v>1</v>
      </c>
      <c r="D944" s="3" t="s">
        <v>6505</v>
      </c>
      <c r="E944" s="1">
        <v>0</v>
      </c>
      <c r="F944" s="1">
        <v>0</v>
      </c>
      <c r="G944" s="5">
        <v>0</v>
      </c>
      <c r="H944" s="1">
        <v>0</v>
      </c>
      <c r="I944" s="1">
        <v>0</v>
      </c>
      <c r="J944">
        <v>0</v>
      </c>
      <c r="K944" s="1"/>
      <c r="L944" s="1"/>
    </row>
    <row r="945" spans="1:12">
      <c r="A945" s="6">
        <v>36320</v>
      </c>
      <c r="B945" s="3" t="s">
        <v>3015</v>
      </c>
      <c r="C945" s="2">
        <v>2</v>
      </c>
      <c r="D945" s="3" t="s">
        <v>6505</v>
      </c>
      <c r="E945" s="1">
        <v>0</v>
      </c>
      <c r="F945" s="1"/>
      <c r="G945" s="5"/>
      <c r="H945" s="1">
        <v>0</v>
      </c>
      <c r="I945" s="1"/>
      <c r="K945" s="1"/>
      <c r="L945" s="1"/>
    </row>
    <row r="946" spans="1:12">
      <c r="A946" s="6">
        <v>36320</v>
      </c>
      <c r="B946" s="3" t="s">
        <v>3015</v>
      </c>
      <c r="C946" s="2">
        <v>3</v>
      </c>
      <c r="D946" s="3" t="s">
        <v>6505</v>
      </c>
      <c r="E946" s="1">
        <v>0</v>
      </c>
      <c r="F946" s="1"/>
      <c r="G946" s="5"/>
      <c r="H946" s="1">
        <v>0</v>
      </c>
      <c r="I946" s="1"/>
      <c r="K946" s="1"/>
      <c r="L946" s="1"/>
    </row>
    <row r="947" spans="1:12">
      <c r="A947" s="6">
        <v>36327</v>
      </c>
      <c r="B947" s="3" t="s">
        <v>3015</v>
      </c>
      <c r="C947" s="2">
        <v>1</v>
      </c>
      <c r="D947" s="3" t="s">
        <v>6505</v>
      </c>
      <c r="E947" s="1">
        <v>99.15</v>
      </c>
      <c r="F947" s="1">
        <v>57.244279190151389</v>
      </c>
      <c r="G947" s="5">
        <v>33.049999999999997</v>
      </c>
      <c r="H947" s="1">
        <v>24189625.499999996</v>
      </c>
      <c r="I947" s="1">
        <v>13965886.794021234</v>
      </c>
      <c r="J947">
        <v>8063208.4999999991</v>
      </c>
      <c r="K947" s="1"/>
      <c r="L947" s="1"/>
    </row>
    <row r="948" spans="1:12">
      <c r="A948" s="6">
        <v>36327</v>
      </c>
      <c r="B948" s="3" t="s">
        <v>3015</v>
      </c>
      <c r="C948" s="2">
        <v>2</v>
      </c>
      <c r="D948" s="3" t="s">
        <v>6505</v>
      </c>
      <c r="E948" s="1">
        <v>0</v>
      </c>
      <c r="F948" s="1"/>
      <c r="G948" s="5"/>
      <c r="H948" s="1">
        <v>0</v>
      </c>
      <c r="I948" s="1"/>
      <c r="K948" s="1"/>
      <c r="L948" s="1"/>
    </row>
    <row r="949" spans="1:12">
      <c r="A949" s="6">
        <v>36327</v>
      </c>
      <c r="B949" s="3" t="s">
        <v>3015</v>
      </c>
      <c r="C949" s="2">
        <v>3</v>
      </c>
      <c r="D949" s="3" t="s">
        <v>6505</v>
      </c>
      <c r="E949" s="1">
        <v>99.15</v>
      </c>
      <c r="F949" s="1"/>
      <c r="G949" s="5"/>
      <c r="H949" s="1">
        <v>24189625.499999996</v>
      </c>
      <c r="I949" s="1"/>
      <c r="K949" s="1"/>
      <c r="L949" s="1"/>
    </row>
    <row r="950" spans="1:12">
      <c r="A950" s="6">
        <v>36334</v>
      </c>
      <c r="B950" s="3" t="s">
        <v>3015</v>
      </c>
      <c r="C950" s="2">
        <v>1</v>
      </c>
      <c r="D950" s="3" t="s">
        <v>6505</v>
      </c>
      <c r="E950" s="1">
        <v>99.15</v>
      </c>
      <c r="F950" s="1">
        <v>318.72265765081715</v>
      </c>
      <c r="G950" s="5">
        <v>184.01461219153222</v>
      </c>
      <c r="H950" s="1">
        <v>24189625.499999996</v>
      </c>
      <c r="I950" s="1">
        <v>77758766.787069887</v>
      </c>
      <c r="J950">
        <v>44894044.93636813</v>
      </c>
      <c r="K950" s="1"/>
      <c r="L950" s="1"/>
    </row>
    <row r="951" spans="1:12">
      <c r="A951" s="6">
        <v>36334</v>
      </c>
      <c r="B951" s="3" t="s">
        <v>3015</v>
      </c>
      <c r="C951" s="2">
        <v>2</v>
      </c>
      <c r="D951" s="3" t="s">
        <v>6505</v>
      </c>
      <c r="E951" s="1">
        <v>694.05</v>
      </c>
      <c r="F951" s="1"/>
      <c r="G951" s="5"/>
      <c r="H951" s="1">
        <v>169327378.50000003</v>
      </c>
      <c r="I951" s="1"/>
      <c r="K951" s="1"/>
      <c r="L951" s="1"/>
    </row>
    <row r="952" spans="1:12">
      <c r="A952" s="6">
        <v>36334</v>
      </c>
      <c r="B952" s="3" t="s">
        <v>3015</v>
      </c>
      <c r="C952" s="2">
        <v>3</v>
      </c>
      <c r="D952" s="3" t="s">
        <v>6505</v>
      </c>
      <c r="E952" s="1">
        <v>198.3</v>
      </c>
      <c r="F952" s="1"/>
      <c r="G952" s="5"/>
      <c r="H952" s="1">
        <v>48379250.999999993</v>
      </c>
      <c r="I952" s="1"/>
      <c r="K952" s="1"/>
      <c r="L952" s="1"/>
    </row>
    <row r="953" spans="1:12">
      <c r="A953" s="6">
        <v>36341</v>
      </c>
      <c r="B953" s="3" t="s">
        <v>3015</v>
      </c>
      <c r="C953" s="2">
        <v>1</v>
      </c>
      <c r="D953" s="3" t="s">
        <v>6505</v>
      </c>
      <c r="E953" s="1">
        <v>198.3</v>
      </c>
      <c r="F953" s="1">
        <v>228.97711676060558</v>
      </c>
      <c r="G953" s="5">
        <v>132.19999999999999</v>
      </c>
      <c r="H953" s="1">
        <v>48379250.999999993</v>
      </c>
      <c r="I953" s="1">
        <v>55863547.176084943</v>
      </c>
      <c r="J953">
        <v>32252834.000000004</v>
      </c>
      <c r="K953" s="1"/>
      <c r="L953" s="1"/>
    </row>
    <row r="954" spans="1:12">
      <c r="A954" s="6">
        <v>36341</v>
      </c>
      <c r="B954" s="3" t="s">
        <v>3015</v>
      </c>
      <c r="C954" s="2">
        <v>2</v>
      </c>
      <c r="D954" s="3" t="s">
        <v>6505</v>
      </c>
      <c r="E954" s="1">
        <v>594.9</v>
      </c>
      <c r="F954" s="1"/>
      <c r="G954" s="5"/>
      <c r="H954" s="1">
        <v>145137753</v>
      </c>
      <c r="I954" s="1"/>
      <c r="K954" s="1"/>
      <c r="L954" s="1"/>
    </row>
    <row r="955" spans="1:12">
      <c r="A955" s="6">
        <v>36341</v>
      </c>
      <c r="B955" s="3" t="s">
        <v>3015</v>
      </c>
      <c r="C955" s="2">
        <v>3</v>
      </c>
      <c r="D955" s="3" t="s">
        <v>6505</v>
      </c>
      <c r="E955" s="1">
        <v>198.3</v>
      </c>
      <c r="F955" s="1"/>
      <c r="G955" s="5"/>
      <c r="H955" s="1">
        <v>48379250.999999993</v>
      </c>
      <c r="I955" s="1"/>
      <c r="K955" s="1"/>
      <c r="L955" s="1"/>
    </row>
    <row r="956" spans="1:12">
      <c r="A956" s="6">
        <v>36348</v>
      </c>
      <c r="B956" s="3" t="s">
        <v>3015</v>
      </c>
      <c r="C956" s="2">
        <v>1</v>
      </c>
      <c r="D956" s="3" t="s">
        <v>6505</v>
      </c>
      <c r="E956" s="1">
        <v>318.60000000000002</v>
      </c>
      <c r="F956" s="1">
        <v>279.72160713824019</v>
      </c>
      <c r="G956" s="5">
        <v>161.49734517941772</v>
      </c>
      <c r="H956" s="1">
        <v>48011426.999999993</v>
      </c>
      <c r="I956" s="1">
        <v>42152647.587697104</v>
      </c>
      <c r="J956">
        <v>24336842.431812353</v>
      </c>
      <c r="K956" s="1"/>
      <c r="L956" s="1"/>
    </row>
    <row r="957" spans="1:12">
      <c r="A957" s="6">
        <v>36348</v>
      </c>
      <c r="B957" s="3" t="s">
        <v>3015</v>
      </c>
      <c r="C957" s="2">
        <v>2</v>
      </c>
      <c r="D957" s="3" t="s">
        <v>6505</v>
      </c>
      <c r="E957" s="1">
        <v>637.20000000000005</v>
      </c>
      <c r="F957" s="1"/>
      <c r="G957" s="5"/>
      <c r="H957" s="1">
        <v>96022853.999999985</v>
      </c>
      <c r="I957" s="1"/>
      <c r="K957" s="1"/>
      <c r="L957" s="1"/>
    </row>
    <row r="958" spans="1:12">
      <c r="A958" s="6">
        <v>36348</v>
      </c>
      <c r="B958" s="3" t="s">
        <v>3015</v>
      </c>
      <c r="C958" s="2">
        <v>3</v>
      </c>
      <c r="D958" s="3" t="s">
        <v>6505</v>
      </c>
      <c r="E958" s="1">
        <v>79.650000000000006</v>
      </c>
      <c r="F958" s="1"/>
      <c r="G958" s="5"/>
      <c r="H958" s="1">
        <v>12002856.749999998</v>
      </c>
      <c r="I958" s="1"/>
      <c r="K958" s="1"/>
      <c r="L958" s="1"/>
    </row>
    <row r="959" spans="1:12">
      <c r="A959" s="6">
        <v>36355</v>
      </c>
      <c r="B959" s="3" t="s">
        <v>3015</v>
      </c>
      <c r="C959" s="2">
        <v>1</v>
      </c>
      <c r="D959" s="3" t="s">
        <v>6505</v>
      </c>
      <c r="E959" s="1">
        <v>1752.3</v>
      </c>
      <c r="F959" s="1">
        <v>376.41121463102007</v>
      </c>
      <c r="G959" s="5">
        <v>217.32111609321345</v>
      </c>
      <c r="H959" s="1">
        <v>264062848.5</v>
      </c>
      <c r="I959" s="1">
        <v>56723287.988821596</v>
      </c>
      <c r="J959">
        <v>32749205.589666817</v>
      </c>
      <c r="K959" s="1"/>
      <c r="L959" s="1"/>
    </row>
    <row r="960" spans="1:12">
      <c r="A960" s="6">
        <v>36355</v>
      </c>
      <c r="B960" s="3" t="s">
        <v>3015</v>
      </c>
      <c r="C960" s="2">
        <v>2</v>
      </c>
      <c r="D960" s="3" t="s">
        <v>6505</v>
      </c>
      <c r="E960" s="1">
        <v>1593</v>
      </c>
      <c r="F960" s="1"/>
      <c r="G960" s="5"/>
      <c r="H960" s="1">
        <v>240057135</v>
      </c>
      <c r="I960" s="1"/>
      <c r="K960" s="1"/>
      <c r="L960" s="1"/>
    </row>
    <row r="961" spans="1:12">
      <c r="A961" s="6">
        <v>36355</v>
      </c>
      <c r="B961" s="3" t="s">
        <v>3015</v>
      </c>
      <c r="C961" s="2">
        <v>3</v>
      </c>
      <c r="D961" s="3" t="s">
        <v>6505</v>
      </c>
      <c r="E961" s="1">
        <v>1035.45</v>
      </c>
      <c r="F961" s="1"/>
      <c r="G961" s="5"/>
      <c r="H961" s="1">
        <v>156037137.75</v>
      </c>
      <c r="I961" s="1"/>
      <c r="K961" s="1"/>
      <c r="L961" s="1"/>
    </row>
    <row r="962" spans="1:12">
      <c r="A962" s="6">
        <v>36362</v>
      </c>
      <c r="B962" s="3" t="s">
        <v>3015</v>
      </c>
      <c r="C962" s="2">
        <v>1</v>
      </c>
      <c r="D962" s="3" t="s">
        <v>6505</v>
      </c>
      <c r="E962" s="1">
        <v>398.25</v>
      </c>
      <c r="F962" s="1">
        <v>318.60000000000002</v>
      </c>
      <c r="G962" s="5">
        <v>183.94379576381479</v>
      </c>
      <c r="H962" s="1">
        <v>63997580.25</v>
      </c>
      <c r="I962" s="1">
        <v>51198064.200000003</v>
      </c>
      <c r="J962">
        <v>29559216.147857744</v>
      </c>
      <c r="K962" s="1"/>
      <c r="L962" s="1"/>
    </row>
    <row r="963" spans="1:12">
      <c r="A963" s="6">
        <v>36362</v>
      </c>
      <c r="B963" s="3" t="s">
        <v>3015</v>
      </c>
      <c r="C963" s="2">
        <v>2</v>
      </c>
      <c r="D963" s="3" t="s">
        <v>6505</v>
      </c>
      <c r="E963" s="1">
        <v>1035.45</v>
      </c>
      <c r="F963" s="1"/>
      <c r="G963" s="5"/>
      <c r="H963" s="1">
        <v>166393708.65000001</v>
      </c>
      <c r="I963" s="1"/>
      <c r="K963" s="1"/>
      <c r="L963" s="1"/>
    </row>
    <row r="964" spans="1:12">
      <c r="A964" s="6">
        <v>36362</v>
      </c>
      <c r="B964" s="3" t="s">
        <v>3015</v>
      </c>
      <c r="C964" s="2">
        <v>3</v>
      </c>
      <c r="D964" s="3" t="s">
        <v>6505</v>
      </c>
      <c r="E964" s="1">
        <v>716.85</v>
      </c>
      <c r="F964" s="1"/>
      <c r="G964" s="5"/>
      <c r="H964" s="1">
        <v>115195644.45</v>
      </c>
      <c r="I964" s="1"/>
      <c r="K964" s="1"/>
      <c r="L964" s="1"/>
    </row>
    <row r="965" spans="1:12">
      <c r="A965" s="6">
        <v>36365</v>
      </c>
      <c r="B965" s="3" t="s">
        <v>3015</v>
      </c>
      <c r="C965" s="2">
        <v>1</v>
      </c>
      <c r="D965" s="3" t="s">
        <v>6505</v>
      </c>
      <c r="E965" s="1">
        <v>198.3</v>
      </c>
      <c r="F965" s="1">
        <v>249.52202808569831</v>
      </c>
      <c r="G965" s="5">
        <v>144.06161008401929</v>
      </c>
      <c r="H965" s="1">
        <v>31866215.099999998</v>
      </c>
      <c r="I965" s="1">
        <v>40097441.347287461</v>
      </c>
      <c r="J965">
        <v>23150268.555671647</v>
      </c>
      <c r="K965" s="1"/>
      <c r="L965" s="1"/>
    </row>
    <row r="966" spans="1:12">
      <c r="A966" s="6">
        <v>36365</v>
      </c>
      <c r="B966" s="3" t="s">
        <v>3015</v>
      </c>
      <c r="C966" s="2">
        <v>2</v>
      </c>
      <c r="D966" s="3" t="s">
        <v>6505</v>
      </c>
      <c r="E966" s="1">
        <v>495.75</v>
      </c>
      <c r="F966" s="1"/>
      <c r="G966" s="5"/>
      <c r="H966" s="1">
        <v>79665537.75</v>
      </c>
      <c r="I966" s="1"/>
      <c r="K966" s="1"/>
      <c r="L966" s="1"/>
    </row>
    <row r="967" spans="1:12">
      <c r="A967" s="6">
        <v>36365</v>
      </c>
      <c r="B967" s="3" t="s">
        <v>3015</v>
      </c>
      <c r="C967" s="2">
        <v>3</v>
      </c>
      <c r="D967" s="3" t="s">
        <v>6505</v>
      </c>
      <c r="E967" s="1">
        <v>694.05</v>
      </c>
      <c r="F967" s="1"/>
      <c r="G967" s="5"/>
      <c r="H967" s="1">
        <v>111531752.85000001</v>
      </c>
      <c r="I967" s="1"/>
      <c r="K967" s="1"/>
      <c r="L967" s="1"/>
    </row>
    <row r="968" spans="1:12">
      <c r="A968" s="6">
        <v>36376</v>
      </c>
      <c r="B968" s="3" t="s">
        <v>3015</v>
      </c>
      <c r="C968" s="2">
        <v>1</v>
      </c>
      <c r="D968" s="3" t="s">
        <v>6505</v>
      </c>
      <c r="E968" s="1">
        <v>495.75</v>
      </c>
      <c r="F968" s="1">
        <v>400.70995433105963</v>
      </c>
      <c r="G968" s="5">
        <v>231.35</v>
      </c>
      <c r="H968" s="1">
        <v>65679438.75</v>
      </c>
      <c r="I968" s="1">
        <v>53088058.299550436</v>
      </c>
      <c r="J968">
        <v>30650404.749999993</v>
      </c>
      <c r="K968" s="1"/>
      <c r="L968" s="1"/>
    </row>
    <row r="969" spans="1:12">
      <c r="A969" s="6">
        <v>36376</v>
      </c>
      <c r="B969" s="3" t="s">
        <v>3015</v>
      </c>
      <c r="C969" s="2">
        <v>2</v>
      </c>
      <c r="D969" s="3" t="s">
        <v>6505</v>
      </c>
      <c r="E969" s="1">
        <v>991.5</v>
      </c>
      <c r="F969" s="1"/>
      <c r="G969" s="5"/>
      <c r="H969" s="1">
        <v>131358877.5</v>
      </c>
      <c r="I969" s="1"/>
      <c r="K969" s="1"/>
      <c r="L969" s="1"/>
    </row>
    <row r="970" spans="1:12">
      <c r="A970" s="6">
        <v>36376</v>
      </c>
      <c r="B970" s="3" t="s">
        <v>3015</v>
      </c>
      <c r="C970" s="2">
        <v>3</v>
      </c>
      <c r="D970" s="3" t="s">
        <v>6505</v>
      </c>
      <c r="E970" s="1">
        <v>1288.95</v>
      </c>
      <c r="F970" s="1"/>
      <c r="G970" s="5"/>
      <c r="H970" s="1">
        <v>170766540.74999997</v>
      </c>
      <c r="I970" s="1"/>
      <c r="K970" s="1"/>
      <c r="L970" s="1"/>
    </row>
    <row r="971" spans="1:12">
      <c r="A971" s="6">
        <v>36383</v>
      </c>
      <c r="B971" s="3" t="s">
        <v>3015</v>
      </c>
      <c r="C971" s="2">
        <v>1</v>
      </c>
      <c r="D971" s="3" t="s">
        <v>6505</v>
      </c>
      <c r="E971" s="1">
        <v>557.54999999999995</v>
      </c>
      <c r="F971" s="1">
        <v>137.95784682286114</v>
      </c>
      <c r="G971" s="5">
        <v>79.650000000000006</v>
      </c>
      <c r="H971" s="1">
        <v>73867011.750000015</v>
      </c>
      <c r="I971" s="1">
        <v>18277345.336326763</v>
      </c>
      <c r="J971">
        <v>10552430.250000007</v>
      </c>
      <c r="K971" s="1"/>
      <c r="L971" s="1"/>
    </row>
    <row r="972" spans="1:12">
      <c r="A972" s="6">
        <v>36383</v>
      </c>
      <c r="B972" s="3" t="s">
        <v>3015</v>
      </c>
      <c r="C972" s="2">
        <v>2</v>
      </c>
      <c r="D972" s="3" t="s">
        <v>6505</v>
      </c>
      <c r="E972" s="1">
        <v>318.60000000000002</v>
      </c>
      <c r="F972" s="1"/>
      <c r="G972" s="5"/>
      <c r="H972" s="1">
        <v>42209720.999999993</v>
      </c>
      <c r="I972" s="1"/>
      <c r="K972" s="1"/>
      <c r="L972" s="1"/>
    </row>
    <row r="973" spans="1:12">
      <c r="A973" s="6">
        <v>36383</v>
      </c>
      <c r="B973" s="3" t="s">
        <v>3015</v>
      </c>
      <c r="C973" s="2">
        <v>3</v>
      </c>
      <c r="D973" s="3" t="s">
        <v>6505</v>
      </c>
      <c r="E973" s="1">
        <v>557.54999999999995</v>
      </c>
      <c r="F973" s="1"/>
      <c r="G973" s="5"/>
      <c r="H973" s="1">
        <v>73867011.750000015</v>
      </c>
      <c r="I973" s="1"/>
      <c r="K973" s="1"/>
      <c r="L973" s="1"/>
    </row>
    <row r="974" spans="1:12">
      <c r="A974" s="6">
        <v>36390</v>
      </c>
      <c r="B974" s="3" t="s">
        <v>3015</v>
      </c>
      <c r="C974" s="2">
        <v>1</v>
      </c>
      <c r="D974" s="3" t="s">
        <v>6505</v>
      </c>
      <c r="E974" s="1">
        <v>1288.95</v>
      </c>
      <c r="F974" s="1">
        <v>151.4541267182891</v>
      </c>
      <c r="G974" s="5">
        <v>87.442080830683906</v>
      </c>
      <c r="H974" s="1">
        <v>170766540.74999997</v>
      </c>
      <c r="I974" s="1">
        <v>20065399.978272706</v>
      </c>
      <c r="J974">
        <v>11584764.078853259</v>
      </c>
      <c r="K974" s="1"/>
      <c r="L974" s="1"/>
    </row>
    <row r="975" spans="1:12">
      <c r="A975" s="6">
        <v>36390</v>
      </c>
      <c r="B975" s="3" t="s">
        <v>3015</v>
      </c>
      <c r="C975" s="2">
        <v>2</v>
      </c>
      <c r="D975" s="3" t="s">
        <v>6505</v>
      </c>
      <c r="E975" s="1">
        <v>1189.8</v>
      </c>
      <c r="F975" s="1"/>
      <c r="G975" s="5"/>
      <c r="H975" s="1">
        <v>157630653</v>
      </c>
      <c r="I975" s="1"/>
      <c r="K975" s="1"/>
      <c r="L975" s="1"/>
    </row>
    <row r="976" spans="1:12">
      <c r="A976" s="6">
        <v>36390</v>
      </c>
      <c r="B976" s="3" t="s">
        <v>3015</v>
      </c>
      <c r="C976" s="2">
        <v>3</v>
      </c>
      <c r="D976" s="3" t="s">
        <v>6505</v>
      </c>
      <c r="E976" s="1">
        <v>991.5</v>
      </c>
      <c r="F976" s="1"/>
      <c r="G976" s="5"/>
      <c r="H976" s="1">
        <v>131358877.5</v>
      </c>
      <c r="I976" s="1"/>
      <c r="K976" s="1"/>
      <c r="L976" s="1"/>
    </row>
    <row r="977" spans="1:12">
      <c r="A977" s="6">
        <v>36308</v>
      </c>
      <c r="B977" s="3" t="s">
        <v>3015</v>
      </c>
      <c r="C977" s="2">
        <v>1</v>
      </c>
      <c r="D977" s="3" t="s">
        <v>6967</v>
      </c>
      <c r="E977" s="1">
        <v>396.6</v>
      </c>
      <c r="F977" s="1">
        <v>206.39718384706703</v>
      </c>
      <c r="G977" s="5">
        <v>119.16346965408484</v>
      </c>
      <c r="H977" s="1">
        <v>0</v>
      </c>
      <c r="I977" s="1">
        <v>0</v>
      </c>
      <c r="J977">
        <v>0</v>
      </c>
      <c r="K977" s="1"/>
      <c r="L977" s="1"/>
    </row>
    <row r="978" spans="1:12">
      <c r="A978" s="6">
        <v>36308</v>
      </c>
      <c r="B978" s="3" t="s">
        <v>3015</v>
      </c>
      <c r="C978" s="2">
        <v>2</v>
      </c>
      <c r="D978" s="3" t="s">
        <v>6967</v>
      </c>
      <c r="E978" s="1">
        <v>0</v>
      </c>
      <c r="F978" s="1"/>
      <c r="G978" s="5"/>
      <c r="H978" s="1">
        <v>0</v>
      </c>
      <c r="I978" s="1"/>
      <c r="K978" s="1"/>
      <c r="L978" s="1"/>
    </row>
    <row r="979" spans="1:12">
      <c r="A979" s="6">
        <v>36308</v>
      </c>
      <c r="B979" s="3" t="s">
        <v>3015</v>
      </c>
      <c r="C979" s="2">
        <v>3</v>
      </c>
      <c r="D979" s="3" t="s">
        <v>6967</v>
      </c>
      <c r="E979" s="1">
        <v>99.15</v>
      </c>
      <c r="F979" s="1"/>
      <c r="G979" s="5"/>
      <c r="H979" s="1">
        <v>0</v>
      </c>
      <c r="I979" s="1"/>
      <c r="K979" s="1"/>
      <c r="L979" s="1"/>
    </row>
    <row r="980" spans="1:12">
      <c r="A980" s="6">
        <v>36313</v>
      </c>
      <c r="B980" s="3" t="s">
        <v>3015</v>
      </c>
      <c r="C980" s="2">
        <v>1</v>
      </c>
      <c r="D980" s="3" t="s">
        <v>6967</v>
      </c>
      <c r="E980" s="1">
        <v>396.6</v>
      </c>
      <c r="F980" s="1">
        <v>171.73283757045419</v>
      </c>
      <c r="G980" s="5">
        <v>99.15</v>
      </c>
      <c r="H980" s="1">
        <v>0</v>
      </c>
      <c r="I980" s="1">
        <v>0</v>
      </c>
      <c r="J980">
        <v>0</v>
      </c>
      <c r="K980" s="1"/>
      <c r="L980" s="1"/>
    </row>
    <row r="981" spans="1:12">
      <c r="A981" s="6">
        <v>36313</v>
      </c>
      <c r="B981" s="3" t="s">
        <v>3015</v>
      </c>
      <c r="C981" s="2">
        <v>2</v>
      </c>
      <c r="D981" s="3" t="s">
        <v>6967</v>
      </c>
      <c r="E981" s="1">
        <v>396.6</v>
      </c>
      <c r="F981" s="1"/>
      <c r="G981" s="5"/>
      <c r="H981" s="1">
        <v>0</v>
      </c>
      <c r="I981" s="1"/>
      <c r="K981" s="1"/>
      <c r="L981" s="1"/>
    </row>
    <row r="982" spans="1:12">
      <c r="A982" s="6">
        <v>36313</v>
      </c>
      <c r="B982" s="3" t="s">
        <v>3015</v>
      </c>
      <c r="C982" s="2">
        <v>3</v>
      </c>
      <c r="D982" s="3" t="s">
        <v>6967</v>
      </c>
      <c r="E982" s="1">
        <v>99.15</v>
      </c>
      <c r="F982" s="1"/>
      <c r="G982" s="5"/>
      <c r="H982" s="1">
        <v>0</v>
      </c>
      <c r="I982" s="1"/>
      <c r="K982" s="1"/>
      <c r="L982" s="1"/>
    </row>
    <row r="983" spans="1:12">
      <c r="A983" s="6">
        <v>36320</v>
      </c>
      <c r="B983" s="3" t="s">
        <v>3015</v>
      </c>
      <c r="C983" s="2">
        <v>1</v>
      </c>
      <c r="D983" s="3" t="s">
        <v>6967</v>
      </c>
      <c r="E983" s="1">
        <v>396.6</v>
      </c>
      <c r="F983" s="1">
        <v>99.149999999999579</v>
      </c>
      <c r="G983" s="5">
        <v>57.244279190151154</v>
      </c>
      <c r="H983" s="1">
        <v>0</v>
      </c>
      <c r="I983" s="1">
        <v>0</v>
      </c>
      <c r="J983">
        <v>0</v>
      </c>
      <c r="K983" s="1"/>
      <c r="L983" s="1"/>
    </row>
    <row r="984" spans="1:12">
      <c r="A984" s="6">
        <v>36320</v>
      </c>
      <c r="B984" s="3" t="s">
        <v>3015</v>
      </c>
      <c r="C984" s="2">
        <v>2</v>
      </c>
      <c r="D984" s="3" t="s">
        <v>6967</v>
      </c>
      <c r="E984" s="1">
        <v>495.75</v>
      </c>
      <c r="F984" s="1"/>
      <c r="G984" s="5"/>
      <c r="H984" s="1">
        <v>0</v>
      </c>
      <c r="I984" s="1"/>
      <c r="K984" s="1"/>
      <c r="L984" s="1"/>
    </row>
    <row r="985" spans="1:12">
      <c r="A985" s="6">
        <v>36320</v>
      </c>
      <c r="B985" s="3" t="s">
        <v>3015</v>
      </c>
      <c r="C985" s="2">
        <v>3</v>
      </c>
      <c r="D985" s="3" t="s">
        <v>6967</v>
      </c>
      <c r="E985" s="1">
        <v>594.9</v>
      </c>
      <c r="F985" s="1"/>
      <c r="G985" s="5"/>
      <c r="H985" s="1">
        <v>0</v>
      </c>
      <c r="I985" s="1"/>
      <c r="K985" s="1"/>
      <c r="L985" s="1"/>
    </row>
    <row r="986" spans="1:12">
      <c r="A986" s="6">
        <v>36327</v>
      </c>
      <c r="B986" s="3" t="s">
        <v>3015</v>
      </c>
      <c r="C986" s="2">
        <v>1</v>
      </c>
      <c r="D986" s="3" t="s">
        <v>6967</v>
      </c>
      <c r="E986" s="1">
        <v>495.75</v>
      </c>
      <c r="F986" s="1">
        <v>151.45412671829055</v>
      </c>
      <c r="G986" s="5">
        <v>87.442080830684745</v>
      </c>
      <c r="H986" s="1">
        <v>0</v>
      </c>
      <c r="I986" s="1">
        <v>0</v>
      </c>
      <c r="J986">
        <v>0</v>
      </c>
      <c r="K986" s="1"/>
      <c r="L986" s="1"/>
    </row>
    <row r="987" spans="1:12">
      <c r="A987" s="6">
        <v>36327</v>
      </c>
      <c r="B987" s="3" t="s">
        <v>3015</v>
      </c>
      <c r="C987" s="2">
        <v>2</v>
      </c>
      <c r="D987" s="3" t="s">
        <v>6967</v>
      </c>
      <c r="E987" s="1">
        <v>198.3</v>
      </c>
      <c r="F987" s="1"/>
      <c r="G987" s="5"/>
      <c r="H987" s="1">
        <v>0</v>
      </c>
      <c r="I987" s="1"/>
      <c r="K987" s="1"/>
      <c r="L987" s="1"/>
    </row>
    <row r="988" spans="1:12">
      <c r="A988" s="6">
        <v>36327</v>
      </c>
      <c r="B988" s="3" t="s">
        <v>3015</v>
      </c>
      <c r="C988" s="2">
        <v>3</v>
      </c>
      <c r="D988" s="3" t="s">
        <v>6967</v>
      </c>
      <c r="E988" s="1">
        <v>297.45</v>
      </c>
      <c r="F988" s="1"/>
      <c r="G988" s="5"/>
      <c r="H988" s="1">
        <v>0</v>
      </c>
      <c r="I988" s="1"/>
      <c r="K988" s="1"/>
      <c r="L988" s="1"/>
    </row>
    <row r="989" spans="1:12">
      <c r="A989" s="6">
        <v>36334</v>
      </c>
      <c r="B989" s="3" t="s">
        <v>3015</v>
      </c>
      <c r="C989" s="2">
        <v>1</v>
      </c>
      <c r="D989" s="3" t="s">
        <v>6967</v>
      </c>
      <c r="E989" s="1">
        <v>793.2</v>
      </c>
      <c r="F989" s="1">
        <v>151.45412671829047</v>
      </c>
      <c r="G989" s="5">
        <v>87.442080830684702</v>
      </c>
      <c r="H989" s="1">
        <v>0</v>
      </c>
      <c r="I989" s="1">
        <v>0</v>
      </c>
      <c r="J989">
        <v>0</v>
      </c>
      <c r="K989" s="1"/>
      <c r="L989" s="1"/>
    </row>
    <row r="990" spans="1:12">
      <c r="A990" s="6">
        <v>36334</v>
      </c>
      <c r="B990" s="3" t="s">
        <v>3015</v>
      </c>
      <c r="C990" s="2">
        <v>2</v>
      </c>
      <c r="D990" s="3" t="s">
        <v>6967</v>
      </c>
      <c r="E990" s="1">
        <v>495.75</v>
      </c>
      <c r="F990" s="1"/>
      <c r="G990" s="5"/>
      <c r="H990" s="1">
        <v>0</v>
      </c>
      <c r="I990" s="1"/>
      <c r="K990" s="1"/>
      <c r="L990" s="1"/>
    </row>
    <row r="991" spans="1:12">
      <c r="A991" s="6">
        <v>36334</v>
      </c>
      <c r="B991" s="3" t="s">
        <v>3015</v>
      </c>
      <c r="C991" s="2">
        <v>3</v>
      </c>
      <c r="D991" s="3" t="s">
        <v>6967</v>
      </c>
      <c r="E991" s="1">
        <v>594.9</v>
      </c>
      <c r="F991" s="1"/>
      <c r="G991" s="5"/>
      <c r="H991" s="1">
        <v>0</v>
      </c>
      <c r="I991" s="1"/>
      <c r="K991" s="1"/>
      <c r="L991" s="1"/>
    </row>
    <row r="992" spans="1:12">
      <c r="A992" s="6">
        <v>36341</v>
      </c>
      <c r="B992" s="3" t="s">
        <v>3015</v>
      </c>
      <c r="C992" s="2">
        <v>1</v>
      </c>
      <c r="D992" s="3" t="s">
        <v>6967</v>
      </c>
      <c r="E992" s="1">
        <v>495.75</v>
      </c>
      <c r="F992" s="1">
        <v>151.45412671829055</v>
      </c>
      <c r="G992" s="5">
        <v>87.442080830684745</v>
      </c>
      <c r="H992" s="1">
        <v>0</v>
      </c>
      <c r="I992" s="1">
        <v>0</v>
      </c>
      <c r="J992">
        <v>0</v>
      </c>
      <c r="K992" s="1"/>
      <c r="L992" s="1"/>
    </row>
    <row r="993" spans="1:12">
      <c r="A993" s="6">
        <v>36341</v>
      </c>
      <c r="B993" s="3" t="s">
        <v>3015</v>
      </c>
      <c r="C993" s="2">
        <v>2</v>
      </c>
      <c r="D993" s="3" t="s">
        <v>6967</v>
      </c>
      <c r="E993" s="1">
        <v>396.6</v>
      </c>
      <c r="F993" s="1"/>
      <c r="G993" s="5"/>
      <c r="H993" s="1">
        <v>0</v>
      </c>
      <c r="I993" s="1"/>
      <c r="K993" s="1"/>
      <c r="L993" s="1"/>
    </row>
    <row r="994" spans="1:12">
      <c r="A994" s="6">
        <v>36341</v>
      </c>
      <c r="B994" s="3" t="s">
        <v>3015</v>
      </c>
      <c r="C994" s="2">
        <v>3</v>
      </c>
      <c r="D994" s="3" t="s">
        <v>6967</v>
      </c>
      <c r="E994" s="1">
        <v>694.05</v>
      </c>
      <c r="F994" s="1"/>
      <c r="G994" s="5"/>
      <c r="H994" s="1">
        <v>0</v>
      </c>
      <c r="I994" s="1"/>
      <c r="K994" s="1"/>
      <c r="L994" s="1"/>
    </row>
    <row r="995" spans="1:12">
      <c r="A995" s="6">
        <v>36348</v>
      </c>
      <c r="B995" s="3" t="s">
        <v>3015</v>
      </c>
      <c r="C995" s="2">
        <v>1</v>
      </c>
      <c r="D995" s="3" t="s">
        <v>6967</v>
      </c>
      <c r="E995" s="1">
        <v>557.54999999999995</v>
      </c>
      <c r="F995" s="1">
        <v>321.90164258667591</v>
      </c>
      <c r="G995" s="5">
        <v>185.85</v>
      </c>
      <c r="H995" s="1">
        <v>0</v>
      </c>
      <c r="I995" s="1">
        <v>0</v>
      </c>
      <c r="J995">
        <v>0</v>
      </c>
      <c r="K995" s="1"/>
      <c r="L995" s="1"/>
    </row>
    <row r="996" spans="1:12">
      <c r="A996" s="6">
        <v>36348</v>
      </c>
      <c r="B996" s="3" t="s">
        <v>3015</v>
      </c>
      <c r="C996" s="2">
        <v>2</v>
      </c>
      <c r="D996" s="3" t="s">
        <v>6967</v>
      </c>
      <c r="E996" s="1">
        <v>955.8</v>
      </c>
      <c r="F996" s="1"/>
      <c r="G996" s="5"/>
      <c r="H996" s="1">
        <v>0</v>
      </c>
      <c r="I996" s="1"/>
      <c r="K996" s="1"/>
      <c r="L996" s="1"/>
    </row>
    <row r="997" spans="1:12">
      <c r="A997" s="6">
        <v>36348</v>
      </c>
      <c r="B997" s="3" t="s">
        <v>3015</v>
      </c>
      <c r="C997" s="2">
        <v>3</v>
      </c>
      <c r="D997" s="3" t="s">
        <v>6967</v>
      </c>
      <c r="E997" s="1">
        <v>318.60000000000002</v>
      </c>
      <c r="F997" s="1"/>
      <c r="G997" s="5"/>
      <c r="H997" s="1">
        <v>0</v>
      </c>
      <c r="I997" s="1"/>
      <c r="K997" s="1"/>
      <c r="L997" s="1"/>
    </row>
    <row r="998" spans="1:12">
      <c r="A998" s="6">
        <v>36355</v>
      </c>
      <c r="B998" s="3" t="s">
        <v>3015</v>
      </c>
      <c r="C998" s="2">
        <v>1</v>
      </c>
      <c r="D998" s="3" t="s">
        <v>6967</v>
      </c>
      <c r="E998" s="1">
        <v>477.9</v>
      </c>
      <c r="F998" s="1">
        <v>165.8046968574775</v>
      </c>
      <c r="G998" s="5">
        <v>95.727386363568939</v>
      </c>
      <c r="H998" s="1">
        <v>0</v>
      </c>
      <c r="I998" s="1">
        <v>0</v>
      </c>
      <c r="J998">
        <v>0</v>
      </c>
      <c r="K998" s="1"/>
      <c r="L998" s="1"/>
    </row>
    <row r="999" spans="1:12">
      <c r="A999" s="6">
        <v>36355</v>
      </c>
      <c r="B999" s="3" t="s">
        <v>3015</v>
      </c>
      <c r="C999" s="2">
        <v>2</v>
      </c>
      <c r="D999" s="3" t="s">
        <v>6967</v>
      </c>
      <c r="E999" s="1">
        <v>557.54999999999995</v>
      </c>
      <c r="F999" s="1"/>
      <c r="G999" s="5"/>
      <c r="H999" s="1">
        <v>0</v>
      </c>
      <c r="I999" s="1"/>
      <c r="K999" s="1"/>
      <c r="L999" s="1"/>
    </row>
    <row r="1000" spans="1:12">
      <c r="A1000" s="6">
        <v>36355</v>
      </c>
      <c r="B1000" s="3" t="s">
        <v>3015</v>
      </c>
      <c r="C1000" s="2">
        <v>3</v>
      </c>
      <c r="D1000" s="3" t="s">
        <v>6967</v>
      </c>
      <c r="E1000" s="1">
        <v>238.95</v>
      </c>
      <c r="F1000" s="1"/>
      <c r="G1000" s="5"/>
      <c r="H1000" s="1">
        <v>0</v>
      </c>
      <c r="I1000" s="1"/>
      <c r="K1000" s="1"/>
      <c r="L1000" s="1"/>
    </row>
    <row r="1001" spans="1:12">
      <c r="A1001" s="6">
        <v>36362</v>
      </c>
      <c r="B1001" s="3" t="s">
        <v>3015</v>
      </c>
      <c r="C1001" s="2">
        <v>1</v>
      </c>
      <c r="D1001" s="3" t="s">
        <v>6967</v>
      </c>
      <c r="E1001" s="1">
        <v>318.60000000000002</v>
      </c>
      <c r="F1001" s="1">
        <v>79.650000000000006</v>
      </c>
      <c r="G1001" s="5">
        <v>45.985948940953691</v>
      </c>
      <c r="H1001" s="1">
        <v>0</v>
      </c>
      <c r="I1001" s="1">
        <v>0</v>
      </c>
      <c r="J1001">
        <v>0</v>
      </c>
      <c r="K1001" s="1"/>
      <c r="L1001" s="1"/>
    </row>
    <row r="1002" spans="1:12">
      <c r="A1002" s="6">
        <v>36362</v>
      </c>
      <c r="B1002" s="3" t="s">
        <v>3015</v>
      </c>
      <c r="C1002" s="2">
        <v>2</v>
      </c>
      <c r="D1002" s="3" t="s">
        <v>6967</v>
      </c>
      <c r="E1002" s="1">
        <v>159.30000000000001</v>
      </c>
      <c r="F1002" s="1"/>
      <c r="G1002" s="5"/>
      <c r="H1002" s="1">
        <v>0</v>
      </c>
      <c r="I1002" s="1"/>
      <c r="K1002" s="1"/>
      <c r="L1002" s="1"/>
    </row>
    <row r="1003" spans="1:12">
      <c r="A1003" s="6">
        <v>36362</v>
      </c>
      <c r="B1003" s="3" t="s">
        <v>3015</v>
      </c>
      <c r="C1003" s="2">
        <v>3</v>
      </c>
      <c r="D1003" s="3" t="s">
        <v>6967</v>
      </c>
      <c r="E1003" s="1">
        <v>238.95</v>
      </c>
      <c r="F1003" s="1"/>
      <c r="G1003" s="5"/>
      <c r="H1003" s="1">
        <v>0</v>
      </c>
      <c r="I1003" s="1"/>
      <c r="K1003" s="1"/>
      <c r="L1003" s="1"/>
    </row>
    <row r="1004" spans="1:12">
      <c r="A1004" s="6">
        <v>36365</v>
      </c>
      <c r="B1004" s="3" t="s">
        <v>3015</v>
      </c>
      <c r="C1004" s="2">
        <v>1</v>
      </c>
      <c r="D1004" s="3" t="s">
        <v>6967</v>
      </c>
      <c r="E1004" s="1">
        <v>694.05</v>
      </c>
      <c r="F1004" s="1">
        <v>114.48855838030282</v>
      </c>
      <c r="G1004" s="5">
        <v>66.099999999999994</v>
      </c>
      <c r="H1004" s="1">
        <v>0</v>
      </c>
      <c r="I1004" s="1">
        <v>0</v>
      </c>
      <c r="J1004">
        <v>0</v>
      </c>
      <c r="K1004" s="1"/>
      <c r="L1004" s="1"/>
    </row>
    <row r="1005" spans="1:12">
      <c r="A1005" s="6">
        <v>36365</v>
      </c>
      <c r="B1005" s="3" t="s">
        <v>3015</v>
      </c>
      <c r="C1005" s="2">
        <v>2</v>
      </c>
      <c r="D1005" s="3" t="s">
        <v>6967</v>
      </c>
      <c r="E1005" s="1">
        <v>495.75</v>
      </c>
      <c r="F1005" s="1"/>
      <c r="G1005" s="5"/>
      <c r="H1005" s="1">
        <v>0</v>
      </c>
      <c r="I1005" s="1"/>
      <c r="K1005" s="1"/>
      <c r="L1005" s="1"/>
    </row>
    <row r="1006" spans="1:12">
      <c r="A1006" s="6">
        <v>36365</v>
      </c>
      <c r="B1006" s="3" t="s">
        <v>3015</v>
      </c>
      <c r="C1006" s="2">
        <v>3</v>
      </c>
      <c r="D1006" s="3" t="s">
        <v>6967</v>
      </c>
      <c r="E1006" s="1">
        <v>495.75</v>
      </c>
      <c r="F1006" s="1"/>
      <c r="G1006" s="5"/>
      <c r="H1006" s="1">
        <v>0</v>
      </c>
      <c r="I1006" s="1"/>
      <c r="K1006" s="1"/>
      <c r="L1006" s="1"/>
    </row>
    <row r="1007" spans="1:12">
      <c r="A1007" s="6">
        <v>36376</v>
      </c>
      <c r="B1007" s="3" t="s">
        <v>3015</v>
      </c>
      <c r="C1007" s="2">
        <v>1</v>
      </c>
      <c r="D1007" s="3" t="s">
        <v>6967</v>
      </c>
      <c r="E1007" s="1">
        <v>198.3</v>
      </c>
      <c r="F1007" s="1">
        <v>99.15</v>
      </c>
      <c r="G1007" s="5">
        <v>57.244279190151396</v>
      </c>
      <c r="H1007" s="1">
        <v>0</v>
      </c>
      <c r="I1007" s="1">
        <v>0</v>
      </c>
      <c r="J1007">
        <v>0</v>
      </c>
      <c r="K1007" s="1"/>
      <c r="L1007" s="1"/>
    </row>
    <row r="1008" spans="1:12">
      <c r="A1008" s="6">
        <v>36376</v>
      </c>
      <c r="B1008" s="3" t="s">
        <v>3015</v>
      </c>
      <c r="C1008" s="2">
        <v>2</v>
      </c>
      <c r="D1008" s="3" t="s">
        <v>6967</v>
      </c>
      <c r="E1008" s="1">
        <v>0</v>
      </c>
      <c r="F1008" s="1"/>
      <c r="G1008" s="5"/>
      <c r="H1008" s="1">
        <v>0</v>
      </c>
      <c r="I1008" s="1"/>
      <c r="K1008" s="1"/>
      <c r="L1008" s="1"/>
    </row>
    <row r="1009" spans="1:12">
      <c r="A1009" s="6">
        <v>36376</v>
      </c>
      <c r="B1009" s="3" t="s">
        <v>3015</v>
      </c>
      <c r="C1009" s="2">
        <v>3</v>
      </c>
      <c r="D1009" s="3" t="s">
        <v>6967</v>
      </c>
      <c r="E1009" s="1">
        <v>99.15</v>
      </c>
      <c r="F1009" s="1"/>
      <c r="G1009" s="5"/>
      <c r="H1009" s="1">
        <v>0</v>
      </c>
      <c r="I1009" s="1"/>
      <c r="K1009" s="1"/>
      <c r="L1009" s="1"/>
    </row>
    <row r="1010" spans="1:12">
      <c r="A1010" s="6">
        <v>36383</v>
      </c>
      <c r="B1010" s="3" t="s">
        <v>3015</v>
      </c>
      <c r="C1010" s="2">
        <v>1</v>
      </c>
      <c r="D1010" s="3" t="s">
        <v>6967</v>
      </c>
      <c r="E1010" s="1">
        <v>79.650000000000006</v>
      </c>
      <c r="F1010" s="1">
        <v>165.80469685747747</v>
      </c>
      <c r="G1010" s="5">
        <v>95.727386363568911</v>
      </c>
      <c r="H1010" s="1">
        <v>0</v>
      </c>
      <c r="I1010" s="1">
        <v>0</v>
      </c>
      <c r="J1010">
        <v>0</v>
      </c>
      <c r="K1010" s="1"/>
      <c r="L1010" s="1"/>
    </row>
    <row r="1011" spans="1:12">
      <c r="A1011" s="6">
        <v>36383</v>
      </c>
      <c r="B1011" s="3" t="s">
        <v>3015</v>
      </c>
      <c r="C1011" s="2">
        <v>2</v>
      </c>
      <c r="D1011" s="3" t="s">
        <v>6967</v>
      </c>
      <c r="E1011" s="1">
        <v>0</v>
      </c>
      <c r="F1011" s="1"/>
      <c r="G1011" s="5"/>
      <c r="H1011" s="1">
        <v>0</v>
      </c>
      <c r="I1011" s="1"/>
      <c r="K1011" s="1"/>
      <c r="L1011" s="1"/>
    </row>
    <row r="1012" spans="1:12">
      <c r="A1012" s="6">
        <v>36383</v>
      </c>
      <c r="B1012" s="3" t="s">
        <v>3015</v>
      </c>
      <c r="C1012" s="2">
        <v>3</v>
      </c>
      <c r="D1012" s="3" t="s">
        <v>6967</v>
      </c>
      <c r="E1012" s="1">
        <v>318.60000000000002</v>
      </c>
      <c r="F1012" s="1"/>
      <c r="G1012" s="5"/>
      <c r="H1012" s="1">
        <v>0</v>
      </c>
      <c r="I1012" s="1"/>
      <c r="K1012" s="1"/>
      <c r="L1012" s="1"/>
    </row>
    <row r="1013" spans="1:12">
      <c r="A1013" s="6">
        <v>36390</v>
      </c>
      <c r="B1013" s="3" t="s">
        <v>3015</v>
      </c>
      <c r="C1013" s="2">
        <v>1</v>
      </c>
      <c r="D1013" s="3" t="s">
        <v>6967</v>
      </c>
      <c r="E1013" s="1">
        <v>99.15</v>
      </c>
      <c r="F1013" s="1">
        <v>0</v>
      </c>
      <c r="G1013" s="5">
        <v>0</v>
      </c>
      <c r="H1013" s="1">
        <v>0</v>
      </c>
      <c r="I1013" s="1">
        <v>0</v>
      </c>
      <c r="J1013">
        <v>0</v>
      </c>
      <c r="K1013" s="1"/>
      <c r="L1013" s="1"/>
    </row>
    <row r="1014" spans="1:12">
      <c r="A1014" s="6">
        <v>36390</v>
      </c>
      <c r="B1014" s="3" t="s">
        <v>3015</v>
      </c>
      <c r="C1014" s="2">
        <v>2</v>
      </c>
      <c r="D1014" s="3" t="s">
        <v>6967</v>
      </c>
      <c r="E1014" s="1">
        <v>99.15</v>
      </c>
      <c r="F1014" s="1"/>
      <c r="G1014" s="5"/>
      <c r="H1014" s="1">
        <v>0</v>
      </c>
      <c r="I1014" s="1"/>
      <c r="K1014" s="1"/>
      <c r="L1014" s="1"/>
    </row>
    <row r="1015" spans="1:12">
      <c r="A1015" s="6">
        <v>36390</v>
      </c>
      <c r="B1015" s="3" t="s">
        <v>3015</v>
      </c>
      <c r="C1015" s="2">
        <v>3</v>
      </c>
      <c r="D1015" s="3" t="s">
        <v>6967</v>
      </c>
      <c r="E1015" s="1">
        <v>99.15</v>
      </c>
      <c r="F1015" s="1"/>
      <c r="G1015" s="5"/>
      <c r="H1015" s="1">
        <v>0</v>
      </c>
      <c r="I1015" s="1"/>
      <c r="K1015" s="1"/>
      <c r="L1015" s="1"/>
    </row>
    <row r="1016" spans="1:12">
      <c r="A1016" s="6">
        <v>36308</v>
      </c>
      <c r="B1016" s="3" t="s">
        <v>3015</v>
      </c>
      <c r="C1016" s="2">
        <v>1</v>
      </c>
      <c r="D1016" s="3" t="s">
        <v>5287</v>
      </c>
      <c r="E1016" s="1">
        <v>99.15</v>
      </c>
      <c r="F1016" s="1">
        <v>57.244279190151389</v>
      </c>
      <c r="G1016" s="5">
        <v>33.049999999999997</v>
      </c>
      <c r="H1016" s="1">
        <v>0</v>
      </c>
      <c r="I1016" s="1">
        <v>0</v>
      </c>
      <c r="J1016">
        <v>0</v>
      </c>
      <c r="K1016" s="1"/>
      <c r="L1016" s="1"/>
    </row>
    <row r="1017" spans="1:12">
      <c r="A1017" s="6">
        <v>36308</v>
      </c>
      <c r="B1017" s="3" t="s">
        <v>3015</v>
      </c>
      <c r="C1017" s="2">
        <v>2</v>
      </c>
      <c r="D1017" s="3" t="s">
        <v>5287</v>
      </c>
      <c r="E1017" s="1">
        <v>99.15</v>
      </c>
      <c r="F1017" s="1"/>
      <c r="G1017" s="5"/>
      <c r="H1017" s="1">
        <v>0</v>
      </c>
      <c r="I1017" s="1"/>
      <c r="K1017" s="1"/>
      <c r="L1017" s="1"/>
    </row>
    <row r="1018" spans="1:12">
      <c r="A1018" s="6">
        <v>36308</v>
      </c>
      <c r="B1018" s="3" t="s">
        <v>3015</v>
      </c>
      <c r="C1018" s="2">
        <v>3</v>
      </c>
      <c r="D1018" s="3" t="s">
        <v>5287</v>
      </c>
      <c r="E1018" s="1">
        <v>198.3</v>
      </c>
      <c r="F1018" s="1"/>
      <c r="G1018" s="5"/>
      <c r="H1018" s="1">
        <v>0</v>
      </c>
      <c r="I1018" s="1"/>
      <c r="K1018" s="1"/>
      <c r="L1018" s="1"/>
    </row>
    <row r="1019" spans="1:12">
      <c r="A1019" s="6">
        <v>36313</v>
      </c>
      <c r="B1019" s="3" t="s">
        <v>3015</v>
      </c>
      <c r="C1019" s="2">
        <v>1</v>
      </c>
      <c r="D1019" s="3" t="s">
        <v>5287</v>
      </c>
      <c r="E1019" s="1">
        <v>793.2</v>
      </c>
      <c r="F1019" s="1">
        <v>151.45412671829047</v>
      </c>
      <c r="G1019" s="5">
        <v>87.442080830684702</v>
      </c>
      <c r="H1019" s="1">
        <v>0</v>
      </c>
      <c r="I1019" s="1">
        <v>0</v>
      </c>
      <c r="J1019">
        <v>0</v>
      </c>
      <c r="K1019" s="1"/>
      <c r="L1019" s="1"/>
    </row>
    <row r="1020" spans="1:12">
      <c r="A1020" s="6">
        <v>36313</v>
      </c>
      <c r="B1020" s="3" t="s">
        <v>3015</v>
      </c>
      <c r="C1020" s="2">
        <v>2</v>
      </c>
      <c r="D1020" s="3" t="s">
        <v>5287</v>
      </c>
      <c r="E1020" s="1">
        <v>495.75</v>
      </c>
      <c r="F1020" s="1"/>
      <c r="G1020" s="5"/>
      <c r="H1020" s="1">
        <v>0</v>
      </c>
      <c r="I1020" s="1"/>
      <c r="K1020" s="1"/>
      <c r="L1020" s="1"/>
    </row>
    <row r="1021" spans="1:12">
      <c r="A1021" s="6">
        <v>36313</v>
      </c>
      <c r="B1021" s="3" t="s">
        <v>3015</v>
      </c>
      <c r="C1021" s="2">
        <v>3</v>
      </c>
      <c r="D1021" s="3" t="s">
        <v>5287</v>
      </c>
      <c r="E1021" s="1">
        <v>594.9</v>
      </c>
      <c r="F1021" s="1"/>
      <c r="G1021" s="5"/>
      <c r="H1021" s="1">
        <v>0</v>
      </c>
      <c r="I1021" s="1"/>
      <c r="K1021" s="1"/>
      <c r="L1021" s="1"/>
    </row>
    <row r="1022" spans="1:12">
      <c r="A1022" s="6">
        <v>36320</v>
      </c>
      <c r="B1022" s="3" t="s">
        <v>3015</v>
      </c>
      <c r="C1022" s="2">
        <v>1</v>
      </c>
      <c r="D1022" s="3" t="s">
        <v>5287</v>
      </c>
      <c r="E1022" s="1">
        <v>99.15</v>
      </c>
      <c r="F1022" s="1">
        <v>99.15</v>
      </c>
      <c r="G1022" s="5">
        <v>57.244279190151396</v>
      </c>
      <c r="H1022" s="1">
        <v>0</v>
      </c>
      <c r="I1022" s="1">
        <v>0</v>
      </c>
      <c r="J1022">
        <v>0</v>
      </c>
      <c r="K1022" s="1"/>
      <c r="L1022" s="1"/>
    </row>
    <row r="1023" spans="1:12">
      <c r="A1023" s="6">
        <v>36320</v>
      </c>
      <c r="B1023" s="3" t="s">
        <v>3015</v>
      </c>
      <c r="C1023" s="2">
        <v>2</v>
      </c>
      <c r="D1023" s="3" t="s">
        <v>5287</v>
      </c>
      <c r="E1023" s="1">
        <v>0</v>
      </c>
      <c r="F1023" s="1"/>
      <c r="G1023" s="5"/>
      <c r="H1023" s="1">
        <v>0</v>
      </c>
      <c r="I1023" s="1"/>
      <c r="K1023" s="1"/>
      <c r="L1023" s="1"/>
    </row>
    <row r="1024" spans="1:12">
      <c r="A1024" s="6">
        <v>36320</v>
      </c>
      <c r="B1024" s="3" t="s">
        <v>3015</v>
      </c>
      <c r="C1024" s="2">
        <v>3</v>
      </c>
      <c r="D1024" s="3" t="s">
        <v>5287</v>
      </c>
      <c r="E1024" s="1">
        <v>198.3</v>
      </c>
      <c r="F1024" s="1"/>
      <c r="G1024" s="5"/>
      <c r="H1024" s="1">
        <v>0</v>
      </c>
      <c r="I1024" s="1"/>
      <c r="K1024" s="1"/>
      <c r="L1024" s="1"/>
    </row>
    <row r="1025" spans="1:12">
      <c r="A1025" s="6">
        <v>36327</v>
      </c>
      <c r="B1025" s="3" t="s">
        <v>3015</v>
      </c>
      <c r="C1025" s="2">
        <v>1</v>
      </c>
      <c r="D1025" s="3" t="s">
        <v>5287</v>
      </c>
      <c r="E1025" s="1">
        <v>99.15</v>
      </c>
      <c r="F1025" s="1">
        <v>57.244279190151389</v>
      </c>
      <c r="G1025" s="5">
        <v>33.049999999999997</v>
      </c>
      <c r="H1025" s="1">
        <v>0</v>
      </c>
      <c r="I1025" s="1">
        <v>0</v>
      </c>
      <c r="J1025">
        <v>0</v>
      </c>
      <c r="K1025" s="1"/>
      <c r="L1025" s="1"/>
    </row>
    <row r="1026" spans="1:12">
      <c r="A1026" s="6">
        <v>36327</v>
      </c>
      <c r="B1026" s="3" t="s">
        <v>3015</v>
      </c>
      <c r="C1026" s="2">
        <v>2</v>
      </c>
      <c r="D1026" s="3" t="s">
        <v>5287</v>
      </c>
      <c r="E1026" s="1">
        <v>99.15</v>
      </c>
      <c r="F1026" s="1"/>
      <c r="G1026" s="5"/>
      <c r="H1026" s="1">
        <v>0</v>
      </c>
      <c r="I1026" s="1"/>
      <c r="K1026" s="1"/>
      <c r="L1026" s="1"/>
    </row>
    <row r="1027" spans="1:12">
      <c r="A1027" s="6">
        <v>36327</v>
      </c>
      <c r="B1027" s="3" t="s">
        <v>3015</v>
      </c>
      <c r="C1027" s="2">
        <v>3</v>
      </c>
      <c r="D1027" s="3" t="s">
        <v>5287</v>
      </c>
      <c r="E1027" s="1">
        <v>198.3</v>
      </c>
      <c r="F1027" s="1"/>
      <c r="G1027" s="5"/>
      <c r="H1027" s="1">
        <v>0</v>
      </c>
      <c r="I1027" s="1"/>
      <c r="K1027" s="1"/>
      <c r="L1027" s="1"/>
    </row>
    <row r="1028" spans="1:12">
      <c r="A1028" s="6">
        <v>36334</v>
      </c>
      <c r="B1028" s="3" t="s">
        <v>3015</v>
      </c>
      <c r="C1028" s="2">
        <v>1</v>
      </c>
      <c r="D1028" s="3" t="s">
        <v>5287</v>
      </c>
      <c r="E1028" s="1">
        <v>892.35</v>
      </c>
      <c r="F1028" s="1">
        <v>546.07561976341708</v>
      </c>
      <c r="G1028" s="5">
        <v>315.2769060683006</v>
      </c>
      <c r="H1028" s="1">
        <v>0</v>
      </c>
      <c r="I1028" s="1">
        <v>0</v>
      </c>
      <c r="J1028">
        <v>0</v>
      </c>
      <c r="K1028" s="1"/>
      <c r="L1028" s="1"/>
    </row>
    <row r="1029" spans="1:12">
      <c r="A1029" s="6">
        <v>36334</v>
      </c>
      <c r="B1029" s="3" t="s">
        <v>3015</v>
      </c>
      <c r="C1029" s="2">
        <v>2</v>
      </c>
      <c r="D1029" s="3" t="s">
        <v>5287</v>
      </c>
      <c r="E1029" s="1">
        <v>396.6</v>
      </c>
      <c r="F1029" s="1"/>
      <c r="G1029" s="5"/>
      <c r="H1029" s="1">
        <v>0</v>
      </c>
      <c r="I1029" s="1"/>
      <c r="K1029" s="1"/>
      <c r="L1029" s="1"/>
    </row>
    <row r="1030" spans="1:12">
      <c r="A1030" s="6">
        <v>36334</v>
      </c>
      <c r="B1030" s="3" t="s">
        <v>3015</v>
      </c>
      <c r="C1030" s="2">
        <v>3</v>
      </c>
      <c r="D1030" s="3" t="s">
        <v>5287</v>
      </c>
      <c r="E1030" s="1">
        <v>1487.25</v>
      </c>
      <c r="F1030" s="1"/>
      <c r="G1030" s="5"/>
      <c r="H1030" s="1">
        <v>0</v>
      </c>
      <c r="I1030" s="1"/>
      <c r="K1030" s="1"/>
      <c r="L1030" s="1"/>
    </row>
    <row r="1031" spans="1:12">
      <c r="A1031" s="6">
        <v>36341</v>
      </c>
      <c r="B1031" s="3" t="s">
        <v>3015</v>
      </c>
      <c r="C1031" s="2">
        <v>1</v>
      </c>
      <c r="D1031" s="3" t="s">
        <v>5287</v>
      </c>
      <c r="E1031" s="1">
        <v>99.15</v>
      </c>
      <c r="F1031" s="1">
        <v>357.49040896225449</v>
      </c>
      <c r="G1031" s="5">
        <v>206.39718384706705</v>
      </c>
      <c r="H1031" s="1">
        <v>0</v>
      </c>
      <c r="I1031" s="1">
        <v>0</v>
      </c>
      <c r="J1031">
        <v>0</v>
      </c>
      <c r="K1031" s="1"/>
      <c r="L1031" s="1"/>
    </row>
    <row r="1032" spans="1:12">
      <c r="A1032" s="6">
        <v>36341</v>
      </c>
      <c r="B1032" s="3" t="s">
        <v>3015</v>
      </c>
      <c r="C1032" s="2">
        <v>2</v>
      </c>
      <c r="D1032" s="3" t="s">
        <v>5287</v>
      </c>
      <c r="E1032" s="1">
        <v>793.2</v>
      </c>
      <c r="F1032" s="1"/>
      <c r="G1032" s="5"/>
      <c r="H1032" s="1">
        <v>0</v>
      </c>
      <c r="I1032" s="1"/>
      <c r="K1032" s="1"/>
      <c r="L1032" s="1"/>
    </row>
    <row r="1033" spans="1:12">
      <c r="A1033" s="6">
        <v>36341</v>
      </c>
      <c r="B1033" s="3" t="s">
        <v>3015</v>
      </c>
      <c r="C1033" s="2">
        <v>3</v>
      </c>
      <c r="D1033" s="3" t="s">
        <v>5287</v>
      </c>
      <c r="E1033" s="1">
        <v>297.45</v>
      </c>
      <c r="F1033" s="1"/>
      <c r="G1033" s="5"/>
      <c r="H1033" s="1">
        <v>0</v>
      </c>
      <c r="I1033" s="1"/>
      <c r="K1033" s="1"/>
      <c r="L1033" s="1"/>
    </row>
    <row r="1034" spans="1:12">
      <c r="A1034" s="6">
        <v>36348</v>
      </c>
      <c r="B1034" s="3" t="s">
        <v>3015</v>
      </c>
      <c r="C1034" s="2">
        <v>1</v>
      </c>
      <c r="D1034" s="3" t="s">
        <v>5287</v>
      </c>
      <c r="E1034" s="1">
        <v>238.95</v>
      </c>
      <c r="F1034" s="1">
        <v>79.650000000000006</v>
      </c>
      <c r="G1034" s="5">
        <v>45.985948940953705</v>
      </c>
      <c r="H1034" s="1">
        <v>0</v>
      </c>
      <c r="I1034" s="1">
        <v>0</v>
      </c>
      <c r="J1034">
        <v>0</v>
      </c>
      <c r="K1034" s="1"/>
      <c r="L1034" s="1"/>
    </row>
    <row r="1035" spans="1:12">
      <c r="A1035" s="6">
        <v>36348</v>
      </c>
      <c r="B1035" s="3" t="s">
        <v>3015</v>
      </c>
      <c r="C1035" s="2">
        <v>2</v>
      </c>
      <c r="D1035" s="3" t="s">
        <v>5287</v>
      </c>
      <c r="E1035" s="1">
        <v>159.30000000000001</v>
      </c>
      <c r="F1035" s="1"/>
      <c r="G1035" s="5"/>
      <c r="H1035" s="1">
        <v>0</v>
      </c>
      <c r="I1035" s="1"/>
      <c r="K1035" s="1"/>
      <c r="L1035" s="1"/>
    </row>
    <row r="1036" spans="1:12">
      <c r="A1036" s="6">
        <v>36348</v>
      </c>
      <c r="B1036" s="3" t="s">
        <v>3015</v>
      </c>
      <c r="C1036" s="2">
        <v>3</v>
      </c>
      <c r="D1036" s="3" t="s">
        <v>5287</v>
      </c>
      <c r="E1036" s="1">
        <v>79.650000000000006</v>
      </c>
      <c r="F1036" s="1"/>
      <c r="G1036" s="5"/>
      <c r="H1036" s="1">
        <v>0</v>
      </c>
      <c r="I1036" s="1"/>
      <c r="K1036" s="1"/>
      <c r="L1036" s="1"/>
    </row>
    <row r="1037" spans="1:12">
      <c r="A1037" s="6">
        <v>36355</v>
      </c>
      <c r="B1037" s="3" t="s">
        <v>3015</v>
      </c>
      <c r="C1037" s="2">
        <v>1</v>
      </c>
      <c r="D1037" s="3" t="s">
        <v>5287</v>
      </c>
      <c r="E1037" s="1">
        <v>79.650000000000006</v>
      </c>
      <c r="F1037" s="1">
        <v>45.985948940953683</v>
      </c>
      <c r="G1037" s="5">
        <v>26.55</v>
      </c>
      <c r="H1037" s="1">
        <v>0</v>
      </c>
      <c r="I1037" s="1">
        <v>0</v>
      </c>
      <c r="J1037">
        <v>0</v>
      </c>
      <c r="K1037" s="1"/>
      <c r="L1037" s="1"/>
    </row>
    <row r="1038" spans="1:12">
      <c r="A1038" s="6">
        <v>36355</v>
      </c>
      <c r="B1038" s="3" t="s">
        <v>3015</v>
      </c>
      <c r="C1038" s="2">
        <v>2</v>
      </c>
      <c r="D1038" s="3" t="s">
        <v>5287</v>
      </c>
      <c r="E1038" s="1">
        <v>0</v>
      </c>
      <c r="F1038" s="1"/>
      <c r="G1038" s="5"/>
      <c r="H1038" s="1">
        <v>0</v>
      </c>
      <c r="I1038" s="1"/>
      <c r="K1038" s="1"/>
      <c r="L1038" s="1"/>
    </row>
    <row r="1039" spans="1:12">
      <c r="A1039" s="6">
        <v>36355</v>
      </c>
      <c r="B1039" s="3" t="s">
        <v>3015</v>
      </c>
      <c r="C1039" s="2">
        <v>3</v>
      </c>
      <c r="D1039" s="3" t="s">
        <v>5287</v>
      </c>
      <c r="E1039" s="1">
        <v>79.650000000000006</v>
      </c>
      <c r="F1039" s="1"/>
      <c r="G1039" s="5"/>
      <c r="H1039" s="1">
        <v>0</v>
      </c>
      <c r="I1039" s="1"/>
      <c r="K1039" s="1"/>
      <c r="L1039" s="1"/>
    </row>
    <row r="1040" spans="1:12">
      <c r="A1040" s="6">
        <v>36362</v>
      </c>
      <c r="B1040" s="3" t="s">
        <v>3015</v>
      </c>
      <c r="C1040" s="2">
        <v>1</v>
      </c>
      <c r="D1040" s="3" t="s">
        <v>5287</v>
      </c>
      <c r="E1040" s="1">
        <v>0</v>
      </c>
      <c r="F1040" s="1">
        <v>0</v>
      </c>
      <c r="G1040" s="5">
        <v>0</v>
      </c>
      <c r="H1040" s="1">
        <v>0</v>
      </c>
      <c r="I1040" s="1">
        <v>0</v>
      </c>
      <c r="J1040">
        <v>0</v>
      </c>
      <c r="K1040" s="1"/>
      <c r="L1040" s="1"/>
    </row>
    <row r="1041" spans="1:12">
      <c r="A1041" s="6">
        <v>36362</v>
      </c>
      <c r="B1041" s="3" t="s">
        <v>3015</v>
      </c>
      <c r="C1041" s="2">
        <v>2</v>
      </c>
      <c r="D1041" s="3" t="s">
        <v>5287</v>
      </c>
      <c r="E1041" s="1">
        <v>0</v>
      </c>
      <c r="F1041" s="1"/>
      <c r="G1041" s="5"/>
      <c r="H1041" s="1">
        <v>0</v>
      </c>
      <c r="I1041" s="1"/>
      <c r="K1041" s="1"/>
      <c r="L1041" s="1"/>
    </row>
    <row r="1042" spans="1:12">
      <c r="A1042" s="6">
        <v>36362</v>
      </c>
      <c r="B1042" s="3" t="s">
        <v>3015</v>
      </c>
      <c r="C1042" s="2">
        <v>3</v>
      </c>
      <c r="D1042" s="3" t="s">
        <v>5287</v>
      </c>
      <c r="E1042" s="1">
        <v>0</v>
      </c>
      <c r="F1042" s="1"/>
      <c r="G1042" s="5"/>
      <c r="H1042" s="1">
        <v>0</v>
      </c>
      <c r="I1042" s="1"/>
      <c r="K1042" s="1"/>
      <c r="L1042" s="1"/>
    </row>
    <row r="1043" spans="1:12">
      <c r="A1043" s="6">
        <v>36365</v>
      </c>
      <c r="B1043" s="3" t="s">
        <v>3015</v>
      </c>
      <c r="C1043" s="2">
        <v>1</v>
      </c>
      <c r="D1043" s="3" t="s">
        <v>5287</v>
      </c>
      <c r="E1043" s="1">
        <v>0</v>
      </c>
      <c r="F1043" s="1">
        <v>151.4541267182905</v>
      </c>
      <c r="G1043" s="5">
        <v>87.442080830684716</v>
      </c>
      <c r="H1043" s="1">
        <v>0</v>
      </c>
      <c r="I1043" s="1">
        <v>0</v>
      </c>
      <c r="J1043">
        <v>0</v>
      </c>
      <c r="K1043" s="1"/>
      <c r="L1043" s="1"/>
    </row>
    <row r="1044" spans="1:12">
      <c r="A1044" s="6">
        <v>36365</v>
      </c>
      <c r="B1044" s="3" t="s">
        <v>3015</v>
      </c>
      <c r="C1044" s="2">
        <v>2</v>
      </c>
      <c r="D1044" s="3" t="s">
        <v>5287</v>
      </c>
      <c r="E1044" s="1">
        <v>99.15</v>
      </c>
      <c r="F1044" s="1"/>
      <c r="G1044" s="5"/>
      <c r="H1044" s="1">
        <v>0</v>
      </c>
      <c r="I1044" s="1"/>
      <c r="K1044" s="1"/>
      <c r="L1044" s="1"/>
    </row>
    <row r="1045" spans="1:12">
      <c r="A1045" s="6">
        <v>36365</v>
      </c>
      <c r="B1045" s="3" t="s">
        <v>3015</v>
      </c>
      <c r="C1045" s="2">
        <v>3</v>
      </c>
      <c r="D1045" s="3" t="s">
        <v>5287</v>
      </c>
      <c r="E1045" s="1">
        <v>297.45</v>
      </c>
      <c r="F1045" s="1"/>
      <c r="G1045" s="5"/>
      <c r="H1045" s="1">
        <v>0</v>
      </c>
      <c r="I1045" s="1"/>
      <c r="K1045" s="1"/>
      <c r="L1045" s="1"/>
    </row>
    <row r="1046" spans="1:12">
      <c r="A1046" s="6">
        <v>36376</v>
      </c>
      <c r="B1046" s="3" t="s">
        <v>3015</v>
      </c>
      <c r="C1046" s="2">
        <v>1</v>
      </c>
      <c r="D1046" s="3" t="s">
        <v>5287</v>
      </c>
      <c r="E1046" s="1">
        <v>99.15</v>
      </c>
      <c r="F1046" s="1">
        <v>375.3758416573981</v>
      </c>
      <c r="G1046" s="5">
        <v>216.72334322818114</v>
      </c>
      <c r="H1046" s="1">
        <v>0</v>
      </c>
      <c r="I1046" s="1">
        <v>0</v>
      </c>
      <c r="J1046">
        <v>0</v>
      </c>
      <c r="K1046" s="1"/>
      <c r="L1046" s="1"/>
    </row>
    <row r="1047" spans="1:12">
      <c r="A1047" s="6">
        <v>36376</v>
      </c>
      <c r="B1047" s="3" t="s">
        <v>3015</v>
      </c>
      <c r="C1047" s="2">
        <v>2</v>
      </c>
      <c r="D1047" s="3" t="s">
        <v>5287</v>
      </c>
      <c r="E1047" s="1">
        <v>0</v>
      </c>
      <c r="F1047" s="1"/>
      <c r="G1047" s="5"/>
      <c r="H1047" s="1">
        <v>0</v>
      </c>
      <c r="I1047" s="1"/>
      <c r="K1047" s="1"/>
      <c r="L1047" s="1"/>
    </row>
    <row r="1048" spans="1:12">
      <c r="A1048" s="6">
        <v>36376</v>
      </c>
      <c r="B1048" s="3" t="s">
        <v>3015</v>
      </c>
      <c r="C1048" s="2">
        <v>3</v>
      </c>
      <c r="D1048" s="3" t="s">
        <v>5287</v>
      </c>
      <c r="E1048" s="1">
        <v>694.05</v>
      </c>
      <c r="F1048" s="1"/>
      <c r="G1048" s="5"/>
      <c r="H1048" s="1">
        <v>0</v>
      </c>
      <c r="I1048" s="1"/>
      <c r="K1048" s="1"/>
      <c r="L1048" s="1"/>
    </row>
    <row r="1049" spans="1:12">
      <c r="A1049" s="6">
        <v>36383</v>
      </c>
      <c r="B1049" s="3" t="s">
        <v>3015</v>
      </c>
      <c r="C1049" s="2">
        <v>1</v>
      </c>
      <c r="D1049" s="3" t="s">
        <v>5287</v>
      </c>
      <c r="E1049" s="1">
        <v>79.650000000000006</v>
      </c>
      <c r="F1049" s="1">
        <v>79.650000000000006</v>
      </c>
      <c r="G1049" s="5">
        <v>45.985948940953691</v>
      </c>
      <c r="H1049" s="1">
        <v>0</v>
      </c>
      <c r="I1049" s="1">
        <v>0</v>
      </c>
      <c r="J1049">
        <v>0</v>
      </c>
      <c r="K1049" s="1"/>
      <c r="L1049" s="1"/>
    </row>
    <row r="1050" spans="1:12">
      <c r="A1050" s="6">
        <v>36383</v>
      </c>
      <c r="B1050" s="3" t="s">
        <v>3015</v>
      </c>
      <c r="C1050" s="2">
        <v>2</v>
      </c>
      <c r="D1050" s="3" t="s">
        <v>5287</v>
      </c>
      <c r="E1050" s="1">
        <v>159.30000000000001</v>
      </c>
      <c r="F1050" s="1"/>
      <c r="G1050" s="5"/>
      <c r="H1050" s="1">
        <v>0</v>
      </c>
      <c r="I1050" s="1"/>
      <c r="K1050" s="1"/>
      <c r="L1050" s="1"/>
    </row>
    <row r="1051" spans="1:12">
      <c r="A1051" s="6">
        <v>36383</v>
      </c>
      <c r="B1051" s="3" t="s">
        <v>3015</v>
      </c>
      <c r="C1051" s="2">
        <v>3</v>
      </c>
      <c r="D1051" s="3" t="s">
        <v>5287</v>
      </c>
      <c r="E1051" s="1">
        <v>0</v>
      </c>
      <c r="F1051" s="1"/>
      <c r="G1051" s="5"/>
      <c r="H1051" s="1">
        <v>0</v>
      </c>
      <c r="I1051" s="1"/>
      <c r="K1051" s="1"/>
      <c r="L1051" s="1"/>
    </row>
    <row r="1052" spans="1:12">
      <c r="A1052" s="6">
        <v>36390</v>
      </c>
      <c r="B1052" s="3" t="s">
        <v>3015</v>
      </c>
      <c r="C1052" s="2">
        <v>1</v>
      </c>
      <c r="D1052" s="3" t="s">
        <v>5287</v>
      </c>
      <c r="E1052" s="1">
        <v>0</v>
      </c>
      <c r="F1052" s="1">
        <v>57.244279190151389</v>
      </c>
      <c r="G1052" s="5">
        <v>33.049999999999997</v>
      </c>
      <c r="H1052" s="1">
        <v>0</v>
      </c>
      <c r="I1052" s="1">
        <v>0</v>
      </c>
      <c r="J1052">
        <v>0</v>
      </c>
      <c r="K1052" s="1"/>
      <c r="L1052" s="1"/>
    </row>
    <row r="1053" spans="1:12">
      <c r="A1053" s="6">
        <v>36390</v>
      </c>
      <c r="B1053" s="3" t="s">
        <v>3015</v>
      </c>
      <c r="C1053" s="2">
        <v>2</v>
      </c>
      <c r="D1053" s="3" t="s">
        <v>5287</v>
      </c>
      <c r="E1053" s="1">
        <v>99.15</v>
      </c>
      <c r="F1053" s="1"/>
      <c r="G1053" s="5"/>
      <c r="H1053" s="1">
        <v>0</v>
      </c>
      <c r="I1053" s="1"/>
      <c r="K1053" s="1"/>
      <c r="L1053" s="1"/>
    </row>
    <row r="1054" spans="1:12">
      <c r="A1054" s="6">
        <v>36390</v>
      </c>
      <c r="B1054" s="3" t="s">
        <v>3015</v>
      </c>
      <c r="C1054" s="2">
        <v>3</v>
      </c>
      <c r="D1054" s="3" t="s">
        <v>5287</v>
      </c>
      <c r="E1054" s="1">
        <v>99.15</v>
      </c>
      <c r="F1054" s="1"/>
      <c r="G1054" s="5"/>
      <c r="H1054" s="1">
        <v>0</v>
      </c>
      <c r="I1054" s="1"/>
      <c r="K1054" s="1"/>
      <c r="L1054" s="1"/>
    </row>
    <row r="1055" spans="1:12">
      <c r="A1055" s="6">
        <v>36308</v>
      </c>
      <c r="B1055" s="3" t="s">
        <v>3015</v>
      </c>
      <c r="C1055" s="2">
        <v>1</v>
      </c>
      <c r="D1055" s="3" t="s">
        <v>4468</v>
      </c>
      <c r="E1055" s="1">
        <v>198.3</v>
      </c>
      <c r="F1055" s="1">
        <v>99.15</v>
      </c>
      <c r="G1055" s="5">
        <v>57.244279190151403</v>
      </c>
      <c r="H1055" s="1">
        <v>0</v>
      </c>
      <c r="I1055" s="1">
        <v>0</v>
      </c>
      <c r="J1055">
        <v>0</v>
      </c>
      <c r="K1055" s="1"/>
      <c r="L1055" s="1"/>
    </row>
    <row r="1056" spans="1:12">
      <c r="A1056" s="6">
        <v>36308</v>
      </c>
      <c r="B1056" s="3" t="s">
        <v>3015</v>
      </c>
      <c r="C1056" s="2">
        <v>2</v>
      </c>
      <c r="D1056" s="3" t="s">
        <v>4468</v>
      </c>
      <c r="E1056" s="1">
        <v>396.6</v>
      </c>
      <c r="F1056" s="1"/>
      <c r="G1056" s="5"/>
      <c r="H1056" s="1">
        <v>0</v>
      </c>
      <c r="I1056" s="1"/>
      <c r="K1056" s="1"/>
      <c r="L1056" s="1"/>
    </row>
    <row r="1057" spans="1:12">
      <c r="A1057" s="6">
        <v>36308</v>
      </c>
      <c r="B1057" s="3" t="s">
        <v>3015</v>
      </c>
      <c r="C1057" s="2">
        <v>3</v>
      </c>
      <c r="D1057" s="3" t="s">
        <v>4468</v>
      </c>
      <c r="E1057" s="1">
        <v>297.45</v>
      </c>
      <c r="F1057" s="1"/>
      <c r="G1057" s="5"/>
      <c r="H1057" s="1">
        <v>0</v>
      </c>
      <c r="I1057" s="1"/>
      <c r="K1057" s="1"/>
      <c r="L1057" s="1"/>
    </row>
    <row r="1058" spans="1:12">
      <c r="A1058" s="6">
        <v>36313</v>
      </c>
      <c r="B1058" s="3" t="s">
        <v>3015</v>
      </c>
      <c r="C1058" s="2">
        <v>1</v>
      </c>
      <c r="D1058" s="3" t="s">
        <v>4468</v>
      </c>
      <c r="E1058" s="1">
        <v>297.45</v>
      </c>
      <c r="F1058" s="1">
        <v>249.52202808569825</v>
      </c>
      <c r="G1058" s="5">
        <v>144.06161008401926</v>
      </c>
      <c r="H1058" s="1">
        <v>0</v>
      </c>
      <c r="I1058" s="1">
        <v>0</v>
      </c>
      <c r="J1058">
        <v>0</v>
      </c>
      <c r="K1058" s="1"/>
      <c r="L1058" s="1"/>
    </row>
    <row r="1059" spans="1:12">
      <c r="A1059" s="6">
        <v>36313</v>
      </c>
      <c r="B1059" s="3" t="s">
        <v>3015</v>
      </c>
      <c r="C1059" s="2">
        <v>2</v>
      </c>
      <c r="D1059" s="3" t="s">
        <v>4468</v>
      </c>
      <c r="E1059" s="1">
        <v>793.2</v>
      </c>
      <c r="F1059" s="1"/>
      <c r="G1059" s="5"/>
      <c r="H1059" s="1">
        <v>0</v>
      </c>
      <c r="I1059" s="1"/>
      <c r="K1059" s="1"/>
      <c r="L1059" s="1"/>
    </row>
    <row r="1060" spans="1:12">
      <c r="A1060" s="6">
        <v>36313</v>
      </c>
      <c r="B1060" s="3" t="s">
        <v>3015</v>
      </c>
      <c r="C1060" s="2">
        <v>3</v>
      </c>
      <c r="D1060" s="3" t="s">
        <v>4468</v>
      </c>
      <c r="E1060" s="1">
        <v>594.9</v>
      </c>
      <c r="F1060" s="1"/>
      <c r="G1060" s="5"/>
      <c r="H1060" s="1">
        <v>0</v>
      </c>
      <c r="I1060" s="1"/>
      <c r="K1060" s="1"/>
      <c r="L1060" s="1"/>
    </row>
    <row r="1061" spans="1:12">
      <c r="A1061" s="6">
        <v>36320</v>
      </c>
      <c r="B1061" s="3" t="s">
        <v>3015</v>
      </c>
      <c r="C1061" s="2">
        <v>1</v>
      </c>
      <c r="D1061" s="3" t="s">
        <v>4468</v>
      </c>
      <c r="E1061" s="1">
        <v>0</v>
      </c>
      <c r="F1061" s="1">
        <v>114.48855838030278</v>
      </c>
      <c r="G1061" s="5">
        <v>66.099999999999994</v>
      </c>
      <c r="H1061" s="1">
        <v>0</v>
      </c>
      <c r="I1061" s="1">
        <v>0</v>
      </c>
      <c r="J1061">
        <v>0</v>
      </c>
      <c r="K1061" s="1"/>
      <c r="L1061" s="1"/>
    </row>
    <row r="1062" spans="1:12">
      <c r="A1062" s="6">
        <v>36320</v>
      </c>
      <c r="B1062" s="3" t="s">
        <v>3015</v>
      </c>
      <c r="C1062" s="2">
        <v>2</v>
      </c>
      <c r="D1062" s="3" t="s">
        <v>4468</v>
      </c>
      <c r="E1062" s="1">
        <v>0</v>
      </c>
      <c r="F1062" s="1"/>
      <c r="G1062" s="5"/>
      <c r="H1062" s="1">
        <v>0</v>
      </c>
      <c r="I1062" s="1"/>
      <c r="K1062" s="1"/>
      <c r="L1062" s="1"/>
    </row>
    <row r="1063" spans="1:12">
      <c r="A1063" s="6">
        <v>36320</v>
      </c>
      <c r="B1063" s="3" t="s">
        <v>3015</v>
      </c>
      <c r="C1063" s="2">
        <v>3</v>
      </c>
      <c r="D1063" s="3" t="s">
        <v>4468</v>
      </c>
      <c r="E1063" s="1">
        <v>198.3</v>
      </c>
      <c r="F1063" s="1"/>
      <c r="G1063" s="5"/>
      <c r="H1063" s="1">
        <v>0</v>
      </c>
      <c r="I1063" s="1"/>
      <c r="K1063" s="1"/>
      <c r="L1063" s="1"/>
    </row>
    <row r="1064" spans="1:12">
      <c r="A1064" s="6">
        <v>36327</v>
      </c>
      <c r="B1064" s="3" t="s">
        <v>3015</v>
      </c>
      <c r="C1064" s="2">
        <v>1</v>
      </c>
      <c r="D1064" s="3" t="s">
        <v>4468</v>
      </c>
      <c r="E1064" s="1">
        <v>99.15</v>
      </c>
      <c r="F1064" s="1">
        <v>57.244279190151389</v>
      </c>
      <c r="G1064" s="5">
        <v>33.049999999999997</v>
      </c>
      <c r="H1064" s="1">
        <v>0</v>
      </c>
      <c r="I1064" s="1">
        <v>0</v>
      </c>
      <c r="J1064">
        <v>0</v>
      </c>
      <c r="K1064" s="1"/>
      <c r="L1064" s="1"/>
    </row>
    <row r="1065" spans="1:12">
      <c r="A1065" s="6">
        <v>36327</v>
      </c>
      <c r="B1065" s="3" t="s">
        <v>3015</v>
      </c>
      <c r="C1065" s="2">
        <v>2</v>
      </c>
      <c r="D1065" s="3" t="s">
        <v>4468</v>
      </c>
      <c r="E1065" s="1">
        <v>99.15</v>
      </c>
      <c r="F1065" s="1"/>
      <c r="G1065" s="5"/>
      <c r="H1065" s="1">
        <v>0</v>
      </c>
      <c r="I1065" s="1"/>
      <c r="K1065" s="1"/>
      <c r="L1065" s="1"/>
    </row>
    <row r="1066" spans="1:12">
      <c r="A1066" s="6">
        <v>36327</v>
      </c>
      <c r="B1066" s="3" t="s">
        <v>3015</v>
      </c>
      <c r="C1066" s="2">
        <v>3</v>
      </c>
      <c r="D1066" s="3" t="s">
        <v>4468</v>
      </c>
      <c r="E1066" s="1">
        <v>0</v>
      </c>
      <c r="F1066" s="1"/>
      <c r="G1066" s="5"/>
      <c r="H1066" s="1">
        <v>0</v>
      </c>
      <c r="I1066" s="1"/>
      <c r="K1066" s="1"/>
      <c r="L1066" s="1"/>
    </row>
    <row r="1067" spans="1:12">
      <c r="A1067" s="6">
        <v>36334</v>
      </c>
      <c r="B1067" s="3" t="s">
        <v>3015</v>
      </c>
      <c r="C1067" s="2">
        <v>1</v>
      </c>
      <c r="D1067" s="3" t="s">
        <v>4468</v>
      </c>
      <c r="E1067" s="1">
        <v>99.15</v>
      </c>
      <c r="F1067" s="1">
        <v>57.244279190151389</v>
      </c>
      <c r="G1067" s="5">
        <v>33.049999999999997</v>
      </c>
      <c r="H1067" s="1">
        <v>0</v>
      </c>
      <c r="I1067" s="1">
        <v>0</v>
      </c>
      <c r="J1067">
        <v>0</v>
      </c>
      <c r="K1067" s="1"/>
      <c r="L1067" s="1"/>
    </row>
    <row r="1068" spans="1:12">
      <c r="A1068" s="6">
        <v>36334</v>
      </c>
      <c r="B1068" s="3" t="s">
        <v>3015</v>
      </c>
      <c r="C1068" s="2">
        <v>2</v>
      </c>
      <c r="D1068" s="3" t="s">
        <v>4468</v>
      </c>
      <c r="E1068" s="1">
        <v>99.15</v>
      </c>
      <c r="F1068" s="1"/>
      <c r="G1068" s="5"/>
      <c r="H1068" s="1">
        <v>0</v>
      </c>
      <c r="I1068" s="1"/>
      <c r="K1068" s="1"/>
      <c r="L1068" s="1"/>
    </row>
    <row r="1069" spans="1:12">
      <c r="A1069" s="6">
        <v>36334</v>
      </c>
      <c r="B1069" s="3" t="s">
        <v>3015</v>
      </c>
      <c r="C1069" s="2">
        <v>3</v>
      </c>
      <c r="D1069" s="3" t="s">
        <v>4468</v>
      </c>
      <c r="E1069" s="1">
        <v>0</v>
      </c>
      <c r="F1069" s="1"/>
      <c r="G1069" s="5"/>
      <c r="H1069" s="1">
        <v>0</v>
      </c>
      <c r="I1069" s="1"/>
      <c r="K1069" s="1"/>
      <c r="L1069" s="1"/>
    </row>
    <row r="1070" spans="1:12">
      <c r="A1070" s="6">
        <v>36341</v>
      </c>
      <c r="B1070" s="3" t="s">
        <v>3015</v>
      </c>
      <c r="C1070" s="2">
        <v>1</v>
      </c>
      <c r="D1070" s="3" t="s">
        <v>4468</v>
      </c>
      <c r="E1070" s="1">
        <v>694.05</v>
      </c>
      <c r="F1070" s="1">
        <v>318.72265765081727</v>
      </c>
      <c r="G1070" s="5">
        <v>184.01461219153231</v>
      </c>
      <c r="H1070" s="1">
        <v>0</v>
      </c>
      <c r="I1070" s="1">
        <v>0</v>
      </c>
      <c r="J1070">
        <v>0</v>
      </c>
      <c r="K1070" s="1"/>
      <c r="L1070" s="1"/>
    </row>
    <row r="1071" spans="1:12">
      <c r="A1071" s="6">
        <v>36341</v>
      </c>
      <c r="B1071" s="3" t="s">
        <v>3015</v>
      </c>
      <c r="C1071" s="2">
        <v>2</v>
      </c>
      <c r="D1071" s="3" t="s">
        <v>4468</v>
      </c>
      <c r="E1071" s="1">
        <v>198.3</v>
      </c>
      <c r="F1071" s="1"/>
      <c r="G1071" s="5"/>
      <c r="H1071" s="1">
        <v>0</v>
      </c>
      <c r="I1071" s="1"/>
      <c r="K1071" s="1"/>
      <c r="L1071" s="1"/>
    </row>
    <row r="1072" spans="1:12">
      <c r="A1072" s="6">
        <v>36341</v>
      </c>
      <c r="B1072" s="3" t="s">
        <v>3015</v>
      </c>
      <c r="C1072" s="2">
        <v>3</v>
      </c>
      <c r="D1072" s="3" t="s">
        <v>4468</v>
      </c>
      <c r="E1072" s="1">
        <v>99.15</v>
      </c>
      <c r="F1072" s="1"/>
      <c r="G1072" s="5"/>
      <c r="H1072" s="1">
        <v>0</v>
      </c>
      <c r="I1072" s="1"/>
      <c r="K1072" s="1"/>
      <c r="L1072" s="1"/>
    </row>
    <row r="1073" spans="1:12">
      <c r="A1073" s="6">
        <v>36348</v>
      </c>
      <c r="B1073" s="3" t="s">
        <v>3015</v>
      </c>
      <c r="C1073" s="2">
        <v>1</v>
      </c>
      <c r="D1073" s="3" t="s">
        <v>4468</v>
      </c>
      <c r="E1073" s="1">
        <v>1115.0999999999999</v>
      </c>
      <c r="F1073" s="1">
        <v>576.20228869729419</v>
      </c>
      <c r="G1073" s="5">
        <v>332.6705464870613</v>
      </c>
      <c r="H1073" s="1">
        <v>0</v>
      </c>
      <c r="I1073" s="1">
        <v>0</v>
      </c>
      <c r="J1073">
        <v>0</v>
      </c>
      <c r="K1073" s="1"/>
      <c r="L1073" s="1"/>
    </row>
    <row r="1074" spans="1:12">
      <c r="A1074" s="6">
        <v>36348</v>
      </c>
      <c r="B1074" s="3" t="s">
        <v>3015</v>
      </c>
      <c r="C1074" s="2">
        <v>2</v>
      </c>
      <c r="D1074" s="3" t="s">
        <v>4468</v>
      </c>
      <c r="E1074" s="1">
        <v>159.30000000000001</v>
      </c>
      <c r="F1074" s="1"/>
      <c r="G1074" s="5"/>
      <c r="H1074" s="1">
        <v>0</v>
      </c>
      <c r="I1074" s="1"/>
      <c r="K1074" s="1"/>
      <c r="L1074" s="1"/>
    </row>
    <row r="1075" spans="1:12">
      <c r="A1075" s="6">
        <v>36348</v>
      </c>
      <c r="B1075" s="3" t="s">
        <v>3015</v>
      </c>
      <c r="C1075" s="2">
        <v>3</v>
      </c>
      <c r="D1075" s="3" t="s">
        <v>4468</v>
      </c>
      <c r="E1075" s="1">
        <v>79.650000000000006</v>
      </c>
      <c r="F1075" s="1"/>
      <c r="G1075" s="5"/>
      <c r="H1075" s="1">
        <v>0</v>
      </c>
      <c r="I1075" s="1"/>
      <c r="K1075" s="1"/>
      <c r="L1075" s="1"/>
    </row>
    <row r="1076" spans="1:12">
      <c r="A1076" s="6">
        <v>36355</v>
      </c>
      <c r="B1076" s="3" t="s">
        <v>3015</v>
      </c>
      <c r="C1076" s="2">
        <v>1</v>
      </c>
      <c r="D1076" s="3" t="s">
        <v>4468</v>
      </c>
      <c r="E1076" s="1">
        <v>79.650000000000006</v>
      </c>
      <c r="F1076" s="1">
        <v>121.66738470107755</v>
      </c>
      <c r="G1076" s="5">
        <v>70.244697308764884</v>
      </c>
      <c r="H1076" s="1">
        <v>0</v>
      </c>
      <c r="I1076" s="1">
        <v>0</v>
      </c>
      <c r="J1076">
        <v>0</v>
      </c>
      <c r="K1076" s="1"/>
      <c r="L1076" s="1"/>
    </row>
    <row r="1077" spans="1:12">
      <c r="A1077" s="6">
        <v>36355</v>
      </c>
      <c r="B1077" s="3" t="s">
        <v>3015</v>
      </c>
      <c r="C1077" s="2">
        <v>2</v>
      </c>
      <c r="D1077" s="3" t="s">
        <v>4468</v>
      </c>
      <c r="E1077" s="1">
        <v>318.60000000000002</v>
      </c>
      <c r="F1077" s="1"/>
      <c r="G1077" s="5"/>
      <c r="H1077" s="1">
        <v>0</v>
      </c>
      <c r="I1077" s="1"/>
      <c r="K1077" s="1"/>
      <c r="L1077" s="1"/>
    </row>
    <row r="1078" spans="1:12">
      <c r="A1078" s="6">
        <v>36355</v>
      </c>
      <c r="B1078" s="3" t="s">
        <v>3015</v>
      </c>
      <c r="C1078" s="2">
        <v>3</v>
      </c>
      <c r="D1078" s="3" t="s">
        <v>4468</v>
      </c>
      <c r="E1078" s="1">
        <v>238.95</v>
      </c>
      <c r="F1078" s="1"/>
      <c r="G1078" s="5"/>
      <c r="H1078" s="1">
        <v>0</v>
      </c>
      <c r="I1078" s="1"/>
      <c r="K1078" s="1"/>
      <c r="L1078" s="1"/>
    </row>
    <row r="1079" spans="1:12">
      <c r="A1079" s="6">
        <v>36362</v>
      </c>
      <c r="B1079" s="3" t="s">
        <v>3015</v>
      </c>
      <c r="C1079" s="2">
        <v>1</v>
      </c>
      <c r="D1079" s="3" t="s">
        <v>4468</v>
      </c>
      <c r="E1079" s="1">
        <v>79.650000000000006</v>
      </c>
      <c r="F1079" s="1">
        <v>121.66738470107755</v>
      </c>
      <c r="G1079" s="5">
        <v>70.244697308764884</v>
      </c>
      <c r="H1079" s="1">
        <v>0</v>
      </c>
      <c r="I1079" s="1">
        <v>0</v>
      </c>
      <c r="J1079">
        <v>0</v>
      </c>
      <c r="K1079" s="1"/>
      <c r="L1079" s="1"/>
    </row>
    <row r="1080" spans="1:12">
      <c r="A1080" s="6">
        <v>36362</v>
      </c>
      <c r="B1080" s="3" t="s">
        <v>3015</v>
      </c>
      <c r="C1080" s="2">
        <v>2</v>
      </c>
      <c r="D1080" s="3" t="s">
        <v>4468</v>
      </c>
      <c r="E1080" s="1">
        <v>0</v>
      </c>
      <c r="F1080" s="1"/>
      <c r="G1080" s="5"/>
      <c r="H1080" s="1">
        <v>0</v>
      </c>
      <c r="I1080" s="1"/>
      <c r="K1080" s="1"/>
      <c r="L1080" s="1"/>
    </row>
    <row r="1081" spans="1:12">
      <c r="A1081" s="6">
        <v>36362</v>
      </c>
      <c r="B1081" s="3" t="s">
        <v>3015</v>
      </c>
      <c r="C1081" s="2">
        <v>3</v>
      </c>
      <c r="D1081" s="3" t="s">
        <v>4468</v>
      </c>
      <c r="E1081" s="1">
        <v>238.95</v>
      </c>
      <c r="F1081" s="1"/>
      <c r="G1081" s="5"/>
      <c r="H1081" s="1">
        <v>0</v>
      </c>
      <c r="I1081" s="1"/>
      <c r="K1081" s="1"/>
      <c r="L1081" s="1"/>
    </row>
    <row r="1082" spans="1:12">
      <c r="A1082" s="6">
        <v>36365</v>
      </c>
      <c r="B1082" s="3" t="s">
        <v>3015</v>
      </c>
      <c r="C1082" s="2">
        <v>1</v>
      </c>
      <c r="D1082" s="3" t="s">
        <v>4468</v>
      </c>
      <c r="E1082" s="1">
        <v>495.75</v>
      </c>
      <c r="F1082" s="1">
        <v>249.52202808569825</v>
      </c>
      <c r="G1082" s="5">
        <v>144.06161008401926</v>
      </c>
      <c r="H1082" s="1">
        <v>0</v>
      </c>
      <c r="I1082" s="1">
        <v>0</v>
      </c>
      <c r="J1082">
        <v>0</v>
      </c>
      <c r="K1082" s="1"/>
      <c r="L1082" s="1"/>
    </row>
    <row r="1083" spans="1:12">
      <c r="A1083" s="6">
        <v>36365</v>
      </c>
      <c r="B1083" s="3" t="s">
        <v>3015</v>
      </c>
      <c r="C1083" s="2">
        <v>2</v>
      </c>
      <c r="D1083" s="3" t="s">
        <v>4468</v>
      </c>
      <c r="E1083" s="1">
        <v>0</v>
      </c>
      <c r="F1083" s="1"/>
      <c r="G1083" s="5"/>
      <c r="H1083" s="1">
        <v>0</v>
      </c>
      <c r="I1083" s="1"/>
      <c r="K1083" s="1"/>
      <c r="L1083" s="1"/>
    </row>
    <row r="1084" spans="1:12">
      <c r="A1084" s="6">
        <v>36365</v>
      </c>
      <c r="B1084" s="3" t="s">
        <v>3015</v>
      </c>
      <c r="C1084" s="2">
        <v>3</v>
      </c>
      <c r="D1084" s="3" t="s">
        <v>4468</v>
      </c>
      <c r="E1084" s="1">
        <v>198.3</v>
      </c>
      <c r="F1084" s="1"/>
      <c r="G1084" s="5"/>
      <c r="H1084" s="1">
        <v>0</v>
      </c>
      <c r="I1084" s="1"/>
      <c r="K1084" s="1"/>
      <c r="L1084" s="1"/>
    </row>
    <row r="1085" spans="1:12">
      <c r="A1085" s="6">
        <v>36376</v>
      </c>
      <c r="B1085" s="3" t="s">
        <v>3015</v>
      </c>
      <c r="C1085" s="2">
        <v>1</v>
      </c>
      <c r="D1085" s="3" t="s">
        <v>4468</v>
      </c>
      <c r="E1085" s="1">
        <v>0</v>
      </c>
      <c r="F1085" s="1">
        <v>57.244279190151389</v>
      </c>
      <c r="G1085" s="5">
        <v>33.049999999999997</v>
      </c>
      <c r="H1085" s="1">
        <v>0</v>
      </c>
      <c r="I1085" s="1">
        <v>0</v>
      </c>
      <c r="J1085">
        <v>0</v>
      </c>
      <c r="K1085" s="1"/>
      <c r="L1085" s="1"/>
    </row>
    <row r="1086" spans="1:12">
      <c r="A1086" s="6">
        <v>36376</v>
      </c>
      <c r="B1086" s="3" t="s">
        <v>3015</v>
      </c>
      <c r="C1086" s="2">
        <v>2</v>
      </c>
      <c r="D1086" s="3" t="s">
        <v>4468</v>
      </c>
      <c r="E1086" s="1">
        <v>0</v>
      </c>
      <c r="F1086" s="1"/>
      <c r="G1086" s="5"/>
      <c r="H1086" s="1">
        <v>0</v>
      </c>
      <c r="I1086" s="1"/>
      <c r="K1086" s="1"/>
      <c r="L1086" s="1"/>
    </row>
    <row r="1087" spans="1:12">
      <c r="A1087" s="6">
        <v>36376</v>
      </c>
      <c r="B1087" s="3" t="s">
        <v>3015</v>
      </c>
      <c r="C1087" s="2">
        <v>3</v>
      </c>
      <c r="D1087" s="3" t="s">
        <v>4468</v>
      </c>
      <c r="E1087" s="1">
        <v>99.15</v>
      </c>
      <c r="F1087" s="1"/>
      <c r="G1087" s="5"/>
      <c r="H1087" s="1">
        <v>0</v>
      </c>
      <c r="I1087" s="1"/>
      <c r="K1087" s="1"/>
      <c r="L1087" s="1"/>
    </row>
    <row r="1088" spans="1:12">
      <c r="A1088" s="6">
        <v>36383</v>
      </c>
      <c r="B1088" s="3" t="s">
        <v>3015</v>
      </c>
      <c r="C1088" s="2">
        <v>1</v>
      </c>
      <c r="D1088" s="3" t="s">
        <v>4468</v>
      </c>
      <c r="E1088" s="1">
        <v>0</v>
      </c>
      <c r="F1088" s="1">
        <v>45.985948940953683</v>
      </c>
      <c r="G1088" s="5">
        <v>26.55</v>
      </c>
      <c r="H1088" s="1">
        <v>0</v>
      </c>
      <c r="I1088" s="1">
        <v>0</v>
      </c>
      <c r="J1088">
        <v>0</v>
      </c>
      <c r="K1088" s="1"/>
      <c r="L1088" s="1"/>
    </row>
    <row r="1089" spans="1:12">
      <c r="A1089" s="6">
        <v>36383</v>
      </c>
      <c r="B1089" s="3" t="s">
        <v>3015</v>
      </c>
      <c r="C1089" s="2">
        <v>2</v>
      </c>
      <c r="D1089" s="3" t="s">
        <v>4468</v>
      </c>
      <c r="E1089" s="1">
        <v>0</v>
      </c>
      <c r="F1089" s="1"/>
      <c r="G1089" s="5"/>
      <c r="H1089" s="1">
        <v>0</v>
      </c>
      <c r="I1089" s="1"/>
      <c r="K1089" s="1"/>
      <c r="L1089" s="1"/>
    </row>
    <row r="1090" spans="1:12">
      <c r="A1090" s="6">
        <v>36383</v>
      </c>
      <c r="B1090" s="3" t="s">
        <v>3015</v>
      </c>
      <c r="C1090" s="2">
        <v>3</v>
      </c>
      <c r="D1090" s="3" t="s">
        <v>4468</v>
      </c>
      <c r="E1090" s="1">
        <v>79.650000000000006</v>
      </c>
      <c r="F1090" s="1"/>
      <c r="G1090" s="5"/>
      <c r="H1090" s="1">
        <v>0</v>
      </c>
      <c r="I1090" s="1"/>
      <c r="K1090" s="1"/>
      <c r="L1090" s="1"/>
    </row>
    <row r="1091" spans="1:12">
      <c r="A1091" s="6">
        <v>36390</v>
      </c>
      <c r="B1091" s="3" t="s">
        <v>3015</v>
      </c>
      <c r="C1091" s="2">
        <v>1</v>
      </c>
      <c r="D1091" s="3" t="s">
        <v>4468</v>
      </c>
      <c r="E1091" s="1">
        <v>297.45</v>
      </c>
      <c r="F1091" s="1">
        <v>206.39718384706705</v>
      </c>
      <c r="G1091" s="5">
        <v>119.16346965408485</v>
      </c>
      <c r="H1091" s="1">
        <v>0</v>
      </c>
      <c r="I1091" s="1">
        <v>0</v>
      </c>
      <c r="J1091">
        <v>0</v>
      </c>
      <c r="K1091" s="1"/>
      <c r="L1091" s="1"/>
    </row>
    <row r="1092" spans="1:12">
      <c r="A1092" s="6">
        <v>36390</v>
      </c>
      <c r="B1092" s="3" t="s">
        <v>3015</v>
      </c>
      <c r="C1092" s="2">
        <v>2</v>
      </c>
      <c r="D1092" s="3" t="s">
        <v>4468</v>
      </c>
      <c r="E1092" s="1">
        <v>396.6</v>
      </c>
      <c r="F1092" s="1"/>
      <c r="G1092" s="5"/>
      <c r="H1092" s="1">
        <v>0</v>
      </c>
      <c r="I1092" s="1"/>
      <c r="K1092" s="1"/>
      <c r="L1092" s="1"/>
    </row>
    <row r="1093" spans="1:12">
      <c r="A1093" s="6">
        <v>36390</v>
      </c>
      <c r="B1093" s="3" t="s">
        <v>3015</v>
      </c>
      <c r="C1093" s="2">
        <v>3</v>
      </c>
      <c r="D1093" s="3" t="s">
        <v>4468</v>
      </c>
      <c r="E1093" s="1">
        <v>0</v>
      </c>
      <c r="F1093" s="1"/>
      <c r="G1093" s="5"/>
      <c r="H1093" s="1">
        <v>0</v>
      </c>
      <c r="I1093" s="1"/>
      <c r="K1093" s="1"/>
      <c r="L1093" s="1"/>
    </row>
    <row r="1094" spans="1:12">
      <c r="A1094" s="6">
        <v>36308</v>
      </c>
      <c r="B1094" s="3" t="s">
        <v>3015</v>
      </c>
      <c r="C1094" s="2">
        <v>1</v>
      </c>
      <c r="D1094" s="3" t="s">
        <v>5423</v>
      </c>
      <c r="E1094" s="1">
        <v>0</v>
      </c>
      <c r="F1094" s="1">
        <v>0</v>
      </c>
      <c r="G1094" s="5">
        <v>0</v>
      </c>
      <c r="H1094" s="1">
        <v>0</v>
      </c>
      <c r="I1094" s="1">
        <v>0</v>
      </c>
      <c r="J1094">
        <v>0</v>
      </c>
      <c r="K1094" s="1"/>
      <c r="L1094" s="1"/>
    </row>
    <row r="1095" spans="1:12">
      <c r="A1095" s="6">
        <v>36308</v>
      </c>
      <c r="B1095" s="3" t="s">
        <v>3015</v>
      </c>
      <c r="C1095" s="2">
        <v>2</v>
      </c>
      <c r="D1095" s="3" t="s">
        <v>5423</v>
      </c>
      <c r="E1095" s="1">
        <v>0</v>
      </c>
      <c r="F1095" s="1"/>
      <c r="G1095" s="5"/>
      <c r="H1095" s="1">
        <v>0</v>
      </c>
      <c r="I1095" s="1"/>
      <c r="K1095" s="1"/>
      <c r="L1095" s="1"/>
    </row>
    <row r="1096" spans="1:12">
      <c r="A1096" s="6">
        <v>36308</v>
      </c>
      <c r="B1096" s="3" t="s">
        <v>3015</v>
      </c>
      <c r="C1096" s="2">
        <v>3</v>
      </c>
      <c r="D1096" s="3" t="s">
        <v>5423</v>
      </c>
      <c r="E1096" s="1">
        <v>0</v>
      </c>
      <c r="F1096" s="1"/>
      <c r="G1096" s="5"/>
      <c r="H1096" s="1">
        <v>0</v>
      </c>
      <c r="I1096" s="1"/>
      <c r="K1096" s="1"/>
      <c r="L1096" s="1"/>
    </row>
    <row r="1097" spans="1:12">
      <c r="A1097" s="6">
        <v>36313</v>
      </c>
      <c r="B1097" s="3" t="s">
        <v>3015</v>
      </c>
      <c r="C1097" s="2">
        <v>1</v>
      </c>
      <c r="D1097" s="3" t="s">
        <v>5423</v>
      </c>
      <c r="E1097" s="1">
        <v>99.15</v>
      </c>
      <c r="F1097" s="1">
        <v>57.244279190151389</v>
      </c>
      <c r="G1097" s="5">
        <v>33.049999999999997</v>
      </c>
      <c r="H1097" s="1">
        <v>10470735.75</v>
      </c>
      <c r="I1097" s="1">
        <v>6045282.1038759379</v>
      </c>
      <c r="J1097">
        <v>3490245.25</v>
      </c>
      <c r="K1097" s="1"/>
      <c r="L1097" s="1"/>
    </row>
    <row r="1098" spans="1:12">
      <c r="A1098" s="6">
        <v>36313</v>
      </c>
      <c r="B1098" s="3" t="s">
        <v>3015</v>
      </c>
      <c r="C1098" s="2">
        <v>2</v>
      </c>
      <c r="D1098" s="3" t="s">
        <v>5423</v>
      </c>
      <c r="E1098" s="1">
        <v>0</v>
      </c>
      <c r="F1098" s="1"/>
      <c r="G1098" s="5"/>
      <c r="H1098" s="1">
        <v>0</v>
      </c>
      <c r="I1098" s="1"/>
      <c r="K1098" s="1"/>
      <c r="L1098" s="1"/>
    </row>
    <row r="1099" spans="1:12">
      <c r="A1099" s="6">
        <v>36313</v>
      </c>
      <c r="B1099" s="3" t="s">
        <v>3015</v>
      </c>
      <c r="C1099" s="2">
        <v>3</v>
      </c>
      <c r="D1099" s="3" t="s">
        <v>5423</v>
      </c>
      <c r="E1099" s="1">
        <v>0</v>
      </c>
      <c r="F1099" s="1"/>
      <c r="G1099" s="5"/>
      <c r="H1099" s="1">
        <v>0</v>
      </c>
      <c r="I1099" s="1"/>
      <c r="K1099" s="1"/>
      <c r="L1099" s="1"/>
    </row>
    <row r="1100" spans="1:12">
      <c r="A1100" s="6">
        <v>36320</v>
      </c>
      <c r="B1100" s="3" t="s">
        <v>3015</v>
      </c>
      <c r="C1100" s="2">
        <v>1</v>
      </c>
      <c r="D1100" s="3" t="s">
        <v>5423</v>
      </c>
      <c r="E1100" s="1">
        <v>99.15</v>
      </c>
      <c r="F1100" s="1">
        <v>57.244279190151389</v>
      </c>
      <c r="G1100" s="5">
        <v>33.049999999999997</v>
      </c>
      <c r="H1100" s="1">
        <v>10470735.75</v>
      </c>
      <c r="I1100" s="1">
        <v>6045282.1038759379</v>
      </c>
      <c r="J1100">
        <v>3490245.25</v>
      </c>
      <c r="K1100" s="1"/>
      <c r="L1100" s="1"/>
    </row>
    <row r="1101" spans="1:12">
      <c r="A1101" s="6">
        <v>36320</v>
      </c>
      <c r="B1101" s="3" t="s">
        <v>3015</v>
      </c>
      <c r="C1101" s="2">
        <v>2</v>
      </c>
      <c r="D1101" s="3" t="s">
        <v>5423</v>
      </c>
      <c r="E1101" s="1">
        <v>0</v>
      </c>
      <c r="F1101" s="1"/>
      <c r="G1101" s="5"/>
      <c r="H1101" s="1">
        <v>0</v>
      </c>
      <c r="I1101" s="1"/>
      <c r="K1101" s="1"/>
      <c r="L1101" s="1"/>
    </row>
    <row r="1102" spans="1:12">
      <c r="A1102" s="6">
        <v>36320</v>
      </c>
      <c r="B1102" s="3" t="s">
        <v>3015</v>
      </c>
      <c r="C1102" s="2">
        <v>3</v>
      </c>
      <c r="D1102" s="3" t="s">
        <v>5423</v>
      </c>
      <c r="E1102" s="1">
        <v>0</v>
      </c>
      <c r="F1102" s="1"/>
      <c r="G1102" s="5"/>
      <c r="H1102" s="1">
        <v>0</v>
      </c>
      <c r="I1102" s="1"/>
      <c r="K1102" s="1"/>
      <c r="L1102" s="1"/>
    </row>
    <row r="1103" spans="1:12">
      <c r="A1103" s="6">
        <v>36327</v>
      </c>
      <c r="B1103" s="3" t="s">
        <v>3015</v>
      </c>
      <c r="C1103" s="2">
        <v>1</v>
      </c>
      <c r="D1103" s="3" t="s">
        <v>5423</v>
      </c>
      <c r="E1103" s="1">
        <v>0</v>
      </c>
      <c r="F1103" s="1">
        <v>0</v>
      </c>
      <c r="G1103" s="5">
        <v>0</v>
      </c>
      <c r="H1103" s="1">
        <v>0</v>
      </c>
      <c r="I1103" s="1">
        <v>0</v>
      </c>
      <c r="J1103">
        <v>0</v>
      </c>
      <c r="K1103" s="1"/>
      <c r="L1103" s="1"/>
    </row>
    <row r="1104" spans="1:12">
      <c r="A1104" s="6">
        <v>36327</v>
      </c>
      <c r="B1104" s="3" t="s">
        <v>3015</v>
      </c>
      <c r="C1104" s="2">
        <v>2</v>
      </c>
      <c r="D1104" s="3" t="s">
        <v>5423</v>
      </c>
      <c r="E1104" s="1">
        <v>0</v>
      </c>
      <c r="F1104" s="1"/>
      <c r="G1104" s="5"/>
      <c r="H1104" s="1">
        <v>0</v>
      </c>
      <c r="I1104" s="1"/>
      <c r="K1104" s="1"/>
      <c r="L1104" s="1"/>
    </row>
    <row r="1105" spans="1:12">
      <c r="A1105" s="6">
        <v>36327</v>
      </c>
      <c r="B1105" s="3" t="s">
        <v>3015</v>
      </c>
      <c r="C1105" s="2">
        <v>3</v>
      </c>
      <c r="D1105" s="3" t="s">
        <v>5423</v>
      </c>
      <c r="E1105" s="1">
        <v>0</v>
      </c>
      <c r="F1105" s="1"/>
      <c r="G1105" s="5"/>
      <c r="H1105" s="1">
        <v>0</v>
      </c>
      <c r="I1105" s="1"/>
      <c r="K1105" s="1"/>
      <c r="L1105" s="1"/>
    </row>
    <row r="1106" spans="1:12">
      <c r="A1106" s="6">
        <v>36334</v>
      </c>
      <c r="B1106" s="3" t="s">
        <v>3015</v>
      </c>
      <c r="C1106" s="2">
        <v>1</v>
      </c>
      <c r="D1106" s="3" t="s">
        <v>5423</v>
      </c>
      <c r="E1106" s="1">
        <v>99.15</v>
      </c>
      <c r="F1106" s="1">
        <v>57.244279190151389</v>
      </c>
      <c r="G1106" s="5">
        <v>33.049999999999997</v>
      </c>
      <c r="H1106" s="1">
        <v>10470735.75</v>
      </c>
      <c r="I1106" s="1">
        <v>6045282.1038759379</v>
      </c>
      <c r="J1106">
        <v>3490245.25</v>
      </c>
      <c r="K1106" s="1"/>
      <c r="L1106" s="1"/>
    </row>
    <row r="1107" spans="1:12">
      <c r="A1107" s="6">
        <v>36334</v>
      </c>
      <c r="B1107" s="3" t="s">
        <v>3015</v>
      </c>
      <c r="C1107" s="2">
        <v>2</v>
      </c>
      <c r="D1107" s="3" t="s">
        <v>5423</v>
      </c>
      <c r="E1107" s="1">
        <v>0</v>
      </c>
      <c r="F1107" s="1"/>
      <c r="G1107" s="5"/>
      <c r="H1107" s="1">
        <v>0</v>
      </c>
      <c r="I1107" s="1"/>
      <c r="K1107" s="1"/>
      <c r="L1107" s="1"/>
    </row>
    <row r="1108" spans="1:12">
      <c r="A1108" s="6">
        <v>36334</v>
      </c>
      <c r="B1108" s="3" t="s">
        <v>3015</v>
      </c>
      <c r="C1108" s="2">
        <v>3</v>
      </c>
      <c r="D1108" s="3" t="s">
        <v>5423</v>
      </c>
      <c r="E1108" s="1">
        <v>0</v>
      </c>
      <c r="F1108" s="1"/>
      <c r="G1108" s="5"/>
      <c r="H1108" s="1">
        <v>0</v>
      </c>
      <c r="I1108" s="1"/>
      <c r="K1108" s="1"/>
      <c r="L1108" s="1"/>
    </row>
    <row r="1109" spans="1:12">
      <c r="A1109" s="6">
        <v>36341</v>
      </c>
      <c r="B1109" s="3" t="s">
        <v>3015</v>
      </c>
      <c r="C1109" s="2">
        <v>1</v>
      </c>
      <c r="D1109" s="3" t="s">
        <v>5423</v>
      </c>
      <c r="E1109" s="1">
        <v>0</v>
      </c>
      <c r="F1109" s="1">
        <v>0</v>
      </c>
      <c r="G1109" s="5">
        <v>0</v>
      </c>
      <c r="H1109" s="1">
        <v>0</v>
      </c>
      <c r="I1109" s="1">
        <v>0</v>
      </c>
      <c r="J1109">
        <v>0</v>
      </c>
      <c r="K1109" s="1"/>
      <c r="L1109" s="1"/>
    </row>
    <row r="1110" spans="1:12">
      <c r="A1110" s="6">
        <v>36341</v>
      </c>
      <c r="B1110" s="3" t="s">
        <v>3015</v>
      </c>
      <c r="C1110" s="2">
        <v>2</v>
      </c>
      <c r="D1110" s="3" t="s">
        <v>5423</v>
      </c>
      <c r="E1110" s="1">
        <v>0</v>
      </c>
      <c r="F1110" s="1"/>
      <c r="G1110" s="5"/>
      <c r="H1110" s="1">
        <v>0</v>
      </c>
      <c r="I1110" s="1"/>
      <c r="K1110" s="1"/>
      <c r="L1110" s="1"/>
    </row>
    <row r="1111" spans="1:12">
      <c r="A1111" s="6">
        <v>36341</v>
      </c>
      <c r="B1111" s="3" t="s">
        <v>3015</v>
      </c>
      <c r="C1111" s="2">
        <v>3</v>
      </c>
      <c r="D1111" s="3" t="s">
        <v>5423</v>
      </c>
      <c r="E1111" s="1">
        <v>0</v>
      </c>
      <c r="F1111" s="1"/>
      <c r="G1111" s="5"/>
      <c r="H1111" s="1">
        <v>0</v>
      </c>
      <c r="I1111" s="1"/>
      <c r="K1111" s="1"/>
      <c r="L1111" s="1"/>
    </row>
    <row r="1112" spans="1:12">
      <c r="A1112" s="6">
        <v>36348</v>
      </c>
      <c r="B1112" s="3" t="s">
        <v>3015</v>
      </c>
      <c r="C1112" s="2">
        <v>1</v>
      </c>
      <c r="D1112" s="3" t="s">
        <v>5423</v>
      </c>
      <c r="E1112" s="1">
        <v>79.650000000000006</v>
      </c>
      <c r="F1112" s="1">
        <v>45.985948940953683</v>
      </c>
      <c r="G1112" s="5">
        <v>26.55</v>
      </c>
      <c r="H1112" s="1">
        <v>8411438.25</v>
      </c>
      <c r="I1112" s="1">
        <v>4856346.1379094142</v>
      </c>
      <c r="J1112">
        <v>2803812.75</v>
      </c>
      <c r="K1112" s="1"/>
      <c r="L1112" s="1"/>
    </row>
    <row r="1113" spans="1:12">
      <c r="A1113" s="6">
        <v>36348</v>
      </c>
      <c r="B1113" s="3" t="s">
        <v>3015</v>
      </c>
      <c r="C1113" s="2">
        <v>2</v>
      </c>
      <c r="D1113" s="3" t="s">
        <v>5423</v>
      </c>
      <c r="E1113" s="1">
        <v>0</v>
      </c>
      <c r="F1113" s="1"/>
      <c r="G1113" s="5"/>
      <c r="H1113" s="1">
        <v>0</v>
      </c>
      <c r="I1113" s="1"/>
      <c r="K1113" s="1"/>
      <c r="L1113" s="1"/>
    </row>
    <row r="1114" spans="1:12">
      <c r="A1114" s="6">
        <v>36348</v>
      </c>
      <c r="B1114" s="3" t="s">
        <v>3015</v>
      </c>
      <c r="C1114" s="2">
        <v>3</v>
      </c>
      <c r="D1114" s="3" t="s">
        <v>5423</v>
      </c>
      <c r="E1114" s="1">
        <v>0</v>
      </c>
      <c r="F1114" s="1"/>
      <c r="G1114" s="5"/>
      <c r="H1114" s="1">
        <v>0</v>
      </c>
      <c r="I1114" s="1"/>
      <c r="K1114" s="1"/>
      <c r="L1114" s="1"/>
    </row>
    <row r="1115" spans="1:12">
      <c r="A1115" s="6">
        <v>36355</v>
      </c>
      <c r="B1115" s="3" t="s">
        <v>3015</v>
      </c>
      <c r="C1115" s="2">
        <v>1</v>
      </c>
      <c r="D1115" s="3" t="s">
        <v>5423</v>
      </c>
      <c r="E1115" s="1">
        <v>398.25</v>
      </c>
      <c r="F1115" s="1">
        <v>183.94379576381476</v>
      </c>
      <c r="G1115" s="5">
        <v>106.2</v>
      </c>
      <c r="H1115" s="1">
        <v>42057191.25</v>
      </c>
      <c r="I1115" s="1">
        <v>19425384.551637657</v>
      </c>
      <c r="J1115">
        <v>11215251</v>
      </c>
      <c r="K1115" s="1"/>
      <c r="L1115" s="1"/>
    </row>
    <row r="1116" spans="1:12">
      <c r="A1116" s="6">
        <v>36355</v>
      </c>
      <c r="B1116" s="3" t="s">
        <v>3015</v>
      </c>
      <c r="C1116" s="2">
        <v>2</v>
      </c>
      <c r="D1116" s="3" t="s">
        <v>5423</v>
      </c>
      <c r="E1116" s="1">
        <v>79.650000000000006</v>
      </c>
      <c r="F1116" s="1"/>
      <c r="G1116" s="5"/>
      <c r="H1116" s="1">
        <v>8411438.25</v>
      </c>
      <c r="I1116" s="1"/>
      <c r="K1116" s="1"/>
      <c r="L1116" s="1"/>
    </row>
    <row r="1117" spans="1:12">
      <c r="A1117" s="6">
        <v>36355</v>
      </c>
      <c r="B1117" s="3" t="s">
        <v>3015</v>
      </c>
      <c r="C1117" s="2">
        <v>3</v>
      </c>
      <c r="D1117" s="3" t="s">
        <v>5423</v>
      </c>
      <c r="E1117" s="1">
        <v>79.650000000000006</v>
      </c>
      <c r="F1117" s="1"/>
      <c r="G1117" s="5"/>
      <c r="H1117" s="1">
        <v>8411438.25</v>
      </c>
      <c r="I1117" s="1"/>
      <c r="K1117" s="1"/>
      <c r="L1117" s="1"/>
    </row>
    <row r="1118" spans="1:12">
      <c r="A1118" s="6">
        <v>36362</v>
      </c>
      <c r="B1118" s="3" t="s">
        <v>3015</v>
      </c>
      <c r="C1118" s="2">
        <v>1</v>
      </c>
      <c r="D1118" s="3" t="s">
        <v>5423</v>
      </c>
      <c r="E1118" s="1">
        <v>398.25</v>
      </c>
      <c r="F1118" s="1">
        <v>137.95784682286103</v>
      </c>
      <c r="G1118" s="5">
        <v>79.650000000000006</v>
      </c>
      <c r="H1118" s="1">
        <v>42057191.25</v>
      </c>
      <c r="I1118" s="1">
        <v>14569038.413728245</v>
      </c>
      <c r="J1118">
        <v>8411438.25</v>
      </c>
      <c r="K1118" s="1"/>
      <c r="L1118" s="1"/>
    </row>
    <row r="1119" spans="1:12">
      <c r="A1119" s="6">
        <v>36362</v>
      </c>
      <c r="B1119" s="3" t="s">
        <v>3015</v>
      </c>
      <c r="C1119" s="2">
        <v>2</v>
      </c>
      <c r="D1119" s="3" t="s">
        <v>5423</v>
      </c>
      <c r="E1119" s="1">
        <v>398.25</v>
      </c>
      <c r="F1119" s="1"/>
      <c r="G1119" s="5"/>
      <c r="H1119" s="1">
        <v>42057191.25</v>
      </c>
      <c r="I1119" s="1"/>
      <c r="K1119" s="1"/>
      <c r="L1119" s="1"/>
    </row>
    <row r="1120" spans="1:12">
      <c r="A1120" s="6">
        <v>36362</v>
      </c>
      <c r="B1120" s="3" t="s">
        <v>3015</v>
      </c>
      <c r="C1120" s="2">
        <v>3</v>
      </c>
      <c r="D1120" s="3" t="s">
        <v>5423</v>
      </c>
      <c r="E1120" s="1">
        <v>637.20000000000005</v>
      </c>
      <c r="F1120" s="1"/>
      <c r="G1120" s="5"/>
      <c r="H1120" s="1">
        <v>67291506</v>
      </c>
      <c r="I1120" s="1"/>
      <c r="K1120" s="1"/>
      <c r="L1120" s="1"/>
    </row>
    <row r="1121" spans="1:12">
      <c r="A1121" s="6">
        <v>36365</v>
      </c>
      <c r="B1121" s="3" t="s">
        <v>3015</v>
      </c>
      <c r="C1121" s="2">
        <v>1</v>
      </c>
      <c r="D1121" s="3" t="s">
        <v>5423</v>
      </c>
      <c r="E1121" s="1">
        <v>2577.9</v>
      </c>
      <c r="F1121" s="1">
        <v>396.6</v>
      </c>
      <c r="G1121" s="5">
        <v>228.97711676060567</v>
      </c>
      <c r="H1121" s="1">
        <v>272239129.49999994</v>
      </c>
      <c r="I1121" s="1">
        <v>41882943.000000015</v>
      </c>
      <c r="J1121">
        <v>24181128.415503763</v>
      </c>
      <c r="K1121" s="1"/>
      <c r="L1121" s="1"/>
    </row>
    <row r="1122" spans="1:12">
      <c r="A1122" s="6">
        <v>36365</v>
      </c>
      <c r="B1122" s="3" t="s">
        <v>3015</v>
      </c>
      <c r="C1122" s="2">
        <v>2</v>
      </c>
      <c r="D1122" s="3" t="s">
        <v>5423</v>
      </c>
      <c r="E1122" s="1">
        <v>2974.5</v>
      </c>
      <c r="F1122" s="1"/>
      <c r="G1122" s="5"/>
      <c r="H1122" s="1">
        <v>314122072.5</v>
      </c>
      <c r="I1122" s="1"/>
      <c r="K1122" s="1"/>
      <c r="L1122" s="1"/>
    </row>
    <row r="1123" spans="1:12">
      <c r="A1123" s="6">
        <v>36365</v>
      </c>
      <c r="B1123" s="3" t="s">
        <v>3015</v>
      </c>
      <c r="C1123" s="2">
        <v>3</v>
      </c>
      <c r="D1123" s="3" t="s">
        <v>5423</v>
      </c>
      <c r="E1123" s="1">
        <v>2181.3000000000002</v>
      </c>
      <c r="F1123" s="1"/>
      <c r="G1123" s="5"/>
      <c r="H1123" s="1">
        <v>230356186.49999997</v>
      </c>
      <c r="I1123" s="1"/>
      <c r="K1123" s="1"/>
      <c r="L1123" s="1"/>
    </row>
    <row r="1124" spans="1:12">
      <c r="A1124" s="6">
        <v>36376</v>
      </c>
      <c r="B1124" s="3" t="s">
        <v>3015</v>
      </c>
      <c r="C1124" s="2">
        <v>1</v>
      </c>
      <c r="D1124" s="3" t="s">
        <v>5423</v>
      </c>
      <c r="E1124" s="1">
        <v>2379.6</v>
      </c>
      <c r="F1124" s="1">
        <v>1012.7546827835461</v>
      </c>
      <c r="G1124" s="5">
        <v>584.71418872813445</v>
      </c>
      <c r="H1124" s="1">
        <v>251297658</v>
      </c>
      <c r="I1124" s="1">
        <v>106951958.27535637</v>
      </c>
      <c r="J1124">
        <v>61748741.900634624</v>
      </c>
      <c r="K1124" s="1"/>
      <c r="L1124" s="1"/>
    </row>
    <row r="1125" spans="1:12">
      <c r="A1125" s="6">
        <v>36376</v>
      </c>
      <c r="B1125" s="3" t="s">
        <v>3015</v>
      </c>
      <c r="C1125" s="2">
        <v>2</v>
      </c>
      <c r="D1125" s="3" t="s">
        <v>5423</v>
      </c>
      <c r="E1125" s="1">
        <v>2677.05</v>
      </c>
      <c r="F1125" s="1"/>
      <c r="G1125" s="5"/>
      <c r="H1125" s="1">
        <v>282709865.25</v>
      </c>
      <c r="I1125" s="1"/>
      <c r="K1125" s="1"/>
      <c r="L1125" s="1"/>
    </row>
    <row r="1126" spans="1:12">
      <c r="A1126" s="6">
        <v>36376</v>
      </c>
      <c r="B1126" s="3" t="s">
        <v>3015</v>
      </c>
      <c r="C1126" s="2">
        <v>3</v>
      </c>
      <c r="D1126" s="3" t="s">
        <v>5423</v>
      </c>
      <c r="E1126" s="1">
        <v>4263.45</v>
      </c>
      <c r="F1126" s="1"/>
      <c r="G1126" s="5"/>
      <c r="H1126" s="1">
        <v>450241637.25000006</v>
      </c>
      <c r="I1126" s="1"/>
      <c r="K1126" s="1"/>
      <c r="L1126" s="1"/>
    </row>
    <row r="1127" spans="1:12">
      <c r="A1127" s="6">
        <v>36383</v>
      </c>
      <c r="B1127" s="3" t="s">
        <v>3015</v>
      </c>
      <c r="C1127" s="2">
        <v>1</v>
      </c>
      <c r="D1127" s="3" t="s">
        <v>5423</v>
      </c>
      <c r="E1127" s="1">
        <v>955.8</v>
      </c>
      <c r="F1127" s="1">
        <v>165.80469685747747</v>
      </c>
      <c r="G1127" s="5">
        <v>95.727386363568911</v>
      </c>
      <c r="H1127" s="1">
        <v>113797548.00000001</v>
      </c>
      <c r="I1127" s="1">
        <v>19740707.207851265</v>
      </c>
      <c r="J1127">
        <v>11397302.620446514</v>
      </c>
      <c r="K1127" s="1"/>
      <c r="L1127" s="1"/>
    </row>
    <row r="1128" spans="1:12">
      <c r="A1128" s="6">
        <v>36383</v>
      </c>
      <c r="B1128" s="3" t="s">
        <v>3015</v>
      </c>
      <c r="C1128" s="2">
        <v>2</v>
      </c>
      <c r="D1128" s="3" t="s">
        <v>5423</v>
      </c>
      <c r="E1128" s="1">
        <v>1194.75</v>
      </c>
      <c r="F1128" s="1"/>
      <c r="G1128" s="5"/>
      <c r="H1128" s="1">
        <v>142246935</v>
      </c>
      <c r="I1128" s="1"/>
      <c r="K1128" s="1"/>
      <c r="L1128" s="1"/>
    </row>
    <row r="1129" spans="1:12">
      <c r="A1129" s="6">
        <v>36383</v>
      </c>
      <c r="B1129" s="3" t="s">
        <v>3015</v>
      </c>
      <c r="C1129" s="2">
        <v>3</v>
      </c>
      <c r="D1129" s="3" t="s">
        <v>5423</v>
      </c>
      <c r="E1129" s="1">
        <v>876.15</v>
      </c>
      <c r="F1129" s="1"/>
      <c r="G1129" s="5"/>
      <c r="H1129" s="1">
        <v>104314419</v>
      </c>
      <c r="I1129" s="1"/>
      <c r="K1129" s="1"/>
      <c r="L1129" s="1"/>
    </row>
    <row r="1130" spans="1:12">
      <c r="A1130" s="6">
        <v>36390</v>
      </c>
      <c r="B1130" s="3" t="s">
        <v>3015</v>
      </c>
      <c r="C1130" s="2">
        <v>1</v>
      </c>
      <c r="D1130" s="3" t="s">
        <v>5423</v>
      </c>
      <c r="E1130" s="1">
        <v>694.05</v>
      </c>
      <c r="F1130" s="1">
        <v>114.48855838030332</v>
      </c>
      <c r="G1130" s="5">
        <v>66.100000000000307</v>
      </c>
      <c r="H1130" s="1">
        <v>82633593.000000015</v>
      </c>
      <c r="I1130" s="1">
        <v>13631007.760758841</v>
      </c>
      <c r="J1130">
        <v>7869865.9999999953</v>
      </c>
      <c r="K1130" s="1"/>
      <c r="L1130" s="1"/>
    </row>
    <row r="1131" spans="1:12">
      <c r="A1131" s="6">
        <v>36390</v>
      </c>
      <c r="B1131" s="3" t="s">
        <v>3015</v>
      </c>
      <c r="C1131" s="2">
        <v>2</v>
      </c>
      <c r="D1131" s="3" t="s">
        <v>5423</v>
      </c>
      <c r="E1131" s="1">
        <v>892.35</v>
      </c>
      <c r="F1131" s="1"/>
      <c r="G1131" s="5"/>
      <c r="H1131" s="1">
        <v>106243191</v>
      </c>
      <c r="I1131" s="1"/>
      <c r="K1131" s="1"/>
      <c r="L1131" s="1"/>
    </row>
    <row r="1132" spans="1:12">
      <c r="A1132" s="6">
        <v>36390</v>
      </c>
      <c r="B1132" s="3" t="s">
        <v>3015</v>
      </c>
      <c r="C1132" s="2">
        <v>3</v>
      </c>
      <c r="D1132" s="3" t="s">
        <v>5423</v>
      </c>
      <c r="E1132" s="1">
        <v>892.35</v>
      </c>
      <c r="F1132" s="1"/>
      <c r="G1132" s="5"/>
      <c r="H1132" s="1">
        <v>106243191</v>
      </c>
      <c r="I1132" s="1"/>
      <c r="K1132" s="1"/>
      <c r="L1132" s="1"/>
    </row>
    <row r="1133" spans="1:12">
      <c r="A1133" s="7">
        <v>36308</v>
      </c>
      <c r="B1133" t="s">
        <v>4038</v>
      </c>
      <c r="C1133">
        <v>1</v>
      </c>
      <c r="D1133" t="s">
        <v>3171</v>
      </c>
      <c r="E1133">
        <v>42337.05</v>
      </c>
      <c r="F1133" s="1">
        <v>17573.061369394345</v>
      </c>
      <c r="G1133">
        <v>10145.811712105638</v>
      </c>
      <c r="H1133">
        <v>184589538</v>
      </c>
      <c r="I1133">
        <v>76618547.570559338</v>
      </c>
      <c r="J1133">
        <v>44235739.064780585</v>
      </c>
    </row>
    <row r="1134" spans="1:12">
      <c r="A1134" s="7">
        <v>36308</v>
      </c>
      <c r="B1134" t="s">
        <v>4038</v>
      </c>
      <c r="C1134">
        <v>2</v>
      </c>
      <c r="D1134" t="s">
        <v>3171</v>
      </c>
      <c r="E1134">
        <v>66430.5</v>
      </c>
      <c r="F1134" s="1"/>
      <c r="H1134">
        <v>289636980</v>
      </c>
    </row>
    <row r="1135" spans="1:12">
      <c r="A1135" s="7">
        <v>36308</v>
      </c>
      <c r="B1135" t="s">
        <v>4038</v>
      </c>
      <c r="C1135">
        <v>3</v>
      </c>
      <c r="D1135" t="s">
        <v>3171</v>
      </c>
      <c r="E1135">
        <v>76543.8</v>
      </c>
      <c r="F1135" s="1"/>
      <c r="H1135">
        <v>333730967.99999994</v>
      </c>
    </row>
    <row r="1136" spans="1:12">
      <c r="A1136" s="7">
        <v>36313</v>
      </c>
      <c r="B1136" t="s">
        <v>4038</v>
      </c>
      <c r="C1136">
        <v>1</v>
      </c>
      <c r="D1136" t="s">
        <v>3171</v>
      </c>
      <c r="E1136">
        <v>30904.2</v>
      </c>
      <c r="F1136" s="1">
        <v>10521.942869427678</v>
      </c>
      <c r="G1136">
        <v>6074.8465480619334</v>
      </c>
      <c r="H1136">
        <v>134742312</v>
      </c>
      <c r="I1136">
        <v>45875670.910704665</v>
      </c>
      <c r="J1136">
        <v>26486330.949550025</v>
      </c>
    </row>
    <row r="1137" spans="1:10">
      <c r="A1137" s="7">
        <v>36313</v>
      </c>
      <c r="B1137" t="s">
        <v>4038</v>
      </c>
      <c r="C1137">
        <v>2</v>
      </c>
      <c r="D1137" t="s">
        <v>3171</v>
      </c>
      <c r="E1137">
        <v>51931.8</v>
      </c>
      <c r="F1137" s="1"/>
      <c r="H1137">
        <v>226422647.99999997</v>
      </c>
    </row>
    <row r="1138" spans="1:10">
      <c r="A1138" s="7">
        <v>36313</v>
      </c>
      <c r="B1138" t="s">
        <v>4038</v>
      </c>
      <c r="C1138">
        <v>3</v>
      </c>
      <c r="D1138" t="s">
        <v>3171</v>
      </c>
      <c r="E1138">
        <v>40701.15</v>
      </c>
      <c r="F1138" s="1"/>
      <c r="H1138">
        <v>177457014</v>
      </c>
    </row>
    <row r="1139" spans="1:10">
      <c r="A1139" s="7">
        <v>36320</v>
      </c>
      <c r="B1139" t="s">
        <v>4038</v>
      </c>
      <c r="C1139">
        <v>1</v>
      </c>
      <c r="D1139" t="s">
        <v>3171</v>
      </c>
      <c r="E1139">
        <v>2230.1999999999998</v>
      </c>
      <c r="F1139" s="1">
        <v>677.41532865739032</v>
      </c>
      <c r="G1139">
        <v>391.10592235352311</v>
      </c>
      <c r="H1139">
        <v>9723672.0000000019</v>
      </c>
      <c r="I1139">
        <v>2953530.8329462223</v>
      </c>
      <c r="J1139">
        <v>1705221.8214613611</v>
      </c>
    </row>
    <row r="1140" spans="1:10">
      <c r="A1140" s="7">
        <v>36320</v>
      </c>
      <c r="B1140" t="s">
        <v>4038</v>
      </c>
      <c r="C1140">
        <v>2</v>
      </c>
      <c r="D1140" t="s">
        <v>3171</v>
      </c>
      <c r="E1140">
        <v>1513.35</v>
      </c>
      <c r="F1140" s="1"/>
      <c r="H1140">
        <v>6598206.0000000009</v>
      </c>
    </row>
    <row r="1141" spans="1:10">
      <c r="A1141" s="7">
        <v>36320</v>
      </c>
      <c r="B1141" t="s">
        <v>4038</v>
      </c>
      <c r="C1141">
        <v>3</v>
      </c>
      <c r="D1141" t="s">
        <v>3171</v>
      </c>
      <c r="E1141">
        <v>876.15</v>
      </c>
      <c r="F1141" s="1"/>
      <c r="H1141">
        <v>3820014</v>
      </c>
    </row>
    <row r="1142" spans="1:10">
      <c r="A1142" s="7">
        <v>36327</v>
      </c>
      <c r="B1142" t="s">
        <v>4038</v>
      </c>
      <c r="C1142">
        <v>1</v>
      </c>
      <c r="D1142" t="s">
        <v>3171</v>
      </c>
      <c r="E1142">
        <v>3569.4</v>
      </c>
      <c r="F1142" s="1">
        <v>962.99783099444096</v>
      </c>
      <c r="G1142">
        <v>555.9870569536663</v>
      </c>
      <c r="H1142">
        <v>15562584</v>
      </c>
      <c r="I1142">
        <v>4198670.5431357659</v>
      </c>
      <c r="J1142">
        <v>2424103.568317987</v>
      </c>
    </row>
    <row r="1143" spans="1:10">
      <c r="A1143" s="7">
        <v>36327</v>
      </c>
      <c r="B1143" t="s">
        <v>4038</v>
      </c>
      <c r="C1143">
        <v>2</v>
      </c>
      <c r="D1143" t="s">
        <v>3171</v>
      </c>
      <c r="E1143">
        <v>4858.3500000000004</v>
      </c>
      <c r="F1143" s="1"/>
      <c r="H1143">
        <v>21182405.999999996</v>
      </c>
    </row>
    <row r="1144" spans="1:10">
      <c r="A1144" s="7">
        <v>36327</v>
      </c>
      <c r="B1144" t="s">
        <v>4038</v>
      </c>
      <c r="C1144">
        <v>3</v>
      </c>
      <c r="D1144" t="s">
        <v>3171</v>
      </c>
      <c r="E1144">
        <v>2974.5</v>
      </c>
      <c r="F1144" s="1"/>
      <c r="H1144">
        <v>12968820</v>
      </c>
    </row>
    <row r="1145" spans="1:10">
      <c r="A1145" s="7">
        <v>36334</v>
      </c>
      <c r="B1145" t="s">
        <v>4038</v>
      </c>
      <c r="C1145">
        <v>1</v>
      </c>
      <c r="D1145" t="s">
        <v>3171</v>
      </c>
      <c r="E1145">
        <v>79.650000000000006</v>
      </c>
      <c r="F1145" s="1">
        <v>243.33476940215516</v>
      </c>
      <c r="G1145">
        <v>140.4893946175298</v>
      </c>
      <c r="H1145">
        <v>347274</v>
      </c>
      <c r="I1145">
        <v>1060939.5945933966</v>
      </c>
      <c r="J1145">
        <v>612533.76053243002</v>
      </c>
    </row>
    <row r="1146" spans="1:10">
      <c r="A1146" s="7">
        <v>36334</v>
      </c>
      <c r="B1146" t="s">
        <v>4038</v>
      </c>
      <c r="C1146">
        <v>2</v>
      </c>
      <c r="D1146" t="s">
        <v>3171</v>
      </c>
      <c r="E1146">
        <v>398.25</v>
      </c>
      <c r="F1146" s="1"/>
      <c r="H1146">
        <v>1736370</v>
      </c>
    </row>
    <row r="1147" spans="1:10">
      <c r="A1147" s="7">
        <v>36334</v>
      </c>
      <c r="B1147" t="s">
        <v>4038</v>
      </c>
      <c r="C1147">
        <v>3</v>
      </c>
      <c r="D1147" t="s">
        <v>3171</v>
      </c>
      <c r="E1147">
        <v>557.54999999999995</v>
      </c>
      <c r="F1147" s="1"/>
      <c r="H1147">
        <v>2430918</v>
      </c>
    </row>
    <row r="1148" spans="1:10">
      <c r="A1148" s="7">
        <v>36341</v>
      </c>
      <c r="B1148" t="s">
        <v>4038</v>
      </c>
      <c r="C1148">
        <v>1</v>
      </c>
      <c r="D1148" t="s">
        <v>3171</v>
      </c>
      <c r="E1148">
        <v>0</v>
      </c>
      <c r="F1148" s="1">
        <v>91.971897881907367</v>
      </c>
      <c r="G1148">
        <v>53.1</v>
      </c>
      <c r="H1148">
        <v>0</v>
      </c>
      <c r="I1148">
        <v>400997.47476511612</v>
      </c>
      <c r="J1148">
        <v>231516</v>
      </c>
    </row>
    <row r="1149" spans="1:10">
      <c r="A1149" s="7">
        <v>36341</v>
      </c>
      <c r="B1149" t="s">
        <v>4038</v>
      </c>
      <c r="C1149">
        <v>2</v>
      </c>
      <c r="D1149" t="s">
        <v>3171</v>
      </c>
      <c r="E1149">
        <v>0</v>
      </c>
      <c r="F1149" s="1"/>
      <c r="H1149">
        <v>0</v>
      </c>
    </row>
    <row r="1150" spans="1:10">
      <c r="A1150" s="7">
        <v>36341</v>
      </c>
      <c r="B1150" t="s">
        <v>4038</v>
      </c>
      <c r="C1150">
        <v>3</v>
      </c>
      <c r="D1150" t="s">
        <v>3171</v>
      </c>
      <c r="E1150">
        <v>159.30000000000001</v>
      </c>
      <c r="F1150" s="1"/>
      <c r="H1150">
        <v>694548</v>
      </c>
    </row>
    <row r="1151" spans="1:10">
      <c r="A1151" s="7">
        <v>36348</v>
      </c>
      <c r="B1151" t="s">
        <v>4038</v>
      </c>
      <c r="C1151">
        <v>1</v>
      </c>
      <c r="D1151" t="s">
        <v>3171</v>
      </c>
      <c r="E1151">
        <v>79.650000000000006</v>
      </c>
      <c r="F1151" s="1">
        <v>45.985948940953683</v>
      </c>
      <c r="G1151">
        <v>26.55</v>
      </c>
      <c r="H1151">
        <v>347274</v>
      </c>
      <c r="I1151">
        <v>200498.73738255806</v>
      </c>
      <c r="J1151">
        <v>115758</v>
      </c>
    </row>
    <row r="1152" spans="1:10">
      <c r="A1152" s="7">
        <v>36348</v>
      </c>
      <c r="B1152" t="s">
        <v>4038</v>
      </c>
      <c r="C1152">
        <v>2</v>
      </c>
      <c r="D1152" t="s">
        <v>3171</v>
      </c>
      <c r="E1152">
        <v>0</v>
      </c>
      <c r="F1152" s="1"/>
      <c r="H1152">
        <v>0</v>
      </c>
    </row>
    <row r="1153" spans="1:10">
      <c r="A1153" s="7">
        <v>36348</v>
      </c>
      <c r="B1153" t="s">
        <v>4038</v>
      </c>
      <c r="C1153">
        <v>3</v>
      </c>
      <c r="D1153" t="s">
        <v>3171</v>
      </c>
      <c r="E1153">
        <v>0</v>
      </c>
      <c r="F1153" s="1"/>
      <c r="H1153">
        <v>0</v>
      </c>
    </row>
    <row r="1154" spans="1:10">
      <c r="A1154" s="7">
        <v>36355</v>
      </c>
      <c r="B1154" t="s">
        <v>4038</v>
      </c>
      <c r="C1154">
        <v>1</v>
      </c>
      <c r="D1154" t="s">
        <v>3171</v>
      </c>
      <c r="E1154">
        <v>0</v>
      </c>
      <c r="F1154" s="1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s="7">
        <v>36355</v>
      </c>
      <c r="B1155" t="s">
        <v>4038</v>
      </c>
      <c r="C1155">
        <v>2</v>
      </c>
      <c r="D1155" t="s">
        <v>3171</v>
      </c>
      <c r="E1155">
        <v>0</v>
      </c>
      <c r="F1155" s="1"/>
      <c r="H1155">
        <v>0</v>
      </c>
    </row>
    <row r="1156" spans="1:10">
      <c r="A1156" s="7">
        <v>36355</v>
      </c>
      <c r="B1156" t="s">
        <v>4038</v>
      </c>
      <c r="C1156">
        <v>3</v>
      </c>
      <c r="D1156" t="s">
        <v>3171</v>
      </c>
      <c r="E1156">
        <v>0</v>
      </c>
      <c r="F1156" s="1"/>
      <c r="H1156">
        <v>0</v>
      </c>
    </row>
    <row r="1157" spans="1:10">
      <c r="A1157" s="7">
        <v>36362</v>
      </c>
      <c r="B1157" t="s">
        <v>4038</v>
      </c>
      <c r="C1157">
        <v>1</v>
      </c>
      <c r="D1157" t="s">
        <v>3171</v>
      </c>
      <c r="E1157">
        <v>0</v>
      </c>
      <c r="F1157" s="1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7">
        <v>36362</v>
      </c>
      <c r="B1158" t="s">
        <v>4038</v>
      </c>
      <c r="C1158">
        <v>2</v>
      </c>
      <c r="D1158" t="s">
        <v>3171</v>
      </c>
      <c r="E1158">
        <v>0</v>
      </c>
      <c r="F1158" s="1"/>
      <c r="H1158">
        <v>0</v>
      </c>
    </row>
    <row r="1159" spans="1:10">
      <c r="A1159" s="7">
        <v>36362</v>
      </c>
      <c r="B1159" t="s">
        <v>4038</v>
      </c>
      <c r="C1159">
        <v>3</v>
      </c>
      <c r="D1159" t="s">
        <v>3171</v>
      </c>
      <c r="E1159">
        <v>0</v>
      </c>
      <c r="F1159" s="1"/>
      <c r="H1159">
        <v>0</v>
      </c>
    </row>
    <row r="1160" spans="1:10">
      <c r="A1160" s="7">
        <v>36369</v>
      </c>
      <c r="B1160" t="s">
        <v>4038</v>
      </c>
      <c r="C1160">
        <v>1</v>
      </c>
      <c r="D1160" t="s">
        <v>3171</v>
      </c>
      <c r="E1160">
        <v>0</v>
      </c>
      <c r="F1160" s="1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7">
        <v>36369</v>
      </c>
      <c r="B1161" t="s">
        <v>4038</v>
      </c>
      <c r="C1161">
        <v>2</v>
      </c>
      <c r="D1161" t="s">
        <v>3171</v>
      </c>
      <c r="E1161">
        <v>0</v>
      </c>
      <c r="F1161" s="1"/>
      <c r="H1161">
        <v>0</v>
      </c>
    </row>
    <row r="1162" spans="1:10">
      <c r="A1162" s="7">
        <v>36369</v>
      </c>
      <c r="B1162" t="s">
        <v>4038</v>
      </c>
      <c r="C1162">
        <v>3</v>
      </c>
      <c r="D1162" t="s">
        <v>3171</v>
      </c>
      <c r="E1162">
        <v>0</v>
      </c>
      <c r="F1162" s="1"/>
      <c r="H1162">
        <v>0</v>
      </c>
    </row>
    <row r="1163" spans="1:10">
      <c r="A1163" s="7">
        <v>36376</v>
      </c>
      <c r="B1163" t="s">
        <v>4038</v>
      </c>
      <c r="C1163">
        <v>1</v>
      </c>
      <c r="D1163" t="s">
        <v>3171</v>
      </c>
      <c r="E1163">
        <v>0</v>
      </c>
      <c r="F1163" s="1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7">
        <v>36376</v>
      </c>
      <c r="B1164" t="s">
        <v>4038</v>
      </c>
      <c r="C1164">
        <v>2</v>
      </c>
      <c r="D1164" t="s">
        <v>3171</v>
      </c>
      <c r="E1164">
        <v>0</v>
      </c>
      <c r="F1164" s="1"/>
      <c r="H1164">
        <v>0</v>
      </c>
    </row>
    <row r="1165" spans="1:10">
      <c r="A1165" s="7">
        <v>36376</v>
      </c>
      <c r="B1165" t="s">
        <v>4038</v>
      </c>
      <c r="C1165">
        <v>3</v>
      </c>
      <c r="D1165" t="s">
        <v>3171</v>
      </c>
      <c r="E1165">
        <v>0</v>
      </c>
      <c r="F1165" s="1"/>
      <c r="H1165">
        <v>0</v>
      </c>
    </row>
    <row r="1166" spans="1:10">
      <c r="A1166" s="7">
        <v>36383</v>
      </c>
      <c r="B1166" t="s">
        <v>4038</v>
      </c>
      <c r="C1166">
        <v>1</v>
      </c>
      <c r="D1166" t="s">
        <v>3171</v>
      </c>
      <c r="E1166">
        <v>0</v>
      </c>
      <c r="F1166" s="1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s="7">
        <v>36383</v>
      </c>
      <c r="B1167" t="s">
        <v>4038</v>
      </c>
      <c r="C1167">
        <v>2</v>
      </c>
      <c r="D1167" t="s">
        <v>3171</v>
      </c>
      <c r="E1167">
        <v>0</v>
      </c>
      <c r="F1167" s="1"/>
      <c r="H1167">
        <v>0</v>
      </c>
    </row>
    <row r="1168" spans="1:10">
      <c r="A1168" s="7">
        <v>36383</v>
      </c>
      <c r="B1168" t="s">
        <v>4038</v>
      </c>
      <c r="C1168">
        <v>3</v>
      </c>
      <c r="D1168" t="s">
        <v>3171</v>
      </c>
      <c r="E1168">
        <v>0</v>
      </c>
      <c r="F1168" s="1"/>
      <c r="H1168">
        <v>0</v>
      </c>
    </row>
    <row r="1169" spans="1:10">
      <c r="A1169" s="7">
        <v>36390</v>
      </c>
      <c r="B1169" t="s">
        <v>4038</v>
      </c>
      <c r="C1169">
        <v>1</v>
      </c>
      <c r="D1169" t="s">
        <v>3171</v>
      </c>
      <c r="E1169">
        <v>0</v>
      </c>
      <c r="F1169" s="1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s="7">
        <v>36390</v>
      </c>
      <c r="B1170" t="s">
        <v>4038</v>
      </c>
      <c r="C1170">
        <v>2</v>
      </c>
      <c r="D1170" t="s">
        <v>3171</v>
      </c>
      <c r="E1170">
        <v>0</v>
      </c>
      <c r="F1170" s="1"/>
      <c r="H1170">
        <v>0</v>
      </c>
    </row>
    <row r="1171" spans="1:10">
      <c r="A1171" s="7">
        <v>36390</v>
      </c>
      <c r="B1171" t="s">
        <v>4038</v>
      </c>
      <c r="C1171">
        <v>3</v>
      </c>
      <c r="D1171" t="s">
        <v>3171</v>
      </c>
      <c r="E1171">
        <v>0</v>
      </c>
      <c r="F1171" s="1"/>
      <c r="H1171">
        <v>0</v>
      </c>
    </row>
    <row r="1172" spans="1:10">
      <c r="A1172" s="7">
        <v>36308</v>
      </c>
      <c r="B1172" t="s">
        <v>4038</v>
      </c>
      <c r="C1172">
        <v>1</v>
      </c>
      <c r="D1172" t="s">
        <v>5889</v>
      </c>
      <c r="E1172">
        <v>3569.4</v>
      </c>
      <c r="F1172" s="1">
        <v>1986.3022504140699</v>
      </c>
      <c r="G1172">
        <v>1146.7921389685227</v>
      </c>
      <c r="H1172">
        <v>4115518.2</v>
      </c>
      <c r="I1172">
        <v>2290206.4947274225</v>
      </c>
      <c r="J1172">
        <v>1322251.3362307067</v>
      </c>
    </row>
    <row r="1173" spans="1:10">
      <c r="A1173" s="7">
        <v>36308</v>
      </c>
      <c r="B1173" t="s">
        <v>4038</v>
      </c>
      <c r="C1173">
        <v>2</v>
      </c>
      <c r="D1173" t="s">
        <v>5889</v>
      </c>
      <c r="E1173">
        <v>5354.1</v>
      </c>
      <c r="F1173" s="1"/>
      <c r="H1173">
        <v>6173277.2999999998</v>
      </c>
    </row>
    <row r="1174" spans="1:10">
      <c r="A1174" s="7">
        <v>36308</v>
      </c>
      <c r="B1174" t="s">
        <v>4038</v>
      </c>
      <c r="C1174">
        <v>3</v>
      </c>
      <c r="D1174" t="s">
        <v>5889</v>
      </c>
      <c r="E1174">
        <v>7535.4</v>
      </c>
      <c r="F1174" s="1"/>
      <c r="H1174">
        <v>8688316.1999999993</v>
      </c>
    </row>
    <row r="1175" spans="1:10">
      <c r="A1175" s="7">
        <v>36313</v>
      </c>
      <c r="B1175" t="s">
        <v>4038</v>
      </c>
      <c r="C1175">
        <v>1</v>
      </c>
      <c r="D1175" t="s">
        <v>5889</v>
      </c>
      <c r="E1175">
        <v>1593</v>
      </c>
      <c r="F1175" s="1">
        <v>597.81733623239813</v>
      </c>
      <c r="G1175">
        <v>345.15</v>
      </c>
      <c r="H1175">
        <v>1836729</v>
      </c>
      <c r="I1175">
        <v>689283.38867595489</v>
      </c>
      <c r="J1175">
        <v>397957.95</v>
      </c>
    </row>
    <row r="1176" spans="1:10">
      <c r="A1176" s="7">
        <v>36313</v>
      </c>
      <c r="B1176" t="s">
        <v>4038</v>
      </c>
      <c r="C1176">
        <v>2</v>
      </c>
      <c r="D1176" t="s">
        <v>5889</v>
      </c>
      <c r="E1176">
        <v>1035.45</v>
      </c>
      <c r="F1176" s="1"/>
      <c r="H1176">
        <v>1193873.8500000001</v>
      </c>
    </row>
    <row r="1177" spans="1:10">
      <c r="A1177" s="7">
        <v>36313</v>
      </c>
      <c r="B1177" t="s">
        <v>4038</v>
      </c>
      <c r="C1177">
        <v>3</v>
      </c>
      <c r="D1177" t="s">
        <v>5889</v>
      </c>
      <c r="E1177">
        <v>2230.1999999999998</v>
      </c>
      <c r="F1177" s="1"/>
      <c r="H1177">
        <v>2571420.6</v>
      </c>
    </row>
    <row r="1178" spans="1:10">
      <c r="A1178" s="7">
        <v>36320</v>
      </c>
      <c r="B1178" t="s">
        <v>4038</v>
      </c>
      <c r="C1178">
        <v>1</v>
      </c>
      <c r="D1178" t="s">
        <v>5889</v>
      </c>
      <c r="E1178">
        <v>6610.95</v>
      </c>
      <c r="F1178" s="1">
        <v>695.89368261250956</v>
      </c>
      <c r="G1178">
        <v>401.77440498369242</v>
      </c>
      <c r="H1178">
        <v>7622425.3499999996</v>
      </c>
      <c r="I1178">
        <v>802365.41605222353</v>
      </c>
      <c r="J1178">
        <v>463245.88894619734</v>
      </c>
    </row>
    <row r="1179" spans="1:10">
      <c r="A1179" s="7">
        <v>36320</v>
      </c>
      <c r="B1179" t="s">
        <v>4038</v>
      </c>
      <c r="C1179">
        <v>2</v>
      </c>
      <c r="D1179" t="s">
        <v>5889</v>
      </c>
      <c r="E1179">
        <v>7566.75</v>
      </c>
      <c r="F1179" s="1"/>
      <c r="H1179">
        <v>8724462.75</v>
      </c>
    </row>
    <row r="1180" spans="1:10">
      <c r="A1180" s="7">
        <v>36320</v>
      </c>
      <c r="B1180" t="s">
        <v>4038</v>
      </c>
      <c r="C1180">
        <v>3</v>
      </c>
      <c r="D1180" t="s">
        <v>5889</v>
      </c>
      <c r="E1180">
        <v>6212.7</v>
      </c>
      <c r="F1180" s="1"/>
      <c r="H1180">
        <v>7163243.0999999996</v>
      </c>
    </row>
    <row r="1181" spans="1:10">
      <c r="A1181" s="7">
        <v>36327</v>
      </c>
      <c r="B1181" t="s">
        <v>4038</v>
      </c>
      <c r="C1181">
        <v>1</v>
      </c>
      <c r="D1181" t="s">
        <v>5889</v>
      </c>
      <c r="E1181">
        <v>3470.25</v>
      </c>
      <c r="F1181" s="1">
        <v>1114.427181335775</v>
      </c>
      <c r="G1181">
        <v>643.41483313644562</v>
      </c>
      <c r="H1181">
        <v>4001198.25</v>
      </c>
      <c r="I1181">
        <v>1284934.5400801485</v>
      </c>
      <c r="J1181">
        <v>741857.30260632175</v>
      </c>
    </row>
    <row r="1182" spans="1:10">
      <c r="A1182" s="7">
        <v>36327</v>
      </c>
      <c r="B1182" t="s">
        <v>4038</v>
      </c>
      <c r="C1182">
        <v>2</v>
      </c>
      <c r="D1182" t="s">
        <v>5889</v>
      </c>
      <c r="E1182">
        <v>4164.3</v>
      </c>
      <c r="F1182" s="1"/>
      <c r="H1182">
        <v>4801437.9000000004</v>
      </c>
    </row>
    <row r="1183" spans="1:10">
      <c r="A1183" s="7">
        <v>36327</v>
      </c>
      <c r="B1183" t="s">
        <v>4038</v>
      </c>
      <c r="C1183">
        <v>3</v>
      </c>
      <c r="D1183" t="s">
        <v>5889</v>
      </c>
      <c r="E1183">
        <v>5651.55</v>
      </c>
      <c r="F1183" s="1"/>
      <c r="H1183">
        <v>6516237.1500000004</v>
      </c>
    </row>
    <row r="1184" spans="1:10">
      <c r="A1184" s="7">
        <v>36334</v>
      </c>
      <c r="B1184" t="s">
        <v>4038</v>
      </c>
      <c r="C1184">
        <v>1</v>
      </c>
      <c r="D1184" t="s">
        <v>5889</v>
      </c>
      <c r="E1184">
        <v>4221.45</v>
      </c>
      <c r="F1184" s="1">
        <v>565.08480115819771</v>
      </c>
      <c r="G1184">
        <v>326.25186206365163</v>
      </c>
      <c r="H1184">
        <v>4867331.8499999996</v>
      </c>
      <c r="I1184">
        <v>651542.77573540201</v>
      </c>
      <c r="J1184">
        <v>376168.39695939032</v>
      </c>
    </row>
    <row r="1185" spans="1:10">
      <c r="A1185" s="7">
        <v>36334</v>
      </c>
      <c r="B1185" t="s">
        <v>4038</v>
      </c>
      <c r="C1185">
        <v>2</v>
      </c>
      <c r="D1185" t="s">
        <v>5889</v>
      </c>
      <c r="E1185">
        <v>3106.35</v>
      </c>
      <c r="F1185" s="1"/>
      <c r="H1185">
        <v>3581621.55</v>
      </c>
    </row>
    <row r="1186" spans="1:10">
      <c r="A1186" s="7">
        <v>36334</v>
      </c>
      <c r="B1186" t="s">
        <v>4038</v>
      </c>
      <c r="C1186">
        <v>3</v>
      </c>
      <c r="D1186" t="s">
        <v>5889</v>
      </c>
      <c r="E1186">
        <v>3504.6</v>
      </c>
      <c r="F1186" s="1"/>
      <c r="H1186">
        <v>4040803.8</v>
      </c>
    </row>
    <row r="1187" spans="1:10">
      <c r="A1187" s="7">
        <v>36341</v>
      </c>
      <c r="B1187" t="s">
        <v>4038</v>
      </c>
      <c r="C1187">
        <v>1</v>
      </c>
      <c r="D1187" t="s">
        <v>5889</v>
      </c>
      <c r="E1187">
        <v>1194.75</v>
      </c>
      <c r="F1187" s="1">
        <v>365.00215410323267</v>
      </c>
      <c r="G1187">
        <v>210.73409192629467</v>
      </c>
      <c r="H1187">
        <v>1377546.75</v>
      </c>
      <c r="I1187">
        <v>420847.48368102725</v>
      </c>
      <c r="J1187">
        <v>242976.40799101774</v>
      </c>
    </row>
    <row r="1188" spans="1:10">
      <c r="A1188" s="7">
        <v>36341</v>
      </c>
      <c r="B1188" t="s">
        <v>4038</v>
      </c>
      <c r="C1188">
        <v>2</v>
      </c>
      <c r="D1188" t="s">
        <v>5889</v>
      </c>
      <c r="E1188">
        <v>716.85</v>
      </c>
      <c r="F1188" s="1"/>
      <c r="H1188">
        <v>826528.05</v>
      </c>
    </row>
    <row r="1189" spans="1:10">
      <c r="A1189" s="7">
        <v>36341</v>
      </c>
      <c r="B1189" t="s">
        <v>4038</v>
      </c>
      <c r="C1189">
        <v>3</v>
      </c>
      <c r="D1189" t="s">
        <v>5889</v>
      </c>
      <c r="E1189">
        <v>1433.7</v>
      </c>
      <c r="F1189" s="1"/>
      <c r="H1189">
        <v>1653056.1</v>
      </c>
    </row>
    <row r="1190" spans="1:10">
      <c r="A1190" s="7">
        <v>36348</v>
      </c>
      <c r="B1190" t="s">
        <v>4038</v>
      </c>
      <c r="C1190">
        <v>1</v>
      </c>
      <c r="D1190" t="s">
        <v>5889</v>
      </c>
      <c r="E1190">
        <v>4540.05</v>
      </c>
      <c r="F1190" s="1">
        <v>695.89368261250809</v>
      </c>
      <c r="G1190">
        <v>401.77440498369157</v>
      </c>
      <c r="H1190">
        <v>6537672</v>
      </c>
      <c r="I1190">
        <v>1002086.9029620136</v>
      </c>
      <c r="J1190">
        <v>578555.14317651698</v>
      </c>
    </row>
    <row r="1191" spans="1:10">
      <c r="A1191" s="7">
        <v>36348</v>
      </c>
      <c r="B1191" t="s">
        <v>4038</v>
      </c>
      <c r="C1191">
        <v>2</v>
      </c>
      <c r="D1191" t="s">
        <v>5889</v>
      </c>
      <c r="E1191">
        <v>5894.1</v>
      </c>
      <c r="F1191" s="1"/>
      <c r="H1191">
        <v>8487504</v>
      </c>
    </row>
    <row r="1192" spans="1:10">
      <c r="A1192" s="7">
        <v>36348</v>
      </c>
      <c r="B1192" t="s">
        <v>4038</v>
      </c>
      <c r="C1192">
        <v>3</v>
      </c>
      <c r="D1192" t="s">
        <v>5889</v>
      </c>
      <c r="E1192">
        <v>5495.85</v>
      </c>
      <c r="F1192" s="1"/>
      <c r="H1192">
        <v>7914023.9999999991</v>
      </c>
    </row>
    <row r="1193" spans="1:10">
      <c r="A1193" s="7">
        <v>36355</v>
      </c>
      <c r="B1193" t="s">
        <v>4038</v>
      </c>
      <c r="C1193">
        <v>1</v>
      </c>
      <c r="D1193" t="s">
        <v>5889</v>
      </c>
      <c r="E1193">
        <v>6531.3</v>
      </c>
      <c r="F1193" s="1">
        <v>1270.2447884167839</v>
      </c>
      <c r="G1193">
        <v>733.37617052914948</v>
      </c>
      <c r="H1193">
        <v>9405072</v>
      </c>
      <c r="I1193">
        <v>1829152.4953201688</v>
      </c>
      <c r="J1193">
        <v>1056061.6855619752</v>
      </c>
    </row>
    <row r="1194" spans="1:10">
      <c r="A1194" s="7">
        <v>36355</v>
      </c>
      <c r="B1194" t="s">
        <v>4038</v>
      </c>
      <c r="C1194">
        <v>2</v>
      </c>
      <c r="D1194" t="s">
        <v>5889</v>
      </c>
      <c r="E1194">
        <v>6292.35</v>
      </c>
      <c r="F1194" s="1"/>
      <c r="H1194">
        <v>9060984</v>
      </c>
    </row>
    <row r="1195" spans="1:10">
      <c r="A1195" s="7">
        <v>36355</v>
      </c>
      <c r="B1195" t="s">
        <v>4038</v>
      </c>
      <c r="C1195">
        <v>3</v>
      </c>
      <c r="D1195" t="s">
        <v>5889</v>
      </c>
      <c r="E1195">
        <v>4221.45</v>
      </c>
      <c r="F1195" s="1"/>
      <c r="H1195">
        <v>6078888</v>
      </c>
    </row>
    <row r="1196" spans="1:10">
      <c r="A1196" s="7">
        <v>36362</v>
      </c>
      <c r="B1196" t="s">
        <v>4038</v>
      </c>
      <c r="C1196">
        <v>1</v>
      </c>
      <c r="D1196" t="s">
        <v>5889</v>
      </c>
      <c r="E1196">
        <v>7407.45</v>
      </c>
      <c r="F1196" s="1">
        <v>6076.5868427514497</v>
      </c>
      <c r="G1196">
        <v>3508.3190494166879</v>
      </c>
      <c r="H1196">
        <v>10666728</v>
      </c>
      <c r="I1196">
        <v>8750285.0535620917</v>
      </c>
      <c r="J1196">
        <v>5051979.4311600327</v>
      </c>
    </row>
    <row r="1197" spans="1:10">
      <c r="A1197" s="7">
        <v>36362</v>
      </c>
      <c r="B1197" t="s">
        <v>4038</v>
      </c>
      <c r="C1197">
        <v>2</v>
      </c>
      <c r="D1197" t="s">
        <v>5889</v>
      </c>
      <c r="E1197">
        <v>9000.4500000000007</v>
      </c>
      <c r="F1197" s="1"/>
      <c r="H1197">
        <v>12960647.999999998</v>
      </c>
    </row>
    <row r="1198" spans="1:10">
      <c r="A1198" s="7">
        <v>36362</v>
      </c>
      <c r="B1198" t="s">
        <v>4038</v>
      </c>
      <c r="C1198">
        <v>3</v>
      </c>
      <c r="D1198" t="s">
        <v>5889</v>
      </c>
      <c r="E1198">
        <v>18638.099999999999</v>
      </c>
      <c r="F1198" s="1"/>
      <c r="H1198">
        <v>26838864.000000004</v>
      </c>
    </row>
    <row r="1199" spans="1:10">
      <c r="A1199" s="7">
        <v>36369</v>
      </c>
      <c r="B1199" t="s">
        <v>4038</v>
      </c>
      <c r="C1199">
        <v>1</v>
      </c>
      <c r="D1199" t="s">
        <v>5889</v>
      </c>
      <c r="E1199">
        <v>7248.15</v>
      </c>
      <c r="F1199" s="1">
        <v>1636.8672525589852</v>
      </c>
      <c r="G1199">
        <v>945.04574889261335</v>
      </c>
      <c r="H1199">
        <v>8371613.2500000009</v>
      </c>
      <c r="I1199">
        <v>1890581.6767056277</v>
      </c>
      <c r="J1199">
        <v>1091527.8399709682</v>
      </c>
    </row>
    <row r="1200" spans="1:10">
      <c r="A1200" s="7">
        <v>36369</v>
      </c>
      <c r="B1200" t="s">
        <v>4038</v>
      </c>
      <c r="C1200">
        <v>2</v>
      </c>
      <c r="D1200" t="s">
        <v>5889</v>
      </c>
      <c r="E1200">
        <v>9080.1</v>
      </c>
      <c r="F1200" s="1"/>
      <c r="H1200">
        <v>10487515.5</v>
      </c>
    </row>
    <row r="1201" spans="1:10">
      <c r="A1201" s="7">
        <v>36369</v>
      </c>
      <c r="B1201" t="s">
        <v>4038</v>
      </c>
      <c r="C1201">
        <v>3</v>
      </c>
      <c r="D1201" t="s">
        <v>5889</v>
      </c>
      <c r="E1201">
        <v>5814.45</v>
      </c>
      <c r="F1201" s="1"/>
      <c r="H1201">
        <v>6715689.75</v>
      </c>
    </row>
    <row r="1202" spans="1:10">
      <c r="A1202" s="7">
        <v>36376</v>
      </c>
      <c r="B1202" t="s">
        <v>4038</v>
      </c>
      <c r="C1202">
        <v>1</v>
      </c>
      <c r="D1202" t="s">
        <v>5889</v>
      </c>
      <c r="E1202">
        <v>15213.15</v>
      </c>
      <c r="F1202" s="1">
        <v>2230.6740567595257</v>
      </c>
      <c r="G1202">
        <v>1287.8802671444269</v>
      </c>
      <c r="H1202">
        <v>21937362.300000001</v>
      </c>
      <c r="I1202">
        <v>3216631.9898472363</v>
      </c>
      <c r="J1202">
        <v>1857123.3452222636</v>
      </c>
    </row>
    <row r="1203" spans="1:10">
      <c r="A1203" s="7">
        <v>36376</v>
      </c>
      <c r="B1203" t="s">
        <v>4038</v>
      </c>
      <c r="C1203">
        <v>2</v>
      </c>
      <c r="D1203" t="s">
        <v>5889</v>
      </c>
      <c r="E1203">
        <v>10752.75</v>
      </c>
      <c r="F1203" s="1"/>
      <c r="H1203">
        <v>15505465.5</v>
      </c>
    </row>
    <row r="1204" spans="1:10">
      <c r="A1204" s="7">
        <v>36376</v>
      </c>
      <c r="B1204" t="s">
        <v>4038</v>
      </c>
      <c r="C1204">
        <v>3</v>
      </c>
      <c r="D1204" t="s">
        <v>5889</v>
      </c>
      <c r="E1204">
        <v>12903.3</v>
      </c>
      <c r="F1204" s="1"/>
      <c r="H1204">
        <v>18606558.600000001</v>
      </c>
    </row>
    <row r="1205" spans="1:10">
      <c r="A1205" s="7">
        <v>36383</v>
      </c>
      <c r="B1205" t="s">
        <v>4038</v>
      </c>
      <c r="C1205">
        <v>1</v>
      </c>
      <c r="D1205" t="s">
        <v>5889</v>
      </c>
      <c r="E1205">
        <v>6531.3</v>
      </c>
      <c r="F1205" s="1">
        <v>518.23532540729059</v>
      </c>
      <c r="G1205">
        <v>299.20330462747256</v>
      </c>
      <c r="H1205">
        <v>9418134.5999999996</v>
      </c>
      <c r="I1205">
        <v>747295.33923731267</v>
      </c>
      <c r="J1205">
        <v>431451.16527281521</v>
      </c>
    </row>
    <row r="1206" spans="1:10">
      <c r="A1206" s="7">
        <v>36383</v>
      </c>
      <c r="B1206" t="s">
        <v>4038</v>
      </c>
      <c r="C1206">
        <v>2</v>
      </c>
      <c r="D1206" t="s">
        <v>5889</v>
      </c>
      <c r="E1206">
        <v>5495.85</v>
      </c>
      <c r="F1206" s="1"/>
      <c r="H1206">
        <v>7925015.6999999993</v>
      </c>
    </row>
    <row r="1207" spans="1:10">
      <c r="A1207" s="7">
        <v>36383</v>
      </c>
      <c r="B1207" t="s">
        <v>4038</v>
      </c>
      <c r="C1207">
        <v>3</v>
      </c>
      <c r="D1207" t="s">
        <v>5889</v>
      </c>
      <c r="E1207">
        <v>5973.75</v>
      </c>
      <c r="F1207" s="1"/>
      <c r="H1207">
        <v>8614147.5</v>
      </c>
    </row>
    <row r="1208" spans="1:10">
      <c r="A1208" s="7">
        <v>36390</v>
      </c>
      <c r="B1208" t="s">
        <v>4038</v>
      </c>
      <c r="C1208">
        <v>1</v>
      </c>
      <c r="D1208" t="s">
        <v>5889</v>
      </c>
      <c r="E1208">
        <v>12393.75</v>
      </c>
      <c r="F1208" s="1">
        <v>2677.6619670899463</v>
      </c>
      <c r="G1208">
        <v>1545.9488574982033</v>
      </c>
      <c r="H1208">
        <v>17871787.5</v>
      </c>
      <c r="I1208">
        <v>3861188.5565437018</v>
      </c>
      <c r="J1208">
        <v>2229258.2525124089</v>
      </c>
    </row>
    <row r="1209" spans="1:10">
      <c r="A1209" s="7">
        <v>36390</v>
      </c>
      <c r="B1209" t="s">
        <v>4038</v>
      </c>
      <c r="C1209">
        <v>2</v>
      </c>
      <c r="D1209" t="s">
        <v>5889</v>
      </c>
      <c r="E1209">
        <v>14971.65</v>
      </c>
      <c r="F1209" s="1"/>
      <c r="H1209">
        <v>21589119.300000001</v>
      </c>
    </row>
    <row r="1210" spans="1:10">
      <c r="A1210" s="7">
        <v>36390</v>
      </c>
      <c r="B1210" t="s">
        <v>4038</v>
      </c>
      <c r="C1210">
        <v>3</v>
      </c>
      <c r="D1210" t="s">
        <v>5889</v>
      </c>
      <c r="E1210">
        <v>9617.5499999999993</v>
      </c>
      <c r="F1210" s="1"/>
      <c r="H1210">
        <v>13868507.100000001</v>
      </c>
    </row>
    <row r="1211" spans="1:10">
      <c r="A1211" s="7">
        <v>36308</v>
      </c>
      <c r="B1211" t="s">
        <v>4038</v>
      </c>
      <c r="C1211">
        <v>1</v>
      </c>
      <c r="D1211" t="s">
        <v>3266</v>
      </c>
      <c r="E1211">
        <v>0</v>
      </c>
      <c r="F1211" s="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 s="7">
        <v>36308</v>
      </c>
      <c r="B1212" t="s">
        <v>4038</v>
      </c>
      <c r="C1212">
        <v>2</v>
      </c>
      <c r="D1212" t="s">
        <v>3266</v>
      </c>
      <c r="E1212">
        <v>0</v>
      </c>
      <c r="F1212" s="1"/>
      <c r="H1212">
        <v>0</v>
      </c>
    </row>
    <row r="1213" spans="1:10">
      <c r="A1213" s="7">
        <v>36308</v>
      </c>
      <c r="B1213" t="s">
        <v>4038</v>
      </c>
      <c r="C1213">
        <v>3</v>
      </c>
      <c r="D1213" t="s">
        <v>3266</v>
      </c>
      <c r="E1213">
        <v>0</v>
      </c>
      <c r="F1213" s="1"/>
      <c r="H1213">
        <v>0</v>
      </c>
    </row>
    <row r="1214" spans="1:10">
      <c r="A1214" s="7">
        <v>36313</v>
      </c>
      <c r="B1214" t="s">
        <v>4038</v>
      </c>
      <c r="C1214">
        <v>1</v>
      </c>
      <c r="D1214" t="s">
        <v>3266</v>
      </c>
      <c r="E1214">
        <v>0</v>
      </c>
      <c r="F1214" s="1">
        <v>367.88759152762947</v>
      </c>
      <c r="G1214">
        <v>212.4</v>
      </c>
      <c r="H1214">
        <v>0</v>
      </c>
      <c r="I1214">
        <v>0</v>
      </c>
      <c r="J1214">
        <v>0</v>
      </c>
    </row>
    <row r="1215" spans="1:10">
      <c r="A1215" s="7">
        <v>36313</v>
      </c>
      <c r="B1215" t="s">
        <v>4038</v>
      </c>
      <c r="C1215">
        <v>2</v>
      </c>
      <c r="D1215" t="s">
        <v>3266</v>
      </c>
      <c r="E1215">
        <v>0</v>
      </c>
      <c r="F1215" s="1"/>
      <c r="H1215">
        <v>0</v>
      </c>
    </row>
    <row r="1216" spans="1:10">
      <c r="A1216" s="7">
        <v>36313</v>
      </c>
      <c r="B1216" t="s">
        <v>4038</v>
      </c>
      <c r="C1216">
        <v>3</v>
      </c>
      <c r="D1216" t="s">
        <v>3266</v>
      </c>
      <c r="E1216">
        <v>637.20000000000005</v>
      </c>
      <c r="F1216" s="1"/>
      <c r="H1216">
        <v>0</v>
      </c>
    </row>
    <row r="1217" spans="1:10">
      <c r="A1217" s="7">
        <v>36320</v>
      </c>
      <c r="B1217" t="s">
        <v>4038</v>
      </c>
      <c r="C1217">
        <v>1</v>
      </c>
      <c r="D1217" t="s">
        <v>3266</v>
      </c>
      <c r="E1217">
        <v>2309.85</v>
      </c>
      <c r="F1217" s="1">
        <v>637.20000000000005</v>
      </c>
      <c r="G1217">
        <v>367.88759152762952</v>
      </c>
      <c r="H1217">
        <v>0</v>
      </c>
      <c r="I1217">
        <v>0</v>
      </c>
      <c r="J1217">
        <v>0</v>
      </c>
    </row>
    <row r="1218" spans="1:10">
      <c r="A1218" s="7">
        <v>36320</v>
      </c>
      <c r="B1218" t="s">
        <v>4038</v>
      </c>
      <c r="C1218">
        <v>2</v>
      </c>
      <c r="D1218" t="s">
        <v>3266</v>
      </c>
      <c r="E1218">
        <v>1035.45</v>
      </c>
      <c r="F1218" s="1"/>
      <c r="H1218">
        <v>0</v>
      </c>
    </row>
    <row r="1219" spans="1:10">
      <c r="A1219" s="7">
        <v>36320</v>
      </c>
      <c r="B1219" t="s">
        <v>4038</v>
      </c>
      <c r="C1219">
        <v>3</v>
      </c>
      <c r="D1219" t="s">
        <v>3266</v>
      </c>
      <c r="E1219">
        <v>1672.65</v>
      </c>
      <c r="F1219" s="1"/>
      <c r="H1219">
        <v>0</v>
      </c>
    </row>
    <row r="1220" spans="1:10">
      <c r="A1220" s="7">
        <v>36327</v>
      </c>
      <c r="B1220" t="s">
        <v>4038</v>
      </c>
      <c r="C1220">
        <v>1</v>
      </c>
      <c r="D1220" t="s">
        <v>3266</v>
      </c>
      <c r="E1220">
        <v>10609.05</v>
      </c>
      <c r="F1220" s="1">
        <v>1375.0547725454428</v>
      </c>
      <c r="G1220">
        <v>793.88824307959112</v>
      </c>
      <c r="H1220">
        <v>0</v>
      </c>
      <c r="I1220">
        <v>0</v>
      </c>
      <c r="J1220">
        <v>0</v>
      </c>
    </row>
    <row r="1221" spans="1:10">
      <c r="A1221" s="7">
        <v>36327</v>
      </c>
      <c r="B1221" t="s">
        <v>4038</v>
      </c>
      <c r="C1221">
        <v>2</v>
      </c>
      <c r="D1221" t="s">
        <v>3266</v>
      </c>
      <c r="E1221">
        <v>12492.9</v>
      </c>
      <c r="F1221" s="1"/>
      <c r="H1221">
        <v>0</v>
      </c>
    </row>
    <row r="1222" spans="1:10">
      <c r="A1222" s="7">
        <v>36327</v>
      </c>
      <c r="B1222" t="s">
        <v>4038</v>
      </c>
      <c r="C1222">
        <v>3</v>
      </c>
      <c r="D1222" t="s">
        <v>3266</v>
      </c>
      <c r="E1222">
        <v>9815.85</v>
      </c>
      <c r="F1222" s="1"/>
      <c r="H1222">
        <v>0</v>
      </c>
    </row>
    <row r="1223" spans="1:10">
      <c r="A1223" s="7">
        <v>36334</v>
      </c>
      <c r="B1223" t="s">
        <v>4038</v>
      </c>
      <c r="C1223">
        <v>1</v>
      </c>
      <c r="D1223" t="s">
        <v>3266</v>
      </c>
      <c r="E1223">
        <v>34169.85</v>
      </c>
      <c r="F1223" s="1">
        <v>27489.752558180659</v>
      </c>
      <c r="G1223">
        <v>15871.216039421808</v>
      </c>
      <c r="H1223">
        <v>0</v>
      </c>
      <c r="I1223">
        <v>0</v>
      </c>
      <c r="J1223">
        <v>0</v>
      </c>
    </row>
    <row r="1224" spans="1:10">
      <c r="A1224" s="7">
        <v>36334</v>
      </c>
      <c r="B1224" t="s">
        <v>4038</v>
      </c>
      <c r="C1224">
        <v>2</v>
      </c>
      <c r="D1224" t="s">
        <v>3266</v>
      </c>
      <c r="E1224">
        <v>50737.05</v>
      </c>
      <c r="F1224" s="1"/>
      <c r="H1224">
        <v>0</v>
      </c>
    </row>
    <row r="1225" spans="1:10">
      <c r="A1225" s="7">
        <v>36334</v>
      </c>
      <c r="B1225" t="s">
        <v>4038</v>
      </c>
      <c r="C1225">
        <v>3</v>
      </c>
      <c r="D1225" t="s">
        <v>3266</v>
      </c>
      <c r="E1225">
        <v>87853.95</v>
      </c>
      <c r="F1225" s="1"/>
      <c r="H1225">
        <v>0</v>
      </c>
    </row>
    <row r="1226" spans="1:10">
      <c r="A1226" s="7">
        <v>36341</v>
      </c>
      <c r="B1226" t="s">
        <v>4038</v>
      </c>
      <c r="C1226">
        <v>1</v>
      </c>
      <c r="D1226" t="s">
        <v>3266</v>
      </c>
      <c r="E1226">
        <v>90482.4</v>
      </c>
      <c r="F1226" s="1">
        <v>12133.059515122319</v>
      </c>
      <c r="G1226">
        <v>7005.0251771496214</v>
      </c>
      <c r="H1226">
        <v>0</v>
      </c>
      <c r="I1226">
        <v>0</v>
      </c>
      <c r="J1226">
        <v>0</v>
      </c>
    </row>
    <row r="1227" spans="1:10">
      <c r="A1227" s="7">
        <v>36341</v>
      </c>
      <c r="B1227" t="s">
        <v>4038</v>
      </c>
      <c r="C1227">
        <v>2</v>
      </c>
      <c r="D1227" t="s">
        <v>3266</v>
      </c>
      <c r="E1227">
        <v>100359</v>
      </c>
      <c r="F1227" s="1"/>
      <c r="H1227">
        <v>0</v>
      </c>
    </row>
    <row r="1228" spans="1:10">
      <c r="A1228" s="7">
        <v>36341</v>
      </c>
      <c r="B1228" t="s">
        <v>4038</v>
      </c>
      <c r="C1228">
        <v>3</v>
      </c>
      <c r="D1228" t="s">
        <v>3266</v>
      </c>
      <c r="E1228">
        <v>114616.35</v>
      </c>
      <c r="F1228" s="1"/>
      <c r="H1228">
        <v>0</v>
      </c>
    </row>
    <row r="1229" spans="1:10">
      <c r="A1229" s="7">
        <v>36348</v>
      </c>
      <c r="B1229" t="s">
        <v>4038</v>
      </c>
      <c r="C1229">
        <v>1</v>
      </c>
      <c r="D1229" t="s">
        <v>3266</v>
      </c>
      <c r="E1229">
        <v>130307.4</v>
      </c>
      <c r="F1229" s="1">
        <v>40295.579720578542</v>
      </c>
      <c r="G1229">
        <v>23264.663798828049</v>
      </c>
      <c r="H1229">
        <v>0</v>
      </c>
      <c r="I1229">
        <v>0</v>
      </c>
      <c r="J1229">
        <v>0</v>
      </c>
    </row>
    <row r="1230" spans="1:10">
      <c r="A1230" s="7">
        <v>36348</v>
      </c>
      <c r="B1230" t="s">
        <v>4038</v>
      </c>
      <c r="C1230">
        <v>2</v>
      </c>
      <c r="D1230" t="s">
        <v>3266</v>
      </c>
      <c r="E1230">
        <v>145281.60000000001</v>
      </c>
      <c r="F1230" s="1"/>
      <c r="H1230">
        <v>0</v>
      </c>
    </row>
    <row r="1231" spans="1:10">
      <c r="A1231" s="7">
        <v>36348</v>
      </c>
      <c r="B1231" t="s">
        <v>4038</v>
      </c>
      <c r="C1231">
        <v>3</v>
      </c>
      <c r="D1231" t="s">
        <v>3266</v>
      </c>
      <c r="E1231">
        <v>69215.850000000006</v>
      </c>
      <c r="F1231" s="1"/>
      <c r="H1231">
        <v>0</v>
      </c>
    </row>
    <row r="1232" spans="1:10">
      <c r="A1232" s="7">
        <v>36355</v>
      </c>
      <c r="B1232" t="s">
        <v>4038</v>
      </c>
      <c r="C1232">
        <v>1</v>
      </c>
      <c r="D1232" t="s">
        <v>3266</v>
      </c>
      <c r="E1232">
        <v>42453.45</v>
      </c>
      <c r="F1232" s="1">
        <v>1403.1367297950715</v>
      </c>
      <c r="G1232">
        <v>810.10136865703578</v>
      </c>
      <c r="H1232">
        <v>0</v>
      </c>
      <c r="I1232">
        <v>0</v>
      </c>
      <c r="J1232">
        <v>0</v>
      </c>
    </row>
    <row r="1233" spans="1:10">
      <c r="A1233" s="7">
        <v>36355</v>
      </c>
      <c r="B1233" t="s">
        <v>4038</v>
      </c>
      <c r="C1233">
        <v>2</v>
      </c>
      <c r="D1233" t="s">
        <v>3266</v>
      </c>
      <c r="E1233">
        <v>40063.949999999997</v>
      </c>
      <c r="F1233" s="1"/>
      <c r="H1233">
        <v>0</v>
      </c>
    </row>
    <row r="1234" spans="1:10">
      <c r="A1234" s="7">
        <v>36355</v>
      </c>
      <c r="B1234" t="s">
        <v>4038</v>
      </c>
      <c r="C1234">
        <v>3</v>
      </c>
      <c r="D1234" t="s">
        <v>3266</v>
      </c>
      <c r="E1234">
        <v>39984.300000000003</v>
      </c>
      <c r="F1234" s="1"/>
      <c r="H1234">
        <v>0</v>
      </c>
    </row>
    <row r="1235" spans="1:10">
      <c r="A1235" s="7">
        <v>36362</v>
      </c>
      <c r="B1235" t="s">
        <v>4038</v>
      </c>
      <c r="C1235">
        <v>1</v>
      </c>
      <c r="D1235" t="s">
        <v>3266</v>
      </c>
      <c r="E1235">
        <v>5655.15</v>
      </c>
      <c r="F1235" s="1">
        <v>773.60340129810686</v>
      </c>
      <c r="G1235">
        <v>446.64013198547212</v>
      </c>
      <c r="H1235">
        <v>0</v>
      </c>
      <c r="I1235">
        <v>0</v>
      </c>
      <c r="J1235">
        <v>0</v>
      </c>
    </row>
    <row r="1236" spans="1:10">
      <c r="A1236" s="7">
        <v>36362</v>
      </c>
      <c r="B1236" t="s">
        <v>4038</v>
      </c>
      <c r="C1236">
        <v>2</v>
      </c>
      <c r="D1236" t="s">
        <v>3266</v>
      </c>
      <c r="E1236">
        <v>6133.05</v>
      </c>
      <c r="F1236" s="1"/>
      <c r="H1236">
        <v>0</v>
      </c>
    </row>
    <row r="1237" spans="1:10">
      <c r="A1237" s="7">
        <v>36362</v>
      </c>
      <c r="B1237" t="s">
        <v>4038</v>
      </c>
      <c r="C1237">
        <v>3</v>
      </c>
      <c r="D1237" t="s">
        <v>3266</v>
      </c>
      <c r="E1237">
        <v>7168.5</v>
      </c>
      <c r="F1237" s="1"/>
      <c r="H1237">
        <v>0</v>
      </c>
    </row>
    <row r="1238" spans="1:10">
      <c r="A1238" s="7">
        <v>36369</v>
      </c>
      <c r="B1238" t="s">
        <v>4038</v>
      </c>
      <c r="C1238">
        <v>1</v>
      </c>
      <c r="D1238" t="s">
        <v>3266</v>
      </c>
      <c r="E1238">
        <v>2628.45</v>
      </c>
      <c r="F1238" s="1">
        <v>229.92974470476847</v>
      </c>
      <c r="G1238">
        <v>132.75</v>
      </c>
      <c r="H1238">
        <v>0</v>
      </c>
      <c r="I1238">
        <v>0</v>
      </c>
      <c r="J1238">
        <v>0</v>
      </c>
    </row>
    <row r="1239" spans="1:10">
      <c r="A1239" s="7">
        <v>36369</v>
      </c>
      <c r="B1239" t="s">
        <v>4038</v>
      </c>
      <c r="C1239">
        <v>2</v>
      </c>
      <c r="D1239" t="s">
        <v>3266</v>
      </c>
      <c r="E1239">
        <v>3026.7</v>
      </c>
      <c r="F1239" s="1"/>
      <c r="H1239">
        <v>0</v>
      </c>
    </row>
    <row r="1240" spans="1:10">
      <c r="A1240" s="7">
        <v>36369</v>
      </c>
      <c r="B1240" t="s">
        <v>4038</v>
      </c>
      <c r="C1240">
        <v>3</v>
      </c>
      <c r="D1240" t="s">
        <v>3266</v>
      </c>
      <c r="E1240">
        <v>2628.45</v>
      </c>
      <c r="F1240" s="1"/>
      <c r="H1240">
        <v>0</v>
      </c>
    </row>
    <row r="1241" spans="1:10">
      <c r="A1241" s="7">
        <v>36376</v>
      </c>
      <c r="B1241" t="s">
        <v>4038</v>
      </c>
      <c r="C1241">
        <v>1</v>
      </c>
      <c r="D1241" t="s">
        <v>3266</v>
      </c>
      <c r="E1241">
        <v>4380.75</v>
      </c>
      <c r="F1241" s="1">
        <v>1774.4856909820378</v>
      </c>
      <c r="G1241">
        <v>1024.4997913616187</v>
      </c>
      <c r="H1241">
        <v>0</v>
      </c>
      <c r="I1241">
        <v>0</v>
      </c>
      <c r="J1241">
        <v>0</v>
      </c>
    </row>
    <row r="1242" spans="1:10">
      <c r="A1242" s="7">
        <v>36376</v>
      </c>
      <c r="B1242" t="s">
        <v>4038</v>
      </c>
      <c r="C1242">
        <v>2</v>
      </c>
      <c r="D1242" t="s">
        <v>3266</v>
      </c>
      <c r="E1242">
        <v>1194.75</v>
      </c>
      <c r="F1242" s="1"/>
      <c r="H1242">
        <v>0</v>
      </c>
    </row>
    <row r="1243" spans="1:10">
      <c r="A1243" s="7">
        <v>36376</v>
      </c>
      <c r="B1243" t="s">
        <v>4038</v>
      </c>
      <c r="C1243">
        <v>3</v>
      </c>
      <c r="D1243" t="s">
        <v>3266</v>
      </c>
      <c r="E1243">
        <v>4141.8</v>
      </c>
      <c r="F1243" s="1"/>
      <c r="H1243">
        <v>0</v>
      </c>
    </row>
    <row r="1244" spans="1:10">
      <c r="A1244" s="7">
        <v>36383</v>
      </c>
      <c r="B1244" t="s">
        <v>4038</v>
      </c>
      <c r="C1244">
        <v>1</v>
      </c>
      <c r="D1244" t="s">
        <v>3266</v>
      </c>
      <c r="E1244">
        <v>1194.75</v>
      </c>
      <c r="F1244" s="1">
        <v>359.1617428123435</v>
      </c>
      <c r="G1244">
        <v>207.36212889532166</v>
      </c>
      <c r="H1244">
        <v>0</v>
      </c>
      <c r="I1244">
        <v>0</v>
      </c>
      <c r="J1244">
        <v>0</v>
      </c>
    </row>
    <row r="1245" spans="1:10">
      <c r="A1245" s="7">
        <v>36383</v>
      </c>
      <c r="B1245" t="s">
        <v>4038</v>
      </c>
      <c r="C1245">
        <v>2</v>
      </c>
      <c r="D1245" t="s">
        <v>3266</v>
      </c>
      <c r="E1245">
        <v>1593</v>
      </c>
      <c r="F1245" s="1"/>
      <c r="H1245">
        <v>0</v>
      </c>
    </row>
    <row r="1246" spans="1:10">
      <c r="A1246" s="7">
        <v>36383</v>
      </c>
      <c r="B1246" t="s">
        <v>4038</v>
      </c>
      <c r="C1246">
        <v>3</v>
      </c>
      <c r="D1246" t="s">
        <v>3266</v>
      </c>
      <c r="E1246">
        <v>876.15</v>
      </c>
      <c r="F1246" s="1"/>
      <c r="H1246">
        <v>0</v>
      </c>
    </row>
    <row r="1247" spans="1:10">
      <c r="A1247" s="7">
        <v>36390</v>
      </c>
      <c r="B1247" t="s">
        <v>4038</v>
      </c>
      <c r="C1247">
        <v>1</v>
      </c>
      <c r="D1247" t="s">
        <v>3266</v>
      </c>
      <c r="E1247">
        <v>2875.35</v>
      </c>
      <c r="F1247" s="1">
        <v>5.5694948577710827E-13</v>
      </c>
      <c r="G1247">
        <v>3.215549355384371E-13</v>
      </c>
      <c r="H1247">
        <v>0</v>
      </c>
      <c r="I1247">
        <v>0</v>
      </c>
      <c r="J1247">
        <v>0</v>
      </c>
    </row>
    <row r="1248" spans="1:10">
      <c r="A1248" s="7">
        <v>36390</v>
      </c>
      <c r="B1248" t="s">
        <v>4038</v>
      </c>
      <c r="C1248">
        <v>2</v>
      </c>
      <c r="D1248" t="s">
        <v>3266</v>
      </c>
      <c r="E1248">
        <v>2875.35</v>
      </c>
      <c r="F1248" s="1"/>
      <c r="H1248">
        <v>0</v>
      </c>
    </row>
    <row r="1249" spans="1:12">
      <c r="A1249" s="7">
        <v>36390</v>
      </c>
      <c r="B1249" t="s">
        <v>4038</v>
      </c>
      <c r="C1249">
        <v>3</v>
      </c>
      <c r="D1249" t="s">
        <v>3266</v>
      </c>
      <c r="E1249">
        <v>2875.35</v>
      </c>
      <c r="F1249" s="1"/>
      <c r="H1249">
        <v>0</v>
      </c>
    </row>
    <row r="1250" spans="1:12">
      <c r="A1250" s="7">
        <v>36308</v>
      </c>
      <c r="B1250" t="s">
        <v>4038</v>
      </c>
      <c r="C1250">
        <v>1</v>
      </c>
      <c r="D1250" t="s">
        <v>6247</v>
      </c>
      <c r="E1250">
        <v>9815.85</v>
      </c>
      <c r="F1250" s="1">
        <v>6015.0092026114135</v>
      </c>
      <c r="G1250">
        <v>3472.7671823057758</v>
      </c>
      <c r="H1250">
        <v>5441907.2400000002</v>
      </c>
      <c r="I1250">
        <v>3334721.101927768</v>
      </c>
      <c r="J1250">
        <v>1925302.1258703223</v>
      </c>
      <c r="K1250" s="1"/>
      <c r="L1250" s="1"/>
    </row>
    <row r="1251" spans="1:12">
      <c r="A1251" s="7">
        <v>36308</v>
      </c>
      <c r="B1251" t="s">
        <v>4038</v>
      </c>
      <c r="C1251">
        <v>2</v>
      </c>
      <c r="D1251" t="s">
        <v>6247</v>
      </c>
      <c r="E1251">
        <v>18838.5</v>
      </c>
      <c r="F1251" s="1"/>
      <c r="H1251">
        <v>10444064.400000002</v>
      </c>
      <c r="K1251" s="1"/>
      <c r="L1251" s="1"/>
    </row>
    <row r="1252" spans="1:12">
      <c r="A1252" s="7">
        <v>36308</v>
      </c>
      <c r="B1252" t="s">
        <v>4038</v>
      </c>
      <c r="C1252">
        <v>3</v>
      </c>
      <c r="D1252" t="s">
        <v>6247</v>
      </c>
      <c r="E1252">
        <v>21218.1</v>
      </c>
      <c r="F1252" s="1"/>
      <c r="H1252">
        <v>11763314.639999999</v>
      </c>
      <c r="K1252" s="1"/>
      <c r="L1252" s="1"/>
    </row>
    <row r="1253" spans="1:12">
      <c r="A1253" s="7">
        <v>36313</v>
      </c>
      <c r="B1253" t="s">
        <v>4038</v>
      </c>
      <c r="C1253">
        <v>1</v>
      </c>
      <c r="D1253" t="s">
        <v>6247</v>
      </c>
      <c r="E1253">
        <v>27957.15</v>
      </c>
      <c r="F1253" s="1">
        <v>5084.5156295855777</v>
      </c>
      <c r="G1253">
        <v>2935.5464674400928</v>
      </c>
      <c r="H1253">
        <v>10098122.579999998</v>
      </c>
      <c r="I1253">
        <v>1836527.0454063108</v>
      </c>
      <c r="J1253">
        <v>1060319.3840393617</v>
      </c>
      <c r="K1253" s="1"/>
      <c r="L1253" s="1"/>
    </row>
    <row r="1254" spans="1:12">
      <c r="A1254" s="7">
        <v>36313</v>
      </c>
      <c r="B1254" t="s">
        <v>4038</v>
      </c>
      <c r="C1254">
        <v>2</v>
      </c>
      <c r="D1254" t="s">
        <v>6247</v>
      </c>
      <c r="E1254">
        <v>37913.4</v>
      </c>
      <c r="F1254" s="1"/>
      <c r="H1254">
        <v>13694320.08</v>
      </c>
      <c r="K1254" s="1"/>
      <c r="L1254" s="1"/>
    </row>
    <row r="1255" spans="1:12">
      <c r="A1255" s="7">
        <v>36313</v>
      </c>
      <c r="B1255" t="s">
        <v>4038</v>
      </c>
      <c r="C1255">
        <v>3</v>
      </c>
      <c r="D1255" t="s">
        <v>6247</v>
      </c>
      <c r="E1255">
        <v>31143.15</v>
      </c>
      <c r="F1255" s="1"/>
      <c r="H1255">
        <v>11248905.779999999</v>
      </c>
      <c r="K1255" s="1"/>
      <c r="L1255" s="1"/>
    </row>
    <row r="1256" spans="1:12">
      <c r="A1256" s="7">
        <v>36320</v>
      </c>
      <c r="B1256" t="s">
        <v>4038</v>
      </c>
      <c r="C1256">
        <v>1</v>
      </c>
      <c r="D1256" t="s">
        <v>6247</v>
      </c>
      <c r="E1256">
        <v>6849.9</v>
      </c>
      <c r="F1256" s="1">
        <v>1702.7225207003053</v>
      </c>
      <c r="G1256">
        <v>983.06730568155945</v>
      </c>
      <c r="H1256">
        <v>1783713.96</v>
      </c>
      <c r="I1256">
        <v>443388.94439035957</v>
      </c>
      <c r="J1256">
        <v>255990.72639947812</v>
      </c>
      <c r="K1256" s="1"/>
      <c r="L1256" s="1"/>
    </row>
    <row r="1257" spans="1:12">
      <c r="A1257" s="7">
        <v>36320</v>
      </c>
      <c r="B1257" t="s">
        <v>4038</v>
      </c>
      <c r="C1257">
        <v>2</v>
      </c>
      <c r="D1257" t="s">
        <v>6247</v>
      </c>
      <c r="E1257">
        <v>3584.25</v>
      </c>
      <c r="F1257" s="1"/>
      <c r="H1257">
        <v>933338.7</v>
      </c>
      <c r="K1257" s="1"/>
      <c r="L1257" s="1"/>
    </row>
    <row r="1258" spans="1:12">
      <c r="A1258" s="7">
        <v>36320</v>
      </c>
      <c r="B1258" t="s">
        <v>4038</v>
      </c>
      <c r="C1258">
        <v>3</v>
      </c>
      <c r="D1258" t="s">
        <v>6247</v>
      </c>
      <c r="E1258">
        <v>4380.75</v>
      </c>
      <c r="F1258" s="1"/>
      <c r="H1258">
        <v>1140747.3</v>
      </c>
      <c r="K1258" s="1"/>
      <c r="L1258" s="1"/>
    </row>
    <row r="1259" spans="1:12">
      <c r="A1259" s="7">
        <v>36327</v>
      </c>
      <c r="B1259" t="s">
        <v>4038</v>
      </c>
      <c r="C1259">
        <v>1</v>
      </c>
      <c r="D1259" t="s">
        <v>6247</v>
      </c>
      <c r="E1259">
        <v>495.75</v>
      </c>
      <c r="F1259" s="1">
        <v>262.32624249205412</v>
      </c>
      <c r="G1259">
        <v>151.4541267182905</v>
      </c>
      <c r="H1259">
        <v>204050.7</v>
      </c>
      <c r="I1259">
        <v>107973.4814097295</v>
      </c>
      <c r="J1259">
        <v>62338.518557248382</v>
      </c>
      <c r="K1259" s="1"/>
      <c r="L1259" s="1"/>
    </row>
    <row r="1260" spans="1:12">
      <c r="A1260" s="7">
        <v>36327</v>
      </c>
      <c r="B1260" t="s">
        <v>4038</v>
      </c>
      <c r="C1260">
        <v>2</v>
      </c>
      <c r="D1260" t="s">
        <v>6247</v>
      </c>
      <c r="E1260">
        <v>991.5</v>
      </c>
      <c r="F1260" s="1"/>
      <c r="H1260">
        <v>408101.4</v>
      </c>
      <c r="K1260" s="1"/>
      <c r="L1260" s="1"/>
    </row>
    <row r="1261" spans="1:12">
      <c r="A1261" s="7">
        <v>36327</v>
      </c>
      <c r="B1261" t="s">
        <v>4038</v>
      </c>
      <c r="C1261">
        <v>3</v>
      </c>
      <c r="D1261" t="s">
        <v>6247</v>
      </c>
      <c r="E1261">
        <v>594.9</v>
      </c>
      <c r="F1261" s="1"/>
      <c r="H1261">
        <v>244860.84</v>
      </c>
      <c r="K1261" s="1"/>
      <c r="L1261" s="1"/>
    </row>
    <row r="1262" spans="1:12">
      <c r="A1262" s="7">
        <v>36334</v>
      </c>
      <c r="B1262" t="s">
        <v>4038</v>
      </c>
      <c r="C1262">
        <v>1</v>
      </c>
      <c r="D1262" t="s">
        <v>6247</v>
      </c>
      <c r="E1262">
        <v>1035.45</v>
      </c>
      <c r="F1262" s="1">
        <v>376.4112146310203</v>
      </c>
      <c r="G1262">
        <v>217.32111609321359</v>
      </c>
      <c r="H1262">
        <v>347911.2</v>
      </c>
      <c r="I1262">
        <v>126474.16811602282</v>
      </c>
      <c r="J1262">
        <v>73019.895007319763</v>
      </c>
      <c r="K1262" s="1"/>
      <c r="L1262" s="1"/>
    </row>
    <row r="1263" spans="1:12">
      <c r="A1263" s="7">
        <v>36334</v>
      </c>
      <c r="B1263" t="s">
        <v>4038</v>
      </c>
      <c r="C1263">
        <v>2</v>
      </c>
      <c r="D1263" t="s">
        <v>6247</v>
      </c>
      <c r="E1263">
        <v>318.60000000000002</v>
      </c>
      <c r="F1263" s="1"/>
      <c r="H1263">
        <v>107049.60000000001</v>
      </c>
      <c r="K1263" s="1"/>
      <c r="L1263" s="1"/>
    </row>
    <row r="1264" spans="1:12">
      <c r="A1264" s="7">
        <v>36334</v>
      </c>
      <c r="B1264" t="s">
        <v>4038</v>
      </c>
      <c r="C1264">
        <v>3</v>
      </c>
      <c r="D1264" t="s">
        <v>6247</v>
      </c>
      <c r="E1264">
        <v>477.9</v>
      </c>
      <c r="F1264" s="1"/>
      <c r="H1264">
        <v>160574.39999999999</v>
      </c>
      <c r="K1264" s="1"/>
      <c r="L1264" s="1"/>
    </row>
    <row r="1265" spans="1:12">
      <c r="A1265" s="7">
        <v>36341</v>
      </c>
      <c r="B1265" t="s">
        <v>4038</v>
      </c>
      <c r="C1265">
        <v>1</v>
      </c>
      <c r="D1265" t="s">
        <v>6247</v>
      </c>
      <c r="E1265">
        <v>318.60000000000002</v>
      </c>
      <c r="F1265" s="1">
        <v>210.73409192629467</v>
      </c>
      <c r="G1265">
        <v>121.66738470107758</v>
      </c>
      <c r="H1265">
        <v>96344.639999999999</v>
      </c>
      <c r="I1265">
        <v>63725.989398511512</v>
      </c>
      <c r="J1265">
        <v>36792.21713360586</v>
      </c>
      <c r="K1265" s="1"/>
      <c r="L1265" s="1"/>
    </row>
    <row r="1266" spans="1:12">
      <c r="A1266" s="7">
        <v>36341</v>
      </c>
      <c r="B1266" t="s">
        <v>4038</v>
      </c>
      <c r="C1266">
        <v>2</v>
      </c>
      <c r="D1266" t="s">
        <v>6247</v>
      </c>
      <c r="E1266">
        <v>716.85</v>
      </c>
      <c r="F1266" s="1"/>
      <c r="H1266">
        <v>216775.44</v>
      </c>
      <c r="K1266" s="1"/>
      <c r="L1266" s="1"/>
    </row>
    <row r="1267" spans="1:12">
      <c r="A1267" s="7">
        <v>36341</v>
      </c>
      <c r="B1267" t="s">
        <v>4038</v>
      </c>
      <c r="C1267">
        <v>3</v>
      </c>
      <c r="D1267" t="s">
        <v>6247</v>
      </c>
      <c r="E1267">
        <v>637.20000000000005</v>
      </c>
      <c r="F1267" s="1"/>
      <c r="H1267">
        <v>192689.28</v>
      </c>
      <c r="K1267" s="1"/>
      <c r="L1267" s="1"/>
    </row>
    <row r="1268" spans="1:12">
      <c r="A1268" s="7">
        <v>36348</v>
      </c>
      <c r="B1268" t="s">
        <v>4038</v>
      </c>
      <c r="C1268">
        <v>1</v>
      </c>
      <c r="D1268" t="s">
        <v>6247</v>
      </c>
      <c r="E1268">
        <v>477.9</v>
      </c>
      <c r="F1268" s="1">
        <v>200.44810425643843</v>
      </c>
      <c r="G1268">
        <v>115.7287669510049</v>
      </c>
      <c r="H1268">
        <v>281005.2</v>
      </c>
      <c r="I1268">
        <v>117863.48530278579</v>
      </c>
      <c r="J1268">
        <v>68048.514967190873</v>
      </c>
      <c r="K1268" s="41"/>
      <c r="L1268" s="1"/>
    </row>
    <row r="1269" spans="1:12">
      <c r="A1269" s="7">
        <v>36348</v>
      </c>
      <c r="B1269" t="s">
        <v>4038</v>
      </c>
      <c r="C1269">
        <v>2</v>
      </c>
      <c r="D1269" t="s">
        <v>6247</v>
      </c>
      <c r="E1269">
        <v>716.85</v>
      </c>
      <c r="F1269" s="1"/>
      <c r="H1269">
        <v>421507.8</v>
      </c>
      <c r="K1269" s="41"/>
      <c r="L1269" s="1"/>
    </row>
    <row r="1270" spans="1:12">
      <c r="A1270" s="7">
        <v>36348</v>
      </c>
      <c r="B1270" t="s">
        <v>4038</v>
      </c>
      <c r="C1270">
        <v>3</v>
      </c>
      <c r="D1270" t="s">
        <v>6247</v>
      </c>
      <c r="E1270">
        <v>318.60000000000002</v>
      </c>
      <c r="F1270" s="1"/>
      <c r="H1270">
        <v>187336.8</v>
      </c>
      <c r="K1270" s="41"/>
      <c r="L1270" s="1"/>
    </row>
    <row r="1271" spans="1:12">
      <c r="A1271" s="7">
        <v>36355</v>
      </c>
      <c r="B1271" t="s">
        <v>4038</v>
      </c>
      <c r="C1271">
        <v>1</v>
      </c>
      <c r="D1271" t="s">
        <v>6247</v>
      </c>
      <c r="E1271">
        <v>0</v>
      </c>
      <c r="F1271" s="1">
        <v>165.80469685747747</v>
      </c>
      <c r="G1271">
        <v>95.727386363568911</v>
      </c>
      <c r="H1271">
        <v>0</v>
      </c>
      <c r="I1271">
        <v>215877.71530843564</v>
      </c>
      <c r="J1271">
        <v>124637.05704536672</v>
      </c>
      <c r="K1271" s="41"/>
      <c r="L1271" s="1"/>
    </row>
    <row r="1272" spans="1:12">
      <c r="A1272" s="7">
        <v>36355</v>
      </c>
      <c r="B1272" t="s">
        <v>4038</v>
      </c>
      <c r="C1272">
        <v>2</v>
      </c>
      <c r="D1272" t="s">
        <v>6247</v>
      </c>
      <c r="E1272">
        <v>318.60000000000002</v>
      </c>
      <c r="F1272" s="1"/>
      <c r="H1272">
        <v>414817.2</v>
      </c>
      <c r="K1272" s="41"/>
      <c r="L1272" s="1"/>
    </row>
    <row r="1273" spans="1:12">
      <c r="A1273" s="7">
        <v>36355</v>
      </c>
      <c r="B1273" t="s">
        <v>4038</v>
      </c>
      <c r="C1273">
        <v>3</v>
      </c>
      <c r="D1273" t="s">
        <v>6247</v>
      </c>
      <c r="E1273">
        <v>79.650000000000006</v>
      </c>
      <c r="F1273" s="1"/>
      <c r="H1273">
        <v>103704.3</v>
      </c>
      <c r="K1273" s="41"/>
      <c r="L1273" s="1"/>
    </row>
    <row r="1274" spans="1:12">
      <c r="A1274" s="7">
        <v>36362</v>
      </c>
      <c r="B1274" t="s">
        <v>4038</v>
      </c>
      <c r="C1274">
        <v>1</v>
      </c>
      <c r="D1274" t="s">
        <v>6247</v>
      </c>
      <c r="E1274">
        <v>0</v>
      </c>
      <c r="F1274" s="1">
        <v>45.985948940953683</v>
      </c>
      <c r="G1274">
        <v>26.55</v>
      </c>
      <c r="H1274">
        <v>0</v>
      </c>
      <c r="I1274">
        <v>35537.941341569007</v>
      </c>
      <c r="J1274">
        <v>20517.84</v>
      </c>
      <c r="K1274" s="41"/>
      <c r="L1274" s="1"/>
    </row>
    <row r="1275" spans="1:12">
      <c r="A1275" s="7">
        <v>36362</v>
      </c>
      <c r="B1275" t="s">
        <v>4038</v>
      </c>
      <c r="C1275">
        <v>2</v>
      </c>
      <c r="D1275" t="s">
        <v>6247</v>
      </c>
      <c r="E1275">
        <v>0</v>
      </c>
      <c r="F1275" s="1"/>
      <c r="H1275">
        <v>0</v>
      </c>
      <c r="K1275" s="41"/>
      <c r="L1275" s="1"/>
    </row>
    <row r="1276" spans="1:12">
      <c r="A1276" s="7">
        <v>36362</v>
      </c>
      <c r="B1276" t="s">
        <v>4038</v>
      </c>
      <c r="C1276">
        <v>3</v>
      </c>
      <c r="D1276" t="s">
        <v>6247</v>
      </c>
      <c r="E1276">
        <v>79.650000000000006</v>
      </c>
      <c r="F1276" s="1"/>
      <c r="H1276">
        <v>61553.52</v>
      </c>
      <c r="K1276" s="41"/>
      <c r="L1276" s="1"/>
    </row>
    <row r="1277" spans="1:12">
      <c r="A1277" s="7">
        <v>36369</v>
      </c>
      <c r="B1277" t="s">
        <v>4038</v>
      </c>
      <c r="C1277">
        <v>1</v>
      </c>
      <c r="D1277" t="s">
        <v>6247</v>
      </c>
      <c r="E1277">
        <v>0</v>
      </c>
      <c r="F1277" s="1">
        <v>0</v>
      </c>
      <c r="G1277">
        <v>0</v>
      </c>
      <c r="H1277">
        <v>0</v>
      </c>
      <c r="I1277">
        <v>0</v>
      </c>
      <c r="J1277">
        <v>0</v>
      </c>
      <c r="K1277" s="41"/>
      <c r="L1277" s="1"/>
    </row>
    <row r="1278" spans="1:12">
      <c r="A1278" s="7">
        <v>36369</v>
      </c>
      <c r="B1278" t="s">
        <v>4038</v>
      </c>
      <c r="C1278">
        <v>2</v>
      </c>
      <c r="D1278" t="s">
        <v>6247</v>
      </c>
      <c r="E1278">
        <v>0</v>
      </c>
      <c r="F1278" s="1"/>
      <c r="H1278">
        <v>0</v>
      </c>
      <c r="K1278" s="41"/>
      <c r="L1278" s="1"/>
    </row>
    <row r="1279" spans="1:12">
      <c r="A1279" s="7">
        <v>36369</v>
      </c>
      <c r="B1279" t="s">
        <v>4038</v>
      </c>
      <c r="C1279">
        <v>3</v>
      </c>
      <c r="D1279" t="s">
        <v>6247</v>
      </c>
      <c r="E1279">
        <v>0</v>
      </c>
      <c r="F1279" s="1"/>
      <c r="H1279">
        <v>0</v>
      </c>
      <c r="K1279" s="41"/>
      <c r="L1279" s="1"/>
    </row>
    <row r="1280" spans="1:12">
      <c r="A1280" s="7">
        <v>36376</v>
      </c>
      <c r="B1280" t="s">
        <v>4038</v>
      </c>
      <c r="C1280">
        <v>1</v>
      </c>
      <c r="D1280" t="s">
        <v>6247</v>
      </c>
      <c r="E1280">
        <v>0</v>
      </c>
      <c r="F1280" s="1">
        <v>45.985948940953683</v>
      </c>
      <c r="G1280">
        <v>26.55</v>
      </c>
      <c r="H1280">
        <v>0</v>
      </c>
      <c r="I1280">
        <v>34765.377399360987</v>
      </c>
      <c r="J1280">
        <v>20071.8</v>
      </c>
      <c r="K1280" s="41"/>
      <c r="L1280" s="1"/>
    </row>
    <row r="1281" spans="1:12">
      <c r="A1281" s="7">
        <v>36376</v>
      </c>
      <c r="B1281" t="s">
        <v>4038</v>
      </c>
      <c r="C1281">
        <v>2</v>
      </c>
      <c r="D1281" t="s">
        <v>6247</v>
      </c>
      <c r="E1281">
        <v>79.650000000000006</v>
      </c>
      <c r="F1281" s="1"/>
      <c r="H1281">
        <v>60215.4</v>
      </c>
      <c r="K1281" s="41"/>
      <c r="L1281" s="1"/>
    </row>
    <row r="1282" spans="1:12">
      <c r="A1282" s="7">
        <v>36376</v>
      </c>
      <c r="B1282" t="s">
        <v>4038</v>
      </c>
      <c r="C1282">
        <v>3</v>
      </c>
      <c r="D1282" t="s">
        <v>6247</v>
      </c>
      <c r="E1282">
        <v>0</v>
      </c>
      <c r="F1282" s="1"/>
      <c r="H1282">
        <v>0</v>
      </c>
      <c r="K1282" s="41"/>
      <c r="L1282" s="1"/>
    </row>
    <row r="1283" spans="1:12">
      <c r="A1283" s="7">
        <v>36383</v>
      </c>
      <c r="B1283" t="s">
        <v>4038</v>
      </c>
      <c r="C1283">
        <v>1</v>
      </c>
      <c r="D1283" t="s">
        <v>6247</v>
      </c>
      <c r="E1283">
        <v>79.650000000000006</v>
      </c>
      <c r="F1283" s="1">
        <v>137.95784682286106</v>
      </c>
      <c r="G1283">
        <v>79.650000000000006</v>
      </c>
      <c r="H1283">
        <v>40143.599999999999</v>
      </c>
      <c r="I1283">
        <v>69530.754798721973</v>
      </c>
      <c r="J1283">
        <v>40143.599999999999</v>
      </c>
      <c r="K1283" s="41"/>
      <c r="L1283" s="1"/>
    </row>
    <row r="1284" spans="1:12">
      <c r="A1284" s="7">
        <v>36383</v>
      </c>
      <c r="B1284" t="s">
        <v>4038</v>
      </c>
      <c r="C1284">
        <v>2</v>
      </c>
      <c r="D1284" t="s">
        <v>6247</v>
      </c>
      <c r="E1284">
        <v>79.650000000000006</v>
      </c>
      <c r="F1284" s="1"/>
      <c r="H1284">
        <v>40143.599999999999</v>
      </c>
      <c r="K1284" s="41"/>
      <c r="L1284" s="1"/>
    </row>
    <row r="1285" spans="1:12">
      <c r="A1285" s="7">
        <v>36383</v>
      </c>
      <c r="B1285" t="s">
        <v>4038</v>
      </c>
      <c r="C1285">
        <v>3</v>
      </c>
      <c r="D1285" t="s">
        <v>6247</v>
      </c>
      <c r="E1285">
        <v>318.60000000000002</v>
      </c>
      <c r="F1285" s="1"/>
      <c r="H1285">
        <v>160574.39999999999</v>
      </c>
      <c r="K1285" s="41"/>
      <c r="L1285" s="1"/>
    </row>
    <row r="1286" spans="1:12">
      <c r="A1286" s="7">
        <v>36390</v>
      </c>
      <c r="B1286" t="s">
        <v>4038</v>
      </c>
      <c r="C1286">
        <v>1</v>
      </c>
      <c r="D1286" t="s">
        <v>6247</v>
      </c>
      <c r="E1286">
        <v>2280.4499999999998</v>
      </c>
      <c r="F1286" s="1">
        <v>499.04405617139673</v>
      </c>
      <c r="G1286">
        <v>288.12322016803864</v>
      </c>
      <c r="H1286">
        <v>842854.32</v>
      </c>
      <c r="I1286">
        <v>184446.68316094825</v>
      </c>
      <c r="J1286">
        <v>106490.34217410709</v>
      </c>
      <c r="K1286" s="41"/>
      <c r="L1286" s="1"/>
    </row>
    <row r="1287" spans="1:12">
      <c r="A1287" s="7">
        <v>36390</v>
      </c>
      <c r="B1287" t="s">
        <v>4038</v>
      </c>
      <c r="C1287">
        <v>2</v>
      </c>
      <c r="D1287" t="s">
        <v>6247</v>
      </c>
      <c r="E1287">
        <v>1685.55</v>
      </c>
      <c r="F1287" s="1"/>
      <c r="H1287">
        <v>622979.28</v>
      </c>
      <c r="K1287" s="41"/>
      <c r="L1287" s="1"/>
    </row>
    <row r="1288" spans="1:12">
      <c r="A1288" s="7">
        <v>36390</v>
      </c>
      <c r="B1288" t="s">
        <v>4038</v>
      </c>
      <c r="C1288">
        <v>3</v>
      </c>
      <c r="D1288" t="s">
        <v>6247</v>
      </c>
      <c r="E1288">
        <v>1288.95</v>
      </c>
      <c r="F1288" s="1"/>
      <c r="H1288">
        <v>476395.92</v>
      </c>
      <c r="K1288" s="41"/>
      <c r="L1288" s="1"/>
    </row>
    <row r="1289" spans="1:12">
      <c r="A1289" s="7">
        <v>36308</v>
      </c>
      <c r="B1289" t="s">
        <v>4038</v>
      </c>
      <c r="C1289">
        <v>1</v>
      </c>
      <c r="D1289" t="s">
        <v>6041</v>
      </c>
      <c r="E1289">
        <v>1090.6500000000001</v>
      </c>
      <c r="F1289" s="1">
        <v>151.45412671829064</v>
      </c>
      <c r="G1289">
        <v>87.442080830684802</v>
      </c>
      <c r="H1289">
        <v>26805995.699999996</v>
      </c>
      <c r="I1289">
        <v>3722439.526482149</v>
      </c>
      <c r="J1289">
        <v>2149151.462656572</v>
      </c>
    </row>
    <row r="1290" spans="1:12">
      <c r="A1290" s="7">
        <v>36308</v>
      </c>
      <c r="B1290" t="s">
        <v>4038</v>
      </c>
      <c r="C1290">
        <v>2</v>
      </c>
      <c r="D1290" t="s">
        <v>6041</v>
      </c>
      <c r="E1290">
        <v>1388.1</v>
      </c>
      <c r="F1290" s="1"/>
      <c r="H1290">
        <v>34116721.800000004</v>
      </c>
    </row>
    <row r="1291" spans="1:12">
      <c r="A1291" s="7">
        <v>36308</v>
      </c>
      <c r="B1291" t="s">
        <v>4038</v>
      </c>
      <c r="C1291">
        <v>3</v>
      </c>
      <c r="D1291" t="s">
        <v>6041</v>
      </c>
      <c r="E1291">
        <v>1189.8</v>
      </c>
      <c r="F1291" s="1"/>
      <c r="H1291">
        <v>29242904.399999999</v>
      </c>
    </row>
    <row r="1292" spans="1:12">
      <c r="A1292" s="7">
        <v>36313</v>
      </c>
      <c r="B1292" t="s">
        <v>4038</v>
      </c>
      <c r="C1292">
        <v>1</v>
      </c>
      <c r="D1292" t="s">
        <v>6041</v>
      </c>
      <c r="E1292">
        <v>2230.1999999999998</v>
      </c>
      <c r="F1292" s="1">
        <v>530.33583463688387</v>
      </c>
      <c r="G1292">
        <v>306.18953688850979</v>
      </c>
      <c r="H1292">
        <v>54813855.600000009</v>
      </c>
      <c r="I1292">
        <v>13034594.143705333</v>
      </c>
      <c r="J1292">
        <v>7525526.4376457939</v>
      </c>
    </row>
    <row r="1293" spans="1:12">
      <c r="A1293" s="7">
        <v>36313</v>
      </c>
      <c r="B1293" t="s">
        <v>4038</v>
      </c>
      <c r="C1293">
        <v>2</v>
      </c>
      <c r="D1293" t="s">
        <v>6041</v>
      </c>
      <c r="E1293">
        <v>1354.05</v>
      </c>
      <c r="F1293" s="1"/>
      <c r="H1293">
        <v>33279840.899999999</v>
      </c>
    </row>
    <row r="1294" spans="1:12">
      <c r="A1294" s="7">
        <v>36313</v>
      </c>
      <c r="B1294" t="s">
        <v>4038</v>
      </c>
      <c r="C1294">
        <v>3</v>
      </c>
      <c r="D1294" t="s">
        <v>6041</v>
      </c>
      <c r="E1294">
        <v>1274.4000000000001</v>
      </c>
      <c r="F1294" s="1"/>
      <c r="H1294">
        <v>31322203.199999996</v>
      </c>
    </row>
    <row r="1295" spans="1:12">
      <c r="A1295" s="7">
        <v>36320</v>
      </c>
      <c r="B1295" t="s">
        <v>4038</v>
      </c>
      <c r="C1295">
        <v>1</v>
      </c>
      <c r="D1295" t="s">
        <v>6041</v>
      </c>
      <c r="E1295">
        <v>637.20000000000005</v>
      </c>
      <c r="F1295" s="1">
        <v>200.44810425643846</v>
      </c>
      <c r="G1295">
        <v>115.72876695100491</v>
      </c>
      <c r="H1295">
        <v>15661101.599999998</v>
      </c>
      <c r="I1295">
        <v>4926613.506414745</v>
      </c>
      <c r="J1295">
        <v>2844381.6341217994</v>
      </c>
    </row>
    <row r="1296" spans="1:12">
      <c r="A1296" s="7">
        <v>36320</v>
      </c>
      <c r="B1296" t="s">
        <v>4038</v>
      </c>
      <c r="C1296">
        <v>2</v>
      </c>
      <c r="D1296" t="s">
        <v>6041</v>
      </c>
      <c r="E1296">
        <v>876.15</v>
      </c>
      <c r="F1296" s="1"/>
      <c r="H1296">
        <v>21534014.699999999</v>
      </c>
    </row>
    <row r="1297" spans="1:10">
      <c r="A1297" s="7">
        <v>36320</v>
      </c>
      <c r="B1297" t="s">
        <v>4038</v>
      </c>
      <c r="C1297">
        <v>3</v>
      </c>
      <c r="D1297" t="s">
        <v>6041</v>
      </c>
      <c r="E1297">
        <v>1035.45</v>
      </c>
      <c r="F1297" s="1"/>
      <c r="H1297">
        <v>25449290.100000001</v>
      </c>
    </row>
    <row r="1298" spans="1:10">
      <c r="A1298" s="7">
        <v>36327</v>
      </c>
      <c r="B1298" t="s">
        <v>4038</v>
      </c>
      <c r="C1298">
        <v>1</v>
      </c>
      <c r="D1298" t="s">
        <v>6041</v>
      </c>
      <c r="E1298">
        <v>1487.25</v>
      </c>
      <c r="F1298" s="1">
        <v>858.66418785227097</v>
      </c>
      <c r="G1298">
        <v>495.75</v>
      </c>
      <c r="H1298">
        <v>36553630.5</v>
      </c>
      <c r="I1298">
        <v>21104248.409033116</v>
      </c>
      <c r="J1298">
        <v>12184543.500000002</v>
      </c>
    </row>
    <row r="1299" spans="1:10">
      <c r="A1299" s="7">
        <v>36327</v>
      </c>
      <c r="B1299" t="s">
        <v>4038</v>
      </c>
      <c r="C1299">
        <v>2</v>
      </c>
      <c r="D1299" t="s">
        <v>6041</v>
      </c>
      <c r="E1299">
        <v>1487.25</v>
      </c>
      <c r="F1299" s="1"/>
      <c r="H1299">
        <v>36553630.5</v>
      </c>
    </row>
    <row r="1300" spans="1:10">
      <c r="A1300" s="7">
        <v>36327</v>
      </c>
      <c r="B1300" t="s">
        <v>4038</v>
      </c>
      <c r="C1300">
        <v>3</v>
      </c>
      <c r="D1300" t="s">
        <v>6041</v>
      </c>
      <c r="E1300">
        <v>2974.5</v>
      </c>
      <c r="F1300" s="1"/>
      <c r="H1300">
        <v>73107261</v>
      </c>
    </row>
    <row r="1301" spans="1:10">
      <c r="A1301" s="7">
        <v>36334</v>
      </c>
      <c r="B1301" t="s">
        <v>4038</v>
      </c>
      <c r="C1301">
        <v>1</v>
      </c>
      <c r="D1301" t="s">
        <v>6041</v>
      </c>
      <c r="E1301">
        <v>2708.1</v>
      </c>
      <c r="F1301" s="1">
        <v>243.33476940215539</v>
      </c>
      <c r="G1301">
        <v>140.48939461752994</v>
      </c>
      <c r="H1301">
        <v>66559681.799999997</v>
      </c>
      <c r="I1301">
        <v>5980681.9623661768</v>
      </c>
      <c r="J1301">
        <v>3452948.3409096515</v>
      </c>
    </row>
    <row r="1302" spans="1:10">
      <c r="A1302" s="7">
        <v>36334</v>
      </c>
      <c r="B1302" t="s">
        <v>4038</v>
      </c>
      <c r="C1302">
        <v>2</v>
      </c>
      <c r="D1302" t="s">
        <v>6041</v>
      </c>
      <c r="E1302">
        <v>2548.8000000000002</v>
      </c>
      <c r="F1302" s="1"/>
      <c r="H1302">
        <v>62644406.399999991</v>
      </c>
    </row>
    <row r="1303" spans="1:10">
      <c r="A1303" s="7">
        <v>36334</v>
      </c>
      <c r="B1303" t="s">
        <v>4038</v>
      </c>
      <c r="C1303">
        <v>3</v>
      </c>
      <c r="D1303" t="s">
        <v>6041</v>
      </c>
      <c r="E1303">
        <v>3026.7</v>
      </c>
      <c r="F1303" s="1"/>
      <c r="H1303">
        <v>74390232.600000009</v>
      </c>
    </row>
    <row r="1304" spans="1:10">
      <c r="A1304" s="7">
        <v>36341</v>
      </c>
      <c r="B1304" t="s">
        <v>4038</v>
      </c>
      <c r="C1304">
        <v>1</v>
      </c>
      <c r="D1304" t="s">
        <v>6041</v>
      </c>
      <c r="E1304">
        <v>3265.65</v>
      </c>
      <c r="F1304" s="1">
        <v>551.83138729144332</v>
      </c>
      <c r="G1304">
        <v>318.59999999999945</v>
      </c>
      <c r="H1304">
        <v>80263145.700000003</v>
      </c>
      <c r="I1304">
        <v>13562911.836849114</v>
      </c>
      <c r="J1304">
        <v>7830550.799999998</v>
      </c>
    </row>
    <row r="1305" spans="1:10">
      <c r="A1305" s="7">
        <v>36341</v>
      </c>
      <c r="B1305" t="s">
        <v>4038</v>
      </c>
      <c r="C1305">
        <v>2</v>
      </c>
      <c r="D1305" t="s">
        <v>6041</v>
      </c>
      <c r="E1305">
        <v>4221.45</v>
      </c>
      <c r="F1305" s="1"/>
      <c r="H1305">
        <v>103754798.09999999</v>
      </c>
    </row>
    <row r="1306" spans="1:10">
      <c r="A1306" s="7">
        <v>36341</v>
      </c>
      <c r="B1306" t="s">
        <v>4038</v>
      </c>
      <c r="C1306">
        <v>3</v>
      </c>
      <c r="D1306" t="s">
        <v>6041</v>
      </c>
      <c r="E1306">
        <v>3265.65</v>
      </c>
      <c r="F1306" s="1"/>
      <c r="H1306">
        <v>80263145.700000003</v>
      </c>
    </row>
    <row r="1307" spans="1:10">
      <c r="A1307" s="7">
        <v>36348</v>
      </c>
      <c r="B1307" t="s">
        <v>4038</v>
      </c>
      <c r="C1307">
        <v>1</v>
      </c>
      <c r="D1307" t="s">
        <v>6041</v>
      </c>
      <c r="E1307">
        <v>14575.95</v>
      </c>
      <c r="F1307" s="1">
        <v>3284.3755810656003</v>
      </c>
      <c r="G1307">
        <v>1896.235125848058</v>
      </c>
      <c r="H1307">
        <v>358247699.09999996</v>
      </c>
      <c r="I1307">
        <v>80723383.031430319</v>
      </c>
      <c r="J1307">
        <v>46605666.923093565</v>
      </c>
    </row>
    <row r="1308" spans="1:10">
      <c r="A1308" s="7">
        <v>36348</v>
      </c>
      <c r="B1308" t="s">
        <v>4038</v>
      </c>
      <c r="C1308">
        <v>2</v>
      </c>
      <c r="D1308" t="s">
        <v>6041</v>
      </c>
      <c r="E1308">
        <v>20868.3</v>
      </c>
      <c r="F1308" s="1"/>
      <c r="H1308">
        <v>512901077.39999998</v>
      </c>
    </row>
    <row r="1309" spans="1:10">
      <c r="A1309" s="7">
        <v>36348</v>
      </c>
      <c r="B1309" t="s">
        <v>4038</v>
      </c>
      <c r="C1309">
        <v>3</v>
      </c>
      <c r="D1309" t="s">
        <v>6041</v>
      </c>
      <c r="E1309">
        <v>16089.3</v>
      </c>
      <c r="F1309" s="1"/>
      <c r="H1309">
        <v>395442815.40000004</v>
      </c>
    </row>
    <row r="1310" spans="1:10">
      <c r="A1310" s="7">
        <v>36355</v>
      </c>
      <c r="B1310" t="s">
        <v>4038</v>
      </c>
      <c r="C1310">
        <v>1</v>
      </c>
      <c r="D1310" t="s">
        <v>6041</v>
      </c>
      <c r="E1310">
        <v>18478.8</v>
      </c>
      <c r="F1310" s="1">
        <v>1398.6080356912003</v>
      </c>
      <c r="G1310">
        <v>807.48672589708826</v>
      </c>
      <c r="H1310">
        <v>454171946.39999998</v>
      </c>
      <c r="I1310">
        <v>34374988.301218316</v>
      </c>
      <c r="J1310">
        <v>19846408.749098632</v>
      </c>
    </row>
    <row r="1311" spans="1:10">
      <c r="A1311" s="7">
        <v>36355</v>
      </c>
      <c r="B1311" t="s">
        <v>4038</v>
      </c>
      <c r="C1311">
        <v>2</v>
      </c>
      <c r="D1311" t="s">
        <v>6041</v>
      </c>
      <c r="E1311">
        <v>15691.05</v>
      </c>
      <c r="F1311" s="1"/>
      <c r="H1311">
        <v>385654626.90000004</v>
      </c>
    </row>
    <row r="1312" spans="1:10">
      <c r="A1312" s="7">
        <v>36355</v>
      </c>
      <c r="B1312" t="s">
        <v>4038</v>
      </c>
      <c r="C1312">
        <v>3</v>
      </c>
      <c r="D1312" t="s">
        <v>6041</v>
      </c>
      <c r="E1312">
        <v>16885.8</v>
      </c>
      <c r="F1312" s="1"/>
      <c r="H1312">
        <v>415019192.39999998</v>
      </c>
    </row>
    <row r="1313" spans="1:10">
      <c r="A1313" s="7">
        <v>36362</v>
      </c>
      <c r="B1313" t="s">
        <v>4038</v>
      </c>
      <c r="C1313">
        <v>1</v>
      </c>
      <c r="D1313" t="s">
        <v>6041</v>
      </c>
      <c r="E1313">
        <v>15292.8</v>
      </c>
      <c r="F1313" s="1">
        <v>9076.9553765290675</v>
      </c>
      <c r="G1313">
        <v>5240.582630061278</v>
      </c>
      <c r="H1313">
        <v>504968256.00000006</v>
      </c>
      <c r="I1313">
        <v>299721066.53298974</v>
      </c>
      <c r="J1313">
        <v>173044038.44462338</v>
      </c>
    </row>
    <row r="1314" spans="1:10">
      <c r="A1314" s="7">
        <v>36362</v>
      </c>
      <c r="B1314" t="s">
        <v>4038</v>
      </c>
      <c r="C1314">
        <v>2</v>
      </c>
      <c r="D1314" t="s">
        <v>6041</v>
      </c>
      <c r="E1314">
        <v>21744.45</v>
      </c>
      <c r="F1314" s="1"/>
      <c r="H1314">
        <v>718001739</v>
      </c>
    </row>
    <row r="1315" spans="1:10">
      <c r="A1315" s="7">
        <v>36362</v>
      </c>
      <c r="B1315" t="s">
        <v>4038</v>
      </c>
      <c r="C1315">
        <v>3</v>
      </c>
      <c r="D1315" t="s">
        <v>6041</v>
      </c>
      <c r="E1315">
        <v>33214.050000000003</v>
      </c>
      <c r="F1315" s="1"/>
      <c r="H1315">
        <v>1096727930.9999998</v>
      </c>
    </row>
    <row r="1316" spans="1:10">
      <c r="A1316" s="7">
        <v>36369</v>
      </c>
      <c r="B1316" t="s">
        <v>4038</v>
      </c>
      <c r="C1316">
        <v>1</v>
      </c>
      <c r="D1316" t="s">
        <v>6041</v>
      </c>
      <c r="E1316">
        <v>1433.7</v>
      </c>
      <c r="F1316" s="1">
        <v>210.73409192629447</v>
      </c>
      <c r="G1316">
        <v>121.66738470107747</v>
      </c>
      <c r="H1316">
        <v>47340774</v>
      </c>
      <c r="I1316">
        <v>6958439.7154062483</v>
      </c>
      <c r="J1316">
        <v>4017457.0428295806</v>
      </c>
    </row>
    <row r="1317" spans="1:10">
      <c r="A1317" s="7">
        <v>36369</v>
      </c>
      <c r="B1317" t="s">
        <v>4038</v>
      </c>
      <c r="C1317">
        <v>2</v>
      </c>
      <c r="D1317" t="s">
        <v>6041</v>
      </c>
      <c r="E1317">
        <v>1115.0999999999999</v>
      </c>
      <c r="F1317" s="1"/>
      <c r="H1317">
        <v>36820602.000000007</v>
      </c>
    </row>
    <row r="1318" spans="1:10">
      <c r="A1318" s="7">
        <v>36369</v>
      </c>
      <c r="B1318" t="s">
        <v>4038</v>
      </c>
      <c r="C1318">
        <v>3</v>
      </c>
      <c r="D1318" t="s">
        <v>6041</v>
      </c>
      <c r="E1318">
        <v>1035.45</v>
      </c>
      <c r="F1318" s="1"/>
      <c r="H1318">
        <v>34190559</v>
      </c>
    </row>
    <row r="1319" spans="1:10">
      <c r="A1319" s="7">
        <v>36376</v>
      </c>
      <c r="B1319" t="s">
        <v>4038</v>
      </c>
      <c r="C1319">
        <v>1</v>
      </c>
      <c r="D1319" t="s">
        <v>6041</v>
      </c>
      <c r="E1319">
        <v>9478.35</v>
      </c>
      <c r="F1319" s="1">
        <v>438.67799409132988</v>
      </c>
      <c r="G1319">
        <v>253.27085797619438</v>
      </c>
      <c r="H1319">
        <v>348746409.90000004</v>
      </c>
      <c r="I1319">
        <v>16140718.114596734</v>
      </c>
      <c r="J1319">
        <v>9318847.9483762942</v>
      </c>
    </row>
    <row r="1320" spans="1:10">
      <c r="A1320" s="7">
        <v>36376</v>
      </c>
      <c r="B1320" t="s">
        <v>4038</v>
      </c>
      <c r="C1320">
        <v>2</v>
      </c>
      <c r="D1320" t="s">
        <v>6041</v>
      </c>
      <c r="E1320">
        <v>8602.2000000000007</v>
      </c>
      <c r="F1320" s="1"/>
      <c r="H1320">
        <v>316509346.79999995</v>
      </c>
    </row>
    <row r="1321" spans="1:10">
      <c r="A1321" s="7">
        <v>36376</v>
      </c>
      <c r="B1321" t="s">
        <v>4038</v>
      </c>
      <c r="C1321">
        <v>3</v>
      </c>
      <c r="D1321" t="s">
        <v>6041</v>
      </c>
      <c r="E1321">
        <v>9000.4500000000007</v>
      </c>
      <c r="F1321" s="1"/>
      <c r="H1321">
        <v>331162557.29999995</v>
      </c>
    </row>
    <row r="1322" spans="1:10">
      <c r="A1322" s="7">
        <v>36383</v>
      </c>
      <c r="B1322" t="s">
        <v>4038</v>
      </c>
      <c r="C1322">
        <v>1</v>
      </c>
      <c r="D1322" t="s">
        <v>6041</v>
      </c>
      <c r="E1322">
        <v>3982.5</v>
      </c>
      <c r="F1322" s="1">
        <v>392.90411998348912</v>
      </c>
      <c r="G1322">
        <v>226.84329943818048</v>
      </c>
      <c r="H1322">
        <v>146532105</v>
      </c>
      <c r="I1322">
        <v>14456514.190672498</v>
      </c>
      <c r="J1322">
        <v>8346472.3595284121</v>
      </c>
    </row>
    <row r="1323" spans="1:10">
      <c r="A1323" s="7">
        <v>36383</v>
      </c>
      <c r="B1323" t="s">
        <v>4038</v>
      </c>
      <c r="C1323">
        <v>2</v>
      </c>
      <c r="D1323" t="s">
        <v>6041</v>
      </c>
      <c r="E1323">
        <v>3345.3</v>
      </c>
      <c r="F1323" s="1"/>
      <c r="H1323">
        <v>123086968.19999999</v>
      </c>
    </row>
    <row r="1324" spans="1:10">
      <c r="A1324" s="7">
        <v>36383</v>
      </c>
      <c r="B1324" t="s">
        <v>4038</v>
      </c>
      <c r="C1324">
        <v>3</v>
      </c>
      <c r="D1324" t="s">
        <v>6041</v>
      </c>
      <c r="E1324">
        <v>3265.65</v>
      </c>
      <c r="F1324" s="1"/>
      <c r="H1324">
        <v>120156326.10000001</v>
      </c>
    </row>
    <row r="1325" spans="1:10">
      <c r="A1325" s="7">
        <v>36390</v>
      </c>
      <c r="B1325" t="s">
        <v>4038</v>
      </c>
      <c r="C1325">
        <v>1</v>
      </c>
      <c r="D1325" t="s">
        <v>6041</v>
      </c>
      <c r="E1325">
        <v>33314.400000000001</v>
      </c>
      <c r="F1325" s="1">
        <v>8153.8442631374764</v>
      </c>
      <c r="G1325">
        <v>4707.6241802527084</v>
      </c>
      <c r="H1325">
        <v>1225770033.6000001</v>
      </c>
      <c r="I1325">
        <v>300012545.81788021</v>
      </c>
      <c r="J1325">
        <v>173212324.08821809</v>
      </c>
    </row>
    <row r="1326" spans="1:10">
      <c r="A1326" s="7">
        <v>36390</v>
      </c>
      <c r="B1326" t="s">
        <v>4038</v>
      </c>
      <c r="C1326">
        <v>2</v>
      </c>
      <c r="D1326" t="s">
        <v>6041</v>
      </c>
      <c r="E1326">
        <v>44518.35</v>
      </c>
      <c r="F1326" s="1"/>
      <c r="H1326">
        <v>1638008169.8999996</v>
      </c>
    </row>
    <row r="1327" spans="1:10">
      <c r="A1327" s="7">
        <v>36390</v>
      </c>
      <c r="B1327" t="s">
        <v>4038</v>
      </c>
      <c r="C1327">
        <v>3</v>
      </c>
      <c r="D1327" t="s">
        <v>6041</v>
      </c>
      <c r="E1327">
        <v>28654.35</v>
      </c>
      <c r="F1327" s="1"/>
      <c r="H1327">
        <v>1054308153.9</v>
      </c>
    </row>
    <row r="1328" spans="1:10">
      <c r="A1328" s="7">
        <v>36308</v>
      </c>
      <c r="B1328" t="s">
        <v>4038</v>
      </c>
      <c r="C1328">
        <v>1</v>
      </c>
      <c r="D1328" t="s">
        <v>6386</v>
      </c>
      <c r="E1328">
        <v>0</v>
      </c>
      <c r="F1328" s="1">
        <v>228.97711676060555</v>
      </c>
      <c r="G1328">
        <v>132.19999999999999</v>
      </c>
      <c r="H1328">
        <v>0</v>
      </c>
      <c r="I1328">
        <v>1099090.1604509067</v>
      </c>
      <c r="J1328">
        <v>634560</v>
      </c>
    </row>
    <row r="1329" spans="1:10">
      <c r="A1329" s="7">
        <v>36308</v>
      </c>
      <c r="B1329" t="s">
        <v>4038</v>
      </c>
      <c r="C1329">
        <v>2</v>
      </c>
      <c r="D1329" t="s">
        <v>6386</v>
      </c>
      <c r="E1329">
        <v>396.6</v>
      </c>
      <c r="F1329" s="1"/>
      <c r="H1329">
        <v>1903680</v>
      </c>
    </row>
    <row r="1330" spans="1:10">
      <c r="A1330" s="7">
        <v>36308</v>
      </c>
      <c r="B1330" t="s">
        <v>4038</v>
      </c>
      <c r="C1330">
        <v>3</v>
      </c>
      <c r="D1330" t="s">
        <v>6386</v>
      </c>
      <c r="E1330">
        <v>0</v>
      </c>
      <c r="F1330" s="1"/>
      <c r="H1330">
        <v>0</v>
      </c>
    </row>
    <row r="1331" spans="1:10">
      <c r="A1331" s="7">
        <v>36313</v>
      </c>
      <c r="B1331" t="s">
        <v>4038</v>
      </c>
      <c r="C1331">
        <v>1</v>
      </c>
      <c r="D1331" t="s">
        <v>6386</v>
      </c>
      <c r="E1331">
        <v>0</v>
      </c>
      <c r="F1331" s="1">
        <v>79.650000000000006</v>
      </c>
      <c r="G1331">
        <v>45.985948940953691</v>
      </c>
      <c r="H1331">
        <v>0</v>
      </c>
      <c r="I1331">
        <v>382320</v>
      </c>
      <c r="J1331">
        <v>220732.5549165777</v>
      </c>
    </row>
    <row r="1332" spans="1:10">
      <c r="A1332" s="7">
        <v>36313</v>
      </c>
      <c r="B1332" t="s">
        <v>4038</v>
      </c>
      <c r="C1332">
        <v>2</v>
      </c>
      <c r="D1332" t="s">
        <v>6386</v>
      </c>
      <c r="E1332">
        <v>79.650000000000006</v>
      </c>
      <c r="F1332" s="1"/>
      <c r="H1332">
        <v>382320</v>
      </c>
    </row>
    <row r="1333" spans="1:10">
      <c r="A1333" s="7">
        <v>36313</v>
      </c>
      <c r="B1333" t="s">
        <v>4038</v>
      </c>
      <c r="C1333">
        <v>3</v>
      </c>
      <c r="D1333" t="s">
        <v>6386</v>
      </c>
      <c r="E1333">
        <v>159.30000000000001</v>
      </c>
      <c r="F1333" s="1"/>
      <c r="H1333">
        <v>764640</v>
      </c>
    </row>
    <row r="1334" spans="1:10">
      <c r="A1334" s="7">
        <v>36320</v>
      </c>
      <c r="B1334" t="s">
        <v>4038</v>
      </c>
      <c r="C1334">
        <v>1</v>
      </c>
      <c r="D1334" t="s">
        <v>6386</v>
      </c>
      <c r="E1334">
        <v>1593</v>
      </c>
      <c r="F1334" s="1">
        <v>287.18215909070659</v>
      </c>
      <c r="G1334">
        <v>165.80469685747738</v>
      </c>
      <c r="H1334">
        <v>7646400</v>
      </c>
      <c r="I1334">
        <v>1378474.3636353868</v>
      </c>
      <c r="J1334">
        <v>795862.54491588869</v>
      </c>
    </row>
    <row r="1335" spans="1:10">
      <c r="A1335" s="7">
        <v>36320</v>
      </c>
      <c r="B1335" t="s">
        <v>4038</v>
      </c>
      <c r="C1335">
        <v>2</v>
      </c>
      <c r="D1335" t="s">
        <v>6386</v>
      </c>
      <c r="E1335">
        <v>1752.3</v>
      </c>
      <c r="F1335" s="1"/>
      <c r="H1335">
        <v>8411040</v>
      </c>
    </row>
    <row r="1336" spans="1:10">
      <c r="A1336" s="7">
        <v>36320</v>
      </c>
      <c r="B1336" t="s">
        <v>4038</v>
      </c>
      <c r="C1336">
        <v>3</v>
      </c>
      <c r="D1336" t="s">
        <v>6386</v>
      </c>
      <c r="E1336">
        <v>2150.5500000000002</v>
      </c>
      <c r="F1336" s="1"/>
      <c r="H1336">
        <v>10322639.999999998</v>
      </c>
    </row>
    <row r="1337" spans="1:10">
      <c r="A1337" s="7">
        <v>36327</v>
      </c>
      <c r="B1337" t="s">
        <v>4038</v>
      </c>
      <c r="C1337">
        <v>1</v>
      </c>
      <c r="D1337" t="s">
        <v>6386</v>
      </c>
      <c r="E1337">
        <v>4858.3500000000004</v>
      </c>
      <c r="F1337" s="1">
        <v>1737.2483436457796</v>
      </c>
      <c r="G1337">
        <v>1003.0007988531224</v>
      </c>
      <c r="H1337">
        <v>23320079.999999996</v>
      </c>
      <c r="I1337">
        <v>8338792.0494997352</v>
      </c>
      <c r="J1337">
        <v>4814403.8344949838</v>
      </c>
    </row>
    <row r="1338" spans="1:10">
      <c r="A1338" s="7">
        <v>36327</v>
      </c>
      <c r="B1338" t="s">
        <v>4038</v>
      </c>
      <c r="C1338">
        <v>2</v>
      </c>
      <c r="D1338" t="s">
        <v>6386</v>
      </c>
      <c r="E1338">
        <v>3271.95</v>
      </c>
      <c r="F1338" s="1"/>
      <c r="H1338">
        <v>15705360.000000002</v>
      </c>
    </row>
    <row r="1339" spans="1:10">
      <c r="A1339" s="7">
        <v>36327</v>
      </c>
      <c r="B1339" t="s">
        <v>4038</v>
      </c>
      <c r="C1339">
        <v>3</v>
      </c>
      <c r="D1339" t="s">
        <v>6386</v>
      </c>
      <c r="E1339">
        <v>6742.2</v>
      </c>
      <c r="F1339" s="1"/>
      <c r="H1339">
        <v>32362560.000000004</v>
      </c>
    </row>
    <row r="1340" spans="1:10">
      <c r="A1340" s="7">
        <v>36334</v>
      </c>
      <c r="B1340" t="s">
        <v>4038</v>
      </c>
      <c r="C1340">
        <v>1</v>
      </c>
      <c r="D1340" t="s">
        <v>6386</v>
      </c>
      <c r="E1340">
        <v>7487.1</v>
      </c>
      <c r="F1340" s="1">
        <v>183.94379576381499</v>
      </c>
      <c r="G1340">
        <v>106.2</v>
      </c>
      <c r="H1340">
        <v>35938080</v>
      </c>
      <c r="I1340">
        <v>882930.21966631094</v>
      </c>
      <c r="J1340">
        <v>509760</v>
      </c>
    </row>
    <row r="1341" spans="1:10">
      <c r="A1341" s="7">
        <v>36334</v>
      </c>
      <c r="B1341" t="s">
        <v>4038</v>
      </c>
      <c r="C1341">
        <v>2</v>
      </c>
      <c r="D1341" t="s">
        <v>6386</v>
      </c>
      <c r="E1341">
        <v>7805.7</v>
      </c>
      <c r="F1341" s="1"/>
      <c r="H1341">
        <v>37467360</v>
      </c>
    </row>
    <row r="1342" spans="1:10">
      <c r="A1342" s="7">
        <v>36334</v>
      </c>
      <c r="B1342" t="s">
        <v>4038</v>
      </c>
      <c r="C1342">
        <v>3</v>
      </c>
      <c r="D1342" t="s">
        <v>6386</v>
      </c>
      <c r="E1342">
        <v>7487.1</v>
      </c>
      <c r="F1342" s="1"/>
      <c r="H1342">
        <v>35938080</v>
      </c>
    </row>
    <row r="1343" spans="1:10">
      <c r="A1343" s="7">
        <v>36341</v>
      </c>
      <c r="B1343" t="s">
        <v>4038</v>
      </c>
      <c r="C1343">
        <v>1</v>
      </c>
      <c r="D1343" t="s">
        <v>6386</v>
      </c>
      <c r="E1343">
        <v>12266.1</v>
      </c>
      <c r="F1343" s="1">
        <v>4286.3246213976836</v>
      </c>
      <c r="G1343">
        <v>2474.7106739980736</v>
      </c>
      <c r="H1343">
        <v>58877280</v>
      </c>
      <c r="I1343">
        <v>20574358.182708886</v>
      </c>
      <c r="J1343">
        <v>11878611.235190755</v>
      </c>
    </row>
    <row r="1344" spans="1:10">
      <c r="A1344" s="7">
        <v>36341</v>
      </c>
      <c r="B1344" t="s">
        <v>4038</v>
      </c>
      <c r="C1344">
        <v>2</v>
      </c>
      <c r="D1344" t="s">
        <v>6386</v>
      </c>
      <c r="E1344">
        <v>14496.3</v>
      </c>
      <c r="F1344" s="1"/>
      <c r="H1344">
        <v>69582240</v>
      </c>
    </row>
    <row r="1345" spans="1:10">
      <c r="A1345" s="7">
        <v>36341</v>
      </c>
      <c r="B1345" t="s">
        <v>4038</v>
      </c>
      <c r="C1345">
        <v>3</v>
      </c>
      <c r="D1345" t="s">
        <v>6386</v>
      </c>
      <c r="E1345">
        <v>20549.7</v>
      </c>
      <c r="F1345" s="1"/>
      <c r="H1345">
        <v>98638560</v>
      </c>
    </row>
    <row r="1346" spans="1:10">
      <c r="A1346" s="7">
        <v>36348</v>
      </c>
      <c r="B1346" t="s">
        <v>4038</v>
      </c>
      <c r="C1346">
        <v>1</v>
      </c>
      <c r="D1346" t="s">
        <v>6386</v>
      </c>
      <c r="E1346">
        <v>557.54999999999995</v>
      </c>
      <c r="F1346" s="1">
        <v>400.89620851287685</v>
      </c>
      <c r="G1346">
        <v>231.4575339020098</v>
      </c>
      <c r="H1346">
        <v>1934698.5</v>
      </c>
      <c r="I1346">
        <v>1391109.8435396824</v>
      </c>
      <c r="J1346">
        <v>803157.6426399739</v>
      </c>
    </row>
    <row r="1347" spans="1:10">
      <c r="A1347" s="7">
        <v>36348</v>
      </c>
      <c r="B1347" t="s">
        <v>4038</v>
      </c>
      <c r="C1347">
        <v>2</v>
      </c>
      <c r="D1347" t="s">
        <v>6386</v>
      </c>
      <c r="E1347">
        <v>1035.45</v>
      </c>
      <c r="F1347" s="1"/>
      <c r="H1347">
        <v>3593011.5</v>
      </c>
    </row>
    <row r="1348" spans="1:10">
      <c r="A1348" s="7">
        <v>36348</v>
      </c>
      <c r="B1348" t="s">
        <v>4038</v>
      </c>
      <c r="C1348">
        <v>3</v>
      </c>
      <c r="D1348" t="s">
        <v>6386</v>
      </c>
      <c r="E1348">
        <v>238.95</v>
      </c>
      <c r="F1348" s="1"/>
      <c r="H1348">
        <v>829156.5</v>
      </c>
    </row>
    <row r="1349" spans="1:10">
      <c r="A1349" s="7">
        <v>36355</v>
      </c>
      <c r="B1349" t="s">
        <v>4038</v>
      </c>
      <c r="C1349">
        <v>1</v>
      </c>
      <c r="D1349" t="s">
        <v>6386</v>
      </c>
      <c r="E1349">
        <v>3982.5</v>
      </c>
      <c r="F1349" s="1">
        <v>713.89390493265876</v>
      </c>
      <c r="G1349">
        <v>412.16683818570368</v>
      </c>
      <c r="H1349">
        <v>13819275</v>
      </c>
      <c r="I1349">
        <v>2477211.850116326</v>
      </c>
      <c r="J1349">
        <v>1430218.9285043918</v>
      </c>
    </row>
    <row r="1350" spans="1:10">
      <c r="A1350" s="7">
        <v>36355</v>
      </c>
      <c r="B1350" t="s">
        <v>4038</v>
      </c>
      <c r="C1350">
        <v>2</v>
      </c>
      <c r="D1350" t="s">
        <v>6386</v>
      </c>
      <c r="E1350">
        <v>2708.1</v>
      </c>
      <c r="F1350" s="1"/>
      <c r="H1350">
        <v>9397107</v>
      </c>
    </row>
    <row r="1351" spans="1:10">
      <c r="A1351" s="7">
        <v>36355</v>
      </c>
      <c r="B1351" t="s">
        <v>4038</v>
      </c>
      <c r="C1351">
        <v>3</v>
      </c>
      <c r="D1351" t="s">
        <v>6386</v>
      </c>
      <c r="E1351">
        <v>2787.75</v>
      </c>
      <c r="F1351" s="1"/>
      <c r="H1351">
        <v>9673492.5</v>
      </c>
    </row>
    <row r="1352" spans="1:10">
      <c r="A1352" s="7">
        <v>36362</v>
      </c>
      <c r="B1352" t="s">
        <v>4038</v>
      </c>
      <c r="C1352">
        <v>1</v>
      </c>
      <c r="D1352" t="s">
        <v>6386</v>
      </c>
      <c r="E1352">
        <v>2150.5500000000002</v>
      </c>
      <c r="F1352" s="1">
        <v>842.93636770517787</v>
      </c>
      <c r="G1352">
        <v>486.66953880430987</v>
      </c>
      <c r="H1352">
        <v>2991415.05</v>
      </c>
      <c r="I1352">
        <v>1172524.4874779033</v>
      </c>
      <c r="J1352">
        <v>676957.32847679546</v>
      </c>
    </row>
    <row r="1353" spans="1:10">
      <c r="A1353" s="7">
        <v>36362</v>
      </c>
      <c r="B1353" t="s">
        <v>4038</v>
      </c>
      <c r="C1353">
        <v>2</v>
      </c>
      <c r="D1353" t="s">
        <v>6386</v>
      </c>
      <c r="E1353">
        <v>2469.15</v>
      </c>
      <c r="F1353" s="1"/>
      <c r="H1353">
        <v>3434587.65</v>
      </c>
    </row>
    <row r="1354" spans="1:10">
      <c r="A1354" s="7">
        <v>36362</v>
      </c>
      <c r="B1354" t="s">
        <v>4038</v>
      </c>
      <c r="C1354">
        <v>3</v>
      </c>
      <c r="D1354" t="s">
        <v>6386</v>
      </c>
      <c r="E1354">
        <v>3743.55</v>
      </c>
      <c r="F1354" s="1"/>
      <c r="H1354">
        <v>5207278.05</v>
      </c>
    </row>
    <row r="1355" spans="1:10">
      <c r="A1355" s="7">
        <v>36369</v>
      </c>
      <c r="B1355" t="s">
        <v>4038</v>
      </c>
      <c r="C1355">
        <v>1</v>
      </c>
      <c r="D1355" t="s">
        <v>6386</v>
      </c>
      <c r="E1355">
        <v>1831.95</v>
      </c>
      <c r="F1355" s="1">
        <v>91.971897881907353</v>
      </c>
      <c r="G1355">
        <v>53.1</v>
      </c>
      <c r="H1355">
        <v>2548242.4500000002</v>
      </c>
      <c r="I1355">
        <v>127932.90995373308</v>
      </c>
      <c r="J1355">
        <v>73862.099999999948</v>
      </c>
    </row>
    <row r="1356" spans="1:10">
      <c r="A1356" s="7">
        <v>36369</v>
      </c>
      <c r="B1356" t="s">
        <v>4038</v>
      </c>
      <c r="C1356">
        <v>2</v>
      </c>
      <c r="D1356" t="s">
        <v>6386</v>
      </c>
      <c r="E1356">
        <v>1991.25</v>
      </c>
      <c r="F1356" s="1"/>
      <c r="H1356">
        <v>2769828.75</v>
      </c>
    </row>
    <row r="1357" spans="1:10">
      <c r="A1357" s="7">
        <v>36369</v>
      </c>
      <c r="B1357" t="s">
        <v>4038</v>
      </c>
      <c r="C1357">
        <v>3</v>
      </c>
      <c r="D1357" t="s">
        <v>6386</v>
      </c>
      <c r="E1357">
        <v>1991.25</v>
      </c>
      <c r="F1357" s="1"/>
      <c r="H1357">
        <v>2769828.75</v>
      </c>
    </row>
    <row r="1358" spans="1:10">
      <c r="A1358" s="7">
        <v>36376</v>
      </c>
      <c r="B1358" t="s">
        <v>4038</v>
      </c>
      <c r="C1358">
        <v>1</v>
      </c>
      <c r="D1358" t="s">
        <v>6386</v>
      </c>
      <c r="E1358">
        <v>5894.1</v>
      </c>
      <c r="F1358" s="1">
        <v>1208.8270688977805</v>
      </c>
      <c r="G1358">
        <v>697.91663363183989</v>
      </c>
      <c r="H1358">
        <v>23841634.499999996</v>
      </c>
      <c r="I1358">
        <v>4889705.4936915208</v>
      </c>
      <c r="J1358">
        <v>2823072.7830407917</v>
      </c>
    </row>
    <row r="1359" spans="1:10">
      <c r="A1359" s="7">
        <v>36376</v>
      </c>
      <c r="B1359" t="s">
        <v>4038</v>
      </c>
      <c r="C1359">
        <v>2</v>
      </c>
      <c r="D1359" t="s">
        <v>6386</v>
      </c>
      <c r="E1359">
        <v>3504.6</v>
      </c>
      <c r="F1359" s="1"/>
      <c r="H1359">
        <v>14176107</v>
      </c>
    </row>
    <row r="1360" spans="1:10">
      <c r="A1360" s="7">
        <v>36376</v>
      </c>
      <c r="B1360" t="s">
        <v>4038</v>
      </c>
      <c r="C1360">
        <v>3</v>
      </c>
      <c r="D1360" t="s">
        <v>6386</v>
      </c>
      <c r="E1360">
        <v>4380.75</v>
      </c>
      <c r="F1360" s="1"/>
      <c r="H1360">
        <v>17720133.75</v>
      </c>
    </row>
    <row r="1361" spans="1:10">
      <c r="A1361" s="7">
        <v>36383</v>
      </c>
      <c r="B1361" t="s">
        <v>4038</v>
      </c>
      <c r="C1361">
        <v>1</v>
      </c>
      <c r="D1361" t="s">
        <v>6386</v>
      </c>
      <c r="E1361">
        <v>2787.75</v>
      </c>
      <c r="F1361" s="1">
        <v>505.84543835049055</v>
      </c>
      <c r="G1361">
        <v>292.05</v>
      </c>
      <c r="H1361">
        <v>11276448.75</v>
      </c>
      <c r="I1361">
        <v>2046144.7981277339</v>
      </c>
      <c r="J1361">
        <v>1181342.25</v>
      </c>
    </row>
    <row r="1362" spans="1:10">
      <c r="A1362" s="7">
        <v>36383</v>
      </c>
      <c r="B1362" t="s">
        <v>4038</v>
      </c>
      <c r="C1362">
        <v>2</v>
      </c>
      <c r="D1362" t="s">
        <v>6386</v>
      </c>
      <c r="E1362">
        <v>2787.75</v>
      </c>
      <c r="F1362" s="1"/>
      <c r="H1362">
        <v>11276448.75</v>
      </c>
    </row>
    <row r="1363" spans="1:10">
      <c r="A1363" s="7">
        <v>36383</v>
      </c>
      <c r="B1363" t="s">
        <v>4038</v>
      </c>
      <c r="C1363">
        <v>3</v>
      </c>
      <c r="D1363" t="s">
        <v>6386</v>
      </c>
      <c r="E1363">
        <v>1911.6</v>
      </c>
      <c r="F1363" s="1"/>
      <c r="H1363">
        <v>7732422.0000000009</v>
      </c>
    </row>
    <row r="1364" spans="1:10">
      <c r="A1364" s="7">
        <v>36390</v>
      </c>
      <c r="B1364" t="s">
        <v>4038</v>
      </c>
      <c r="C1364">
        <v>1</v>
      </c>
      <c r="D1364" t="s">
        <v>6386</v>
      </c>
      <c r="E1364">
        <v>6940.5</v>
      </c>
      <c r="F1364" s="1">
        <v>1373.8627005636326</v>
      </c>
      <c r="G1364">
        <v>793.2</v>
      </c>
      <c r="H1364">
        <v>28074322.5</v>
      </c>
      <c r="I1364">
        <v>5557274.6237798929</v>
      </c>
      <c r="J1364">
        <v>3208494</v>
      </c>
    </row>
    <row r="1365" spans="1:10">
      <c r="A1365" s="7">
        <v>36390</v>
      </c>
      <c r="B1365" t="s">
        <v>4038</v>
      </c>
      <c r="C1365">
        <v>2</v>
      </c>
      <c r="D1365" t="s">
        <v>6386</v>
      </c>
      <c r="E1365">
        <v>9320.1</v>
      </c>
      <c r="F1365" s="1"/>
      <c r="H1365">
        <v>37699804.499999993</v>
      </c>
    </row>
    <row r="1366" spans="1:10">
      <c r="A1366" s="7">
        <v>36390</v>
      </c>
      <c r="B1366" t="s">
        <v>4038</v>
      </c>
      <c r="C1366">
        <v>3</v>
      </c>
      <c r="D1366" t="s">
        <v>6386</v>
      </c>
      <c r="E1366">
        <v>9320.1</v>
      </c>
      <c r="F1366" s="1"/>
      <c r="H1366">
        <v>37699804.499999993</v>
      </c>
    </row>
    <row r="1367" spans="1:10">
      <c r="A1367" s="7">
        <v>36308</v>
      </c>
      <c r="B1367" t="s">
        <v>4038</v>
      </c>
      <c r="C1367">
        <v>1</v>
      </c>
      <c r="D1367" t="s">
        <v>6195</v>
      </c>
      <c r="E1367">
        <v>0</v>
      </c>
      <c r="F1367" s="1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 s="7">
        <v>36308</v>
      </c>
      <c r="B1368" t="s">
        <v>4038</v>
      </c>
      <c r="C1368">
        <v>2</v>
      </c>
      <c r="D1368" t="s">
        <v>6195</v>
      </c>
      <c r="E1368">
        <v>0</v>
      </c>
      <c r="F1368" s="1"/>
      <c r="H1368">
        <v>0</v>
      </c>
    </row>
    <row r="1369" spans="1:10">
      <c r="A1369" s="7">
        <v>36308</v>
      </c>
      <c r="B1369" t="s">
        <v>4038</v>
      </c>
      <c r="C1369">
        <v>3</v>
      </c>
      <c r="D1369" t="s">
        <v>6195</v>
      </c>
      <c r="E1369">
        <v>0</v>
      </c>
      <c r="F1369" s="1"/>
      <c r="H1369">
        <v>0</v>
      </c>
    </row>
    <row r="1370" spans="1:10">
      <c r="A1370" s="7">
        <v>36313</v>
      </c>
      <c r="B1370" t="s">
        <v>4038</v>
      </c>
      <c r="C1370">
        <v>1</v>
      </c>
      <c r="D1370" t="s">
        <v>6195</v>
      </c>
      <c r="E1370">
        <v>0</v>
      </c>
      <c r="F1370" s="1">
        <v>279.72160713824024</v>
      </c>
      <c r="G1370">
        <v>161.49734517941775</v>
      </c>
      <c r="H1370">
        <v>0</v>
      </c>
      <c r="I1370">
        <v>375106.67517238011</v>
      </c>
      <c r="J1370">
        <v>216567.93988559919</v>
      </c>
    </row>
    <row r="1371" spans="1:10">
      <c r="A1371" s="7">
        <v>36313</v>
      </c>
      <c r="B1371" t="s">
        <v>4038</v>
      </c>
      <c r="C1371">
        <v>2</v>
      </c>
      <c r="D1371" t="s">
        <v>6195</v>
      </c>
      <c r="E1371">
        <v>238.95</v>
      </c>
      <c r="F1371" s="1"/>
      <c r="H1371">
        <v>320431.95</v>
      </c>
    </row>
    <row r="1372" spans="1:10">
      <c r="A1372" s="7">
        <v>36313</v>
      </c>
      <c r="B1372" t="s">
        <v>4038</v>
      </c>
      <c r="C1372">
        <v>3</v>
      </c>
      <c r="D1372" t="s">
        <v>6195</v>
      </c>
      <c r="E1372">
        <v>557.54999999999995</v>
      </c>
      <c r="F1372" s="1"/>
      <c r="H1372">
        <v>747674.55</v>
      </c>
    </row>
    <row r="1373" spans="1:10">
      <c r="A1373" s="7">
        <v>36320</v>
      </c>
      <c r="B1373" t="s">
        <v>4038</v>
      </c>
      <c r="C1373">
        <v>1</v>
      </c>
      <c r="D1373" t="s">
        <v>6195</v>
      </c>
      <c r="E1373">
        <v>2309.85</v>
      </c>
      <c r="F1373" s="1">
        <v>1290.0677511278236</v>
      </c>
      <c r="G1373">
        <v>744.8209633865041</v>
      </c>
      <c r="H1373">
        <v>3097508.85</v>
      </c>
      <c r="I1373">
        <v>1729980.8542624114</v>
      </c>
      <c r="J1373">
        <v>998804.91190130205</v>
      </c>
    </row>
    <row r="1374" spans="1:10">
      <c r="A1374" s="7">
        <v>36320</v>
      </c>
      <c r="B1374" t="s">
        <v>4038</v>
      </c>
      <c r="C1374">
        <v>2</v>
      </c>
      <c r="D1374" t="s">
        <v>6195</v>
      </c>
      <c r="E1374">
        <v>159.30000000000001</v>
      </c>
      <c r="F1374" s="1"/>
      <c r="H1374">
        <v>213621.3</v>
      </c>
    </row>
    <row r="1375" spans="1:10">
      <c r="A1375" s="7">
        <v>36320</v>
      </c>
      <c r="B1375" t="s">
        <v>4038</v>
      </c>
      <c r="C1375">
        <v>3</v>
      </c>
      <c r="D1375" t="s">
        <v>6195</v>
      </c>
      <c r="E1375">
        <v>2469.15</v>
      </c>
      <c r="F1375" s="1"/>
      <c r="H1375">
        <v>3311130.15</v>
      </c>
    </row>
    <row r="1376" spans="1:10">
      <c r="A1376" s="7">
        <v>36327</v>
      </c>
      <c r="B1376" t="s">
        <v>4038</v>
      </c>
      <c r="C1376">
        <v>1</v>
      </c>
      <c r="D1376" t="s">
        <v>6195</v>
      </c>
      <c r="E1376">
        <v>7237.95</v>
      </c>
      <c r="F1376" s="1">
        <v>228.97711676060527</v>
      </c>
      <c r="G1376">
        <v>132.19999999999999</v>
      </c>
      <c r="H1376">
        <v>9706090.9499999993</v>
      </c>
      <c r="I1376">
        <v>307058.31357597187</v>
      </c>
      <c r="J1376">
        <v>177280.2</v>
      </c>
    </row>
    <row r="1377" spans="1:10">
      <c r="A1377" s="7">
        <v>36327</v>
      </c>
      <c r="B1377" t="s">
        <v>4038</v>
      </c>
      <c r="C1377">
        <v>2</v>
      </c>
      <c r="D1377" t="s">
        <v>6195</v>
      </c>
      <c r="E1377">
        <v>7237.95</v>
      </c>
      <c r="F1377" s="1"/>
      <c r="H1377">
        <v>9706090.9499999993</v>
      </c>
    </row>
    <row r="1378" spans="1:10">
      <c r="A1378" s="7">
        <v>36327</v>
      </c>
      <c r="B1378" t="s">
        <v>4038</v>
      </c>
      <c r="C1378">
        <v>3</v>
      </c>
      <c r="D1378" t="s">
        <v>6195</v>
      </c>
      <c r="E1378">
        <v>6841.35</v>
      </c>
      <c r="F1378" s="1"/>
      <c r="H1378">
        <v>9174250.3499999996</v>
      </c>
    </row>
    <row r="1379" spans="1:10">
      <c r="A1379" s="7">
        <v>36334</v>
      </c>
      <c r="B1379" t="s">
        <v>4038</v>
      </c>
      <c r="C1379">
        <v>1</v>
      </c>
      <c r="D1379" t="s">
        <v>6195</v>
      </c>
      <c r="E1379">
        <v>16248.6</v>
      </c>
      <c r="F1379" s="1">
        <v>2017.1011947842426</v>
      </c>
      <c r="G1379">
        <v>1164.5739177913983</v>
      </c>
      <c r="H1379">
        <v>21789372.600000001</v>
      </c>
      <c r="I1379">
        <v>2704932.7022056626</v>
      </c>
      <c r="J1379">
        <v>1561693.6237582613</v>
      </c>
    </row>
    <row r="1380" spans="1:10">
      <c r="A1380" s="7">
        <v>36334</v>
      </c>
      <c r="B1380" t="s">
        <v>4038</v>
      </c>
      <c r="C1380">
        <v>2</v>
      </c>
      <c r="D1380" t="s">
        <v>6195</v>
      </c>
      <c r="E1380">
        <v>17045.099999999999</v>
      </c>
      <c r="F1380" s="1"/>
      <c r="H1380">
        <v>22857479.100000001</v>
      </c>
    </row>
    <row r="1381" spans="1:10">
      <c r="A1381" s="7">
        <v>36334</v>
      </c>
      <c r="B1381" t="s">
        <v>4038</v>
      </c>
      <c r="C1381">
        <v>3</v>
      </c>
      <c r="D1381" t="s">
        <v>6195</v>
      </c>
      <c r="E1381">
        <v>20071.8</v>
      </c>
      <c r="F1381" s="1"/>
      <c r="H1381">
        <v>26916283.800000001</v>
      </c>
    </row>
    <row r="1382" spans="1:10">
      <c r="A1382" s="7">
        <v>36341</v>
      </c>
      <c r="B1382" t="s">
        <v>4038</v>
      </c>
      <c r="C1382">
        <v>1</v>
      </c>
      <c r="D1382" t="s">
        <v>6195</v>
      </c>
      <c r="E1382">
        <v>21505.5</v>
      </c>
      <c r="F1382" s="1">
        <v>759.81257392862233</v>
      </c>
      <c r="G1382">
        <v>438.67799409135256</v>
      </c>
      <c r="H1382">
        <v>28838875.5</v>
      </c>
      <c r="I1382">
        <v>1018908.6616382474</v>
      </c>
      <c r="J1382">
        <v>588267.19007648353</v>
      </c>
    </row>
    <row r="1383" spans="1:10">
      <c r="A1383" s="7">
        <v>36341</v>
      </c>
      <c r="B1383" t="s">
        <v>4038</v>
      </c>
      <c r="C1383">
        <v>2</v>
      </c>
      <c r="D1383" t="s">
        <v>6195</v>
      </c>
      <c r="E1383">
        <v>22779.9</v>
      </c>
      <c r="F1383" s="1"/>
      <c r="H1383">
        <v>30547845.899999999</v>
      </c>
    </row>
    <row r="1384" spans="1:10">
      <c r="A1384" s="7">
        <v>36341</v>
      </c>
      <c r="B1384" t="s">
        <v>4038</v>
      </c>
      <c r="C1384">
        <v>3</v>
      </c>
      <c r="D1384" t="s">
        <v>6195</v>
      </c>
      <c r="E1384">
        <v>21425.85</v>
      </c>
      <c r="F1384" s="1"/>
      <c r="H1384">
        <v>28732064.850000001</v>
      </c>
    </row>
    <row r="1385" spans="1:10">
      <c r="A1385" s="7">
        <v>36348</v>
      </c>
      <c r="B1385" t="s">
        <v>4038</v>
      </c>
      <c r="C1385">
        <v>1</v>
      </c>
      <c r="D1385" t="s">
        <v>6195</v>
      </c>
      <c r="E1385">
        <v>8681.85</v>
      </c>
      <c r="F1385" s="1">
        <v>1728.60686609188</v>
      </c>
      <c r="G1385">
        <v>998.01163946118231</v>
      </c>
      <c r="H1385">
        <v>10348765.200000001</v>
      </c>
      <c r="I1385">
        <v>2060499.3843815243</v>
      </c>
      <c r="J1385">
        <v>1189629.8742377313</v>
      </c>
    </row>
    <row r="1386" spans="1:10">
      <c r="A1386" s="7">
        <v>36348</v>
      </c>
      <c r="B1386" t="s">
        <v>4038</v>
      </c>
      <c r="C1386">
        <v>2</v>
      </c>
      <c r="D1386" t="s">
        <v>6195</v>
      </c>
      <c r="E1386">
        <v>8442.9</v>
      </c>
      <c r="F1386" s="1"/>
      <c r="H1386">
        <v>10063936.799999999</v>
      </c>
    </row>
    <row r="1387" spans="1:10">
      <c r="A1387" s="7">
        <v>36348</v>
      </c>
      <c r="B1387" t="s">
        <v>4038</v>
      </c>
      <c r="C1387">
        <v>3</v>
      </c>
      <c r="D1387" t="s">
        <v>6195</v>
      </c>
      <c r="E1387">
        <v>5575.5</v>
      </c>
      <c r="F1387" s="1"/>
      <c r="H1387">
        <v>6645996</v>
      </c>
    </row>
    <row r="1388" spans="1:10">
      <c r="A1388" s="7">
        <v>36355</v>
      </c>
      <c r="B1388" t="s">
        <v>4038</v>
      </c>
      <c r="C1388">
        <v>1</v>
      </c>
      <c r="D1388" t="s">
        <v>6195</v>
      </c>
      <c r="E1388">
        <v>3106.35</v>
      </c>
      <c r="F1388" s="1">
        <v>919.71897881907364</v>
      </c>
      <c r="G1388">
        <v>531</v>
      </c>
      <c r="H1388">
        <v>3702769.2</v>
      </c>
      <c r="I1388">
        <v>1096305.0227523358</v>
      </c>
      <c r="J1388">
        <v>632952</v>
      </c>
    </row>
    <row r="1389" spans="1:10">
      <c r="A1389" s="7">
        <v>36355</v>
      </c>
      <c r="B1389" t="s">
        <v>4038</v>
      </c>
      <c r="C1389">
        <v>2</v>
      </c>
      <c r="D1389" t="s">
        <v>6195</v>
      </c>
      <c r="E1389">
        <v>4699.3500000000004</v>
      </c>
      <c r="F1389" s="1"/>
      <c r="H1389">
        <v>5601625.1999999993</v>
      </c>
    </row>
    <row r="1390" spans="1:10">
      <c r="A1390" s="7">
        <v>36355</v>
      </c>
      <c r="B1390" t="s">
        <v>4038</v>
      </c>
      <c r="C1390">
        <v>3</v>
      </c>
      <c r="D1390" t="s">
        <v>6195</v>
      </c>
      <c r="E1390">
        <v>4699.3500000000004</v>
      </c>
      <c r="F1390" s="1"/>
      <c r="H1390">
        <v>5601625.1999999993</v>
      </c>
    </row>
    <row r="1391" spans="1:10">
      <c r="A1391" s="7">
        <v>36362</v>
      </c>
      <c r="B1391" t="s">
        <v>4038</v>
      </c>
      <c r="C1391">
        <v>1</v>
      </c>
      <c r="D1391" t="s">
        <v>6195</v>
      </c>
      <c r="E1391">
        <v>1115.0999999999999</v>
      </c>
      <c r="F1391" s="1">
        <v>965.70492776002743</v>
      </c>
      <c r="G1391">
        <v>557.54999999999995</v>
      </c>
      <c r="H1391">
        <v>1158588.8999999999</v>
      </c>
      <c r="I1391">
        <v>1003367.4199426686</v>
      </c>
      <c r="J1391">
        <v>579294.44999999995</v>
      </c>
    </row>
    <row r="1392" spans="1:10">
      <c r="A1392" s="7">
        <v>36362</v>
      </c>
      <c r="B1392" t="s">
        <v>4038</v>
      </c>
      <c r="C1392">
        <v>2</v>
      </c>
      <c r="D1392" t="s">
        <v>6195</v>
      </c>
      <c r="E1392">
        <v>398.25</v>
      </c>
      <c r="F1392" s="1"/>
      <c r="H1392">
        <v>413781.75</v>
      </c>
    </row>
    <row r="1393" spans="1:10">
      <c r="A1393" s="7">
        <v>36362</v>
      </c>
      <c r="B1393" t="s">
        <v>4038</v>
      </c>
      <c r="C1393">
        <v>3</v>
      </c>
      <c r="D1393" t="s">
        <v>6195</v>
      </c>
      <c r="E1393">
        <v>2309.85</v>
      </c>
      <c r="F1393" s="1"/>
      <c r="H1393">
        <v>2399934.15</v>
      </c>
    </row>
    <row r="1394" spans="1:10">
      <c r="A1394" s="7">
        <v>36369</v>
      </c>
      <c r="B1394" t="s">
        <v>4038</v>
      </c>
      <c r="C1394">
        <v>1</v>
      </c>
      <c r="D1394" t="s">
        <v>6195</v>
      </c>
      <c r="E1394">
        <v>1593</v>
      </c>
      <c r="F1394" s="1">
        <v>574.36431818141341</v>
      </c>
      <c r="G1394">
        <v>331.60939371495493</v>
      </c>
      <c r="H1394">
        <v>1655127</v>
      </c>
      <c r="I1394">
        <v>596764.5265904885</v>
      </c>
      <c r="J1394">
        <v>344542.16006983817</v>
      </c>
    </row>
    <row r="1395" spans="1:10">
      <c r="A1395" s="7">
        <v>36369</v>
      </c>
      <c r="B1395" t="s">
        <v>4038</v>
      </c>
      <c r="C1395">
        <v>2</v>
      </c>
      <c r="D1395" t="s">
        <v>6195</v>
      </c>
      <c r="E1395">
        <v>1274.4000000000001</v>
      </c>
      <c r="F1395" s="1"/>
      <c r="H1395">
        <v>1324101.6000000001</v>
      </c>
    </row>
    <row r="1396" spans="1:10">
      <c r="A1396" s="7">
        <v>36369</v>
      </c>
      <c r="B1396" t="s">
        <v>4038</v>
      </c>
      <c r="C1396">
        <v>3</v>
      </c>
      <c r="D1396" t="s">
        <v>6195</v>
      </c>
      <c r="E1396">
        <v>477.9</v>
      </c>
      <c r="F1396" s="1"/>
      <c r="H1396">
        <v>496538.1</v>
      </c>
    </row>
    <row r="1397" spans="1:10">
      <c r="A1397" s="7">
        <v>36376</v>
      </c>
      <c r="B1397" t="s">
        <v>4038</v>
      </c>
      <c r="C1397">
        <v>1</v>
      </c>
      <c r="D1397" t="s">
        <v>6195</v>
      </c>
      <c r="E1397">
        <v>637.20000000000005</v>
      </c>
      <c r="F1397" s="1">
        <v>238.95</v>
      </c>
      <c r="G1397">
        <v>137.95784682286106</v>
      </c>
      <c r="H1397">
        <v>759542.4</v>
      </c>
      <c r="I1397">
        <v>284828.40000000002</v>
      </c>
      <c r="J1397">
        <v>164445.75341285035</v>
      </c>
    </row>
    <row r="1398" spans="1:10">
      <c r="A1398" s="7">
        <v>36376</v>
      </c>
      <c r="B1398" t="s">
        <v>4038</v>
      </c>
      <c r="C1398">
        <v>2</v>
      </c>
      <c r="D1398" t="s">
        <v>6195</v>
      </c>
      <c r="E1398">
        <v>398.25</v>
      </c>
      <c r="F1398" s="1"/>
      <c r="H1398">
        <v>474714</v>
      </c>
    </row>
    <row r="1399" spans="1:10">
      <c r="A1399" s="7">
        <v>36376</v>
      </c>
      <c r="B1399" t="s">
        <v>4038</v>
      </c>
      <c r="C1399">
        <v>3</v>
      </c>
      <c r="D1399" t="s">
        <v>6195</v>
      </c>
      <c r="E1399">
        <v>159.30000000000001</v>
      </c>
      <c r="F1399" s="1"/>
      <c r="H1399">
        <v>189885.6</v>
      </c>
    </row>
    <row r="1400" spans="1:10">
      <c r="A1400" s="7">
        <v>36383</v>
      </c>
      <c r="B1400" t="s">
        <v>4038</v>
      </c>
      <c r="C1400">
        <v>1</v>
      </c>
      <c r="D1400" t="s">
        <v>6195</v>
      </c>
      <c r="E1400">
        <v>477.9</v>
      </c>
      <c r="F1400" s="1">
        <v>275.91569364572217</v>
      </c>
      <c r="G1400">
        <v>159.30000000000001</v>
      </c>
      <c r="H1400">
        <v>569656.80000000005</v>
      </c>
      <c r="I1400">
        <v>328891.50682570081</v>
      </c>
      <c r="J1400">
        <v>189885.6</v>
      </c>
    </row>
    <row r="1401" spans="1:10">
      <c r="A1401" s="7">
        <v>36383</v>
      </c>
      <c r="B1401" t="s">
        <v>4038</v>
      </c>
      <c r="C1401">
        <v>2</v>
      </c>
      <c r="D1401" t="s">
        <v>6195</v>
      </c>
      <c r="E1401">
        <v>477.9</v>
      </c>
      <c r="F1401" s="1"/>
      <c r="H1401">
        <v>569656.80000000005</v>
      </c>
    </row>
    <row r="1402" spans="1:10">
      <c r="A1402" s="7">
        <v>36383</v>
      </c>
      <c r="B1402" t="s">
        <v>4038</v>
      </c>
      <c r="C1402">
        <v>3</v>
      </c>
      <c r="D1402" t="s">
        <v>6195</v>
      </c>
      <c r="E1402">
        <v>955.8</v>
      </c>
      <c r="F1402" s="1"/>
      <c r="H1402">
        <v>1139313.6000000001</v>
      </c>
    </row>
    <row r="1403" spans="1:10">
      <c r="A1403" s="7">
        <v>36390</v>
      </c>
      <c r="B1403" t="s">
        <v>4038</v>
      </c>
      <c r="C1403">
        <v>1</v>
      </c>
      <c r="D1403" t="s">
        <v>6195</v>
      </c>
      <c r="E1403">
        <v>1090.6500000000001</v>
      </c>
      <c r="F1403" s="1">
        <v>249.52202808569834</v>
      </c>
      <c r="G1403">
        <v>144.06161008401929</v>
      </c>
      <c r="H1403">
        <v>1300054.8</v>
      </c>
      <c r="I1403">
        <v>297430.25747815246</v>
      </c>
      <c r="J1403">
        <v>171721.43922015102</v>
      </c>
    </row>
    <row r="1404" spans="1:10">
      <c r="A1404" s="7">
        <v>36390</v>
      </c>
      <c r="B1404" t="s">
        <v>4038</v>
      </c>
      <c r="C1404">
        <v>2</v>
      </c>
      <c r="D1404" t="s">
        <v>6195</v>
      </c>
      <c r="E1404">
        <v>1388.1</v>
      </c>
      <c r="F1404" s="1"/>
      <c r="H1404">
        <v>1654615.2</v>
      </c>
    </row>
    <row r="1405" spans="1:10">
      <c r="A1405" s="7">
        <v>36390</v>
      </c>
      <c r="B1405" t="s">
        <v>4038</v>
      </c>
      <c r="C1405">
        <v>3</v>
      </c>
      <c r="D1405" t="s">
        <v>6195</v>
      </c>
      <c r="E1405">
        <v>892.35</v>
      </c>
      <c r="F1405" s="1"/>
      <c r="H1405">
        <v>1063681.2</v>
      </c>
    </row>
    <row r="1406" spans="1:10">
      <c r="A1406" s="7">
        <v>36308</v>
      </c>
      <c r="B1406" t="s">
        <v>4038</v>
      </c>
      <c r="C1406">
        <v>1</v>
      </c>
      <c r="D1406" t="s">
        <v>6967</v>
      </c>
      <c r="E1406">
        <v>297.45</v>
      </c>
      <c r="F1406" s="1">
        <v>99.15</v>
      </c>
      <c r="G1406">
        <v>57.244279190151403</v>
      </c>
      <c r="H1406">
        <v>0</v>
      </c>
      <c r="I1406">
        <v>0</v>
      </c>
      <c r="J1406">
        <v>0</v>
      </c>
    </row>
    <row r="1407" spans="1:10">
      <c r="A1407" s="7">
        <v>36308</v>
      </c>
      <c r="B1407" t="s">
        <v>4038</v>
      </c>
      <c r="C1407">
        <v>2</v>
      </c>
      <c r="D1407" t="s">
        <v>6967</v>
      </c>
      <c r="E1407">
        <v>198.3</v>
      </c>
      <c r="F1407" s="1"/>
      <c r="H1407">
        <v>0</v>
      </c>
    </row>
    <row r="1408" spans="1:10">
      <c r="A1408" s="7">
        <v>36308</v>
      </c>
      <c r="B1408" t="s">
        <v>4038</v>
      </c>
      <c r="C1408">
        <v>3</v>
      </c>
      <c r="D1408" t="s">
        <v>6967</v>
      </c>
      <c r="E1408">
        <v>396.6</v>
      </c>
      <c r="F1408" s="1"/>
      <c r="H1408">
        <v>0</v>
      </c>
    </row>
    <row r="1409" spans="1:10">
      <c r="A1409" s="7">
        <v>36313</v>
      </c>
      <c r="B1409" t="s">
        <v>4038</v>
      </c>
      <c r="C1409">
        <v>1</v>
      </c>
      <c r="D1409" t="s">
        <v>6967</v>
      </c>
      <c r="E1409">
        <v>159.30000000000001</v>
      </c>
      <c r="F1409" s="1">
        <v>121.66738470107755</v>
      </c>
      <c r="G1409">
        <v>70.244697308764884</v>
      </c>
      <c r="H1409">
        <v>0</v>
      </c>
      <c r="I1409">
        <v>0</v>
      </c>
      <c r="J1409">
        <v>0</v>
      </c>
    </row>
    <row r="1410" spans="1:10">
      <c r="A1410" s="7">
        <v>36313</v>
      </c>
      <c r="B1410" t="s">
        <v>4038</v>
      </c>
      <c r="C1410">
        <v>2</v>
      </c>
      <c r="D1410" t="s">
        <v>6967</v>
      </c>
      <c r="E1410">
        <v>398.25</v>
      </c>
      <c r="F1410" s="1"/>
      <c r="H1410">
        <v>0</v>
      </c>
    </row>
    <row r="1411" spans="1:10">
      <c r="A1411" s="7">
        <v>36313</v>
      </c>
      <c r="B1411" t="s">
        <v>4038</v>
      </c>
      <c r="C1411">
        <v>3</v>
      </c>
      <c r="D1411" t="s">
        <v>6967</v>
      </c>
      <c r="E1411">
        <v>238.95</v>
      </c>
      <c r="F1411" s="1"/>
      <c r="H1411">
        <v>0</v>
      </c>
    </row>
    <row r="1412" spans="1:10">
      <c r="A1412" s="7">
        <v>36320</v>
      </c>
      <c r="B1412" t="s">
        <v>4038</v>
      </c>
      <c r="C1412">
        <v>1</v>
      </c>
      <c r="D1412" t="s">
        <v>6967</v>
      </c>
      <c r="E1412">
        <v>238.95</v>
      </c>
      <c r="F1412" s="1">
        <v>121.66738470107755</v>
      </c>
      <c r="G1412">
        <v>70.244697308764884</v>
      </c>
      <c r="H1412">
        <v>0</v>
      </c>
      <c r="I1412">
        <v>0</v>
      </c>
      <c r="J1412">
        <v>0</v>
      </c>
    </row>
    <row r="1413" spans="1:10">
      <c r="A1413" s="7">
        <v>36320</v>
      </c>
      <c r="B1413" t="s">
        <v>4038</v>
      </c>
      <c r="C1413">
        <v>2</v>
      </c>
      <c r="D1413" t="s">
        <v>6967</v>
      </c>
      <c r="E1413">
        <v>398.25</v>
      </c>
      <c r="F1413" s="1"/>
      <c r="H1413">
        <v>0</v>
      </c>
    </row>
    <row r="1414" spans="1:10">
      <c r="A1414" s="7">
        <v>36320</v>
      </c>
      <c r="B1414" t="s">
        <v>4038</v>
      </c>
      <c r="C1414">
        <v>3</v>
      </c>
      <c r="D1414" t="s">
        <v>6967</v>
      </c>
      <c r="E1414">
        <v>159.30000000000001</v>
      </c>
      <c r="F1414" s="1"/>
      <c r="H1414">
        <v>0</v>
      </c>
    </row>
    <row r="1415" spans="1:10">
      <c r="A1415" s="7">
        <v>36327</v>
      </c>
      <c r="B1415" t="s">
        <v>4038</v>
      </c>
      <c r="C1415">
        <v>1</v>
      </c>
      <c r="D1415" t="s">
        <v>6967</v>
      </c>
      <c r="E1415">
        <v>297.45</v>
      </c>
      <c r="F1415" s="1">
        <v>57.244279190151396</v>
      </c>
      <c r="G1415">
        <v>33.049999999999997</v>
      </c>
      <c r="H1415">
        <v>0</v>
      </c>
      <c r="I1415">
        <v>0</v>
      </c>
      <c r="J1415">
        <v>0</v>
      </c>
    </row>
    <row r="1416" spans="1:10">
      <c r="A1416" s="7">
        <v>36327</v>
      </c>
      <c r="B1416" t="s">
        <v>4038</v>
      </c>
      <c r="C1416">
        <v>2</v>
      </c>
      <c r="D1416" t="s">
        <v>6967</v>
      </c>
      <c r="E1416">
        <v>297.45</v>
      </c>
      <c r="F1416" s="1"/>
      <c r="H1416">
        <v>0</v>
      </c>
    </row>
    <row r="1417" spans="1:10">
      <c r="A1417" s="7">
        <v>36327</v>
      </c>
      <c r="B1417" t="s">
        <v>4038</v>
      </c>
      <c r="C1417">
        <v>3</v>
      </c>
      <c r="D1417" t="s">
        <v>6967</v>
      </c>
      <c r="E1417">
        <v>198.3</v>
      </c>
      <c r="F1417" s="1"/>
      <c r="H1417">
        <v>0</v>
      </c>
    </row>
    <row r="1418" spans="1:10">
      <c r="A1418" s="7">
        <v>36334</v>
      </c>
      <c r="B1418" t="s">
        <v>4038</v>
      </c>
      <c r="C1418">
        <v>1</v>
      </c>
      <c r="D1418" t="s">
        <v>6967</v>
      </c>
      <c r="E1418">
        <v>79.650000000000006</v>
      </c>
      <c r="F1418" s="1">
        <v>121.66738470107755</v>
      </c>
      <c r="G1418">
        <v>70.244697308764884</v>
      </c>
      <c r="H1418">
        <v>0</v>
      </c>
      <c r="I1418">
        <v>0</v>
      </c>
      <c r="J1418">
        <v>0</v>
      </c>
    </row>
    <row r="1419" spans="1:10">
      <c r="A1419" s="7">
        <v>36334</v>
      </c>
      <c r="B1419" t="s">
        <v>4038</v>
      </c>
      <c r="C1419">
        <v>2</v>
      </c>
      <c r="D1419" t="s">
        <v>6967</v>
      </c>
      <c r="E1419">
        <v>318.60000000000002</v>
      </c>
      <c r="F1419" s="1"/>
      <c r="H1419">
        <v>0</v>
      </c>
    </row>
    <row r="1420" spans="1:10">
      <c r="A1420" s="7">
        <v>36334</v>
      </c>
      <c r="B1420" t="s">
        <v>4038</v>
      </c>
      <c r="C1420">
        <v>3</v>
      </c>
      <c r="D1420" t="s">
        <v>6967</v>
      </c>
      <c r="E1420">
        <v>238.95</v>
      </c>
      <c r="F1420" s="1"/>
      <c r="H1420">
        <v>0</v>
      </c>
    </row>
    <row r="1421" spans="1:10">
      <c r="A1421" s="7">
        <v>36341</v>
      </c>
      <c r="B1421" t="s">
        <v>4038</v>
      </c>
      <c r="C1421">
        <v>1</v>
      </c>
      <c r="D1421" t="s">
        <v>6967</v>
      </c>
      <c r="E1421">
        <v>318.60000000000002</v>
      </c>
      <c r="F1421" s="1">
        <v>91.971897881907239</v>
      </c>
      <c r="G1421">
        <v>53.099999999999916</v>
      </c>
      <c r="H1421">
        <v>0</v>
      </c>
      <c r="I1421">
        <v>0</v>
      </c>
      <c r="J1421">
        <v>0</v>
      </c>
    </row>
    <row r="1422" spans="1:10">
      <c r="A1422" s="7">
        <v>36341</v>
      </c>
      <c r="B1422" t="s">
        <v>4038</v>
      </c>
      <c r="C1422">
        <v>2</v>
      </c>
      <c r="D1422" t="s">
        <v>6967</v>
      </c>
      <c r="E1422">
        <v>159.30000000000001</v>
      </c>
      <c r="F1422" s="1"/>
      <c r="H1422">
        <v>0</v>
      </c>
    </row>
    <row r="1423" spans="1:10">
      <c r="A1423" s="7">
        <v>36341</v>
      </c>
      <c r="B1423" t="s">
        <v>4038</v>
      </c>
      <c r="C1423">
        <v>3</v>
      </c>
      <c r="D1423" t="s">
        <v>6967</v>
      </c>
      <c r="E1423">
        <v>318.60000000000002</v>
      </c>
      <c r="F1423" s="1"/>
      <c r="H1423">
        <v>0</v>
      </c>
    </row>
    <row r="1424" spans="1:10">
      <c r="A1424" s="7">
        <v>36348</v>
      </c>
      <c r="B1424" t="s">
        <v>4038</v>
      </c>
      <c r="C1424">
        <v>1</v>
      </c>
      <c r="D1424" t="s">
        <v>6967</v>
      </c>
      <c r="E1424">
        <v>0</v>
      </c>
      <c r="F1424" s="1">
        <v>121.66738470107755</v>
      </c>
      <c r="G1424">
        <v>70.244697308764884</v>
      </c>
      <c r="H1424">
        <v>0</v>
      </c>
      <c r="I1424">
        <v>0</v>
      </c>
      <c r="J1424">
        <v>0</v>
      </c>
    </row>
    <row r="1425" spans="1:10">
      <c r="A1425" s="7">
        <v>36348</v>
      </c>
      <c r="B1425" t="s">
        <v>4038</v>
      </c>
      <c r="C1425">
        <v>2</v>
      </c>
      <c r="D1425" t="s">
        <v>6967</v>
      </c>
      <c r="E1425">
        <v>159.30000000000001</v>
      </c>
      <c r="F1425" s="1"/>
      <c r="H1425">
        <v>0</v>
      </c>
    </row>
    <row r="1426" spans="1:10">
      <c r="A1426" s="7">
        <v>36348</v>
      </c>
      <c r="B1426" t="s">
        <v>4038</v>
      </c>
      <c r="C1426">
        <v>3</v>
      </c>
      <c r="D1426" t="s">
        <v>6967</v>
      </c>
      <c r="E1426">
        <v>238.95</v>
      </c>
      <c r="F1426" s="1"/>
      <c r="H1426">
        <v>0</v>
      </c>
    </row>
    <row r="1427" spans="1:10">
      <c r="A1427" s="7">
        <v>36355</v>
      </c>
      <c r="B1427" t="s">
        <v>4038</v>
      </c>
      <c r="C1427">
        <v>1</v>
      </c>
      <c r="D1427" t="s">
        <v>6967</v>
      </c>
      <c r="E1427">
        <v>637.20000000000005</v>
      </c>
      <c r="F1427" s="1">
        <v>256.03892770436295</v>
      </c>
      <c r="G1427">
        <v>147.8241438331371</v>
      </c>
      <c r="H1427">
        <v>0</v>
      </c>
      <c r="I1427">
        <v>0</v>
      </c>
      <c r="J1427">
        <v>0</v>
      </c>
    </row>
    <row r="1428" spans="1:10">
      <c r="A1428" s="7">
        <v>36355</v>
      </c>
      <c r="B1428" t="s">
        <v>4038</v>
      </c>
      <c r="C1428">
        <v>2</v>
      </c>
      <c r="D1428" t="s">
        <v>6967</v>
      </c>
      <c r="E1428">
        <v>159.30000000000001</v>
      </c>
      <c r="F1428" s="1"/>
      <c r="H1428">
        <v>0</v>
      </c>
    </row>
    <row r="1429" spans="1:10">
      <c r="A1429" s="7">
        <v>36355</v>
      </c>
      <c r="B1429" t="s">
        <v>4038</v>
      </c>
      <c r="C1429">
        <v>3</v>
      </c>
      <c r="D1429" t="s">
        <v>6967</v>
      </c>
      <c r="E1429">
        <v>557.54999999999995</v>
      </c>
      <c r="F1429" s="1"/>
      <c r="H1429">
        <v>0</v>
      </c>
    </row>
    <row r="1430" spans="1:10">
      <c r="A1430" s="7">
        <v>36362</v>
      </c>
      <c r="B1430" t="s">
        <v>4038</v>
      </c>
      <c r="C1430">
        <v>1</v>
      </c>
      <c r="D1430" t="s">
        <v>6967</v>
      </c>
      <c r="E1430">
        <v>0</v>
      </c>
      <c r="F1430" s="1">
        <v>79.650000000000006</v>
      </c>
      <c r="G1430">
        <v>45.985948940953691</v>
      </c>
      <c r="H1430">
        <v>0</v>
      </c>
      <c r="I1430">
        <v>0</v>
      </c>
      <c r="J1430">
        <v>0</v>
      </c>
    </row>
    <row r="1431" spans="1:10">
      <c r="A1431" s="7">
        <v>36362</v>
      </c>
      <c r="B1431" t="s">
        <v>4038</v>
      </c>
      <c r="C1431">
        <v>2</v>
      </c>
      <c r="D1431" t="s">
        <v>6967</v>
      </c>
      <c r="E1431">
        <v>159.30000000000001</v>
      </c>
      <c r="F1431" s="1"/>
      <c r="H1431">
        <v>0</v>
      </c>
    </row>
    <row r="1432" spans="1:10">
      <c r="A1432" s="7">
        <v>36362</v>
      </c>
      <c r="B1432" t="s">
        <v>4038</v>
      </c>
      <c r="C1432">
        <v>3</v>
      </c>
      <c r="D1432" t="s">
        <v>6967</v>
      </c>
      <c r="E1432">
        <v>79.650000000000006</v>
      </c>
      <c r="F1432" s="1"/>
      <c r="H1432">
        <v>0</v>
      </c>
    </row>
    <row r="1433" spans="1:10">
      <c r="A1433" s="7">
        <v>36369</v>
      </c>
      <c r="B1433" t="s">
        <v>4038</v>
      </c>
      <c r="C1433">
        <v>1</v>
      </c>
      <c r="D1433" t="s">
        <v>6967</v>
      </c>
      <c r="E1433">
        <v>159.30000000000001</v>
      </c>
      <c r="F1433" s="1">
        <v>91.971897881907367</v>
      </c>
      <c r="G1433">
        <v>53.1</v>
      </c>
      <c r="H1433">
        <v>0</v>
      </c>
      <c r="I1433">
        <v>0</v>
      </c>
      <c r="J1433">
        <v>0</v>
      </c>
    </row>
    <row r="1434" spans="1:10">
      <c r="A1434" s="7">
        <v>36369</v>
      </c>
      <c r="B1434" t="s">
        <v>4038</v>
      </c>
      <c r="C1434">
        <v>2</v>
      </c>
      <c r="D1434" t="s">
        <v>6967</v>
      </c>
      <c r="E1434">
        <v>0</v>
      </c>
      <c r="F1434" s="1"/>
      <c r="H1434">
        <v>0</v>
      </c>
    </row>
    <row r="1435" spans="1:10">
      <c r="A1435" s="7">
        <v>36369</v>
      </c>
      <c r="B1435" t="s">
        <v>4038</v>
      </c>
      <c r="C1435">
        <v>3</v>
      </c>
      <c r="D1435" t="s">
        <v>6967</v>
      </c>
      <c r="E1435">
        <v>0</v>
      </c>
      <c r="F1435" s="1"/>
      <c r="H1435">
        <v>0</v>
      </c>
    </row>
    <row r="1436" spans="1:10">
      <c r="A1436" s="7">
        <v>36376</v>
      </c>
      <c r="B1436" t="s">
        <v>4038</v>
      </c>
      <c r="C1436">
        <v>1</v>
      </c>
      <c r="D1436" t="s">
        <v>6967</v>
      </c>
      <c r="E1436">
        <v>0</v>
      </c>
      <c r="F1436" s="1">
        <v>45.985948940953683</v>
      </c>
      <c r="G1436">
        <v>26.55</v>
      </c>
      <c r="H1436">
        <v>0</v>
      </c>
      <c r="I1436">
        <v>0</v>
      </c>
      <c r="J1436">
        <v>0</v>
      </c>
    </row>
    <row r="1437" spans="1:10">
      <c r="A1437" s="7">
        <v>36376</v>
      </c>
      <c r="B1437" t="s">
        <v>4038</v>
      </c>
      <c r="C1437">
        <v>2</v>
      </c>
      <c r="D1437" t="s">
        <v>6967</v>
      </c>
      <c r="E1437">
        <v>79.650000000000006</v>
      </c>
      <c r="F1437" s="1"/>
      <c r="H1437">
        <v>0</v>
      </c>
    </row>
    <row r="1438" spans="1:10">
      <c r="A1438" s="7">
        <v>36376</v>
      </c>
      <c r="B1438" t="s">
        <v>4038</v>
      </c>
      <c r="C1438">
        <v>3</v>
      </c>
      <c r="D1438" t="s">
        <v>6967</v>
      </c>
      <c r="E1438">
        <v>0</v>
      </c>
      <c r="F1438" s="1"/>
      <c r="H1438">
        <v>0</v>
      </c>
    </row>
    <row r="1439" spans="1:10">
      <c r="A1439" s="7">
        <v>36383</v>
      </c>
      <c r="B1439" t="s">
        <v>4038</v>
      </c>
      <c r="C1439">
        <v>1</v>
      </c>
      <c r="D1439" t="s">
        <v>6967</v>
      </c>
      <c r="E1439">
        <v>79.650000000000006</v>
      </c>
      <c r="F1439" s="1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7">
        <v>36383</v>
      </c>
      <c r="B1440" t="s">
        <v>4038</v>
      </c>
      <c r="C1440">
        <v>2</v>
      </c>
      <c r="D1440" t="s">
        <v>6967</v>
      </c>
      <c r="E1440">
        <v>79.650000000000006</v>
      </c>
      <c r="F1440" s="1"/>
      <c r="H1440">
        <v>0</v>
      </c>
    </row>
    <row r="1441" spans="1:10">
      <c r="A1441" s="7">
        <v>36383</v>
      </c>
      <c r="B1441" t="s">
        <v>4038</v>
      </c>
      <c r="C1441">
        <v>3</v>
      </c>
      <c r="D1441" t="s">
        <v>6967</v>
      </c>
      <c r="E1441">
        <v>79.650000000000006</v>
      </c>
      <c r="F1441" s="1"/>
      <c r="H1441">
        <v>0</v>
      </c>
    </row>
    <row r="1442" spans="1:10">
      <c r="A1442" s="7">
        <v>36390</v>
      </c>
      <c r="B1442" t="s">
        <v>4038</v>
      </c>
      <c r="C1442">
        <v>1</v>
      </c>
      <c r="D1442" t="s">
        <v>6967</v>
      </c>
      <c r="E1442">
        <v>0</v>
      </c>
      <c r="F1442" s="1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7">
        <v>36390</v>
      </c>
      <c r="B1443" t="s">
        <v>4038</v>
      </c>
      <c r="C1443">
        <v>2</v>
      </c>
      <c r="D1443" t="s">
        <v>6967</v>
      </c>
      <c r="E1443">
        <v>0</v>
      </c>
      <c r="F1443" s="1"/>
      <c r="H1443">
        <v>0</v>
      </c>
    </row>
    <row r="1444" spans="1:10">
      <c r="A1444" s="7">
        <v>36390</v>
      </c>
      <c r="B1444" t="s">
        <v>4038</v>
      </c>
      <c r="C1444">
        <v>3</v>
      </c>
      <c r="D1444" t="s">
        <v>6967</v>
      </c>
      <c r="E1444">
        <v>0</v>
      </c>
      <c r="F1444" s="1"/>
      <c r="H1444">
        <v>0</v>
      </c>
    </row>
    <row r="1445" spans="1:10">
      <c r="A1445" s="7">
        <v>36308</v>
      </c>
      <c r="B1445" t="s">
        <v>4038</v>
      </c>
      <c r="C1445">
        <v>1</v>
      </c>
      <c r="D1445" t="s">
        <v>5287</v>
      </c>
      <c r="E1445">
        <v>99.15</v>
      </c>
      <c r="F1445" s="1">
        <v>57.244279190151389</v>
      </c>
      <c r="G1445">
        <v>33.049999999999997</v>
      </c>
      <c r="H1445">
        <v>0</v>
      </c>
      <c r="I1445">
        <v>0</v>
      </c>
      <c r="J1445">
        <v>0</v>
      </c>
    </row>
    <row r="1446" spans="1:10">
      <c r="A1446" s="7">
        <v>36308</v>
      </c>
      <c r="B1446" t="s">
        <v>4038</v>
      </c>
      <c r="C1446">
        <v>2</v>
      </c>
      <c r="D1446" t="s">
        <v>5287</v>
      </c>
      <c r="E1446">
        <v>99.15</v>
      </c>
      <c r="F1446" s="1"/>
      <c r="H1446">
        <v>0</v>
      </c>
    </row>
    <row r="1447" spans="1:10">
      <c r="A1447" s="7">
        <v>36308</v>
      </c>
      <c r="B1447" t="s">
        <v>4038</v>
      </c>
      <c r="C1447">
        <v>3</v>
      </c>
      <c r="D1447" t="s">
        <v>5287</v>
      </c>
      <c r="E1447">
        <v>0</v>
      </c>
      <c r="F1447" s="1"/>
      <c r="H1447">
        <v>0</v>
      </c>
    </row>
    <row r="1448" spans="1:10">
      <c r="A1448" s="7">
        <v>36313</v>
      </c>
      <c r="B1448" t="s">
        <v>4038</v>
      </c>
      <c r="C1448">
        <v>1</v>
      </c>
      <c r="D1448" t="s">
        <v>5287</v>
      </c>
      <c r="E1448">
        <v>159.30000000000001</v>
      </c>
      <c r="F1448" s="1">
        <v>45.985948940953683</v>
      </c>
      <c r="G1448">
        <v>26.55</v>
      </c>
      <c r="H1448">
        <v>0</v>
      </c>
      <c r="I1448">
        <v>0</v>
      </c>
      <c r="J1448">
        <v>0</v>
      </c>
    </row>
    <row r="1449" spans="1:10">
      <c r="A1449" s="7">
        <v>36313</v>
      </c>
      <c r="B1449" t="s">
        <v>4038</v>
      </c>
      <c r="C1449">
        <v>2</v>
      </c>
      <c r="D1449" t="s">
        <v>5287</v>
      </c>
      <c r="E1449">
        <v>159.30000000000001</v>
      </c>
      <c r="F1449" s="1"/>
      <c r="H1449">
        <v>0</v>
      </c>
    </row>
    <row r="1450" spans="1:10">
      <c r="A1450" s="7">
        <v>36313</v>
      </c>
      <c r="B1450" t="s">
        <v>4038</v>
      </c>
      <c r="C1450">
        <v>3</v>
      </c>
      <c r="D1450" t="s">
        <v>5287</v>
      </c>
      <c r="E1450">
        <v>79.650000000000006</v>
      </c>
      <c r="F1450" s="1"/>
      <c r="H1450">
        <v>0</v>
      </c>
    </row>
    <row r="1451" spans="1:10">
      <c r="A1451" s="7">
        <v>36320</v>
      </c>
      <c r="B1451" t="s">
        <v>4038</v>
      </c>
      <c r="C1451">
        <v>1</v>
      </c>
      <c r="D1451" t="s">
        <v>5287</v>
      </c>
      <c r="E1451">
        <v>398.25</v>
      </c>
      <c r="F1451" s="1">
        <v>91.971897881907367</v>
      </c>
      <c r="G1451">
        <v>53.1</v>
      </c>
      <c r="H1451">
        <v>0</v>
      </c>
      <c r="I1451">
        <v>0</v>
      </c>
      <c r="J1451">
        <v>0</v>
      </c>
    </row>
    <row r="1452" spans="1:10">
      <c r="A1452" s="7">
        <v>36320</v>
      </c>
      <c r="B1452" t="s">
        <v>4038</v>
      </c>
      <c r="C1452">
        <v>2</v>
      </c>
      <c r="D1452" t="s">
        <v>5287</v>
      </c>
      <c r="E1452">
        <v>238.95</v>
      </c>
      <c r="F1452" s="1"/>
      <c r="H1452">
        <v>0</v>
      </c>
    </row>
    <row r="1453" spans="1:10">
      <c r="A1453" s="7">
        <v>36320</v>
      </c>
      <c r="B1453" t="s">
        <v>4038</v>
      </c>
      <c r="C1453">
        <v>3</v>
      </c>
      <c r="D1453" t="s">
        <v>5287</v>
      </c>
      <c r="E1453">
        <v>238.95</v>
      </c>
      <c r="F1453" s="1"/>
      <c r="H1453">
        <v>0</v>
      </c>
    </row>
    <row r="1454" spans="1:10">
      <c r="A1454" s="7">
        <v>36327</v>
      </c>
      <c r="B1454" t="s">
        <v>4038</v>
      </c>
      <c r="C1454">
        <v>1</v>
      </c>
      <c r="D1454" t="s">
        <v>5287</v>
      </c>
      <c r="E1454">
        <v>297.45</v>
      </c>
      <c r="F1454" s="1">
        <v>262.32624249205395</v>
      </c>
      <c r="G1454">
        <v>151.45412671829041</v>
      </c>
      <c r="H1454">
        <v>0</v>
      </c>
      <c r="I1454">
        <v>0</v>
      </c>
      <c r="J1454">
        <v>0</v>
      </c>
    </row>
    <row r="1455" spans="1:10">
      <c r="A1455" s="7">
        <v>36327</v>
      </c>
      <c r="B1455" t="s">
        <v>4038</v>
      </c>
      <c r="C1455">
        <v>2</v>
      </c>
      <c r="D1455" t="s">
        <v>5287</v>
      </c>
      <c r="E1455">
        <v>396.6</v>
      </c>
      <c r="F1455" s="1"/>
      <c r="H1455">
        <v>0</v>
      </c>
    </row>
    <row r="1456" spans="1:10">
      <c r="A1456" s="7">
        <v>36327</v>
      </c>
      <c r="B1456" t="s">
        <v>4038</v>
      </c>
      <c r="C1456">
        <v>3</v>
      </c>
      <c r="D1456" t="s">
        <v>5287</v>
      </c>
      <c r="E1456">
        <v>793.2</v>
      </c>
      <c r="F1456" s="1"/>
      <c r="H1456">
        <v>0</v>
      </c>
    </row>
    <row r="1457" spans="1:10">
      <c r="A1457" s="7">
        <v>36334</v>
      </c>
      <c r="B1457" t="s">
        <v>4038</v>
      </c>
      <c r="C1457">
        <v>1</v>
      </c>
      <c r="D1457" t="s">
        <v>5287</v>
      </c>
      <c r="E1457">
        <v>0</v>
      </c>
      <c r="F1457" s="1">
        <v>200.4481042564384</v>
      </c>
      <c r="G1457">
        <v>115.72876695100489</v>
      </c>
      <c r="H1457">
        <v>0</v>
      </c>
      <c r="I1457">
        <v>0</v>
      </c>
      <c r="J1457">
        <v>0</v>
      </c>
    </row>
    <row r="1458" spans="1:10">
      <c r="A1458" s="7">
        <v>36334</v>
      </c>
      <c r="B1458" t="s">
        <v>4038</v>
      </c>
      <c r="C1458">
        <v>2</v>
      </c>
      <c r="D1458" t="s">
        <v>5287</v>
      </c>
      <c r="E1458">
        <v>398.25</v>
      </c>
      <c r="F1458" s="1"/>
      <c r="H1458">
        <v>0</v>
      </c>
    </row>
    <row r="1459" spans="1:10">
      <c r="A1459" s="7">
        <v>36334</v>
      </c>
      <c r="B1459" t="s">
        <v>4038</v>
      </c>
      <c r="C1459">
        <v>3</v>
      </c>
      <c r="D1459" t="s">
        <v>5287</v>
      </c>
      <c r="E1459">
        <v>238.95</v>
      </c>
      <c r="F1459" s="1"/>
      <c r="H1459">
        <v>0</v>
      </c>
    </row>
    <row r="1460" spans="1:10">
      <c r="A1460" s="7">
        <v>36341</v>
      </c>
      <c r="B1460" t="s">
        <v>4038</v>
      </c>
      <c r="C1460">
        <v>1</v>
      </c>
      <c r="D1460" t="s">
        <v>5287</v>
      </c>
      <c r="E1460">
        <v>0</v>
      </c>
      <c r="F1460" s="1">
        <v>79.650000000000006</v>
      </c>
      <c r="G1460">
        <v>45.985948940953691</v>
      </c>
      <c r="H1460">
        <v>0</v>
      </c>
      <c r="I1460">
        <v>0</v>
      </c>
      <c r="J1460">
        <v>0</v>
      </c>
    </row>
    <row r="1461" spans="1:10">
      <c r="A1461" s="7">
        <v>36341</v>
      </c>
      <c r="B1461" t="s">
        <v>4038</v>
      </c>
      <c r="C1461">
        <v>2</v>
      </c>
      <c r="D1461" t="s">
        <v>5287</v>
      </c>
      <c r="E1461">
        <v>79.650000000000006</v>
      </c>
      <c r="F1461" s="1"/>
      <c r="H1461">
        <v>0</v>
      </c>
    </row>
    <row r="1462" spans="1:10">
      <c r="A1462" s="7">
        <v>36341</v>
      </c>
      <c r="B1462" t="s">
        <v>4038</v>
      </c>
      <c r="C1462">
        <v>3</v>
      </c>
      <c r="D1462" t="s">
        <v>5287</v>
      </c>
      <c r="E1462">
        <v>159.30000000000001</v>
      </c>
      <c r="F1462" s="1"/>
      <c r="H1462">
        <v>0</v>
      </c>
    </row>
    <row r="1463" spans="1:10">
      <c r="A1463" s="7">
        <v>36348</v>
      </c>
      <c r="B1463" t="s">
        <v>4038</v>
      </c>
      <c r="C1463">
        <v>1</v>
      </c>
      <c r="D1463" t="s">
        <v>5287</v>
      </c>
      <c r="E1463">
        <v>0</v>
      </c>
      <c r="F1463" s="1">
        <v>159.30000000000001</v>
      </c>
      <c r="G1463">
        <v>91.971897881907381</v>
      </c>
      <c r="H1463">
        <v>0</v>
      </c>
      <c r="I1463">
        <v>0</v>
      </c>
      <c r="J1463">
        <v>0</v>
      </c>
    </row>
    <row r="1464" spans="1:10">
      <c r="A1464" s="7">
        <v>36348</v>
      </c>
      <c r="B1464" t="s">
        <v>4038</v>
      </c>
      <c r="C1464">
        <v>2</v>
      </c>
      <c r="D1464" t="s">
        <v>5287</v>
      </c>
      <c r="E1464">
        <v>159.30000000000001</v>
      </c>
      <c r="F1464" s="1"/>
      <c r="H1464">
        <v>0</v>
      </c>
    </row>
    <row r="1465" spans="1:10">
      <c r="A1465" s="7">
        <v>36348</v>
      </c>
      <c r="B1465" t="s">
        <v>4038</v>
      </c>
      <c r="C1465">
        <v>3</v>
      </c>
      <c r="D1465" t="s">
        <v>5287</v>
      </c>
      <c r="E1465">
        <v>318.60000000000002</v>
      </c>
      <c r="F1465" s="1"/>
      <c r="H1465">
        <v>0</v>
      </c>
    </row>
    <row r="1466" spans="1:10">
      <c r="A1466" s="7">
        <v>36355</v>
      </c>
      <c r="B1466" t="s">
        <v>4038</v>
      </c>
      <c r="C1466">
        <v>1</v>
      </c>
      <c r="D1466" t="s">
        <v>5287</v>
      </c>
      <c r="E1466">
        <v>159.30000000000001</v>
      </c>
      <c r="F1466" s="1">
        <v>165.80469685747747</v>
      </c>
      <c r="G1466">
        <v>95.727386363568911</v>
      </c>
      <c r="H1466">
        <v>0</v>
      </c>
      <c r="I1466">
        <v>0</v>
      </c>
      <c r="J1466">
        <v>0</v>
      </c>
    </row>
    <row r="1467" spans="1:10">
      <c r="A1467" s="7">
        <v>36355</v>
      </c>
      <c r="B1467" t="s">
        <v>4038</v>
      </c>
      <c r="C1467">
        <v>2</v>
      </c>
      <c r="D1467" t="s">
        <v>5287</v>
      </c>
      <c r="E1467">
        <v>79.650000000000006</v>
      </c>
      <c r="F1467" s="1"/>
      <c r="H1467">
        <v>0</v>
      </c>
    </row>
    <row r="1468" spans="1:10">
      <c r="A1468" s="7">
        <v>36355</v>
      </c>
      <c r="B1468" t="s">
        <v>4038</v>
      </c>
      <c r="C1468">
        <v>3</v>
      </c>
      <c r="D1468" t="s">
        <v>5287</v>
      </c>
      <c r="E1468">
        <v>398.25</v>
      </c>
      <c r="F1468" s="1"/>
      <c r="H1468">
        <v>0</v>
      </c>
    </row>
    <row r="1469" spans="1:10">
      <c r="A1469" s="7">
        <v>36362</v>
      </c>
      <c r="B1469" t="s">
        <v>4038</v>
      </c>
      <c r="C1469">
        <v>1</v>
      </c>
      <c r="D1469" t="s">
        <v>5287</v>
      </c>
      <c r="E1469">
        <v>398.25</v>
      </c>
      <c r="F1469" s="1">
        <v>210.73409192629467</v>
      </c>
      <c r="G1469">
        <v>121.66738470107758</v>
      </c>
      <c r="H1469">
        <v>0</v>
      </c>
      <c r="I1469">
        <v>0</v>
      </c>
      <c r="J1469">
        <v>0</v>
      </c>
    </row>
    <row r="1470" spans="1:10">
      <c r="A1470" s="7">
        <v>36362</v>
      </c>
      <c r="B1470" t="s">
        <v>4038</v>
      </c>
      <c r="C1470">
        <v>2</v>
      </c>
      <c r="D1470" t="s">
        <v>5287</v>
      </c>
      <c r="E1470">
        <v>79.650000000000006</v>
      </c>
      <c r="F1470" s="1"/>
      <c r="H1470">
        <v>0</v>
      </c>
    </row>
    <row r="1471" spans="1:10">
      <c r="A1471" s="7">
        <v>36362</v>
      </c>
      <c r="B1471" t="s">
        <v>4038</v>
      </c>
      <c r="C1471">
        <v>3</v>
      </c>
      <c r="D1471" t="s">
        <v>5287</v>
      </c>
      <c r="E1471">
        <v>477.9</v>
      </c>
      <c r="F1471" s="1"/>
      <c r="H1471">
        <v>0</v>
      </c>
    </row>
    <row r="1472" spans="1:10">
      <c r="A1472" s="7">
        <v>36369</v>
      </c>
      <c r="B1472" t="s">
        <v>4038</v>
      </c>
      <c r="C1472">
        <v>1</v>
      </c>
      <c r="D1472" t="s">
        <v>5287</v>
      </c>
      <c r="E1472">
        <v>79.650000000000006</v>
      </c>
      <c r="F1472" s="1">
        <v>45.985948940953683</v>
      </c>
      <c r="G1472">
        <v>26.55</v>
      </c>
      <c r="H1472">
        <v>0</v>
      </c>
      <c r="I1472">
        <v>0</v>
      </c>
      <c r="J1472">
        <v>0</v>
      </c>
    </row>
    <row r="1473" spans="1:10">
      <c r="A1473" s="7">
        <v>36369</v>
      </c>
      <c r="B1473" t="s">
        <v>4038</v>
      </c>
      <c r="C1473">
        <v>2</v>
      </c>
      <c r="D1473" t="s">
        <v>5287</v>
      </c>
      <c r="E1473">
        <v>0</v>
      </c>
      <c r="F1473" s="1"/>
      <c r="H1473">
        <v>0</v>
      </c>
    </row>
    <row r="1474" spans="1:10">
      <c r="A1474" s="7">
        <v>36369</v>
      </c>
      <c r="B1474" t="s">
        <v>4038</v>
      </c>
      <c r="C1474">
        <v>3</v>
      </c>
      <c r="D1474" t="s">
        <v>5287</v>
      </c>
      <c r="E1474">
        <v>0</v>
      </c>
      <c r="F1474" s="1"/>
      <c r="H1474">
        <v>0</v>
      </c>
    </row>
    <row r="1475" spans="1:10">
      <c r="A1475" s="7">
        <v>36376</v>
      </c>
      <c r="B1475" t="s">
        <v>4038</v>
      </c>
      <c r="C1475">
        <v>1</v>
      </c>
      <c r="D1475" t="s">
        <v>5287</v>
      </c>
      <c r="E1475">
        <v>79.650000000000006</v>
      </c>
      <c r="F1475" s="1">
        <v>45.985948940953683</v>
      </c>
      <c r="G1475">
        <v>26.55</v>
      </c>
      <c r="H1475">
        <v>0</v>
      </c>
      <c r="I1475">
        <v>0</v>
      </c>
      <c r="J1475">
        <v>0</v>
      </c>
    </row>
    <row r="1476" spans="1:10">
      <c r="A1476" s="7">
        <v>36376</v>
      </c>
      <c r="B1476" t="s">
        <v>4038</v>
      </c>
      <c r="C1476">
        <v>2</v>
      </c>
      <c r="D1476" t="s">
        <v>5287</v>
      </c>
      <c r="E1476">
        <v>0</v>
      </c>
      <c r="F1476" s="1"/>
      <c r="H1476">
        <v>0</v>
      </c>
    </row>
    <row r="1477" spans="1:10">
      <c r="A1477" s="7">
        <v>36376</v>
      </c>
      <c r="B1477" t="s">
        <v>4038</v>
      </c>
      <c r="C1477">
        <v>3</v>
      </c>
      <c r="D1477" t="s">
        <v>5287</v>
      </c>
      <c r="E1477">
        <v>0</v>
      </c>
      <c r="F1477" s="1"/>
      <c r="H1477">
        <v>0</v>
      </c>
    </row>
    <row r="1478" spans="1:10">
      <c r="A1478" s="7">
        <v>36383</v>
      </c>
      <c r="B1478" t="s">
        <v>4038</v>
      </c>
      <c r="C1478">
        <v>1</v>
      </c>
      <c r="D1478" t="s">
        <v>5287</v>
      </c>
      <c r="E1478">
        <v>0</v>
      </c>
      <c r="F1478" s="1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s="7">
        <v>36383</v>
      </c>
      <c r="B1479" t="s">
        <v>4038</v>
      </c>
      <c r="C1479">
        <v>2</v>
      </c>
      <c r="D1479" t="s">
        <v>5287</v>
      </c>
      <c r="E1479">
        <v>0</v>
      </c>
      <c r="F1479" s="1"/>
      <c r="H1479">
        <v>0</v>
      </c>
    </row>
    <row r="1480" spans="1:10">
      <c r="A1480" s="7">
        <v>36383</v>
      </c>
      <c r="B1480" t="s">
        <v>4038</v>
      </c>
      <c r="C1480">
        <v>3</v>
      </c>
      <c r="D1480" t="s">
        <v>5287</v>
      </c>
      <c r="E1480">
        <v>0</v>
      </c>
      <c r="F1480" s="1"/>
      <c r="H1480">
        <v>0</v>
      </c>
    </row>
    <row r="1481" spans="1:10">
      <c r="A1481" s="7">
        <v>36390</v>
      </c>
      <c r="B1481" t="s">
        <v>4038</v>
      </c>
      <c r="C1481">
        <v>1</v>
      </c>
      <c r="D1481" t="s">
        <v>5287</v>
      </c>
      <c r="E1481">
        <v>0</v>
      </c>
      <c r="F1481" s="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 s="7">
        <v>36390</v>
      </c>
      <c r="B1482" t="s">
        <v>4038</v>
      </c>
      <c r="C1482">
        <v>2</v>
      </c>
      <c r="D1482" t="s">
        <v>5287</v>
      </c>
      <c r="E1482">
        <v>0</v>
      </c>
      <c r="F1482" s="1"/>
      <c r="H1482">
        <v>0</v>
      </c>
    </row>
    <row r="1483" spans="1:10">
      <c r="A1483" s="7">
        <v>36390</v>
      </c>
      <c r="B1483" t="s">
        <v>4038</v>
      </c>
      <c r="C1483">
        <v>3</v>
      </c>
      <c r="D1483" t="s">
        <v>5287</v>
      </c>
      <c r="E1483">
        <v>0</v>
      </c>
      <c r="F1483" s="1"/>
      <c r="H1483">
        <v>0</v>
      </c>
    </row>
    <row r="1484" spans="1:10">
      <c r="A1484" s="7">
        <v>36308</v>
      </c>
      <c r="B1484" t="s">
        <v>4038</v>
      </c>
      <c r="C1484">
        <v>1</v>
      </c>
      <c r="D1484" t="s">
        <v>4468</v>
      </c>
      <c r="E1484">
        <v>99.15</v>
      </c>
      <c r="F1484" s="1">
        <v>57.244279190151389</v>
      </c>
      <c r="G1484">
        <v>33.049999999999997</v>
      </c>
      <c r="H1484">
        <v>0</v>
      </c>
      <c r="I1484">
        <v>0</v>
      </c>
      <c r="J1484">
        <v>0</v>
      </c>
    </row>
    <row r="1485" spans="1:10">
      <c r="A1485" s="7">
        <v>36308</v>
      </c>
      <c r="B1485" t="s">
        <v>4038</v>
      </c>
      <c r="C1485">
        <v>2</v>
      </c>
      <c r="D1485" t="s">
        <v>4468</v>
      </c>
      <c r="E1485">
        <v>0</v>
      </c>
      <c r="F1485" s="1"/>
      <c r="H1485">
        <v>0</v>
      </c>
    </row>
    <row r="1486" spans="1:10">
      <c r="A1486" s="7">
        <v>36308</v>
      </c>
      <c r="B1486" t="s">
        <v>4038</v>
      </c>
      <c r="C1486">
        <v>3</v>
      </c>
      <c r="D1486" t="s">
        <v>4468</v>
      </c>
      <c r="E1486">
        <v>0</v>
      </c>
      <c r="F1486" s="1"/>
      <c r="H1486">
        <v>0</v>
      </c>
    </row>
    <row r="1487" spans="1:10">
      <c r="A1487" s="7">
        <v>36313</v>
      </c>
      <c r="B1487" t="s">
        <v>4038</v>
      </c>
      <c r="C1487">
        <v>1</v>
      </c>
      <c r="D1487" t="s">
        <v>4468</v>
      </c>
      <c r="E1487">
        <v>0</v>
      </c>
      <c r="F1487" s="1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s="7">
        <v>36313</v>
      </c>
      <c r="B1488" t="s">
        <v>4038</v>
      </c>
      <c r="C1488">
        <v>2</v>
      </c>
      <c r="D1488" t="s">
        <v>4468</v>
      </c>
      <c r="E1488">
        <v>0</v>
      </c>
      <c r="F1488" s="1"/>
      <c r="H1488">
        <v>0</v>
      </c>
    </row>
    <row r="1489" spans="1:10">
      <c r="A1489" s="7">
        <v>36313</v>
      </c>
      <c r="B1489" t="s">
        <v>4038</v>
      </c>
      <c r="C1489">
        <v>3</v>
      </c>
      <c r="D1489" t="s">
        <v>4468</v>
      </c>
      <c r="E1489">
        <v>0</v>
      </c>
      <c r="F1489" s="1"/>
      <c r="H1489">
        <v>0</v>
      </c>
    </row>
    <row r="1490" spans="1:10">
      <c r="A1490" s="7">
        <v>36320</v>
      </c>
      <c r="B1490" t="s">
        <v>4038</v>
      </c>
      <c r="C1490">
        <v>1</v>
      </c>
      <c r="D1490" t="s">
        <v>4468</v>
      </c>
      <c r="E1490">
        <v>0</v>
      </c>
      <c r="F1490" s="1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s="7">
        <v>36320</v>
      </c>
      <c r="B1491" t="s">
        <v>4038</v>
      </c>
      <c r="C1491">
        <v>2</v>
      </c>
      <c r="D1491" t="s">
        <v>4468</v>
      </c>
      <c r="E1491">
        <v>0</v>
      </c>
      <c r="F1491" s="1"/>
      <c r="H1491">
        <v>0</v>
      </c>
    </row>
    <row r="1492" spans="1:10">
      <c r="A1492" s="7">
        <v>36320</v>
      </c>
      <c r="B1492" t="s">
        <v>4038</v>
      </c>
      <c r="C1492">
        <v>3</v>
      </c>
      <c r="D1492" t="s">
        <v>4468</v>
      </c>
      <c r="E1492">
        <v>0</v>
      </c>
      <c r="F1492" s="1"/>
      <c r="H1492">
        <v>0</v>
      </c>
    </row>
    <row r="1493" spans="1:10">
      <c r="A1493" s="7">
        <v>36327</v>
      </c>
      <c r="B1493" t="s">
        <v>4038</v>
      </c>
      <c r="C1493">
        <v>1</v>
      </c>
      <c r="D1493" t="s">
        <v>4468</v>
      </c>
      <c r="E1493">
        <v>99.15</v>
      </c>
      <c r="F1493" s="1">
        <v>114.48855838030275</v>
      </c>
      <c r="G1493">
        <v>66.099999999999994</v>
      </c>
      <c r="H1493">
        <v>0</v>
      </c>
      <c r="I1493">
        <v>0</v>
      </c>
      <c r="J1493">
        <v>0</v>
      </c>
    </row>
    <row r="1494" spans="1:10">
      <c r="A1494" s="7">
        <v>36327</v>
      </c>
      <c r="B1494" t="s">
        <v>4038</v>
      </c>
      <c r="C1494">
        <v>2</v>
      </c>
      <c r="D1494" t="s">
        <v>4468</v>
      </c>
      <c r="E1494">
        <v>99.15</v>
      </c>
      <c r="F1494" s="1"/>
      <c r="H1494">
        <v>0</v>
      </c>
    </row>
    <row r="1495" spans="1:10">
      <c r="A1495" s="7">
        <v>36327</v>
      </c>
      <c r="B1495" t="s">
        <v>4038</v>
      </c>
      <c r="C1495">
        <v>3</v>
      </c>
      <c r="D1495" t="s">
        <v>4468</v>
      </c>
      <c r="E1495">
        <v>297.45</v>
      </c>
      <c r="F1495" s="1"/>
      <c r="H1495">
        <v>0</v>
      </c>
    </row>
    <row r="1496" spans="1:10">
      <c r="A1496" s="7">
        <v>36334</v>
      </c>
      <c r="B1496" t="s">
        <v>4038</v>
      </c>
      <c r="C1496">
        <v>1</v>
      </c>
      <c r="D1496" t="s">
        <v>4468</v>
      </c>
      <c r="E1496">
        <v>0</v>
      </c>
      <c r="F1496" s="1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7">
        <v>36334</v>
      </c>
      <c r="B1497" t="s">
        <v>4038</v>
      </c>
      <c r="C1497">
        <v>2</v>
      </c>
      <c r="D1497" t="s">
        <v>4468</v>
      </c>
      <c r="E1497">
        <v>0</v>
      </c>
      <c r="F1497" s="1"/>
      <c r="H1497">
        <v>0</v>
      </c>
    </row>
    <row r="1498" spans="1:10">
      <c r="A1498" s="7">
        <v>36334</v>
      </c>
      <c r="B1498" t="s">
        <v>4038</v>
      </c>
      <c r="C1498">
        <v>3</v>
      </c>
      <c r="D1498" t="s">
        <v>4468</v>
      </c>
      <c r="E1498">
        <v>0</v>
      </c>
      <c r="F1498" s="1"/>
      <c r="H1498">
        <v>0</v>
      </c>
    </row>
    <row r="1499" spans="1:10">
      <c r="A1499" s="7">
        <v>36341</v>
      </c>
      <c r="B1499" t="s">
        <v>4038</v>
      </c>
      <c r="C1499">
        <v>1</v>
      </c>
      <c r="D1499" t="s">
        <v>4468</v>
      </c>
      <c r="E1499">
        <v>0</v>
      </c>
      <c r="F1499" s="1">
        <v>45.985948940953683</v>
      </c>
      <c r="G1499">
        <v>26.55</v>
      </c>
      <c r="H1499">
        <v>0</v>
      </c>
      <c r="I1499">
        <v>0</v>
      </c>
      <c r="J1499">
        <v>0</v>
      </c>
    </row>
    <row r="1500" spans="1:10">
      <c r="A1500" s="7">
        <v>36341</v>
      </c>
      <c r="B1500" t="s">
        <v>4038</v>
      </c>
      <c r="C1500">
        <v>2</v>
      </c>
      <c r="D1500" t="s">
        <v>4468</v>
      </c>
      <c r="E1500">
        <v>79.650000000000006</v>
      </c>
      <c r="F1500" s="1"/>
      <c r="H1500">
        <v>0</v>
      </c>
    </row>
    <row r="1501" spans="1:10">
      <c r="A1501" s="7">
        <v>36341</v>
      </c>
      <c r="B1501" t="s">
        <v>4038</v>
      </c>
      <c r="C1501">
        <v>3</v>
      </c>
      <c r="D1501" t="s">
        <v>4468</v>
      </c>
      <c r="E1501">
        <v>0</v>
      </c>
      <c r="F1501" s="1"/>
      <c r="H1501">
        <v>0</v>
      </c>
    </row>
    <row r="1502" spans="1:10">
      <c r="A1502" s="7">
        <v>36348</v>
      </c>
      <c r="B1502" t="s">
        <v>4038</v>
      </c>
      <c r="C1502">
        <v>1</v>
      </c>
      <c r="D1502" t="s">
        <v>4468</v>
      </c>
      <c r="E1502">
        <v>0</v>
      </c>
      <c r="F1502" s="1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 s="7">
        <v>36348</v>
      </c>
      <c r="B1503" t="s">
        <v>4038</v>
      </c>
      <c r="C1503">
        <v>2</v>
      </c>
      <c r="D1503" t="s">
        <v>4468</v>
      </c>
      <c r="E1503">
        <v>0</v>
      </c>
      <c r="F1503" s="1"/>
      <c r="H1503">
        <v>0</v>
      </c>
    </row>
    <row r="1504" spans="1:10">
      <c r="A1504" s="7">
        <v>36348</v>
      </c>
      <c r="B1504" t="s">
        <v>4038</v>
      </c>
      <c r="C1504">
        <v>3</v>
      </c>
      <c r="D1504" t="s">
        <v>4468</v>
      </c>
      <c r="E1504">
        <v>0</v>
      </c>
      <c r="F1504" s="1"/>
      <c r="H1504">
        <v>0</v>
      </c>
    </row>
    <row r="1505" spans="1:10">
      <c r="A1505" s="7">
        <v>36355</v>
      </c>
      <c r="B1505" t="s">
        <v>4038</v>
      </c>
      <c r="C1505">
        <v>1</v>
      </c>
      <c r="D1505" t="s">
        <v>4468</v>
      </c>
      <c r="E1505">
        <v>159.30000000000001</v>
      </c>
      <c r="F1505" s="1">
        <v>91.971897881907367</v>
      </c>
      <c r="G1505">
        <v>53.1</v>
      </c>
      <c r="H1505">
        <v>0</v>
      </c>
      <c r="I1505">
        <v>0</v>
      </c>
      <c r="J1505">
        <v>0</v>
      </c>
    </row>
    <row r="1506" spans="1:10">
      <c r="A1506" s="7">
        <v>36355</v>
      </c>
      <c r="B1506" t="s">
        <v>4038</v>
      </c>
      <c r="C1506">
        <v>2</v>
      </c>
      <c r="D1506" t="s">
        <v>4468</v>
      </c>
      <c r="E1506">
        <v>0</v>
      </c>
      <c r="F1506" s="1"/>
      <c r="H1506">
        <v>0</v>
      </c>
    </row>
    <row r="1507" spans="1:10">
      <c r="A1507" s="7">
        <v>36355</v>
      </c>
      <c r="B1507" t="s">
        <v>4038</v>
      </c>
      <c r="C1507">
        <v>3</v>
      </c>
      <c r="D1507" t="s">
        <v>4468</v>
      </c>
      <c r="E1507">
        <v>0</v>
      </c>
      <c r="F1507" s="1"/>
      <c r="H1507">
        <v>0</v>
      </c>
    </row>
    <row r="1508" spans="1:10">
      <c r="A1508" s="7">
        <v>36362</v>
      </c>
      <c r="B1508" t="s">
        <v>4038</v>
      </c>
      <c r="C1508">
        <v>1</v>
      </c>
      <c r="D1508" t="s">
        <v>4468</v>
      </c>
      <c r="E1508">
        <v>79.650000000000006</v>
      </c>
      <c r="F1508" s="1">
        <v>45.985948940953683</v>
      </c>
      <c r="G1508">
        <v>26.55</v>
      </c>
      <c r="H1508">
        <v>0</v>
      </c>
      <c r="I1508">
        <v>0</v>
      </c>
      <c r="J1508">
        <v>0</v>
      </c>
    </row>
    <row r="1509" spans="1:10">
      <c r="A1509" s="7">
        <v>36362</v>
      </c>
      <c r="B1509" t="s">
        <v>4038</v>
      </c>
      <c r="C1509">
        <v>2</v>
      </c>
      <c r="D1509" t="s">
        <v>4468</v>
      </c>
      <c r="E1509">
        <v>0</v>
      </c>
      <c r="F1509" s="1"/>
      <c r="H1509">
        <v>0</v>
      </c>
    </row>
    <row r="1510" spans="1:10">
      <c r="A1510" s="7">
        <v>36362</v>
      </c>
      <c r="B1510" t="s">
        <v>4038</v>
      </c>
      <c r="C1510">
        <v>3</v>
      </c>
      <c r="D1510" t="s">
        <v>4468</v>
      </c>
      <c r="E1510">
        <v>79.650000000000006</v>
      </c>
      <c r="F1510" s="1"/>
      <c r="H1510">
        <v>0</v>
      </c>
    </row>
    <row r="1511" spans="1:10">
      <c r="A1511" s="7">
        <v>36369</v>
      </c>
      <c r="B1511" t="s">
        <v>4038</v>
      </c>
      <c r="C1511">
        <v>1</v>
      </c>
      <c r="D1511" t="s">
        <v>4468</v>
      </c>
      <c r="E1511">
        <v>0</v>
      </c>
      <c r="F1511" s="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 s="7">
        <v>36369</v>
      </c>
      <c r="B1512" t="s">
        <v>4038</v>
      </c>
      <c r="C1512">
        <v>2</v>
      </c>
      <c r="D1512" t="s">
        <v>4468</v>
      </c>
      <c r="E1512">
        <v>0</v>
      </c>
      <c r="F1512" s="1"/>
      <c r="H1512">
        <v>0</v>
      </c>
    </row>
    <row r="1513" spans="1:10">
      <c r="A1513" s="7">
        <v>36369</v>
      </c>
      <c r="B1513" t="s">
        <v>4038</v>
      </c>
      <c r="C1513">
        <v>3</v>
      </c>
      <c r="D1513" t="s">
        <v>4468</v>
      </c>
      <c r="E1513">
        <v>0</v>
      </c>
      <c r="F1513" s="1"/>
      <c r="H1513">
        <v>0</v>
      </c>
    </row>
    <row r="1514" spans="1:10">
      <c r="A1514" s="7">
        <v>36376</v>
      </c>
      <c r="B1514" t="s">
        <v>4038</v>
      </c>
      <c r="C1514">
        <v>1</v>
      </c>
      <c r="D1514" t="s">
        <v>4468</v>
      </c>
      <c r="E1514">
        <v>79.650000000000006</v>
      </c>
      <c r="F1514" s="1">
        <v>45.985948940953683</v>
      </c>
      <c r="G1514">
        <v>26.55</v>
      </c>
      <c r="H1514">
        <v>0</v>
      </c>
      <c r="I1514">
        <v>0</v>
      </c>
      <c r="J1514">
        <v>0</v>
      </c>
    </row>
    <row r="1515" spans="1:10">
      <c r="A1515" s="7">
        <v>36376</v>
      </c>
      <c r="B1515" t="s">
        <v>4038</v>
      </c>
      <c r="C1515">
        <v>2</v>
      </c>
      <c r="D1515" t="s">
        <v>4468</v>
      </c>
      <c r="E1515">
        <v>0</v>
      </c>
      <c r="F1515" s="1"/>
      <c r="H1515">
        <v>0</v>
      </c>
    </row>
    <row r="1516" spans="1:10">
      <c r="A1516" s="7">
        <v>36376</v>
      </c>
      <c r="B1516" t="s">
        <v>4038</v>
      </c>
      <c r="C1516">
        <v>3</v>
      </c>
      <c r="D1516" t="s">
        <v>4468</v>
      </c>
      <c r="E1516">
        <v>79.650000000000006</v>
      </c>
      <c r="F1516" s="1"/>
      <c r="H1516">
        <v>0</v>
      </c>
    </row>
    <row r="1517" spans="1:10">
      <c r="A1517" s="7">
        <v>36383</v>
      </c>
      <c r="B1517" t="s">
        <v>4038</v>
      </c>
      <c r="C1517">
        <v>1</v>
      </c>
      <c r="D1517" t="s">
        <v>4468</v>
      </c>
      <c r="E1517">
        <v>238.95</v>
      </c>
      <c r="F1517" s="1">
        <v>121.66738470107755</v>
      </c>
      <c r="G1517">
        <v>70.244697308764884</v>
      </c>
      <c r="H1517">
        <v>0</v>
      </c>
      <c r="I1517">
        <v>0</v>
      </c>
      <c r="J1517">
        <v>0</v>
      </c>
    </row>
    <row r="1518" spans="1:10">
      <c r="A1518" s="7">
        <v>36383</v>
      </c>
      <c r="B1518" t="s">
        <v>4038</v>
      </c>
      <c r="C1518">
        <v>2</v>
      </c>
      <c r="D1518" t="s">
        <v>4468</v>
      </c>
      <c r="E1518">
        <v>159.30000000000001</v>
      </c>
      <c r="F1518" s="1"/>
      <c r="H1518">
        <v>0</v>
      </c>
    </row>
    <row r="1519" spans="1:10">
      <c r="A1519" s="7">
        <v>36383</v>
      </c>
      <c r="B1519" t="s">
        <v>4038</v>
      </c>
      <c r="C1519">
        <v>3</v>
      </c>
      <c r="D1519" t="s">
        <v>4468</v>
      </c>
      <c r="E1519">
        <v>0</v>
      </c>
      <c r="F1519" s="1"/>
      <c r="H1519">
        <v>0</v>
      </c>
    </row>
    <row r="1520" spans="1:10">
      <c r="A1520" s="7">
        <v>36390</v>
      </c>
      <c r="B1520" t="s">
        <v>4038</v>
      </c>
      <c r="C1520">
        <v>1</v>
      </c>
      <c r="D1520" t="s">
        <v>4468</v>
      </c>
      <c r="E1520">
        <v>0</v>
      </c>
      <c r="F1520" s="1">
        <v>302.90825343658099</v>
      </c>
      <c r="G1520">
        <v>174.88416166136943</v>
      </c>
      <c r="H1520">
        <v>0</v>
      </c>
      <c r="I1520">
        <v>0</v>
      </c>
      <c r="J1520">
        <v>0</v>
      </c>
    </row>
    <row r="1521" spans="1:10">
      <c r="A1521" s="7">
        <v>36390</v>
      </c>
      <c r="B1521" t="s">
        <v>4038</v>
      </c>
      <c r="C1521">
        <v>2</v>
      </c>
      <c r="D1521" t="s">
        <v>4468</v>
      </c>
      <c r="E1521">
        <v>594.9</v>
      </c>
      <c r="F1521" s="1"/>
      <c r="H1521">
        <v>0</v>
      </c>
    </row>
    <row r="1522" spans="1:10">
      <c r="A1522" s="7">
        <v>36390</v>
      </c>
      <c r="B1522" t="s">
        <v>4038</v>
      </c>
      <c r="C1522">
        <v>3</v>
      </c>
      <c r="D1522" t="s">
        <v>4468</v>
      </c>
      <c r="E1522">
        <v>396.6</v>
      </c>
      <c r="F1522" s="1"/>
      <c r="H1522">
        <v>0</v>
      </c>
    </row>
    <row r="1523" spans="1:10">
      <c r="A1523" s="7">
        <v>36308</v>
      </c>
      <c r="B1523" t="s">
        <v>4038</v>
      </c>
      <c r="C1523">
        <v>1</v>
      </c>
      <c r="D1523" t="s">
        <v>5423</v>
      </c>
      <c r="E1523">
        <v>0</v>
      </c>
      <c r="F1523" s="1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7">
        <v>36308</v>
      </c>
      <c r="B1524" t="s">
        <v>4038</v>
      </c>
      <c r="C1524">
        <v>2</v>
      </c>
      <c r="D1524" t="s">
        <v>5423</v>
      </c>
      <c r="E1524">
        <v>0</v>
      </c>
      <c r="F1524" s="1"/>
      <c r="H1524">
        <v>0</v>
      </c>
    </row>
    <row r="1525" spans="1:10">
      <c r="A1525" s="7">
        <v>36308</v>
      </c>
      <c r="B1525" t="s">
        <v>4038</v>
      </c>
      <c r="C1525">
        <v>3</v>
      </c>
      <c r="D1525" t="s">
        <v>5423</v>
      </c>
      <c r="E1525">
        <v>0</v>
      </c>
      <c r="F1525" s="1"/>
      <c r="H1525">
        <v>0</v>
      </c>
    </row>
    <row r="1526" spans="1:10">
      <c r="A1526" s="7">
        <v>36313</v>
      </c>
      <c r="B1526" t="s">
        <v>4038</v>
      </c>
      <c r="C1526">
        <v>1</v>
      </c>
      <c r="D1526" t="s">
        <v>5423</v>
      </c>
      <c r="E1526">
        <v>0</v>
      </c>
      <c r="F1526" s="1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s="7">
        <v>36313</v>
      </c>
      <c r="B1527" t="s">
        <v>4038</v>
      </c>
      <c r="C1527">
        <v>2</v>
      </c>
      <c r="D1527" t="s">
        <v>5423</v>
      </c>
      <c r="E1527">
        <v>0</v>
      </c>
      <c r="F1527" s="1"/>
      <c r="H1527">
        <v>0</v>
      </c>
    </row>
    <row r="1528" spans="1:10">
      <c r="A1528" s="7">
        <v>36313</v>
      </c>
      <c r="B1528" t="s">
        <v>4038</v>
      </c>
      <c r="C1528">
        <v>3</v>
      </c>
      <c r="D1528" t="s">
        <v>5423</v>
      </c>
      <c r="E1528">
        <v>0</v>
      </c>
      <c r="F1528" s="1"/>
      <c r="H1528">
        <v>0</v>
      </c>
    </row>
    <row r="1529" spans="1:10">
      <c r="A1529" s="7">
        <v>36320</v>
      </c>
      <c r="B1529" t="s">
        <v>4038</v>
      </c>
      <c r="C1529">
        <v>1</v>
      </c>
      <c r="D1529" t="s">
        <v>5423</v>
      </c>
      <c r="E1529">
        <v>0</v>
      </c>
      <c r="F1529" s="1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s="7">
        <v>36320</v>
      </c>
      <c r="B1530" t="s">
        <v>4038</v>
      </c>
      <c r="C1530">
        <v>2</v>
      </c>
      <c r="D1530" t="s">
        <v>5423</v>
      </c>
      <c r="E1530">
        <v>0</v>
      </c>
      <c r="F1530" s="1"/>
      <c r="H1530">
        <v>0</v>
      </c>
    </row>
    <row r="1531" spans="1:10">
      <c r="A1531" s="7">
        <v>36320</v>
      </c>
      <c r="B1531" t="s">
        <v>4038</v>
      </c>
      <c r="C1531">
        <v>3</v>
      </c>
      <c r="D1531" t="s">
        <v>5423</v>
      </c>
      <c r="E1531">
        <v>0</v>
      </c>
      <c r="F1531" s="1"/>
      <c r="H1531">
        <v>0</v>
      </c>
    </row>
    <row r="1532" spans="1:10">
      <c r="A1532" s="7">
        <v>36327</v>
      </c>
      <c r="B1532" t="s">
        <v>4038</v>
      </c>
      <c r="C1532">
        <v>1</v>
      </c>
      <c r="D1532" t="s">
        <v>5423</v>
      </c>
      <c r="E1532">
        <v>0</v>
      </c>
      <c r="F1532" s="1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s="7">
        <v>36327</v>
      </c>
      <c r="B1533" t="s">
        <v>4038</v>
      </c>
      <c r="C1533">
        <v>2</v>
      </c>
      <c r="D1533" t="s">
        <v>5423</v>
      </c>
      <c r="E1533">
        <v>0</v>
      </c>
      <c r="F1533" s="1"/>
      <c r="H1533">
        <v>0</v>
      </c>
    </row>
    <row r="1534" spans="1:10">
      <c r="A1534" s="7">
        <v>36327</v>
      </c>
      <c r="B1534" t="s">
        <v>4038</v>
      </c>
      <c r="C1534">
        <v>3</v>
      </c>
      <c r="D1534" t="s">
        <v>5423</v>
      </c>
      <c r="E1534">
        <v>0</v>
      </c>
      <c r="F1534" s="1"/>
      <c r="H1534">
        <v>0</v>
      </c>
    </row>
    <row r="1535" spans="1:10">
      <c r="A1535" s="7">
        <v>36334</v>
      </c>
      <c r="B1535" t="s">
        <v>4038</v>
      </c>
      <c r="C1535">
        <v>1</v>
      </c>
      <c r="D1535" t="s">
        <v>5423</v>
      </c>
      <c r="E1535">
        <v>0</v>
      </c>
      <c r="F1535" s="1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s="7">
        <v>36334</v>
      </c>
      <c r="B1536" t="s">
        <v>4038</v>
      </c>
      <c r="C1536">
        <v>2</v>
      </c>
      <c r="D1536" t="s">
        <v>5423</v>
      </c>
      <c r="E1536">
        <v>0</v>
      </c>
      <c r="F1536" s="1"/>
      <c r="H1536">
        <v>0</v>
      </c>
    </row>
    <row r="1537" spans="1:10">
      <c r="A1537" s="7">
        <v>36334</v>
      </c>
      <c r="B1537" t="s">
        <v>4038</v>
      </c>
      <c r="C1537">
        <v>3</v>
      </c>
      <c r="D1537" t="s">
        <v>5423</v>
      </c>
      <c r="E1537">
        <v>0</v>
      </c>
      <c r="F1537" s="1"/>
      <c r="H1537">
        <v>0</v>
      </c>
    </row>
    <row r="1538" spans="1:10">
      <c r="A1538" s="7">
        <v>36341</v>
      </c>
      <c r="B1538" t="s">
        <v>4038</v>
      </c>
      <c r="C1538">
        <v>1</v>
      </c>
      <c r="D1538" t="s">
        <v>5423</v>
      </c>
      <c r="E1538">
        <v>0</v>
      </c>
      <c r="F1538" s="1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7">
        <v>36341</v>
      </c>
      <c r="B1539" t="s">
        <v>4038</v>
      </c>
      <c r="C1539">
        <v>2</v>
      </c>
      <c r="D1539" t="s">
        <v>5423</v>
      </c>
      <c r="E1539">
        <v>0</v>
      </c>
      <c r="F1539" s="1"/>
      <c r="H1539">
        <v>0</v>
      </c>
    </row>
    <row r="1540" spans="1:10">
      <c r="A1540" s="7">
        <v>36341</v>
      </c>
      <c r="B1540" t="s">
        <v>4038</v>
      </c>
      <c r="C1540">
        <v>3</v>
      </c>
      <c r="D1540" t="s">
        <v>5423</v>
      </c>
      <c r="E1540">
        <v>0</v>
      </c>
      <c r="F1540" s="1"/>
      <c r="H1540">
        <v>0</v>
      </c>
    </row>
    <row r="1541" spans="1:10">
      <c r="A1541" s="7">
        <v>36348</v>
      </c>
      <c r="B1541" t="s">
        <v>4038</v>
      </c>
      <c r="C1541">
        <v>1</v>
      </c>
      <c r="D1541" t="s">
        <v>5423</v>
      </c>
      <c r="E1541">
        <v>0</v>
      </c>
      <c r="F1541" s="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7">
        <v>36348</v>
      </c>
      <c r="B1542" t="s">
        <v>4038</v>
      </c>
      <c r="C1542">
        <v>2</v>
      </c>
      <c r="D1542" t="s">
        <v>5423</v>
      </c>
      <c r="E1542">
        <v>0</v>
      </c>
      <c r="F1542" s="1"/>
      <c r="H1542">
        <v>0</v>
      </c>
    </row>
    <row r="1543" spans="1:10">
      <c r="A1543" s="7">
        <v>36348</v>
      </c>
      <c r="B1543" t="s">
        <v>4038</v>
      </c>
      <c r="C1543">
        <v>3</v>
      </c>
      <c r="D1543" t="s">
        <v>5423</v>
      </c>
      <c r="E1543">
        <v>0</v>
      </c>
      <c r="F1543" s="1"/>
      <c r="H1543">
        <v>0</v>
      </c>
    </row>
    <row r="1544" spans="1:10">
      <c r="A1544" s="7">
        <v>36355</v>
      </c>
      <c r="B1544" t="s">
        <v>4038</v>
      </c>
      <c r="C1544">
        <v>1</v>
      </c>
      <c r="D1544" t="s">
        <v>5423</v>
      </c>
      <c r="E1544">
        <v>0</v>
      </c>
      <c r="F1544" s="1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7">
        <v>36355</v>
      </c>
      <c r="B1545" t="s">
        <v>4038</v>
      </c>
      <c r="C1545">
        <v>2</v>
      </c>
      <c r="D1545" t="s">
        <v>5423</v>
      </c>
      <c r="E1545">
        <v>0</v>
      </c>
      <c r="F1545" s="1"/>
      <c r="H1545">
        <v>0</v>
      </c>
    </row>
    <row r="1546" spans="1:10">
      <c r="A1546" s="7">
        <v>36355</v>
      </c>
      <c r="B1546" t="s">
        <v>4038</v>
      </c>
      <c r="C1546">
        <v>3</v>
      </c>
      <c r="D1546" t="s">
        <v>5423</v>
      </c>
      <c r="E1546">
        <v>0</v>
      </c>
      <c r="F1546" s="1"/>
      <c r="H1546">
        <v>0</v>
      </c>
    </row>
    <row r="1547" spans="1:10">
      <c r="A1547" s="7">
        <v>36362</v>
      </c>
      <c r="B1547" t="s">
        <v>4038</v>
      </c>
      <c r="C1547">
        <v>1</v>
      </c>
      <c r="D1547" t="s">
        <v>5423</v>
      </c>
      <c r="E1547">
        <v>0</v>
      </c>
      <c r="F1547" s="1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7">
        <v>36362</v>
      </c>
      <c r="B1548" t="s">
        <v>4038</v>
      </c>
      <c r="C1548">
        <v>2</v>
      </c>
      <c r="D1548" t="s">
        <v>5423</v>
      </c>
      <c r="E1548">
        <v>0</v>
      </c>
      <c r="F1548" s="1"/>
      <c r="H1548">
        <v>0</v>
      </c>
    </row>
    <row r="1549" spans="1:10">
      <c r="A1549" s="7">
        <v>36362</v>
      </c>
      <c r="B1549" t="s">
        <v>4038</v>
      </c>
      <c r="C1549">
        <v>3</v>
      </c>
      <c r="D1549" t="s">
        <v>5423</v>
      </c>
      <c r="E1549">
        <v>0</v>
      </c>
      <c r="F1549" s="1"/>
      <c r="H1549">
        <v>0</v>
      </c>
    </row>
    <row r="1550" spans="1:10">
      <c r="A1550" s="7">
        <v>36369</v>
      </c>
      <c r="B1550" t="s">
        <v>4038</v>
      </c>
      <c r="C1550">
        <v>1</v>
      </c>
      <c r="D1550" t="s">
        <v>5423</v>
      </c>
      <c r="E1550">
        <v>0</v>
      </c>
      <c r="F1550" s="1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7">
        <v>36369</v>
      </c>
      <c r="B1551" t="s">
        <v>4038</v>
      </c>
      <c r="C1551">
        <v>2</v>
      </c>
      <c r="D1551" t="s">
        <v>5423</v>
      </c>
      <c r="E1551">
        <v>0</v>
      </c>
      <c r="F1551" s="1"/>
      <c r="H1551">
        <v>0</v>
      </c>
    </row>
    <row r="1552" spans="1:10">
      <c r="A1552" s="7">
        <v>36369</v>
      </c>
      <c r="B1552" t="s">
        <v>4038</v>
      </c>
      <c r="C1552">
        <v>3</v>
      </c>
      <c r="D1552" t="s">
        <v>5423</v>
      </c>
      <c r="E1552">
        <v>0</v>
      </c>
      <c r="F1552" s="1"/>
      <c r="H1552">
        <v>0</v>
      </c>
    </row>
    <row r="1553" spans="1:10">
      <c r="A1553" s="7">
        <v>36376</v>
      </c>
      <c r="B1553" t="s">
        <v>4038</v>
      </c>
      <c r="C1553">
        <v>1</v>
      </c>
      <c r="D1553" t="s">
        <v>5423</v>
      </c>
      <c r="E1553">
        <v>0</v>
      </c>
      <c r="F1553" s="1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 s="7">
        <v>36376</v>
      </c>
      <c r="B1554" t="s">
        <v>4038</v>
      </c>
      <c r="C1554">
        <v>2</v>
      </c>
      <c r="D1554" t="s">
        <v>5423</v>
      </c>
      <c r="E1554">
        <v>0</v>
      </c>
      <c r="F1554" s="1"/>
      <c r="H1554">
        <v>0</v>
      </c>
    </row>
    <row r="1555" spans="1:10">
      <c r="A1555" s="7">
        <v>36376</v>
      </c>
      <c r="B1555" t="s">
        <v>4038</v>
      </c>
      <c r="C1555">
        <v>3</v>
      </c>
      <c r="D1555" t="s">
        <v>5423</v>
      </c>
      <c r="E1555">
        <v>0</v>
      </c>
      <c r="F1555" s="1"/>
      <c r="H1555">
        <v>0</v>
      </c>
    </row>
    <row r="1556" spans="1:10">
      <c r="A1556" s="7">
        <v>36383</v>
      </c>
      <c r="B1556" t="s">
        <v>4038</v>
      </c>
      <c r="C1556">
        <v>1</v>
      </c>
      <c r="D1556" t="s">
        <v>5423</v>
      </c>
      <c r="E1556">
        <v>0</v>
      </c>
      <c r="F1556" s="1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 s="7">
        <v>36383</v>
      </c>
      <c r="B1557" t="s">
        <v>4038</v>
      </c>
      <c r="C1557">
        <v>2</v>
      </c>
      <c r="D1557" t="s">
        <v>5423</v>
      </c>
      <c r="E1557">
        <v>0</v>
      </c>
      <c r="F1557" s="1"/>
      <c r="H1557">
        <v>0</v>
      </c>
    </row>
    <row r="1558" spans="1:10">
      <c r="A1558" s="7">
        <v>36383</v>
      </c>
      <c r="B1558" t="s">
        <v>4038</v>
      </c>
      <c r="C1558">
        <v>3</v>
      </c>
      <c r="D1558" t="s">
        <v>5423</v>
      </c>
      <c r="E1558">
        <v>0</v>
      </c>
      <c r="F1558" s="1"/>
      <c r="H1558">
        <v>0</v>
      </c>
    </row>
    <row r="1559" spans="1:10">
      <c r="A1559" s="7">
        <v>36390</v>
      </c>
      <c r="B1559" t="s">
        <v>4038</v>
      </c>
      <c r="C1559">
        <v>1</v>
      </c>
      <c r="D1559" t="s">
        <v>5423</v>
      </c>
      <c r="E1559">
        <v>0</v>
      </c>
      <c r="F1559" s="1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 s="7">
        <v>36390</v>
      </c>
      <c r="B1560" t="s">
        <v>4038</v>
      </c>
      <c r="C1560">
        <v>2</v>
      </c>
      <c r="D1560" t="s">
        <v>5423</v>
      </c>
      <c r="E1560">
        <v>0</v>
      </c>
      <c r="F1560" s="1"/>
      <c r="H1560">
        <v>0</v>
      </c>
    </row>
    <row r="1561" spans="1:10">
      <c r="A1561" s="7">
        <v>36390</v>
      </c>
      <c r="B1561" t="s">
        <v>4038</v>
      </c>
      <c r="C1561">
        <v>3</v>
      </c>
      <c r="D1561" t="s">
        <v>5423</v>
      </c>
      <c r="E1561">
        <v>0</v>
      </c>
      <c r="F1561" s="1"/>
      <c r="H1561">
        <v>0</v>
      </c>
    </row>
    <row r="1562" spans="1:10">
      <c r="A1562" s="7">
        <v>36308</v>
      </c>
      <c r="B1562" t="s">
        <v>4038</v>
      </c>
      <c r="C1562">
        <v>1</v>
      </c>
      <c r="D1562" t="s">
        <v>4041</v>
      </c>
      <c r="E1562">
        <v>0</v>
      </c>
      <c r="F1562" s="1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7">
        <v>36308</v>
      </c>
      <c r="B1563" t="s">
        <v>4038</v>
      </c>
      <c r="C1563">
        <v>2</v>
      </c>
      <c r="D1563" t="s">
        <v>4041</v>
      </c>
      <c r="E1563">
        <v>0</v>
      </c>
      <c r="F1563" s="1"/>
      <c r="H1563">
        <v>0</v>
      </c>
    </row>
    <row r="1564" spans="1:10">
      <c r="A1564" s="7">
        <v>36308</v>
      </c>
      <c r="B1564" t="s">
        <v>4038</v>
      </c>
      <c r="C1564">
        <v>3</v>
      </c>
      <c r="D1564" t="s">
        <v>4041</v>
      </c>
      <c r="E1564">
        <v>0</v>
      </c>
      <c r="F1564" s="1"/>
      <c r="H1564">
        <v>0</v>
      </c>
    </row>
    <row r="1565" spans="1:10">
      <c r="A1565" s="7">
        <v>36313</v>
      </c>
      <c r="B1565" t="s">
        <v>4038</v>
      </c>
      <c r="C1565">
        <v>1</v>
      </c>
      <c r="D1565" t="s">
        <v>4041</v>
      </c>
      <c r="E1565">
        <v>0</v>
      </c>
      <c r="F1565" s="1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 s="7">
        <v>36313</v>
      </c>
      <c r="B1566" t="s">
        <v>4038</v>
      </c>
      <c r="C1566">
        <v>2</v>
      </c>
      <c r="D1566" t="s">
        <v>4041</v>
      </c>
      <c r="E1566">
        <v>0</v>
      </c>
      <c r="F1566" s="1"/>
      <c r="H1566">
        <v>0</v>
      </c>
    </row>
    <row r="1567" spans="1:10">
      <c r="A1567" s="7">
        <v>36313</v>
      </c>
      <c r="B1567" t="s">
        <v>4038</v>
      </c>
      <c r="C1567">
        <v>3</v>
      </c>
      <c r="D1567" t="s">
        <v>4041</v>
      </c>
      <c r="E1567">
        <v>0</v>
      </c>
      <c r="F1567" s="1"/>
      <c r="H1567">
        <v>0</v>
      </c>
    </row>
    <row r="1568" spans="1:10">
      <c r="A1568" s="7">
        <v>36320</v>
      </c>
      <c r="B1568" t="s">
        <v>4038</v>
      </c>
      <c r="C1568">
        <v>1</v>
      </c>
      <c r="D1568" t="s">
        <v>4041</v>
      </c>
      <c r="E1568">
        <v>0</v>
      </c>
      <c r="F1568" s="1">
        <v>45.985948940953683</v>
      </c>
      <c r="G1568">
        <v>26.55</v>
      </c>
      <c r="H1568">
        <v>0</v>
      </c>
      <c r="I1568">
        <v>0</v>
      </c>
      <c r="J1568">
        <v>0</v>
      </c>
    </row>
    <row r="1569" spans="1:10">
      <c r="A1569" s="7">
        <v>36320</v>
      </c>
      <c r="B1569" t="s">
        <v>4038</v>
      </c>
      <c r="C1569">
        <v>2</v>
      </c>
      <c r="D1569" t="s">
        <v>4041</v>
      </c>
      <c r="E1569">
        <v>79.650000000000006</v>
      </c>
      <c r="F1569" s="1"/>
      <c r="H1569">
        <v>0</v>
      </c>
    </row>
    <row r="1570" spans="1:10">
      <c r="A1570" s="7">
        <v>36320</v>
      </c>
      <c r="B1570" t="s">
        <v>4038</v>
      </c>
      <c r="C1570">
        <v>3</v>
      </c>
      <c r="D1570" t="s">
        <v>4041</v>
      </c>
      <c r="E1570">
        <v>79.650000000000006</v>
      </c>
      <c r="F1570" s="1"/>
      <c r="H1570">
        <v>0</v>
      </c>
    </row>
    <row r="1571" spans="1:10">
      <c r="A1571" s="7">
        <v>36327</v>
      </c>
      <c r="B1571" t="s">
        <v>4038</v>
      </c>
      <c r="C1571">
        <v>1</v>
      </c>
      <c r="D1571" t="s">
        <v>4041</v>
      </c>
      <c r="E1571">
        <v>1288.95</v>
      </c>
      <c r="F1571" s="1">
        <v>400.70995433105952</v>
      </c>
      <c r="G1571">
        <v>231.35</v>
      </c>
      <c r="H1571">
        <v>0</v>
      </c>
      <c r="I1571">
        <v>0</v>
      </c>
      <c r="J1571">
        <v>0</v>
      </c>
    </row>
    <row r="1572" spans="1:10">
      <c r="A1572" s="7">
        <v>36327</v>
      </c>
      <c r="B1572" t="s">
        <v>4038</v>
      </c>
      <c r="C1572">
        <v>2</v>
      </c>
      <c r="D1572" t="s">
        <v>4041</v>
      </c>
      <c r="E1572">
        <v>594.9</v>
      </c>
      <c r="F1572" s="1"/>
      <c r="H1572">
        <v>0</v>
      </c>
    </row>
    <row r="1573" spans="1:10">
      <c r="A1573" s="7">
        <v>36327</v>
      </c>
      <c r="B1573" t="s">
        <v>4038</v>
      </c>
      <c r="C1573">
        <v>3</v>
      </c>
      <c r="D1573" t="s">
        <v>4041</v>
      </c>
      <c r="E1573">
        <v>594.9</v>
      </c>
      <c r="F1573" s="1"/>
      <c r="H1573">
        <v>0</v>
      </c>
    </row>
    <row r="1574" spans="1:10">
      <c r="A1574" s="7">
        <v>36334</v>
      </c>
      <c r="B1574" t="s">
        <v>4038</v>
      </c>
      <c r="C1574">
        <v>1</v>
      </c>
      <c r="D1574" t="s">
        <v>4041</v>
      </c>
      <c r="E1574">
        <v>0</v>
      </c>
      <c r="F1574" s="1">
        <v>477.9</v>
      </c>
      <c r="G1574">
        <v>275.91569364572217</v>
      </c>
      <c r="H1574">
        <v>0</v>
      </c>
      <c r="I1574">
        <v>0</v>
      </c>
      <c r="J1574">
        <v>0</v>
      </c>
    </row>
    <row r="1575" spans="1:10">
      <c r="A1575" s="7">
        <v>36334</v>
      </c>
      <c r="B1575" t="s">
        <v>4038</v>
      </c>
      <c r="C1575">
        <v>2</v>
      </c>
      <c r="D1575" t="s">
        <v>4041</v>
      </c>
      <c r="E1575">
        <v>477.9</v>
      </c>
      <c r="F1575" s="1"/>
      <c r="H1575">
        <v>0</v>
      </c>
    </row>
    <row r="1576" spans="1:10">
      <c r="A1576" s="7">
        <v>36334</v>
      </c>
      <c r="B1576" t="s">
        <v>4038</v>
      </c>
      <c r="C1576">
        <v>3</v>
      </c>
      <c r="D1576" t="s">
        <v>4041</v>
      </c>
      <c r="E1576">
        <v>955.8</v>
      </c>
      <c r="F1576" s="1"/>
      <c r="H1576">
        <v>0</v>
      </c>
    </row>
    <row r="1577" spans="1:10">
      <c r="A1577" s="7">
        <v>36341</v>
      </c>
      <c r="B1577" t="s">
        <v>4038</v>
      </c>
      <c r="C1577">
        <v>1</v>
      </c>
      <c r="D1577" t="s">
        <v>4041</v>
      </c>
      <c r="E1577">
        <v>8602.2000000000007</v>
      </c>
      <c r="F1577" s="1">
        <v>2197.7242615942523</v>
      </c>
      <c r="G1577">
        <v>1268.8566940360131</v>
      </c>
      <c r="H1577">
        <v>0</v>
      </c>
      <c r="I1577">
        <v>0</v>
      </c>
      <c r="J1577">
        <v>0</v>
      </c>
    </row>
    <row r="1578" spans="1:10">
      <c r="A1578" s="7">
        <v>36341</v>
      </c>
      <c r="B1578" t="s">
        <v>4038</v>
      </c>
      <c r="C1578">
        <v>2</v>
      </c>
      <c r="D1578" t="s">
        <v>4041</v>
      </c>
      <c r="E1578">
        <v>12744</v>
      </c>
      <c r="F1578" s="1"/>
      <c r="H1578">
        <v>0</v>
      </c>
    </row>
    <row r="1579" spans="1:10">
      <c r="A1579" s="7">
        <v>36341</v>
      </c>
      <c r="B1579" t="s">
        <v>4038</v>
      </c>
      <c r="C1579">
        <v>3</v>
      </c>
      <c r="D1579" t="s">
        <v>4041</v>
      </c>
      <c r="E1579">
        <v>9398.7000000000007</v>
      </c>
      <c r="F1579" s="1"/>
      <c r="H1579">
        <v>0</v>
      </c>
    </row>
    <row r="1580" spans="1:10">
      <c r="A1580" s="7">
        <v>36348</v>
      </c>
      <c r="B1580" t="s">
        <v>4038</v>
      </c>
      <c r="C1580">
        <v>1</v>
      </c>
      <c r="D1580" t="s">
        <v>4041</v>
      </c>
      <c r="E1580">
        <v>5575.5</v>
      </c>
      <c r="F1580" s="1">
        <v>2066.2996981319047</v>
      </c>
      <c r="G1580">
        <v>1192.9786869428976</v>
      </c>
      <c r="H1580">
        <v>0</v>
      </c>
      <c r="I1580">
        <v>0</v>
      </c>
      <c r="J1580">
        <v>0</v>
      </c>
    </row>
    <row r="1581" spans="1:10">
      <c r="A1581" s="7">
        <v>36348</v>
      </c>
      <c r="B1581" t="s">
        <v>4038</v>
      </c>
      <c r="C1581">
        <v>2</v>
      </c>
      <c r="D1581" t="s">
        <v>4041</v>
      </c>
      <c r="E1581">
        <v>4540.05</v>
      </c>
      <c r="F1581" s="1"/>
      <c r="H1581">
        <v>0</v>
      </c>
    </row>
    <row r="1582" spans="1:10">
      <c r="A1582" s="7">
        <v>36348</v>
      </c>
      <c r="B1582" t="s">
        <v>4038</v>
      </c>
      <c r="C1582">
        <v>3</v>
      </c>
      <c r="D1582" t="s">
        <v>4041</v>
      </c>
      <c r="E1582">
        <v>1593</v>
      </c>
      <c r="F1582" s="1"/>
      <c r="H1582">
        <v>0</v>
      </c>
    </row>
    <row r="1583" spans="1:10">
      <c r="A1583" s="7">
        <v>36355</v>
      </c>
      <c r="B1583" t="s">
        <v>4038</v>
      </c>
      <c r="C1583">
        <v>1</v>
      </c>
      <c r="D1583" t="s">
        <v>4041</v>
      </c>
      <c r="E1583">
        <v>318.60000000000002</v>
      </c>
      <c r="F1583" s="1">
        <v>331.60939371495499</v>
      </c>
      <c r="G1583">
        <v>191.45477272713788</v>
      </c>
      <c r="H1583">
        <v>0</v>
      </c>
      <c r="I1583">
        <v>0</v>
      </c>
      <c r="J1583">
        <v>0</v>
      </c>
    </row>
    <row r="1584" spans="1:10">
      <c r="A1584" s="7">
        <v>36355</v>
      </c>
      <c r="B1584" t="s">
        <v>4038</v>
      </c>
      <c r="C1584">
        <v>2</v>
      </c>
      <c r="D1584" t="s">
        <v>4041</v>
      </c>
      <c r="E1584">
        <v>796.5</v>
      </c>
      <c r="F1584" s="1"/>
      <c r="H1584">
        <v>0</v>
      </c>
    </row>
    <row r="1585" spans="1:10">
      <c r="A1585" s="7">
        <v>36355</v>
      </c>
      <c r="B1585" t="s">
        <v>4038</v>
      </c>
      <c r="C1585">
        <v>3</v>
      </c>
      <c r="D1585" t="s">
        <v>4041</v>
      </c>
      <c r="E1585">
        <v>159.30000000000001</v>
      </c>
      <c r="F1585" s="1"/>
      <c r="H1585">
        <v>0</v>
      </c>
    </row>
    <row r="1586" spans="1:10">
      <c r="A1586" s="7">
        <v>36362</v>
      </c>
      <c r="B1586" t="s">
        <v>4038</v>
      </c>
      <c r="C1586">
        <v>1</v>
      </c>
      <c r="D1586" t="s">
        <v>4041</v>
      </c>
      <c r="E1586">
        <v>159.30000000000001</v>
      </c>
      <c r="F1586" s="1">
        <v>486.66953880431032</v>
      </c>
      <c r="G1586">
        <v>280.97878923505959</v>
      </c>
      <c r="H1586">
        <v>0</v>
      </c>
      <c r="I1586">
        <v>0</v>
      </c>
      <c r="J1586">
        <v>0</v>
      </c>
    </row>
    <row r="1587" spans="1:10">
      <c r="A1587" s="7">
        <v>36362</v>
      </c>
      <c r="B1587" t="s">
        <v>4038</v>
      </c>
      <c r="C1587">
        <v>2</v>
      </c>
      <c r="D1587" t="s">
        <v>4041</v>
      </c>
      <c r="E1587">
        <v>477.9</v>
      </c>
      <c r="F1587" s="1"/>
      <c r="H1587">
        <v>0</v>
      </c>
    </row>
    <row r="1588" spans="1:10">
      <c r="A1588" s="7">
        <v>36362</v>
      </c>
      <c r="B1588" t="s">
        <v>4038</v>
      </c>
      <c r="C1588">
        <v>3</v>
      </c>
      <c r="D1588" t="s">
        <v>4041</v>
      </c>
      <c r="E1588">
        <v>1115.0999999999999</v>
      </c>
      <c r="F1588" s="1"/>
      <c r="H1588">
        <v>0</v>
      </c>
    </row>
    <row r="1589" spans="1:10">
      <c r="A1589" s="7">
        <v>36369</v>
      </c>
      <c r="B1589" t="s">
        <v>4038</v>
      </c>
      <c r="C1589">
        <v>1</v>
      </c>
      <c r="D1589" t="s">
        <v>4041</v>
      </c>
      <c r="E1589">
        <v>159.30000000000001</v>
      </c>
      <c r="F1589" s="1">
        <v>79.650000000000006</v>
      </c>
      <c r="G1589">
        <v>45.985948940953691</v>
      </c>
      <c r="H1589">
        <v>0</v>
      </c>
      <c r="I1589">
        <v>0</v>
      </c>
      <c r="J1589">
        <v>0</v>
      </c>
    </row>
    <row r="1590" spans="1:10">
      <c r="A1590" s="7">
        <v>36369</v>
      </c>
      <c r="B1590" t="s">
        <v>4038</v>
      </c>
      <c r="C1590">
        <v>2</v>
      </c>
      <c r="D1590" t="s">
        <v>4041</v>
      </c>
      <c r="E1590">
        <v>79.650000000000006</v>
      </c>
      <c r="F1590" s="1"/>
      <c r="H1590">
        <v>0</v>
      </c>
    </row>
    <row r="1591" spans="1:10">
      <c r="A1591" s="7">
        <v>36369</v>
      </c>
      <c r="B1591" t="s">
        <v>4038</v>
      </c>
      <c r="C1591">
        <v>3</v>
      </c>
      <c r="D1591" t="s">
        <v>4041</v>
      </c>
      <c r="E1591">
        <v>0</v>
      </c>
      <c r="F1591" s="1"/>
      <c r="H1591">
        <v>0</v>
      </c>
    </row>
    <row r="1592" spans="1:10">
      <c r="A1592" s="7">
        <v>36376</v>
      </c>
      <c r="B1592" t="s">
        <v>4038</v>
      </c>
      <c r="C1592">
        <v>1</v>
      </c>
      <c r="D1592" t="s">
        <v>4041</v>
      </c>
      <c r="E1592">
        <v>0</v>
      </c>
      <c r="F1592" s="1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 s="7">
        <v>36376</v>
      </c>
      <c r="B1593" t="s">
        <v>4038</v>
      </c>
      <c r="C1593">
        <v>2</v>
      </c>
      <c r="D1593" t="s">
        <v>4041</v>
      </c>
      <c r="E1593">
        <v>0</v>
      </c>
      <c r="F1593" s="1"/>
      <c r="H1593">
        <v>0</v>
      </c>
    </row>
    <row r="1594" spans="1:10">
      <c r="A1594" s="7">
        <v>36376</v>
      </c>
      <c r="B1594" t="s">
        <v>4038</v>
      </c>
      <c r="C1594">
        <v>3</v>
      </c>
      <c r="D1594" t="s">
        <v>4041</v>
      </c>
      <c r="E1594">
        <v>0</v>
      </c>
      <c r="F1594" s="1"/>
      <c r="H1594">
        <v>0</v>
      </c>
    </row>
    <row r="1595" spans="1:10">
      <c r="A1595" s="7">
        <v>36383</v>
      </c>
      <c r="B1595" t="s">
        <v>4038</v>
      </c>
      <c r="C1595">
        <v>1</v>
      </c>
      <c r="D1595" t="s">
        <v>4041</v>
      </c>
      <c r="E1595">
        <v>0</v>
      </c>
      <c r="F1595" s="1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s="7">
        <v>36383</v>
      </c>
      <c r="B1596" t="s">
        <v>4038</v>
      </c>
      <c r="C1596">
        <v>2</v>
      </c>
      <c r="D1596" t="s">
        <v>4041</v>
      </c>
      <c r="E1596">
        <v>0</v>
      </c>
      <c r="F1596" s="1"/>
      <c r="H1596">
        <v>0</v>
      </c>
    </row>
    <row r="1597" spans="1:10">
      <c r="A1597" s="7">
        <v>36383</v>
      </c>
      <c r="B1597" t="s">
        <v>4038</v>
      </c>
      <c r="C1597">
        <v>3</v>
      </c>
      <c r="D1597" t="s">
        <v>4041</v>
      </c>
      <c r="E1597">
        <v>0</v>
      </c>
      <c r="F1597" s="1"/>
      <c r="H1597">
        <v>0</v>
      </c>
    </row>
    <row r="1598" spans="1:10">
      <c r="A1598" s="7">
        <v>36390</v>
      </c>
      <c r="B1598" t="s">
        <v>4038</v>
      </c>
      <c r="C1598">
        <v>1</v>
      </c>
      <c r="D1598" t="s">
        <v>4041</v>
      </c>
      <c r="E1598">
        <v>0</v>
      </c>
      <c r="F1598" s="1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 s="7">
        <v>36390</v>
      </c>
      <c r="B1599" t="s">
        <v>4038</v>
      </c>
      <c r="C1599">
        <v>2</v>
      </c>
      <c r="D1599" t="s">
        <v>4041</v>
      </c>
      <c r="E1599">
        <v>0</v>
      </c>
      <c r="F1599" s="1"/>
      <c r="H1599">
        <v>0</v>
      </c>
    </row>
    <row r="1600" spans="1:10">
      <c r="A1600" s="7">
        <v>36390</v>
      </c>
      <c r="B1600" t="s">
        <v>4038</v>
      </c>
      <c r="C1600">
        <v>3</v>
      </c>
      <c r="D1600" t="s">
        <v>4041</v>
      </c>
      <c r="E1600">
        <v>0</v>
      </c>
      <c r="F1600" s="1"/>
      <c r="H1600">
        <v>0</v>
      </c>
    </row>
    <row r="1601" spans="1:10">
      <c r="A1601" s="7">
        <v>36307</v>
      </c>
      <c r="B1601" t="s">
        <v>5741</v>
      </c>
      <c r="C1601">
        <v>1</v>
      </c>
      <c r="D1601" t="s">
        <v>5889</v>
      </c>
      <c r="E1601">
        <v>15133.5</v>
      </c>
      <c r="F1601" s="1">
        <v>7492.1823175894478</v>
      </c>
      <c r="G1601">
        <v>4325.6134778780224</v>
      </c>
      <c r="H1601">
        <v>17448925.5</v>
      </c>
      <c r="I1601">
        <v>8638486.2121806331</v>
      </c>
      <c r="J1601">
        <v>4987432.3399933595</v>
      </c>
    </row>
    <row r="1602" spans="1:10">
      <c r="A1602" s="7">
        <v>36307</v>
      </c>
      <c r="B1602" t="s">
        <v>5741</v>
      </c>
      <c r="C1602">
        <v>2</v>
      </c>
      <c r="D1602" t="s">
        <v>5889</v>
      </c>
      <c r="E1602">
        <v>27240.3</v>
      </c>
      <c r="F1602" s="1"/>
      <c r="H1602">
        <v>31408065.899999999</v>
      </c>
    </row>
    <row r="1603" spans="1:10">
      <c r="A1603" s="7">
        <v>36307</v>
      </c>
      <c r="B1603" t="s">
        <v>5741</v>
      </c>
      <c r="C1603">
        <v>3</v>
      </c>
      <c r="D1603" t="s">
        <v>5889</v>
      </c>
      <c r="E1603">
        <v>28833.3</v>
      </c>
      <c r="F1603" s="1"/>
      <c r="H1603">
        <v>33244794.899999999</v>
      </c>
    </row>
    <row r="1604" spans="1:10">
      <c r="A1604" s="7">
        <v>36312</v>
      </c>
      <c r="B1604" t="s">
        <v>5741</v>
      </c>
      <c r="C1604">
        <v>1</v>
      </c>
      <c r="D1604" t="s">
        <v>5889</v>
      </c>
      <c r="E1604">
        <v>12425.4</v>
      </c>
      <c r="F1604" s="1">
        <v>3281.1970498584787</v>
      </c>
      <c r="G1604">
        <v>1894.4</v>
      </c>
      <c r="H1604">
        <v>14326486.199999999</v>
      </c>
      <c r="I1604">
        <v>3783220.1984868282</v>
      </c>
      <c r="J1604">
        <v>2184243.2000000002</v>
      </c>
    </row>
    <row r="1605" spans="1:10">
      <c r="A1605" s="7">
        <v>36312</v>
      </c>
      <c r="B1605" t="s">
        <v>5741</v>
      </c>
      <c r="C1605">
        <v>2</v>
      </c>
      <c r="D1605" t="s">
        <v>5889</v>
      </c>
      <c r="E1605">
        <v>6742.2</v>
      </c>
      <c r="F1605" s="1"/>
      <c r="H1605">
        <v>7773756.6000000006</v>
      </c>
    </row>
    <row r="1606" spans="1:10">
      <c r="A1606" s="7">
        <v>36312</v>
      </c>
      <c r="B1606" t="s">
        <v>5741</v>
      </c>
      <c r="C1606">
        <v>3</v>
      </c>
      <c r="D1606" t="s">
        <v>5889</v>
      </c>
      <c r="E1606">
        <v>12425.4</v>
      </c>
      <c r="F1606" s="1"/>
      <c r="H1606">
        <v>14326486.199999999</v>
      </c>
    </row>
    <row r="1607" spans="1:10">
      <c r="A1607" s="7">
        <v>36319</v>
      </c>
      <c r="B1607" t="s">
        <v>5741</v>
      </c>
      <c r="C1607">
        <v>1</v>
      </c>
      <c r="D1607" t="s">
        <v>5889</v>
      </c>
      <c r="E1607">
        <v>14814.9</v>
      </c>
      <c r="F1607" s="1">
        <v>1385.2723820606543</v>
      </c>
      <c r="G1607">
        <v>799.78738268367294</v>
      </c>
      <c r="H1607">
        <v>17081579.699999999</v>
      </c>
      <c r="I1607">
        <v>1597219.0565159344</v>
      </c>
      <c r="J1607">
        <v>922154.85223427485</v>
      </c>
    </row>
    <row r="1608" spans="1:10">
      <c r="A1608" s="7">
        <v>36319</v>
      </c>
      <c r="B1608" t="s">
        <v>5741</v>
      </c>
      <c r="C1608">
        <v>2</v>
      </c>
      <c r="D1608" t="s">
        <v>5889</v>
      </c>
      <c r="E1608">
        <v>17549.55</v>
      </c>
      <c r="F1608" s="1"/>
      <c r="H1608">
        <v>20234631.149999999</v>
      </c>
    </row>
    <row r="1609" spans="1:10">
      <c r="A1609" s="7">
        <v>36319</v>
      </c>
      <c r="B1609" t="s">
        <v>5741</v>
      </c>
      <c r="C1609">
        <v>3</v>
      </c>
      <c r="D1609" t="s">
        <v>5889</v>
      </c>
      <c r="E1609">
        <v>16567.2</v>
      </c>
      <c r="F1609" s="1"/>
      <c r="H1609">
        <v>19101981.600000001</v>
      </c>
    </row>
    <row r="1610" spans="1:10">
      <c r="A1610" s="7">
        <v>36326</v>
      </c>
      <c r="B1610" t="s">
        <v>5741</v>
      </c>
      <c r="C1610">
        <v>1</v>
      </c>
      <c r="D1610" t="s">
        <v>5889</v>
      </c>
      <c r="E1610">
        <v>16558.05</v>
      </c>
      <c r="F1610" s="1">
        <v>4015.6770048772587</v>
      </c>
      <c r="G1610">
        <v>2318.4521997444754</v>
      </c>
      <c r="H1610">
        <v>19091431.649999999</v>
      </c>
      <c r="I1610">
        <v>4630075.5866234787</v>
      </c>
      <c r="J1610">
        <v>2673175.3863053801</v>
      </c>
    </row>
    <row r="1611" spans="1:10">
      <c r="A1611" s="7">
        <v>36326</v>
      </c>
      <c r="B1611" t="s">
        <v>5741</v>
      </c>
      <c r="C1611">
        <v>2</v>
      </c>
      <c r="D1611" t="s">
        <v>5889</v>
      </c>
      <c r="E1611">
        <v>8526.9</v>
      </c>
      <c r="F1611" s="1"/>
      <c r="H1611">
        <v>9831515.7000000011</v>
      </c>
    </row>
    <row r="1612" spans="1:10">
      <c r="A1612" s="7">
        <v>36326</v>
      </c>
      <c r="B1612" t="s">
        <v>5741</v>
      </c>
      <c r="C1612">
        <v>3</v>
      </c>
      <c r="D1612" t="s">
        <v>5889</v>
      </c>
      <c r="E1612">
        <v>12492.9</v>
      </c>
      <c r="F1612" s="1"/>
      <c r="H1612">
        <v>14404313.699999999</v>
      </c>
    </row>
    <row r="1613" spans="1:10">
      <c r="A1613" s="7">
        <v>36333</v>
      </c>
      <c r="B1613" t="s">
        <v>5741</v>
      </c>
      <c r="C1613">
        <v>1</v>
      </c>
      <c r="D1613" t="s">
        <v>5889</v>
      </c>
      <c r="E1613">
        <v>6531.3</v>
      </c>
      <c r="F1613" s="1">
        <v>680.52989831454147</v>
      </c>
      <c r="G1613">
        <v>392.90411998348918</v>
      </c>
      <c r="H1613">
        <v>7530588.9000000004</v>
      </c>
      <c r="I1613">
        <v>784650.97275666636</v>
      </c>
      <c r="J1613">
        <v>453018.45034096309</v>
      </c>
    </row>
    <row r="1614" spans="1:10">
      <c r="A1614" s="7">
        <v>36333</v>
      </c>
      <c r="B1614" t="s">
        <v>5741</v>
      </c>
      <c r="C1614">
        <v>2</v>
      </c>
      <c r="D1614" t="s">
        <v>5889</v>
      </c>
      <c r="E1614">
        <v>5734.8</v>
      </c>
      <c r="F1614" s="1"/>
      <c r="H1614">
        <v>6612224.4000000004</v>
      </c>
    </row>
    <row r="1615" spans="1:10">
      <c r="A1615" s="7">
        <v>36333</v>
      </c>
      <c r="B1615" t="s">
        <v>5741</v>
      </c>
      <c r="C1615">
        <v>3</v>
      </c>
      <c r="D1615" t="s">
        <v>5889</v>
      </c>
      <c r="E1615">
        <v>5177.25</v>
      </c>
      <c r="F1615" s="1"/>
      <c r="H1615">
        <v>5969369.25</v>
      </c>
    </row>
    <row r="1616" spans="1:10">
      <c r="A1616" s="7">
        <v>36340</v>
      </c>
      <c r="B1616" t="s">
        <v>5741</v>
      </c>
      <c r="C1616">
        <v>1</v>
      </c>
      <c r="D1616" t="s">
        <v>5889</v>
      </c>
      <c r="E1616">
        <v>3569.4</v>
      </c>
      <c r="F1616" s="1">
        <v>993.15112520703519</v>
      </c>
      <c r="G1616">
        <v>573.39606948426149</v>
      </c>
      <c r="H1616">
        <v>4115518.2</v>
      </c>
      <c r="I1616">
        <v>1145103.2473637117</v>
      </c>
      <c r="J1616">
        <v>661125.66811535356</v>
      </c>
    </row>
    <row r="1617" spans="1:10">
      <c r="A1617" s="7">
        <v>36340</v>
      </c>
      <c r="B1617" t="s">
        <v>5741</v>
      </c>
      <c r="C1617">
        <v>2</v>
      </c>
      <c r="D1617" t="s">
        <v>5889</v>
      </c>
      <c r="E1617">
        <v>2478.75</v>
      </c>
      <c r="F1617" s="1"/>
      <c r="H1617">
        <v>2857998.75</v>
      </c>
    </row>
    <row r="1618" spans="1:10">
      <c r="A1618" s="7">
        <v>36340</v>
      </c>
      <c r="B1618" t="s">
        <v>5741</v>
      </c>
      <c r="C1618">
        <v>3</v>
      </c>
      <c r="D1618" t="s">
        <v>5889</v>
      </c>
      <c r="E1618">
        <v>1586.4</v>
      </c>
      <c r="F1618" s="1"/>
      <c r="H1618">
        <v>1829119.2</v>
      </c>
    </row>
    <row r="1619" spans="1:10">
      <c r="A1619" s="7">
        <v>36347</v>
      </c>
      <c r="B1619" t="s">
        <v>5741</v>
      </c>
      <c r="C1619">
        <v>1</v>
      </c>
      <c r="D1619" t="s">
        <v>5889</v>
      </c>
      <c r="E1619">
        <v>2628.45</v>
      </c>
      <c r="F1619" s="1">
        <v>497.41409057243226</v>
      </c>
      <c r="G1619">
        <v>287.18215909070665</v>
      </c>
      <c r="H1619">
        <v>3784968</v>
      </c>
      <c r="I1619">
        <v>716276.29042430269</v>
      </c>
      <c r="J1619">
        <v>413542.30909061775</v>
      </c>
    </row>
    <row r="1620" spans="1:10">
      <c r="A1620" s="7">
        <v>36347</v>
      </c>
      <c r="B1620" t="s">
        <v>5741</v>
      </c>
      <c r="C1620">
        <v>2</v>
      </c>
      <c r="D1620" t="s">
        <v>5889</v>
      </c>
      <c r="E1620">
        <v>3345.3</v>
      </c>
      <c r="F1620" s="1"/>
      <c r="H1620">
        <v>4817232</v>
      </c>
    </row>
    <row r="1621" spans="1:10">
      <c r="A1621" s="7">
        <v>36347</v>
      </c>
      <c r="B1621" t="s">
        <v>5741</v>
      </c>
      <c r="C1621">
        <v>3</v>
      </c>
      <c r="D1621" t="s">
        <v>5889</v>
      </c>
      <c r="E1621">
        <v>3584.25</v>
      </c>
      <c r="F1621" s="1"/>
      <c r="H1621">
        <v>5161320</v>
      </c>
    </row>
    <row r="1622" spans="1:10">
      <c r="A1622" s="7">
        <v>36354</v>
      </c>
      <c r="B1622" t="s">
        <v>5741</v>
      </c>
      <c r="C1622">
        <v>1</v>
      </c>
      <c r="D1622" t="s">
        <v>5889</v>
      </c>
      <c r="E1622">
        <v>3172.8</v>
      </c>
      <c r="F1622" s="1">
        <v>864.36966050411581</v>
      </c>
      <c r="G1622">
        <v>499.04405617139673</v>
      </c>
      <c r="H1622">
        <v>4568832</v>
      </c>
      <c r="I1622">
        <v>1244692.3111259295</v>
      </c>
      <c r="J1622">
        <v>718623.44088681287</v>
      </c>
    </row>
    <row r="1623" spans="1:10">
      <c r="A1623" s="7">
        <v>36354</v>
      </c>
      <c r="B1623" t="s">
        <v>5741</v>
      </c>
      <c r="C1623">
        <v>2</v>
      </c>
      <c r="D1623" t="s">
        <v>5889</v>
      </c>
      <c r="E1623">
        <v>4560.8999999999996</v>
      </c>
      <c r="F1623" s="1"/>
      <c r="H1623">
        <v>6567696.0000000009</v>
      </c>
    </row>
    <row r="1624" spans="1:10">
      <c r="A1624" s="7">
        <v>36354</v>
      </c>
      <c r="B1624" t="s">
        <v>5741</v>
      </c>
      <c r="C1624">
        <v>3</v>
      </c>
      <c r="D1624" t="s">
        <v>5889</v>
      </c>
      <c r="E1624">
        <v>4759.2</v>
      </c>
      <c r="F1624" s="1"/>
      <c r="H1624">
        <v>6853248</v>
      </c>
    </row>
    <row r="1625" spans="1:10">
      <c r="A1625" s="7">
        <v>36361</v>
      </c>
      <c r="B1625" t="s">
        <v>5741</v>
      </c>
      <c r="C1625">
        <v>1</v>
      </c>
      <c r="D1625" t="s">
        <v>5889</v>
      </c>
      <c r="E1625">
        <v>4699.3500000000004</v>
      </c>
      <c r="F1625" s="1">
        <v>1022.1484322249881</v>
      </c>
      <c r="G1625">
        <v>590.13767249685088</v>
      </c>
      <c r="H1625">
        <v>6767063.9999999991</v>
      </c>
      <c r="I1625">
        <v>1471893.7424039769</v>
      </c>
      <c r="J1625">
        <v>849798.24839546182</v>
      </c>
    </row>
    <row r="1626" spans="1:10">
      <c r="A1626" s="7">
        <v>36361</v>
      </c>
      <c r="B1626" t="s">
        <v>5741</v>
      </c>
      <c r="C1626">
        <v>2</v>
      </c>
      <c r="D1626" t="s">
        <v>5889</v>
      </c>
      <c r="E1626">
        <v>4858.3500000000004</v>
      </c>
      <c r="F1626" s="1"/>
      <c r="H1626">
        <v>6996023.9999999991</v>
      </c>
    </row>
    <row r="1627" spans="1:10">
      <c r="A1627" s="7">
        <v>36361</v>
      </c>
      <c r="B1627" t="s">
        <v>5741</v>
      </c>
      <c r="C1627">
        <v>3</v>
      </c>
      <c r="D1627" t="s">
        <v>5889</v>
      </c>
      <c r="E1627">
        <v>6543.9</v>
      </c>
      <c r="F1627" s="1"/>
      <c r="H1627">
        <v>9423216</v>
      </c>
    </row>
    <row r="1628" spans="1:10">
      <c r="A1628" s="7">
        <v>36368</v>
      </c>
      <c r="B1628" t="s">
        <v>5741</v>
      </c>
      <c r="C1628">
        <v>1</v>
      </c>
      <c r="D1628" t="s">
        <v>5889</v>
      </c>
      <c r="E1628">
        <v>4221.45</v>
      </c>
      <c r="F1628" s="1">
        <v>486.63683584373268</v>
      </c>
      <c r="G1628">
        <v>280.95990817196679</v>
      </c>
      <c r="H1628">
        <v>4875774.75</v>
      </c>
      <c r="I1628">
        <v>562065.54539951112</v>
      </c>
      <c r="J1628">
        <v>324508.69393862161</v>
      </c>
    </row>
    <row r="1629" spans="1:10">
      <c r="A1629" s="7">
        <v>36368</v>
      </c>
      <c r="B1629" t="s">
        <v>5741</v>
      </c>
      <c r="C1629">
        <v>2</v>
      </c>
      <c r="D1629" t="s">
        <v>5889</v>
      </c>
      <c r="E1629">
        <v>4858.3500000000004</v>
      </c>
      <c r="F1629" s="1"/>
      <c r="H1629">
        <v>5611394.2499999991</v>
      </c>
    </row>
    <row r="1630" spans="1:10">
      <c r="A1630" s="7">
        <v>36368</v>
      </c>
      <c r="B1630" t="s">
        <v>5741</v>
      </c>
      <c r="C1630">
        <v>3</v>
      </c>
      <c r="D1630" t="s">
        <v>5889</v>
      </c>
      <c r="E1630">
        <v>5177.25</v>
      </c>
      <c r="F1630" s="1"/>
      <c r="H1630">
        <v>5979723.75</v>
      </c>
    </row>
    <row r="1631" spans="1:10">
      <c r="A1631" s="7">
        <v>36375</v>
      </c>
      <c r="B1631" t="s">
        <v>5741</v>
      </c>
      <c r="C1631">
        <v>1</v>
      </c>
      <c r="D1631" t="s">
        <v>5889</v>
      </c>
      <c r="E1631">
        <v>4221.45</v>
      </c>
      <c r="F1631" s="1">
        <v>1611.4778341634114</v>
      </c>
      <c r="G1631">
        <v>930.3871613473608</v>
      </c>
      <c r="H1631">
        <v>6087330.8999999994</v>
      </c>
      <c r="I1631">
        <v>2323751.0368636395</v>
      </c>
      <c r="J1631">
        <v>1341618.2866628943</v>
      </c>
    </row>
    <row r="1632" spans="1:10">
      <c r="A1632" s="7">
        <v>36375</v>
      </c>
      <c r="B1632" t="s">
        <v>5741</v>
      </c>
      <c r="C1632">
        <v>2</v>
      </c>
      <c r="D1632" t="s">
        <v>5889</v>
      </c>
      <c r="E1632">
        <v>7088.85</v>
      </c>
      <c r="F1632" s="1"/>
      <c r="H1632">
        <v>10222121.699999999</v>
      </c>
    </row>
    <row r="1633" spans="1:12">
      <c r="A1633" s="7">
        <v>36375</v>
      </c>
      <c r="B1633" t="s">
        <v>5741</v>
      </c>
      <c r="C1633">
        <v>3</v>
      </c>
      <c r="D1633" t="s">
        <v>5889</v>
      </c>
      <c r="E1633">
        <v>4380.75</v>
      </c>
      <c r="F1633" s="1"/>
      <c r="H1633">
        <v>6317041.5</v>
      </c>
    </row>
    <row r="1634" spans="1:12">
      <c r="A1634" s="7">
        <v>36382</v>
      </c>
      <c r="B1634" t="s">
        <v>5741</v>
      </c>
      <c r="C1634">
        <v>1</v>
      </c>
      <c r="D1634" t="s">
        <v>5889</v>
      </c>
      <c r="E1634">
        <v>3743.55</v>
      </c>
      <c r="F1634" s="1">
        <v>1507.7501658099727</v>
      </c>
      <c r="G1634">
        <v>870.49996410109065</v>
      </c>
      <c r="H1634">
        <v>5398199.0999999996</v>
      </c>
      <c r="I1634">
        <v>2174175.7390979803</v>
      </c>
      <c r="J1634">
        <v>1255260.9482337725</v>
      </c>
    </row>
    <row r="1635" spans="1:12">
      <c r="A1635" s="7">
        <v>36382</v>
      </c>
      <c r="B1635" t="s">
        <v>5741</v>
      </c>
      <c r="C1635">
        <v>2</v>
      </c>
      <c r="D1635" t="s">
        <v>5889</v>
      </c>
      <c r="E1635">
        <v>6531.3</v>
      </c>
      <c r="F1635" s="1"/>
      <c r="H1635">
        <v>9418134.5999999996</v>
      </c>
    </row>
    <row r="1636" spans="1:12">
      <c r="A1636" s="7">
        <v>36382</v>
      </c>
      <c r="B1636" t="s">
        <v>5741</v>
      </c>
      <c r="C1636">
        <v>3</v>
      </c>
      <c r="D1636" t="s">
        <v>5889</v>
      </c>
      <c r="E1636">
        <v>4141.8</v>
      </c>
      <c r="F1636" s="1"/>
      <c r="H1636">
        <v>5972475.6000000006</v>
      </c>
    </row>
    <row r="1637" spans="1:12">
      <c r="A1637" s="7">
        <v>36389</v>
      </c>
      <c r="B1637" t="s">
        <v>5741</v>
      </c>
      <c r="C1637">
        <v>1</v>
      </c>
      <c r="D1637" t="s">
        <v>5889</v>
      </c>
      <c r="E1637">
        <v>5416.2</v>
      </c>
      <c r="F1637" s="1">
        <v>1479.8303221991359</v>
      </c>
      <c r="G1637">
        <v>854.38043487664186</v>
      </c>
      <c r="H1637">
        <v>7810160.3999999994</v>
      </c>
      <c r="I1637">
        <v>2133915.3246111549</v>
      </c>
      <c r="J1637">
        <v>1232016.5870921179</v>
      </c>
    </row>
    <row r="1638" spans="1:12">
      <c r="A1638" s="7">
        <v>36389</v>
      </c>
      <c r="B1638" t="s">
        <v>5741</v>
      </c>
      <c r="C1638">
        <v>2</v>
      </c>
      <c r="D1638" t="s">
        <v>5889</v>
      </c>
      <c r="E1638">
        <v>3371.1</v>
      </c>
      <c r="F1638" s="1"/>
      <c r="H1638">
        <v>4861126.2</v>
      </c>
    </row>
    <row r="1639" spans="1:12">
      <c r="A1639" s="7">
        <v>36389</v>
      </c>
      <c r="B1639" t="s">
        <v>5741</v>
      </c>
      <c r="C1639">
        <v>3</v>
      </c>
      <c r="D1639" t="s">
        <v>5889</v>
      </c>
      <c r="E1639">
        <v>6246.45</v>
      </c>
      <c r="F1639" s="1"/>
      <c r="H1639">
        <v>9007380.9000000004</v>
      </c>
    </row>
    <row r="1640" spans="1:12">
      <c r="A1640" s="7">
        <v>36307</v>
      </c>
      <c r="B1640" t="s">
        <v>5741</v>
      </c>
      <c r="C1640">
        <v>1</v>
      </c>
      <c r="D1640" t="s">
        <v>6247</v>
      </c>
      <c r="E1640">
        <v>26364.15</v>
      </c>
      <c r="F1640" s="1">
        <v>10100.277447055603</v>
      </c>
      <c r="G1640">
        <v>5831.3979029474585</v>
      </c>
      <c r="H1640">
        <v>2214588.6</v>
      </c>
      <c r="I1640">
        <v>848423.30555267073</v>
      </c>
      <c r="J1640">
        <v>489837.42384758662</v>
      </c>
      <c r="L1640" s="1"/>
    </row>
    <row r="1641" spans="1:12">
      <c r="A1641" s="7">
        <v>36307</v>
      </c>
      <c r="B1641" t="s">
        <v>5741</v>
      </c>
      <c r="C1641">
        <v>2</v>
      </c>
      <c r="D1641" t="s">
        <v>6247</v>
      </c>
      <c r="E1641">
        <v>43488.9</v>
      </c>
      <c r="F1641" s="1"/>
      <c r="H1641">
        <v>3653067.6</v>
      </c>
      <c r="L1641" s="1"/>
    </row>
    <row r="1642" spans="1:12">
      <c r="A1642" s="7">
        <v>36307</v>
      </c>
      <c r="B1642" t="s">
        <v>5741</v>
      </c>
      <c r="C1642">
        <v>3</v>
      </c>
      <c r="D1642" t="s">
        <v>6247</v>
      </c>
      <c r="E1642">
        <v>44205.75</v>
      </c>
      <c r="F1642" s="1"/>
      <c r="H1642">
        <v>3713283</v>
      </c>
      <c r="L1642" s="1"/>
    </row>
    <row r="1643" spans="1:12">
      <c r="A1643" s="7">
        <v>36312</v>
      </c>
      <c r="B1643" t="s">
        <v>5741</v>
      </c>
      <c r="C1643">
        <v>1</v>
      </c>
      <c r="D1643" t="s">
        <v>6247</v>
      </c>
      <c r="E1643">
        <v>43409.25</v>
      </c>
      <c r="F1643" s="1">
        <v>17706.220244097836</v>
      </c>
      <c r="G1643">
        <v>10222.691024260688</v>
      </c>
      <c r="H1643">
        <v>3646377</v>
      </c>
      <c r="I1643">
        <v>1487322.5005042183</v>
      </c>
      <c r="J1643">
        <v>858706.04603789782</v>
      </c>
      <c r="L1643" s="1"/>
    </row>
    <row r="1644" spans="1:12">
      <c r="A1644" s="7">
        <v>36312</v>
      </c>
      <c r="B1644" t="s">
        <v>5741</v>
      </c>
      <c r="C1644">
        <v>2</v>
      </c>
      <c r="D1644" t="s">
        <v>6247</v>
      </c>
      <c r="E1644">
        <v>17847</v>
      </c>
      <c r="F1644" s="1"/>
      <c r="H1644">
        <v>1499148</v>
      </c>
      <c r="L1644" s="1"/>
    </row>
    <row r="1645" spans="1:12">
      <c r="A1645" s="7">
        <v>36312</v>
      </c>
      <c r="B1645" t="s">
        <v>5741</v>
      </c>
      <c r="C1645">
        <v>3</v>
      </c>
      <c r="D1645" t="s">
        <v>6247</v>
      </c>
      <c r="E1645">
        <v>51852.15</v>
      </c>
      <c r="F1645" s="1"/>
      <c r="H1645">
        <v>4355580.5999999996</v>
      </c>
      <c r="L1645" s="1"/>
    </row>
    <row r="1646" spans="1:12">
      <c r="A1646" s="7">
        <v>36319</v>
      </c>
      <c r="B1646" t="s">
        <v>5741</v>
      </c>
      <c r="C1646">
        <v>1</v>
      </c>
      <c r="D1646" t="s">
        <v>6247</v>
      </c>
      <c r="E1646">
        <v>50657.4</v>
      </c>
      <c r="F1646" s="1">
        <v>10218.666425713289</v>
      </c>
      <c r="G1646">
        <v>5899.7498116445586</v>
      </c>
      <c r="H1646">
        <v>4255221.5999999996</v>
      </c>
      <c r="I1646">
        <v>858367.97975991666</v>
      </c>
      <c r="J1646">
        <v>495578.98417814315</v>
      </c>
      <c r="L1646" s="1"/>
    </row>
    <row r="1647" spans="1:12">
      <c r="A1647" s="7">
        <v>36319</v>
      </c>
      <c r="B1647" t="s">
        <v>5741</v>
      </c>
      <c r="C1647">
        <v>2</v>
      </c>
      <c r="D1647" t="s">
        <v>6247</v>
      </c>
      <c r="E1647">
        <v>39263.4</v>
      </c>
      <c r="F1647" s="1"/>
      <c r="H1647">
        <v>3298125.6</v>
      </c>
      <c r="L1647" s="1"/>
    </row>
    <row r="1648" spans="1:12">
      <c r="A1648" s="7">
        <v>36319</v>
      </c>
      <c r="B1648" t="s">
        <v>5741</v>
      </c>
      <c r="C1648">
        <v>3</v>
      </c>
      <c r="D1648" t="s">
        <v>6247</v>
      </c>
      <c r="E1648">
        <v>30267</v>
      </c>
      <c r="F1648" s="1"/>
      <c r="H1648">
        <v>2542428</v>
      </c>
      <c r="L1648" s="1"/>
    </row>
    <row r="1649" spans="1:12">
      <c r="A1649" s="7">
        <v>36326</v>
      </c>
      <c r="B1649" t="s">
        <v>5741</v>
      </c>
      <c r="C1649">
        <v>1</v>
      </c>
      <c r="D1649" t="s">
        <v>6247</v>
      </c>
      <c r="E1649">
        <v>92011.199999999997</v>
      </c>
      <c r="F1649" s="1">
        <v>10448.139525652412</v>
      </c>
      <c r="G1649">
        <v>6032.2361676661894</v>
      </c>
      <c r="H1649">
        <v>7728940.7999999989</v>
      </c>
      <c r="I1649">
        <v>877643.72015480301</v>
      </c>
      <c r="J1649">
        <v>506707.83808396012</v>
      </c>
      <c r="L1649" s="1"/>
    </row>
    <row r="1650" spans="1:12">
      <c r="A1650" s="7">
        <v>36326</v>
      </c>
      <c r="B1650" t="s">
        <v>5741</v>
      </c>
      <c r="C1650">
        <v>2</v>
      </c>
      <c r="D1650" t="s">
        <v>6247</v>
      </c>
      <c r="E1650">
        <v>112733.55</v>
      </c>
      <c r="F1650" s="1"/>
      <c r="H1650">
        <v>9469618.2000000011</v>
      </c>
      <c r="L1650" s="1"/>
    </row>
    <row r="1651" spans="1:12">
      <c r="A1651" s="7">
        <v>36326</v>
      </c>
      <c r="B1651" t="s">
        <v>5741</v>
      </c>
      <c r="C1651">
        <v>3</v>
      </c>
      <c r="D1651" t="s">
        <v>6247</v>
      </c>
      <c r="E1651">
        <v>100042.35</v>
      </c>
      <c r="F1651" s="1"/>
      <c r="H1651">
        <v>8403557.3999999985</v>
      </c>
      <c r="L1651" s="1"/>
    </row>
    <row r="1652" spans="1:12">
      <c r="A1652" s="7">
        <v>36333</v>
      </c>
      <c r="B1652" t="s">
        <v>5741</v>
      </c>
      <c r="C1652">
        <v>1</v>
      </c>
      <c r="D1652" t="s">
        <v>6247</v>
      </c>
      <c r="E1652">
        <v>230427.45</v>
      </c>
      <c r="F1652" s="1">
        <v>43654.909657649041</v>
      </c>
      <c r="G1652">
        <v>25204.173842292468</v>
      </c>
      <c r="H1652">
        <v>19355905.799999997</v>
      </c>
      <c r="I1652">
        <v>3667012.4112425181</v>
      </c>
      <c r="J1652">
        <v>2117150.6027525668</v>
      </c>
      <c r="L1652" s="1"/>
    </row>
    <row r="1653" spans="1:12">
      <c r="A1653" s="7">
        <v>36333</v>
      </c>
      <c r="B1653" t="s">
        <v>5741</v>
      </c>
      <c r="C1653">
        <v>2</v>
      </c>
      <c r="D1653" t="s">
        <v>6247</v>
      </c>
      <c r="E1653">
        <v>168300.45</v>
      </c>
      <c r="F1653" s="1"/>
      <c r="H1653">
        <v>14137237.799999999</v>
      </c>
      <c r="L1653" s="1"/>
    </row>
    <row r="1654" spans="1:12">
      <c r="A1654" s="7">
        <v>36333</v>
      </c>
      <c r="B1654" t="s">
        <v>5741</v>
      </c>
      <c r="C1654">
        <v>3</v>
      </c>
      <c r="D1654" t="s">
        <v>6247</v>
      </c>
      <c r="E1654">
        <v>146237.4</v>
      </c>
      <c r="F1654" s="1"/>
      <c r="H1654">
        <v>12283941.6</v>
      </c>
      <c r="L1654" s="1"/>
    </row>
    <row r="1655" spans="1:12">
      <c r="A1655" s="7">
        <v>36340</v>
      </c>
      <c r="B1655" t="s">
        <v>5741</v>
      </c>
      <c r="C1655">
        <v>1</v>
      </c>
      <c r="D1655" t="s">
        <v>6247</v>
      </c>
      <c r="E1655">
        <v>892.35</v>
      </c>
      <c r="F1655" s="1">
        <v>171.73283757045414</v>
      </c>
      <c r="G1655">
        <v>99.15</v>
      </c>
      <c r="H1655">
        <v>74957.399999999994</v>
      </c>
      <c r="I1655">
        <v>14425.558355918145</v>
      </c>
      <c r="J1655">
        <v>8328.6</v>
      </c>
      <c r="L1655" s="1"/>
    </row>
    <row r="1656" spans="1:12">
      <c r="A1656" s="7">
        <v>36340</v>
      </c>
      <c r="B1656" t="s">
        <v>5741</v>
      </c>
      <c r="C1656">
        <v>2</v>
      </c>
      <c r="D1656" t="s">
        <v>6247</v>
      </c>
      <c r="E1656">
        <v>1189.8</v>
      </c>
      <c r="F1656" s="1"/>
      <c r="H1656">
        <v>99943.2</v>
      </c>
      <c r="L1656" s="1"/>
    </row>
    <row r="1657" spans="1:12">
      <c r="A1657" s="7">
        <v>36340</v>
      </c>
      <c r="B1657" t="s">
        <v>5741</v>
      </c>
      <c r="C1657">
        <v>3</v>
      </c>
      <c r="D1657" t="s">
        <v>6247</v>
      </c>
      <c r="E1657">
        <v>1189.8</v>
      </c>
      <c r="F1657" s="1"/>
      <c r="H1657">
        <v>99943.2</v>
      </c>
      <c r="L1657" s="1"/>
    </row>
    <row r="1658" spans="1:12">
      <c r="A1658" s="7">
        <v>36347</v>
      </c>
      <c r="B1658" t="s">
        <v>5741</v>
      </c>
      <c r="C1658">
        <v>1</v>
      </c>
      <c r="D1658" t="s">
        <v>6247</v>
      </c>
      <c r="E1658">
        <v>0</v>
      </c>
      <c r="F1658" s="1">
        <v>0</v>
      </c>
      <c r="G1658">
        <v>0</v>
      </c>
      <c r="H1658">
        <v>0</v>
      </c>
      <c r="I1658">
        <v>0</v>
      </c>
      <c r="J1658">
        <v>0</v>
      </c>
      <c r="L1658" s="1"/>
    </row>
    <row r="1659" spans="1:12">
      <c r="A1659" s="7">
        <v>36347</v>
      </c>
      <c r="B1659" t="s">
        <v>5741</v>
      </c>
      <c r="C1659">
        <v>2</v>
      </c>
      <c r="D1659" t="s">
        <v>6247</v>
      </c>
      <c r="E1659">
        <v>0</v>
      </c>
      <c r="F1659" s="1"/>
      <c r="H1659">
        <v>0</v>
      </c>
      <c r="L1659" s="1"/>
    </row>
    <row r="1660" spans="1:12">
      <c r="A1660" s="7">
        <v>36347</v>
      </c>
      <c r="B1660" t="s">
        <v>5741</v>
      </c>
      <c r="C1660">
        <v>3</v>
      </c>
      <c r="D1660" t="s">
        <v>6247</v>
      </c>
      <c r="E1660">
        <v>0</v>
      </c>
      <c r="F1660" s="1"/>
      <c r="H1660">
        <v>0</v>
      </c>
      <c r="L1660" s="1"/>
    </row>
    <row r="1661" spans="1:12">
      <c r="A1661" s="7">
        <v>36354</v>
      </c>
      <c r="B1661" t="s">
        <v>5741</v>
      </c>
      <c r="C1661">
        <v>1</v>
      </c>
      <c r="D1661" t="s">
        <v>6247</v>
      </c>
      <c r="E1661">
        <v>9716.7000000000007</v>
      </c>
      <c r="F1661" s="1">
        <v>6875.7504683125317</v>
      </c>
      <c r="G1661">
        <v>3969.716383760936</v>
      </c>
      <c r="H1661">
        <v>816202.8</v>
      </c>
      <c r="I1661">
        <v>577563.03933825262</v>
      </c>
      <c r="J1661">
        <v>333456.1762359186</v>
      </c>
      <c r="L1661" s="1"/>
    </row>
    <row r="1662" spans="1:12">
      <c r="A1662" s="7">
        <v>36354</v>
      </c>
      <c r="B1662" t="s">
        <v>5741</v>
      </c>
      <c r="C1662">
        <v>2</v>
      </c>
      <c r="D1662" t="s">
        <v>6247</v>
      </c>
      <c r="E1662">
        <v>15368.25</v>
      </c>
      <c r="F1662" s="1"/>
      <c r="H1662">
        <v>1290933</v>
      </c>
      <c r="L1662" s="1"/>
    </row>
    <row r="1663" spans="1:12">
      <c r="A1663" s="7">
        <v>36354</v>
      </c>
      <c r="B1663" t="s">
        <v>5741</v>
      </c>
      <c r="C1663">
        <v>3</v>
      </c>
      <c r="D1663" t="s">
        <v>6247</v>
      </c>
      <c r="E1663">
        <v>1685.55</v>
      </c>
      <c r="F1663" s="1"/>
      <c r="H1663">
        <v>141586.20000000001</v>
      </c>
      <c r="L1663" s="1"/>
    </row>
    <row r="1664" spans="1:12">
      <c r="A1664" s="7">
        <v>36361</v>
      </c>
      <c r="B1664" t="s">
        <v>5741</v>
      </c>
      <c r="C1664">
        <v>1</v>
      </c>
      <c r="D1664" t="s">
        <v>6247</v>
      </c>
      <c r="E1664">
        <v>13460.85</v>
      </c>
      <c r="F1664" s="1">
        <v>11779.904177772416</v>
      </c>
      <c r="G1664">
        <v>6801.1308480649022</v>
      </c>
      <c r="H1664">
        <v>1130711.3999999999</v>
      </c>
      <c r="I1664">
        <v>989511.95093288284</v>
      </c>
      <c r="J1664">
        <v>571294.99123745167</v>
      </c>
      <c r="L1664" s="1"/>
    </row>
    <row r="1665" spans="1:12">
      <c r="A1665" s="7">
        <v>36361</v>
      </c>
      <c r="B1665" t="s">
        <v>5741</v>
      </c>
      <c r="C1665">
        <v>2</v>
      </c>
      <c r="D1665" t="s">
        <v>6247</v>
      </c>
      <c r="E1665">
        <v>34107.599999999999</v>
      </c>
      <c r="F1665" s="1"/>
      <c r="H1665">
        <v>2865038.4</v>
      </c>
      <c r="L1665" s="1"/>
    </row>
    <row r="1666" spans="1:12">
      <c r="A1666" s="7">
        <v>36361</v>
      </c>
      <c r="B1666" t="s">
        <v>5741</v>
      </c>
      <c r="C1666">
        <v>3</v>
      </c>
      <c r="D1666" t="s">
        <v>6247</v>
      </c>
      <c r="E1666">
        <v>33611.85</v>
      </c>
      <c r="F1666" s="1"/>
      <c r="H1666">
        <v>2823395.4</v>
      </c>
      <c r="L1666" s="1"/>
    </row>
    <row r="1667" spans="1:12">
      <c r="A1667" s="7">
        <v>36368</v>
      </c>
      <c r="B1667" t="s">
        <v>5741</v>
      </c>
      <c r="C1667">
        <v>1</v>
      </c>
      <c r="D1667" t="s">
        <v>6247</v>
      </c>
      <c r="E1667">
        <v>0</v>
      </c>
      <c r="F1667" s="1">
        <v>0</v>
      </c>
      <c r="G1667">
        <v>0</v>
      </c>
      <c r="H1667">
        <v>0</v>
      </c>
      <c r="I1667">
        <v>0</v>
      </c>
      <c r="J1667">
        <v>0</v>
      </c>
      <c r="L1667" s="1"/>
    </row>
    <row r="1668" spans="1:12">
      <c r="A1668" s="7">
        <v>36368</v>
      </c>
      <c r="B1668" t="s">
        <v>5741</v>
      </c>
      <c r="C1668">
        <v>2</v>
      </c>
      <c r="D1668" t="s">
        <v>6247</v>
      </c>
      <c r="E1668">
        <v>0</v>
      </c>
      <c r="F1668" s="1"/>
      <c r="H1668">
        <v>0</v>
      </c>
      <c r="L1668" s="1"/>
    </row>
    <row r="1669" spans="1:12">
      <c r="A1669" s="7">
        <v>36368</v>
      </c>
      <c r="B1669" t="s">
        <v>5741</v>
      </c>
      <c r="C1669">
        <v>3</v>
      </c>
      <c r="D1669" t="s">
        <v>6247</v>
      </c>
      <c r="E1669">
        <v>0</v>
      </c>
      <c r="F1669" s="1"/>
      <c r="H1669">
        <v>0</v>
      </c>
      <c r="L1669" s="1"/>
    </row>
    <row r="1670" spans="1:12">
      <c r="A1670" s="7">
        <v>36375</v>
      </c>
      <c r="B1670" t="s">
        <v>5741</v>
      </c>
      <c r="C1670">
        <v>1</v>
      </c>
      <c r="D1670" t="s">
        <v>6247</v>
      </c>
      <c r="E1670">
        <v>0</v>
      </c>
      <c r="F1670" s="1">
        <v>827.7470809371664</v>
      </c>
      <c r="G1670">
        <v>477.9</v>
      </c>
      <c r="H1670">
        <v>0</v>
      </c>
      <c r="I1670">
        <v>69530.754798721988</v>
      </c>
      <c r="J1670">
        <v>40143.599999999999</v>
      </c>
      <c r="L1670" s="1"/>
    </row>
    <row r="1671" spans="1:12">
      <c r="A1671" s="7">
        <v>36375</v>
      </c>
      <c r="B1671" t="s">
        <v>5741</v>
      </c>
      <c r="C1671">
        <v>2</v>
      </c>
      <c r="D1671" t="s">
        <v>6247</v>
      </c>
      <c r="E1671">
        <v>0</v>
      </c>
      <c r="F1671" s="1"/>
      <c r="H1671">
        <v>0</v>
      </c>
      <c r="L1671" s="1"/>
    </row>
    <row r="1672" spans="1:12">
      <c r="A1672" s="7">
        <v>36375</v>
      </c>
      <c r="B1672" t="s">
        <v>5741</v>
      </c>
      <c r="C1672">
        <v>3</v>
      </c>
      <c r="D1672" t="s">
        <v>6247</v>
      </c>
      <c r="E1672">
        <v>1433.7</v>
      </c>
      <c r="F1672" s="1"/>
      <c r="H1672">
        <v>120430.8</v>
      </c>
      <c r="L1672" s="1"/>
    </row>
    <row r="1673" spans="1:12">
      <c r="A1673" s="7">
        <v>36382</v>
      </c>
      <c r="B1673" t="s">
        <v>5741</v>
      </c>
      <c r="C1673">
        <v>1</v>
      </c>
      <c r="D1673" t="s">
        <v>6247</v>
      </c>
      <c r="E1673">
        <v>11230.65</v>
      </c>
      <c r="F1673" s="1">
        <v>2517.4944642441615</v>
      </c>
      <c r="G1673">
        <v>1453.4761066147594</v>
      </c>
      <c r="H1673">
        <v>943374.6</v>
      </c>
      <c r="I1673">
        <v>211469.53499650952</v>
      </c>
      <c r="J1673">
        <v>122091.99295563977</v>
      </c>
      <c r="L1673" s="1"/>
    </row>
    <row r="1674" spans="1:12">
      <c r="A1674" s="7">
        <v>36382</v>
      </c>
      <c r="B1674" t="s">
        <v>5741</v>
      </c>
      <c r="C1674">
        <v>2</v>
      </c>
      <c r="D1674" t="s">
        <v>6247</v>
      </c>
      <c r="E1674">
        <v>13381.2</v>
      </c>
      <c r="F1674" s="1"/>
      <c r="H1674">
        <v>1124020.8</v>
      </c>
      <c r="L1674" s="1"/>
    </row>
    <row r="1675" spans="1:12">
      <c r="A1675" s="7">
        <v>36382</v>
      </c>
      <c r="B1675" t="s">
        <v>5741</v>
      </c>
      <c r="C1675">
        <v>3</v>
      </c>
      <c r="D1675" t="s">
        <v>6247</v>
      </c>
      <c r="E1675">
        <v>8363.25</v>
      </c>
      <c r="F1675" s="1"/>
      <c r="H1675">
        <v>702513</v>
      </c>
      <c r="L1675" s="1"/>
    </row>
    <row r="1676" spans="1:12">
      <c r="A1676" s="7">
        <v>36389</v>
      </c>
      <c r="B1676" t="s">
        <v>5741</v>
      </c>
      <c r="C1676">
        <v>1</v>
      </c>
      <c r="D1676" t="s">
        <v>6247</v>
      </c>
      <c r="E1676">
        <v>159.30000000000001</v>
      </c>
      <c r="F1676" s="1">
        <v>127.24987229856067</v>
      </c>
      <c r="G1676">
        <v>73.467748025919519</v>
      </c>
      <c r="H1676">
        <v>13381.2</v>
      </c>
      <c r="I1676">
        <v>10688.989273079094</v>
      </c>
      <c r="J1676">
        <v>6171.2908341772381</v>
      </c>
      <c r="L1676" s="1"/>
    </row>
    <row r="1677" spans="1:12">
      <c r="A1677" s="7">
        <v>36389</v>
      </c>
      <c r="B1677" t="s">
        <v>5741</v>
      </c>
      <c r="C1677">
        <v>2</v>
      </c>
      <c r="D1677" t="s">
        <v>6247</v>
      </c>
      <c r="E1677">
        <v>198.3</v>
      </c>
      <c r="F1677" s="1"/>
      <c r="H1677">
        <v>16657.2</v>
      </c>
      <c r="L1677" s="1"/>
    </row>
    <row r="1678" spans="1:12">
      <c r="A1678" s="7">
        <v>36389</v>
      </c>
      <c r="B1678" t="s">
        <v>5741</v>
      </c>
      <c r="C1678">
        <v>3</v>
      </c>
      <c r="D1678" t="s">
        <v>6247</v>
      </c>
      <c r="E1678">
        <v>396.6</v>
      </c>
      <c r="F1678" s="1"/>
      <c r="H1678">
        <v>33314.400000000001</v>
      </c>
      <c r="L1678" s="1"/>
    </row>
    <row r="1679" spans="1:12">
      <c r="A1679" s="7">
        <v>36307</v>
      </c>
      <c r="B1679" t="s">
        <v>5741</v>
      </c>
      <c r="C1679">
        <v>1</v>
      </c>
      <c r="D1679" t="s">
        <v>6041</v>
      </c>
      <c r="E1679">
        <v>79.650000000000006</v>
      </c>
      <c r="F1679" s="1">
        <v>165.8046968574775</v>
      </c>
      <c r="G1679">
        <v>95.727386363568939</v>
      </c>
      <c r="H1679">
        <v>1957637.7</v>
      </c>
      <c r="I1679">
        <v>4075147.8393630814</v>
      </c>
      <c r="J1679">
        <v>2352787.7020437969</v>
      </c>
    </row>
    <row r="1680" spans="1:12">
      <c r="A1680" s="7">
        <v>36307</v>
      </c>
      <c r="B1680" t="s">
        <v>5741</v>
      </c>
      <c r="C1680">
        <v>2</v>
      </c>
      <c r="D1680" t="s">
        <v>6041</v>
      </c>
      <c r="E1680">
        <v>398.25</v>
      </c>
      <c r="F1680" s="1"/>
      <c r="H1680">
        <v>9788188.5</v>
      </c>
    </row>
    <row r="1681" spans="1:10">
      <c r="A1681" s="7">
        <v>36307</v>
      </c>
      <c r="B1681" t="s">
        <v>5741</v>
      </c>
      <c r="C1681">
        <v>3</v>
      </c>
      <c r="D1681" t="s">
        <v>6041</v>
      </c>
      <c r="E1681">
        <v>159.30000000000001</v>
      </c>
      <c r="F1681" s="1"/>
      <c r="H1681">
        <v>3915275.4</v>
      </c>
    </row>
    <row r="1682" spans="1:10">
      <c r="A1682" s="7">
        <v>36312</v>
      </c>
      <c r="B1682" t="s">
        <v>5741</v>
      </c>
      <c r="C1682">
        <v>1</v>
      </c>
      <c r="D1682" t="s">
        <v>6041</v>
      </c>
      <c r="E1682">
        <v>557.54999999999995</v>
      </c>
      <c r="F1682" s="1">
        <v>168.95336634704859</v>
      </c>
      <c r="G1682">
        <v>97.545271540961963</v>
      </c>
      <c r="H1682">
        <v>13703463.900000002</v>
      </c>
      <c r="I1682">
        <v>4152535.8380777598</v>
      </c>
      <c r="J1682">
        <v>2397467.6839337628</v>
      </c>
    </row>
    <row r="1683" spans="1:10">
      <c r="A1683" s="7">
        <v>36312</v>
      </c>
      <c r="B1683" t="s">
        <v>5741</v>
      </c>
      <c r="C1683">
        <v>2</v>
      </c>
      <c r="D1683" t="s">
        <v>6041</v>
      </c>
      <c r="E1683">
        <v>495.75</v>
      </c>
      <c r="F1683" s="1"/>
      <c r="H1683">
        <v>12184543.5</v>
      </c>
    </row>
    <row r="1684" spans="1:10">
      <c r="A1684" s="7">
        <v>36312</v>
      </c>
      <c r="B1684" t="s">
        <v>5741</v>
      </c>
      <c r="C1684">
        <v>3</v>
      </c>
      <c r="D1684" t="s">
        <v>6041</v>
      </c>
      <c r="E1684">
        <v>238.95</v>
      </c>
      <c r="F1684" s="1"/>
      <c r="H1684">
        <v>5872913.1000000006</v>
      </c>
    </row>
    <row r="1685" spans="1:10">
      <c r="A1685" s="7">
        <v>36319</v>
      </c>
      <c r="B1685" t="s">
        <v>5741</v>
      </c>
      <c r="C1685">
        <v>1</v>
      </c>
      <c r="D1685" t="s">
        <v>6041</v>
      </c>
      <c r="E1685">
        <v>1274.4000000000001</v>
      </c>
      <c r="F1685" s="1">
        <v>380.68652458420428</v>
      </c>
      <c r="G1685">
        <v>219.78946744555344</v>
      </c>
      <c r="H1685">
        <v>31322203.199999996</v>
      </c>
      <c r="I1685">
        <v>9356513.4012305718</v>
      </c>
      <c r="J1685">
        <v>5401985.5308768116</v>
      </c>
    </row>
    <row r="1686" spans="1:10">
      <c r="A1686" s="7">
        <v>36319</v>
      </c>
      <c r="B1686" t="s">
        <v>5741</v>
      </c>
      <c r="C1686">
        <v>2</v>
      </c>
      <c r="D1686" t="s">
        <v>6041</v>
      </c>
      <c r="E1686">
        <v>594.9</v>
      </c>
      <c r="F1686" s="1"/>
      <c r="H1686">
        <v>14621452.199999999</v>
      </c>
    </row>
    <row r="1687" spans="1:10">
      <c r="A1687" s="7">
        <v>36319</v>
      </c>
      <c r="B1687" t="s">
        <v>5741</v>
      </c>
      <c r="C1687">
        <v>3</v>
      </c>
      <c r="D1687" t="s">
        <v>6041</v>
      </c>
      <c r="E1687">
        <v>637.20000000000005</v>
      </c>
      <c r="F1687" s="1"/>
      <c r="H1687">
        <v>15661101.599999998</v>
      </c>
    </row>
    <row r="1688" spans="1:10">
      <c r="A1688" s="7">
        <v>36326</v>
      </c>
      <c r="B1688" t="s">
        <v>5741</v>
      </c>
      <c r="C1688">
        <v>1</v>
      </c>
      <c r="D1688" t="s">
        <v>6041</v>
      </c>
      <c r="E1688">
        <v>1685.55</v>
      </c>
      <c r="F1688" s="1">
        <v>151.4541267182905</v>
      </c>
      <c r="G1688">
        <v>87.442080830684716</v>
      </c>
      <c r="H1688">
        <v>41427447.900000006</v>
      </c>
      <c r="I1688">
        <v>3722439.5264821439</v>
      </c>
      <c r="J1688">
        <v>2149151.4626565692</v>
      </c>
    </row>
    <row r="1689" spans="1:10">
      <c r="A1689" s="7">
        <v>36326</v>
      </c>
      <c r="B1689" t="s">
        <v>5741</v>
      </c>
      <c r="C1689">
        <v>2</v>
      </c>
      <c r="D1689" t="s">
        <v>6041</v>
      </c>
      <c r="E1689">
        <v>1388.1</v>
      </c>
      <c r="F1689" s="1"/>
      <c r="H1689">
        <v>34116721.800000004</v>
      </c>
    </row>
    <row r="1690" spans="1:10">
      <c r="A1690" s="7">
        <v>36326</v>
      </c>
      <c r="B1690" t="s">
        <v>5741</v>
      </c>
      <c r="C1690">
        <v>3</v>
      </c>
      <c r="D1690" t="s">
        <v>6041</v>
      </c>
      <c r="E1690">
        <v>1586.4</v>
      </c>
      <c r="F1690" s="1"/>
      <c r="H1690">
        <v>38990539.199999996</v>
      </c>
    </row>
    <row r="1691" spans="1:10">
      <c r="A1691" s="7">
        <v>36333</v>
      </c>
      <c r="B1691" t="s">
        <v>5741</v>
      </c>
      <c r="C1691">
        <v>1</v>
      </c>
      <c r="D1691" t="s">
        <v>6041</v>
      </c>
      <c r="E1691">
        <v>3265.65</v>
      </c>
      <c r="F1691" s="1">
        <v>1447.6446844788952</v>
      </c>
      <c r="G1691">
        <v>835.7980482748211</v>
      </c>
      <c r="H1691">
        <v>80263145.700000003</v>
      </c>
      <c r="I1691">
        <v>35580211.055122294</v>
      </c>
      <c r="J1691">
        <v>20542244.430498555</v>
      </c>
    </row>
    <row r="1692" spans="1:10">
      <c r="A1692" s="7">
        <v>36333</v>
      </c>
      <c r="B1692" t="s">
        <v>5741</v>
      </c>
      <c r="C1692">
        <v>2</v>
      </c>
      <c r="D1692" t="s">
        <v>6041</v>
      </c>
      <c r="E1692">
        <v>2548.8000000000002</v>
      </c>
      <c r="F1692" s="1"/>
      <c r="H1692">
        <v>62644406.399999991</v>
      </c>
    </row>
    <row r="1693" spans="1:10">
      <c r="A1693" s="7">
        <v>36333</v>
      </c>
      <c r="B1693" t="s">
        <v>5741</v>
      </c>
      <c r="C1693">
        <v>3</v>
      </c>
      <c r="D1693" t="s">
        <v>6041</v>
      </c>
      <c r="E1693">
        <v>5336.55</v>
      </c>
      <c r="F1693" s="1"/>
      <c r="H1693">
        <v>131161725.90000001</v>
      </c>
    </row>
    <row r="1694" spans="1:10">
      <c r="A1694" s="7">
        <v>36340</v>
      </c>
      <c r="B1694" t="s">
        <v>5741</v>
      </c>
      <c r="C1694">
        <v>1</v>
      </c>
      <c r="D1694" t="s">
        <v>6041</v>
      </c>
      <c r="E1694">
        <v>2776.2</v>
      </c>
      <c r="F1694" s="1">
        <v>899.664466620751</v>
      </c>
      <c r="G1694">
        <v>519.42152198383167</v>
      </c>
      <c r="H1694">
        <v>68233443.600000009</v>
      </c>
      <c r="I1694">
        <v>22111953.260604817</v>
      </c>
      <c r="J1694">
        <v>12766342.167318616</v>
      </c>
    </row>
    <row r="1695" spans="1:10">
      <c r="A1695" s="7">
        <v>36340</v>
      </c>
      <c r="B1695" t="s">
        <v>5741</v>
      </c>
      <c r="C1695">
        <v>2</v>
      </c>
      <c r="D1695" t="s">
        <v>6041</v>
      </c>
      <c r="E1695">
        <v>1388.1</v>
      </c>
      <c r="F1695" s="1"/>
      <c r="H1695">
        <v>34116721.800000004</v>
      </c>
    </row>
    <row r="1696" spans="1:10">
      <c r="A1696" s="7">
        <v>36340</v>
      </c>
      <c r="B1696" t="s">
        <v>5741</v>
      </c>
      <c r="C1696">
        <v>3</v>
      </c>
      <c r="D1696" t="s">
        <v>6041</v>
      </c>
      <c r="E1696">
        <v>1090.6500000000001</v>
      </c>
      <c r="F1696" s="1"/>
      <c r="H1696">
        <v>26805995.699999996</v>
      </c>
    </row>
    <row r="1697" spans="1:10">
      <c r="A1697" s="7">
        <v>36347</v>
      </c>
      <c r="B1697" t="s">
        <v>5741</v>
      </c>
      <c r="C1697">
        <v>1</v>
      </c>
      <c r="D1697" t="s">
        <v>6041</v>
      </c>
      <c r="E1697">
        <v>1831.95</v>
      </c>
      <c r="F1697" s="1">
        <v>618.67766849951852</v>
      </c>
      <c r="G1697">
        <v>357.19371844980708</v>
      </c>
      <c r="H1697">
        <v>45025667.100000001</v>
      </c>
      <c r="I1697">
        <v>15205859.736381166</v>
      </c>
      <c r="J1697">
        <v>8779107.2120593581</v>
      </c>
    </row>
    <row r="1698" spans="1:10">
      <c r="A1698" s="7">
        <v>36347</v>
      </c>
      <c r="B1698" t="s">
        <v>5741</v>
      </c>
      <c r="C1698">
        <v>2</v>
      </c>
      <c r="D1698" t="s">
        <v>6041</v>
      </c>
      <c r="E1698">
        <v>1513.35</v>
      </c>
      <c r="F1698" s="1"/>
      <c r="H1698">
        <v>37195116.300000004</v>
      </c>
    </row>
    <row r="1699" spans="1:10">
      <c r="A1699" s="7">
        <v>36347</v>
      </c>
      <c r="B1699" t="s">
        <v>5741</v>
      </c>
      <c r="C1699">
        <v>3</v>
      </c>
      <c r="D1699" t="s">
        <v>6041</v>
      </c>
      <c r="E1699">
        <v>637.20000000000005</v>
      </c>
      <c r="F1699" s="1"/>
      <c r="H1699">
        <v>15661101.599999998</v>
      </c>
    </row>
    <row r="1700" spans="1:10">
      <c r="A1700" s="7">
        <v>36354</v>
      </c>
      <c r="B1700" t="s">
        <v>5741</v>
      </c>
      <c r="C1700">
        <v>1</v>
      </c>
      <c r="D1700" t="s">
        <v>6041</v>
      </c>
      <c r="E1700">
        <v>694.05</v>
      </c>
      <c r="F1700" s="1">
        <v>297.45</v>
      </c>
      <c r="G1700">
        <v>171.73283757045417</v>
      </c>
      <c r="H1700">
        <v>17058360.900000002</v>
      </c>
      <c r="I1700">
        <v>7310726.0999999959</v>
      </c>
      <c r="J1700">
        <v>4220849.6818066211</v>
      </c>
    </row>
    <row r="1701" spans="1:10">
      <c r="A1701" s="7">
        <v>36354</v>
      </c>
      <c r="B1701" t="s">
        <v>5741</v>
      </c>
      <c r="C1701">
        <v>2</v>
      </c>
      <c r="D1701" t="s">
        <v>6041</v>
      </c>
      <c r="E1701">
        <v>991.5</v>
      </c>
      <c r="F1701" s="1"/>
      <c r="H1701">
        <v>24369087</v>
      </c>
    </row>
    <row r="1702" spans="1:10">
      <c r="A1702" s="7">
        <v>36354</v>
      </c>
      <c r="B1702" t="s">
        <v>5741</v>
      </c>
      <c r="C1702">
        <v>3</v>
      </c>
      <c r="D1702" t="s">
        <v>6041</v>
      </c>
      <c r="E1702">
        <v>1288.95</v>
      </c>
      <c r="F1702" s="1"/>
      <c r="H1702">
        <v>31679813.099999994</v>
      </c>
    </row>
    <row r="1703" spans="1:10">
      <c r="A1703" s="7">
        <v>36361</v>
      </c>
      <c r="B1703" t="s">
        <v>5741</v>
      </c>
      <c r="C1703">
        <v>1</v>
      </c>
      <c r="D1703" t="s">
        <v>6041</v>
      </c>
      <c r="E1703">
        <v>238.95</v>
      </c>
      <c r="F1703" s="1">
        <v>178.36143781658635</v>
      </c>
      <c r="G1703">
        <v>102.97702413645483</v>
      </c>
      <c r="H1703">
        <v>7890129.0000000009</v>
      </c>
      <c r="I1703">
        <v>5889494.6767036803</v>
      </c>
      <c r="J1703">
        <v>3400301.336985738</v>
      </c>
    </row>
    <row r="1704" spans="1:10">
      <c r="A1704" s="7">
        <v>36361</v>
      </c>
      <c r="B1704" t="s">
        <v>5741</v>
      </c>
      <c r="C1704">
        <v>2</v>
      </c>
      <c r="D1704" t="s">
        <v>6041</v>
      </c>
      <c r="E1704">
        <v>594.9</v>
      </c>
      <c r="F1704" s="1"/>
      <c r="H1704">
        <v>19643598</v>
      </c>
    </row>
    <row r="1705" spans="1:10">
      <c r="A1705" s="7">
        <v>36361</v>
      </c>
      <c r="B1705" t="s">
        <v>5741</v>
      </c>
      <c r="C1705">
        <v>3</v>
      </c>
      <c r="D1705" t="s">
        <v>6041</v>
      </c>
      <c r="E1705">
        <v>396.6</v>
      </c>
      <c r="F1705" s="1"/>
      <c r="H1705">
        <v>13095731.999999998</v>
      </c>
    </row>
    <row r="1706" spans="1:10">
      <c r="A1706" s="7">
        <v>36368</v>
      </c>
      <c r="B1706" t="s">
        <v>5741</v>
      </c>
      <c r="C1706">
        <v>1</v>
      </c>
      <c r="D1706" t="s">
        <v>6041</v>
      </c>
      <c r="E1706">
        <v>796.5</v>
      </c>
      <c r="F1706" s="1">
        <v>282.21936946283472</v>
      </c>
      <c r="G1706">
        <v>162.93942892989409</v>
      </c>
      <c r="H1706">
        <v>26300430</v>
      </c>
      <c r="I1706">
        <v>9318883.5796628036</v>
      </c>
      <c r="J1706">
        <v>5380259.9432651037</v>
      </c>
    </row>
    <row r="1707" spans="1:10">
      <c r="A1707" s="7">
        <v>36368</v>
      </c>
      <c r="B1707" t="s">
        <v>5741</v>
      </c>
      <c r="C1707">
        <v>2</v>
      </c>
      <c r="D1707" t="s">
        <v>6041</v>
      </c>
      <c r="E1707">
        <v>297.45</v>
      </c>
      <c r="F1707" s="1"/>
      <c r="H1707">
        <v>9821799</v>
      </c>
    </row>
    <row r="1708" spans="1:10">
      <c r="A1708" s="7">
        <v>36368</v>
      </c>
      <c r="B1708" t="s">
        <v>5741</v>
      </c>
      <c r="C1708">
        <v>3</v>
      </c>
      <c r="D1708" t="s">
        <v>6041</v>
      </c>
      <c r="E1708">
        <v>318.60000000000002</v>
      </c>
      <c r="F1708" s="1"/>
      <c r="H1708">
        <v>10520171.999999998</v>
      </c>
    </row>
    <row r="1709" spans="1:10">
      <c r="A1709" s="7">
        <v>36375</v>
      </c>
      <c r="B1709" t="s">
        <v>5741</v>
      </c>
      <c r="C1709">
        <v>1</v>
      </c>
      <c r="D1709" t="s">
        <v>6041</v>
      </c>
      <c r="E1709">
        <v>159.30000000000001</v>
      </c>
      <c r="F1709" s="1">
        <v>121.66738470107755</v>
      </c>
      <c r="G1709">
        <v>70.244697308764884</v>
      </c>
      <c r="H1709">
        <v>5861284.1999999993</v>
      </c>
      <c r="I1709">
        <v>4476629.7526914477</v>
      </c>
      <c r="J1709">
        <v>2584583.3927786951</v>
      </c>
    </row>
    <row r="1710" spans="1:10">
      <c r="A1710" s="7">
        <v>36375</v>
      </c>
      <c r="B1710" t="s">
        <v>5741</v>
      </c>
      <c r="C1710">
        <v>2</v>
      </c>
      <c r="D1710" t="s">
        <v>6041</v>
      </c>
      <c r="E1710">
        <v>398.25</v>
      </c>
      <c r="F1710" s="1"/>
      <c r="H1710">
        <v>14653210.5</v>
      </c>
    </row>
    <row r="1711" spans="1:10">
      <c r="A1711" s="7">
        <v>36375</v>
      </c>
      <c r="B1711" t="s">
        <v>5741</v>
      </c>
      <c r="C1711">
        <v>3</v>
      </c>
      <c r="D1711" t="s">
        <v>6041</v>
      </c>
      <c r="E1711">
        <v>318.60000000000002</v>
      </c>
      <c r="F1711" s="1"/>
      <c r="H1711">
        <v>11722568.399999999</v>
      </c>
    </row>
    <row r="1712" spans="1:10">
      <c r="A1712" s="7">
        <v>36382</v>
      </c>
      <c r="B1712" t="s">
        <v>5741</v>
      </c>
      <c r="C1712">
        <v>1</v>
      </c>
      <c r="D1712" t="s">
        <v>6041</v>
      </c>
      <c r="E1712">
        <v>159.30000000000001</v>
      </c>
      <c r="F1712" s="1">
        <v>159.30000000000001</v>
      </c>
      <c r="G1712">
        <v>91.971897881907381</v>
      </c>
      <c r="H1712">
        <v>5861284.1999999993</v>
      </c>
      <c r="I1712">
        <v>5861284.1999999993</v>
      </c>
      <c r="J1712">
        <v>3384014.0106668998</v>
      </c>
    </row>
    <row r="1713" spans="1:10">
      <c r="A1713" s="7">
        <v>36382</v>
      </c>
      <c r="B1713" t="s">
        <v>5741</v>
      </c>
      <c r="C1713">
        <v>2</v>
      </c>
      <c r="D1713" t="s">
        <v>6041</v>
      </c>
      <c r="E1713">
        <v>318.60000000000002</v>
      </c>
      <c r="F1713" s="1"/>
      <c r="H1713">
        <v>11722568.399999999</v>
      </c>
    </row>
    <row r="1714" spans="1:10">
      <c r="A1714" s="7">
        <v>36382</v>
      </c>
      <c r="B1714" t="s">
        <v>5741</v>
      </c>
      <c r="C1714">
        <v>3</v>
      </c>
      <c r="D1714" t="s">
        <v>6041</v>
      </c>
      <c r="E1714">
        <v>0</v>
      </c>
      <c r="F1714" s="1"/>
      <c r="H1714">
        <v>0</v>
      </c>
    </row>
    <row r="1715" spans="1:10">
      <c r="A1715" s="7">
        <v>36389</v>
      </c>
      <c r="B1715" t="s">
        <v>5741</v>
      </c>
      <c r="C1715">
        <v>1</v>
      </c>
      <c r="D1715" t="s">
        <v>6041</v>
      </c>
      <c r="E1715">
        <v>796.5</v>
      </c>
      <c r="F1715" s="1">
        <v>264.19741198581033</v>
      </c>
      <c r="G1715">
        <v>152.53444692921008</v>
      </c>
      <c r="H1715">
        <v>29306421</v>
      </c>
      <c r="I1715">
        <v>9720879.5766059048</v>
      </c>
      <c r="J1715">
        <v>5612352.4403133551</v>
      </c>
    </row>
    <row r="1716" spans="1:10">
      <c r="A1716" s="7">
        <v>36389</v>
      </c>
      <c r="B1716" t="s">
        <v>5741</v>
      </c>
      <c r="C1716">
        <v>2</v>
      </c>
      <c r="D1716" t="s">
        <v>6041</v>
      </c>
      <c r="E1716">
        <v>396.6</v>
      </c>
      <c r="F1716" s="1"/>
      <c r="H1716">
        <v>14592500.399999999</v>
      </c>
    </row>
    <row r="1717" spans="1:10">
      <c r="A1717" s="7">
        <v>36389</v>
      </c>
      <c r="B1717" t="s">
        <v>5741</v>
      </c>
      <c r="C1717">
        <v>3</v>
      </c>
      <c r="D1717" t="s">
        <v>6041</v>
      </c>
      <c r="E1717">
        <v>297.45</v>
      </c>
      <c r="F1717" s="1"/>
      <c r="H1717">
        <v>10944375.299999999</v>
      </c>
    </row>
    <row r="1718" spans="1:10">
      <c r="A1718" s="7">
        <v>36307</v>
      </c>
      <c r="B1718" t="s">
        <v>5741</v>
      </c>
      <c r="C1718">
        <v>1</v>
      </c>
      <c r="D1718" t="s">
        <v>6386</v>
      </c>
      <c r="E1718">
        <v>238.95</v>
      </c>
      <c r="F1718" s="1">
        <v>183.94379576381482</v>
      </c>
      <c r="G1718">
        <v>106.2</v>
      </c>
      <c r="H1718">
        <v>1146960</v>
      </c>
      <c r="I1718">
        <v>882930.21966631198</v>
      </c>
      <c r="J1718">
        <v>509760.00000000064</v>
      </c>
    </row>
    <row r="1719" spans="1:10">
      <c r="A1719" s="7">
        <v>36307</v>
      </c>
      <c r="B1719" t="s">
        <v>5741</v>
      </c>
      <c r="C1719">
        <v>2</v>
      </c>
      <c r="D1719" t="s">
        <v>6386</v>
      </c>
      <c r="E1719">
        <v>238.95</v>
      </c>
      <c r="F1719" s="1"/>
      <c r="H1719">
        <v>1146960</v>
      </c>
    </row>
    <row r="1720" spans="1:10">
      <c r="A1720" s="7">
        <v>36307</v>
      </c>
      <c r="B1720" t="s">
        <v>5741</v>
      </c>
      <c r="C1720">
        <v>3</v>
      </c>
      <c r="D1720" t="s">
        <v>6386</v>
      </c>
      <c r="E1720">
        <v>557.54999999999995</v>
      </c>
      <c r="F1720" s="1"/>
      <c r="H1720">
        <v>2676240</v>
      </c>
    </row>
    <row r="1721" spans="1:10">
      <c r="A1721" s="7">
        <v>36312</v>
      </c>
      <c r="B1721" t="s">
        <v>5741</v>
      </c>
      <c r="C1721">
        <v>1</v>
      </c>
      <c r="D1721" t="s">
        <v>6386</v>
      </c>
      <c r="E1721">
        <v>876.15</v>
      </c>
      <c r="F1721" s="1">
        <v>300.11873900174913</v>
      </c>
      <c r="G1721">
        <v>173.27363475151091</v>
      </c>
      <c r="H1721">
        <v>4205520</v>
      </c>
      <c r="I1721">
        <v>1440569.9472083957</v>
      </c>
      <c r="J1721">
        <v>831713.44680725224</v>
      </c>
    </row>
    <row r="1722" spans="1:10">
      <c r="A1722" s="7">
        <v>36312</v>
      </c>
      <c r="B1722" t="s">
        <v>5741</v>
      </c>
      <c r="C1722">
        <v>2</v>
      </c>
      <c r="D1722" t="s">
        <v>6386</v>
      </c>
      <c r="E1722">
        <v>594.9</v>
      </c>
      <c r="F1722" s="1"/>
      <c r="H1722">
        <v>2855520</v>
      </c>
    </row>
    <row r="1723" spans="1:10">
      <c r="A1723" s="7">
        <v>36312</v>
      </c>
      <c r="B1723" t="s">
        <v>5741</v>
      </c>
      <c r="C1723">
        <v>3</v>
      </c>
      <c r="D1723" t="s">
        <v>6386</v>
      </c>
      <c r="E1723">
        <v>1194.75</v>
      </c>
      <c r="F1723" s="1"/>
      <c r="H1723">
        <v>5734800</v>
      </c>
    </row>
    <row r="1724" spans="1:10">
      <c r="A1724" s="7">
        <v>36319</v>
      </c>
      <c r="B1724" t="s">
        <v>5741</v>
      </c>
      <c r="C1724">
        <v>1</v>
      </c>
      <c r="D1724" t="s">
        <v>6386</v>
      </c>
      <c r="E1724">
        <v>3982.5</v>
      </c>
      <c r="F1724" s="1">
        <v>439.67889703737188</v>
      </c>
      <c r="G1724">
        <v>253.84872956152441</v>
      </c>
      <c r="H1724">
        <v>19116000</v>
      </c>
      <c r="I1724">
        <v>2110458.7057793858</v>
      </c>
      <c r="J1724">
        <v>1218473.9018953177</v>
      </c>
    </row>
    <row r="1725" spans="1:10">
      <c r="A1725" s="7">
        <v>36319</v>
      </c>
      <c r="B1725" t="s">
        <v>5741</v>
      </c>
      <c r="C1725">
        <v>2</v>
      </c>
      <c r="D1725" t="s">
        <v>6386</v>
      </c>
      <c r="E1725">
        <v>4065.15</v>
      </c>
      <c r="F1725" s="1"/>
      <c r="H1725">
        <v>19512720</v>
      </c>
    </row>
    <row r="1726" spans="1:10">
      <c r="A1726" s="7">
        <v>36319</v>
      </c>
      <c r="B1726" t="s">
        <v>5741</v>
      </c>
      <c r="C1726">
        <v>3</v>
      </c>
      <c r="D1726" t="s">
        <v>6386</v>
      </c>
      <c r="E1726">
        <v>3265.65</v>
      </c>
      <c r="F1726" s="1"/>
      <c r="H1726">
        <v>15675120</v>
      </c>
    </row>
    <row r="1727" spans="1:10">
      <c r="A1727" s="7">
        <v>36326</v>
      </c>
      <c r="B1727" t="s">
        <v>5741</v>
      </c>
      <c r="C1727">
        <v>1</v>
      </c>
      <c r="D1727" t="s">
        <v>6386</v>
      </c>
      <c r="E1727">
        <v>4858.3500000000004</v>
      </c>
      <c r="F1727" s="1">
        <v>899.66446662075055</v>
      </c>
      <c r="G1727">
        <v>519.42152198383144</v>
      </c>
      <c r="H1727">
        <v>23320079.999999996</v>
      </c>
      <c r="I1727">
        <v>4318389.439779589</v>
      </c>
      <c r="J1727">
        <v>2493223.3055223832</v>
      </c>
    </row>
    <row r="1728" spans="1:10">
      <c r="A1728" s="7">
        <v>36326</v>
      </c>
      <c r="B1728" t="s">
        <v>5741</v>
      </c>
      <c r="C1728">
        <v>2</v>
      </c>
      <c r="D1728" t="s">
        <v>6386</v>
      </c>
      <c r="E1728">
        <v>3470.25</v>
      </c>
      <c r="F1728" s="1"/>
      <c r="H1728">
        <v>16657200</v>
      </c>
    </row>
    <row r="1729" spans="1:10">
      <c r="A1729" s="7">
        <v>36326</v>
      </c>
      <c r="B1729" t="s">
        <v>5741</v>
      </c>
      <c r="C1729">
        <v>3</v>
      </c>
      <c r="D1729" t="s">
        <v>6386</v>
      </c>
      <c r="E1729">
        <v>3172.8</v>
      </c>
      <c r="F1729" s="1"/>
      <c r="H1729">
        <v>15229439.999999998</v>
      </c>
    </row>
    <row r="1730" spans="1:10">
      <c r="A1730" s="7">
        <v>36333</v>
      </c>
      <c r="B1730" t="s">
        <v>5741</v>
      </c>
      <c r="C1730">
        <v>1</v>
      </c>
      <c r="D1730" t="s">
        <v>6386</v>
      </c>
      <c r="E1730">
        <v>1115.0999999999999</v>
      </c>
      <c r="F1730" s="1">
        <v>200.44810425643848</v>
      </c>
      <c r="G1730">
        <v>115.72876695100493</v>
      </c>
      <c r="H1730">
        <v>5352480</v>
      </c>
      <c r="I1730">
        <v>962150.90043090843</v>
      </c>
      <c r="J1730">
        <v>555498.08136482583</v>
      </c>
    </row>
    <row r="1731" spans="1:10">
      <c r="A1731" s="7">
        <v>36333</v>
      </c>
      <c r="B1731" t="s">
        <v>5741</v>
      </c>
      <c r="C1731">
        <v>2</v>
      </c>
      <c r="D1731" t="s">
        <v>6386</v>
      </c>
      <c r="E1731">
        <v>716.85</v>
      </c>
      <c r="F1731" s="1"/>
      <c r="H1731">
        <v>3440880</v>
      </c>
    </row>
    <row r="1732" spans="1:10">
      <c r="A1732" s="7">
        <v>36333</v>
      </c>
      <c r="B1732" t="s">
        <v>5741</v>
      </c>
      <c r="C1732">
        <v>3</v>
      </c>
      <c r="D1732" t="s">
        <v>6386</v>
      </c>
      <c r="E1732">
        <v>876.15</v>
      </c>
      <c r="F1732" s="1"/>
      <c r="H1732">
        <v>4205520</v>
      </c>
    </row>
    <row r="1733" spans="1:10">
      <c r="A1733" s="7">
        <v>36340</v>
      </c>
      <c r="B1733" t="s">
        <v>5741</v>
      </c>
      <c r="C1733">
        <v>1</v>
      </c>
      <c r="D1733" t="s">
        <v>6386</v>
      </c>
      <c r="E1733">
        <v>297.45</v>
      </c>
      <c r="F1733" s="1">
        <v>114.48855838030279</v>
      </c>
      <c r="G1733">
        <v>66.099999999999994</v>
      </c>
      <c r="H1733">
        <v>1427760</v>
      </c>
      <c r="I1733">
        <v>549545.08022545336</v>
      </c>
      <c r="J1733">
        <v>317280</v>
      </c>
    </row>
    <row r="1734" spans="1:10">
      <c r="A1734" s="7">
        <v>36340</v>
      </c>
      <c r="B1734" t="s">
        <v>5741</v>
      </c>
      <c r="C1734">
        <v>2</v>
      </c>
      <c r="D1734" t="s">
        <v>6386</v>
      </c>
      <c r="E1734">
        <v>495.75</v>
      </c>
      <c r="F1734" s="1"/>
      <c r="H1734">
        <v>2379600</v>
      </c>
    </row>
    <row r="1735" spans="1:10">
      <c r="A1735" s="7">
        <v>36340</v>
      </c>
      <c r="B1735" t="s">
        <v>5741</v>
      </c>
      <c r="C1735">
        <v>3</v>
      </c>
      <c r="D1735" t="s">
        <v>6386</v>
      </c>
      <c r="E1735">
        <v>297.45</v>
      </c>
      <c r="F1735" s="1"/>
      <c r="H1735">
        <v>1427760</v>
      </c>
    </row>
    <row r="1736" spans="1:10">
      <c r="A1736" s="7">
        <v>36347</v>
      </c>
      <c r="B1736" t="s">
        <v>5741</v>
      </c>
      <c r="C1736">
        <v>1</v>
      </c>
      <c r="D1736" t="s">
        <v>6386</v>
      </c>
      <c r="E1736">
        <v>0</v>
      </c>
      <c r="F1736" s="1">
        <v>137.95784682286109</v>
      </c>
      <c r="G1736">
        <v>79.650000000000006</v>
      </c>
      <c r="H1736">
        <v>0</v>
      </c>
      <c r="I1736">
        <v>478713.72847532795</v>
      </c>
      <c r="J1736">
        <v>276385.5</v>
      </c>
    </row>
    <row r="1737" spans="1:10">
      <c r="A1737" s="7">
        <v>36347</v>
      </c>
      <c r="B1737" t="s">
        <v>5741</v>
      </c>
      <c r="C1737">
        <v>2</v>
      </c>
      <c r="D1737" t="s">
        <v>6386</v>
      </c>
      <c r="E1737">
        <v>0</v>
      </c>
      <c r="F1737" s="1"/>
      <c r="H1737">
        <v>0</v>
      </c>
    </row>
    <row r="1738" spans="1:10">
      <c r="A1738" s="7">
        <v>36347</v>
      </c>
      <c r="B1738" t="s">
        <v>5741</v>
      </c>
      <c r="C1738">
        <v>3</v>
      </c>
      <c r="D1738" t="s">
        <v>6386</v>
      </c>
      <c r="E1738">
        <v>238.95</v>
      </c>
      <c r="F1738" s="1"/>
      <c r="H1738">
        <v>829156.5</v>
      </c>
    </row>
    <row r="1739" spans="1:10">
      <c r="A1739" s="7">
        <v>36354</v>
      </c>
      <c r="B1739" t="s">
        <v>5741</v>
      </c>
      <c r="C1739">
        <v>1</v>
      </c>
      <c r="D1739" t="s">
        <v>6386</v>
      </c>
      <c r="E1739">
        <v>0</v>
      </c>
      <c r="F1739" s="1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7">
        <v>36354</v>
      </c>
      <c r="B1740" t="s">
        <v>5741</v>
      </c>
      <c r="C1740">
        <v>2</v>
      </c>
      <c r="D1740" t="s">
        <v>6386</v>
      </c>
      <c r="E1740">
        <v>0</v>
      </c>
      <c r="F1740" s="1"/>
      <c r="H1740">
        <v>0</v>
      </c>
    </row>
    <row r="1741" spans="1:10">
      <c r="A1741" s="7">
        <v>36354</v>
      </c>
      <c r="B1741" t="s">
        <v>5741</v>
      </c>
      <c r="C1741">
        <v>3</v>
      </c>
      <c r="D1741" t="s">
        <v>6386</v>
      </c>
      <c r="E1741">
        <v>0</v>
      </c>
      <c r="F1741" s="1"/>
      <c r="H1741">
        <v>0</v>
      </c>
    </row>
    <row r="1742" spans="1:10">
      <c r="A1742" s="7">
        <v>36361</v>
      </c>
      <c r="B1742" t="s">
        <v>5741</v>
      </c>
      <c r="C1742">
        <v>1</v>
      </c>
      <c r="D1742" t="s">
        <v>6386</v>
      </c>
      <c r="E1742">
        <v>0</v>
      </c>
      <c r="F1742" s="1">
        <v>151.4541267182905</v>
      </c>
      <c r="G1742">
        <v>87.442080830684716</v>
      </c>
      <c r="H1742">
        <v>0</v>
      </c>
      <c r="I1742">
        <v>210672.69026514213</v>
      </c>
      <c r="J1742">
        <v>121631.93443548247</v>
      </c>
    </row>
    <row r="1743" spans="1:10">
      <c r="A1743" s="7">
        <v>36361</v>
      </c>
      <c r="B1743" t="s">
        <v>5741</v>
      </c>
      <c r="C1743">
        <v>2</v>
      </c>
      <c r="D1743" t="s">
        <v>6386</v>
      </c>
      <c r="E1743">
        <v>99.15</v>
      </c>
      <c r="F1743" s="1"/>
      <c r="H1743">
        <v>137917.65</v>
      </c>
    </row>
    <row r="1744" spans="1:10">
      <c r="A1744" s="7">
        <v>36361</v>
      </c>
      <c r="B1744" t="s">
        <v>5741</v>
      </c>
      <c r="C1744">
        <v>3</v>
      </c>
      <c r="D1744" t="s">
        <v>6386</v>
      </c>
      <c r="E1744">
        <v>297.45</v>
      </c>
      <c r="F1744" s="1"/>
      <c r="H1744">
        <v>413752.95</v>
      </c>
    </row>
    <row r="1745" spans="1:10">
      <c r="A1745" s="7">
        <v>36368</v>
      </c>
      <c r="B1745" t="s">
        <v>5741</v>
      </c>
      <c r="C1745">
        <v>1</v>
      </c>
      <c r="D1745" t="s">
        <v>6386</v>
      </c>
      <c r="E1745">
        <v>1593</v>
      </c>
      <c r="F1745" s="1">
        <v>317.48364918527699</v>
      </c>
      <c r="G1745">
        <v>183.2992703204244</v>
      </c>
      <c r="H1745">
        <v>2215863</v>
      </c>
      <c r="I1745">
        <v>441619.7560167202</v>
      </c>
      <c r="J1745">
        <v>254969.28501571028</v>
      </c>
    </row>
    <row r="1746" spans="1:10">
      <c r="A1746" s="7">
        <v>36368</v>
      </c>
      <c r="B1746" t="s">
        <v>5741</v>
      </c>
      <c r="C1746">
        <v>2</v>
      </c>
      <c r="D1746" t="s">
        <v>6386</v>
      </c>
      <c r="E1746">
        <v>1983</v>
      </c>
      <c r="F1746" s="1"/>
      <c r="H1746">
        <v>2758353</v>
      </c>
    </row>
    <row r="1747" spans="1:10">
      <c r="A1747" s="7">
        <v>36368</v>
      </c>
      <c r="B1747" t="s">
        <v>5741</v>
      </c>
      <c r="C1747">
        <v>3</v>
      </c>
      <c r="D1747" t="s">
        <v>6386</v>
      </c>
      <c r="E1747">
        <v>1354.05</v>
      </c>
      <c r="F1747" s="1"/>
      <c r="H1747">
        <v>1883483.55</v>
      </c>
    </row>
    <row r="1748" spans="1:10">
      <c r="A1748" s="7">
        <v>36375</v>
      </c>
      <c r="B1748" t="s">
        <v>5741</v>
      </c>
      <c r="C1748">
        <v>1</v>
      </c>
      <c r="D1748" t="s">
        <v>6386</v>
      </c>
      <c r="E1748">
        <v>2947.05</v>
      </c>
      <c r="F1748" s="1">
        <v>331.60939371495482</v>
      </c>
      <c r="G1748">
        <v>191.45477272713777</v>
      </c>
      <c r="H1748">
        <v>11920817.249999998</v>
      </c>
      <c r="I1748">
        <v>1341359.9975769925</v>
      </c>
      <c r="J1748">
        <v>774434.55568127241</v>
      </c>
    </row>
    <row r="1749" spans="1:10">
      <c r="A1749" s="7">
        <v>36375</v>
      </c>
      <c r="B1749" t="s">
        <v>5741</v>
      </c>
      <c r="C1749">
        <v>2</v>
      </c>
      <c r="D1749" t="s">
        <v>6386</v>
      </c>
      <c r="E1749">
        <v>3106.35</v>
      </c>
      <c r="F1749" s="1"/>
      <c r="H1749">
        <v>12565185.75</v>
      </c>
    </row>
    <row r="1750" spans="1:10">
      <c r="A1750" s="7">
        <v>36375</v>
      </c>
      <c r="B1750" t="s">
        <v>5741</v>
      </c>
      <c r="C1750">
        <v>3</v>
      </c>
      <c r="D1750" t="s">
        <v>6386</v>
      </c>
      <c r="E1750">
        <v>2469.15</v>
      </c>
      <c r="F1750" s="1"/>
      <c r="H1750">
        <v>9987711.75</v>
      </c>
    </row>
    <row r="1751" spans="1:10">
      <c r="A1751" s="7">
        <v>36382</v>
      </c>
      <c r="B1751" t="s">
        <v>5741</v>
      </c>
      <c r="C1751">
        <v>1</v>
      </c>
      <c r="D1751" t="s">
        <v>6386</v>
      </c>
      <c r="E1751">
        <v>5575.5</v>
      </c>
      <c r="F1751" s="1">
        <v>1774.4856909820382</v>
      </c>
      <c r="G1751">
        <v>1024.4997913616189</v>
      </c>
      <c r="H1751">
        <v>22552897.5</v>
      </c>
      <c r="I1751">
        <v>7177794.6200223472</v>
      </c>
      <c r="J1751">
        <v>4144101.6560577499</v>
      </c>
    </row>
    <row r="1752" spans="1:10">
      <c r="A1752" s="7">
        <v>36382</v>
      </c>
      <c r="B1752" t="s">
        <v>5741</v>
      </c>
      <c r="C1752">
        <v>2</v>
      </c>
      <c r="D1752" t="s">
        <v>6386</v>
      </c>
      <c r="E1752">
        <v>8522.5499999999993</v>
      </c>
      <c r="F1752" s="1"/>
      <c r="H1752">
        <v>34473714.750000007</v>
      </c>
    </row>
    <row r="1753" spans="1:10">
      <c r="A1753" s="7">
        <v>36382</v>
      </c>
      <c r="B1753" t="s">
        <v>5741</v>
      </c>
      <c r="C1753">
        <v>3</v>
      </c>
      <c r="D1753" t="s">
        <v>6386</v>
      </c>
      <c r="E1753">
        <v>5336.55</v>
      </c>
      <c r="F1753" s="1"/>
      <c r="H1753">
        <v>21586344.75</v>
      </c>
    </row>
    <row r="1754" spans="1:10">
      <c r="A1754" s="7">
        <v>36389</v>
      </c>
      <c r="B1754" t="s">
        <v>5741</v>
      </c>
      <c r="C1754">
        <v>1</v>
      </c>
      <c r="D1754" t="s">
        <v>6386</v>
      </c>
      <c r="E1754">
        <v>7805.7</v>
      </c>
      <c r="F1754" s="1">
        <v>659.05926137184429</v>
      </c>
      <c r="G1754">
        <v>380.50804196495022</v>
      </c>
      <c r="H1754">
        <v>31574056.5</v>
      </c>
      <c r="I1754">
        <v>2665894.7122491109</v>
      </c>
      <c r="J1754">
        <v>1539155.0297482242</v>
      </c>
    </row>
    <row r="1755" spans="1:10">
      <c r="A1755" s="7">
        <v>36389</v>
      </c>
      <c r="B1755" t="s">
        <v>5741</v>
      </c>
      <c r="C1755">
        <v>2</v>
      </c>
      <c r="D1755" t="s">
        <v>6386</v>
      </c>
      <c r="E1755">
        <v>8526.9</v>
      </c>
      <c r="F1755" s="1"/>
      <c r="H1755">
        <v>34491310.500000007</v>
      </c>
    </row>
    <row r="1756" spans="1:10">
      <c r="A1756" s="7">
        <v>36389</v>
      </c>
      <c r="B1756" t="s">
        <v>5741</v>
      </c>
      <c r="C1756">
        <v>3</v>
      </c>
      <c r="D1756" t="s">
        <v>6386</v>
      </c>
      <c r="E1756">
        <v>9121.7999999999993</v>
      </c>
      <c r="F1756" s="1"/>
      <c r="H1756">
        <v>36897681.000000007</v>
      </c>
    </row>
    <row r="1757" spans="1:10">
      <c r="A1757" s="7">
        <v>36307</v>
      </c>
      <c r="B1757" t="s">
        <v>5741</v>
      </c>
      <c r="C1757">
        <v>1</v>
      </c>
      <c r="D1757" t="s">
        <v>6195</v>
      </c>
      <c r="E1757">
        <v>398.25</v>
      </c>
      <c r="F1757" s="1">
        <v>79.650000000000006</v>
      </c>
      <c r="G1757">
        <v>45.985948940953691</v>
      </c>
      <c r="H1757">
        <v>534053.25</v>
      </c>
      <c r="I1757">
        <v>106810.65</v>
      </c>
      <c r="J1757">
        <v>61667.157529818898</v>
      </c>
    </row>
    <row r="1758" spans="1:10">
      <c r="A1758" s="7">
        <v>36307</v>
      </c>
      <c r="B1758" t="s">
        <v>5741</v>
      </c>
      <c r="C1758">
        <v>2</v>
      </c>
      <c r="D1758" t="s">
        <v>6195</v>
      </c>
      <c r="E1758">
        <v>238.95</v>
      </c>
      <c r="F1758" s="1"/>
      <c r="H1758">
        <v>320431.95</v>
      </c>
    </row>
    <row r="1759" spans="1:10">
      <c r="A1759" s="7">
        <v>36307</v>
      </c>
      <c r="B1759" t="s">
        <v>5741</v>
      </c>
      <c r="C1759">
        <v>3</v>
      </c>
      <c r="D1759" t="s">
        <v>6195</v>
      </c>
      <c r="E1759">
        <v>318.60000000000002</v>
      </c>
      <c r="F1759" s="1"/>
      <c r="H1759">
        <v>427242.6</v>
      </c>
    </row>
    <row r="1760" spans="1:10">
      <c r="A1760" s="7">
        <v>36312</v>
      </c>
      <c r="B1760" t="s">
        <v>5741</v>
      </c>
      <c r="C1760">
        <v>1</v>
      </c>
      <c r="D1760" t="s">
        <v>6195</v>
      </c>
      <c r="E1760">
        <v>79.650000000000006</v>
      </c>
      <c r="F1760" s="1">
        <v>68.502609439349087</v>
      </c>
      <c r="G1760">
        <v>39.549999999999997</v>
      </c>
      <c r="H1760">
        <v>106810.65</v>
      </c>
      <c r="I1760">
        <v>91861.999258167125</v>
      </c>
      <c r="J1760">
        <v>53036.55</v>
      </c>
    </row>
    <row r="1761" spans="1:10">
      <c r="A1761" s="7">
        <v>36312</v>
      </c>
      <c r="B1761" t="s">
        <v>5741</v>
      </c>
      <c r="C1761">
        <v>2</v>
      </c>
      <c r="D1761" t="s">
        <v>6195</v>
      </c>
      <c r="E1761">
        <v>198.3</v>
      </c>
      <c r="F1761" s="1"/>
      <c r="H1761">
        <v>265920.3</v>
      </c>
    </row>
    <row r="1762" spans="1:10">
      <c r="A1762" s="7">
        <v>36312</v>
      </c>
      <c r="B1762" t="s">
        <v>5741</v>
      </c>
      <c r="C1762">
        <v>3</v>
      </c>
      <c r="D1762" t="s">
        <v>6195</v>
      </c>
      <c r="E1762">
        <v>79.650000000000006</v>
      </c>
      <c r="F1762" s="1"/>
      <c r="H1762">
        <v>106810.65</v>
      </c>
    </row>
    <row r="1763" spans="1:10">
      <c r="A1763" s="7">
        <v>36319</v>
      </c>
      <c r="B1763" t="s">
        <v>5741</v>
      </c>
      <c r="C1763">
        <v>1</v>
      </c>
      <c r="D1763" t="s">
        <v>6195</v>
      </c>
      <c r="E1763">
        <v>0</v>
      </c>
      <c r="F1763" s="1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 s="7">
        <v>36319</v>
      </c>
      <c r="B1764" t="s">
        <v>5741</v>
      </c>
      <c r="C1764">
        <v>2</v>
      </c>
      <c r="D1764" t="s">
        <v>6195</v>
      </c>
      <c r="E1764">
        <v>0</v>
      </c>
      <c r="F1764" s="1"/>
      <c r="H1764">
        <v>0</v>
      </c>
    </row>
    <row r="1765" spans="1:10">
      <c r="A1765" s="7">
        <v>36319</v>
      </c>
      <c r="B1765" t="s">
        <v>5741</v>
      </c>
      <c r="C1765">
        <v>3</v>
      </c>
      <c r="D1765" t="s">
        <v>6195</v>
      </c>
      <c r="E1765">
        <v>0</v>
      </c>
      <c r="F1765" s="1"/>
      <c r="H1765">
        <v>0</v>
      </c>
    </row>
    <row r="1766" spans="1:10">
      <c r="A1766" s="7">
        <v>36326</v>
      </c>
      <c r="B1766" t="s">
        <v>5741</v>
      </c>
      <c r="C1766">
        <v>1</v>
      </c>
      <c r="D1766" t="s">
        <v>6195</v>
      </c>
      <c r="E1766">
        <v>892.35</v>
      </c>
      <c r="F1766" s="1">
        <v>597.64782062683025</v>
      </c>
      <c r="G1766">
        <v>345.05213011949365</v>
      </c>
      <c r="H1766">
        <v>1196641.3500000001</v>
      </c>
      <c r="I1766">
        <v>801445.72746057948</v>
      </c>
      <c r="J1766">
        <v>462714.90649024106</v>
      </c>
    </row>
    <row r="1767" spans="1:10">
      <c r="A1767" s="7">
        <v>36326</v>
      </c>
      <c r="B1767" t="s">
        <v>5741</v>
      </c>
      <c r="C1767">
        <v>2</v>
      </c>
      <c r="D1767" t="s">
        <v>6195</v>
      </c>
      <c r="E1767">
        <v>396.6</v>
      </c>
      <c r="F1767" s="1"/>
      <c r="H1767">
        <v>531840.6</v>
      </c>
    </row>
    <row r="1768" spans="1:10">
      <c r="A1768" s="7">
        <v>36326</v>
      </c>
      <c r="B1768" t="s">
        <v>5741</v>
      </c>
      <c r="C1768">
        <v>3</v>
      </c>
      <c r="D1768" t="s">
        <v>6195</v>
      </c>
      <c r="E1768">
        <v>1586.4</v>
      </c>
      <c r="F1768" s="1"/>
      <c r="H1768">
        <v>2127362.4</v>
      </c>
    </row>
    <row r="1769" spans="1:10">
      <c r="A1769" s="7">
        <v>36333</v>
      </c>
      <c r="B1769" t="s">
        <v>5741</v>
      </c>
      <c r="C1769">
        <v>1</v>
      </c>
      <c r="D1769" t="s">
        <v>6195</v>
      </c>
      <c r="E1769">
        <v>3743.55</v>
      </c>
      <c r="F1769" s="1">
        <v>321.90164258667579</v>
      </c>
      <c r="G1769">
        <v>185.85</v>
      </c>
      <c r="H1769">
        <v>5020100.55</v>
      </c>
      <c r="I1769">
        <v>431670.10270873219</v>
      </c>
      <c r="J1769">
        <v>249224.85</v>
      </c>
    </row>
    <row r="1770" spans="1:10">
      <c r="A1770" s="7">
        <v>36333</v>
      </c>
      <c r="B1770" t="s">
        <v>5741</v>
      </c>
      <c r="C1770">
        <v>2</v>
      </c>
      <c r="D1770" t="s">
        <v>6195</v>
      </c>
      <c r="E1770">
        <v>3345.3</v>
      </c>
      <c r="F1770" s="1"/>
      <c r="H1770">
        <v>4486047.3</v>
      </c>
    </row>
    <row r="1771" spans="1:10">
      <c r="A1771" s="7">
        <v>36333</v>
      </c>
      <c r="B1771" t="s">
        <v>5741</v>
      </c>
      <c r="C1771">
        <v>3</v>
      </c>
      <c r="D1771" t="s">
        <v>6195</v>
      </c>
      <c r="E1771">
        <v>3106.35</v>
      </c>
      <c r="F1771" s="1"/>
      <c r="H1771">
        <v>4165615.35</v>
      </c>
    </row>
    <row r="1772" spans="1:10">
      <c r="A1772" s="7">
        <v>36340</v>
      </c>
      <c r="B1772" t="s">
        <v>5741</v>
      </c>
      <c r="C1772">
        <v>1</v>
      </c>
      <c r="D1772" t="s">
        <v>6195</v>
      </c>
      <c r="E1772">
        <v>4461.75</v>
      </c>
      <c r="F1772" s="1">
        <v>1294.0246259248702</v>
      </c>
      <c r="G1772">
        <v>747.10546611572863</v>
      </c>
      <c r="H1772">
        <v>5983206.75</v>
      </c>
      <c r="I1772">
        <v>1735287.023365251</v>
      </c>
      <c r="J1772">
        <v>1001868.4300611921</v>
      </c>
    </row>
    <row r="1773" spans="1:10">
      <c r="A1773" s="7">
        <v>36340</v>
      </c>
      <c r="B1773" t="s">
        <v>5741</v>
      </c>
      <c r="C1773">
        <v>2</v>
      </c>
      <c r="D1773" t="s">
        <v>6195</v>
      </c>
      <c r="E1773">
        <v>1983</v>
      </c>
      <c r="F1773" s="1"/>
      <c r="H1773">
        <v>2659203</v>
      </c>
    </row>
    <row r="1774" spans="1:10">
      <c r="A1774" s="7">
        <v>36340</v>
      </c>
      <c r="B1774" t="s">
        <v>5741</v>
      </c>
      <c r="C1774">
        <v>3</v>
      </c>
      <c r="D1774" t="s">
        <v>6195</v>
      </c>
      <c r="E1774">
        <v>2577.9</v>
      </c>
      <c r="F1774" s="1"/>
      <c r="H1774">
        <v>3456963.9</v>
      </c>
    </row>
    <row r="1775" spans="1:10">
      <c r="A1775" s="7">
        <v>36347</v>
      </c>
      <c r="B1775" t="s">
        <v>5741</v>
      </c>
      <c r="C1775">
        <v>1</v>
      </c>
      <c r="D1775" t="s">
        <v>6195</v>
      </c>
      <c r="E1775">
        <v>3106.35</v>
      </c>
      <c r="F1775" s="1">
        <v>601.34431276931514</v>
      </c>
      <c r="G1775">
        <v>347.18630085301464</v>
      </c>
      <c r="H1775">
        <v>3702769.2</v>
      </c>
      <c r="I1775">
        <v>716802.42082102352</v>
      </c>
      <c r="J1775">
        <v>413846.07061679335</v>
      </c>
    </row>
    <row r="1776" spans="1:10">
      <c r="A1776" s="7">
        <v>36347</v>
      </c>
      <c r="B1776" t="s">
        <v>5741</v>
      </c>
      <c r="C1776">
        <v>2</v>
      </c>
      <c r="D1776" t="s">
        <v>6195</v>
      </c>
      <c r="E1776">
        <v>2628.45</v>
      </c>
      <c r="F1776" s="1"/>
      <c r="H1776">
        <v>3133112.4</v>
      </c>
    </row>
    <row r="1777" spans="1:10">
      <c r="A1777" s="7">
        <v>36347</v>
      </c>
      <c r="B1777" t="s">
        <v>5741</v>
      </c>
      <c r="C1777">
        <v>3</v>
      </c>
      <c r="D1777" t="s">
        <v>6195</v>
      </c>
      <c r="E1777">
        <v>1911.6</v>
      </c>
      <c r="F1777" s="1"/>
      <c r="H1777">
        <v>2278627.2000000002</v>
      </c>
    </row>
    <row r="1778" spans="1:10">
      <c r="A1778" s="7">
        <v>36354</v>
      </c>
      <c r="B1778" t="s">
        <v>5741</v>
      </c>
      <c r="C1778">
        <v>1</v>
      </c>
      <c r="D1778" t="s">
        <v>6195</v>
      </c>
      <c r="E1778">
        <v>4560.8999999999996</v>
      </c>
      <c r="F1778" s="1">
        <v>2060.7940508454476</v>
      </c>
      <c r="G1778">
        <v>1189.8</v>
      </c>
      <c r="H1778">
        <v>5436592.8000000007</v>
      </c>
      <c r="I1778">
        <v>2456466.508607775</v>
      </c>
      <c r="J1778">
        <v>1418241.6</v>
      </c>
    </row>
    <row r="1779" spans="1:10">
      <c r="A1779" s="7">
        <v>36354</v>
      </c>
      <c r="B1779" t="s">
        <v>5741</v>
      </c>
      <c r="C1779">
        <v>2</v>
      </c>
      <c r="D1779" t="s">
        <v>6195</v>
      </c>
      <c r="E1779">
        <v>8130.3</v>
      </c>
      <c r="F1779" s="1"/>
      <c r="H1779">
        <v>9691317.5999999996</v>
      </c>
    </row>
    <row r="1780" spans="1:10">
      <c r="A1780" s="7">
        <v>36354</v>
      </c>
      <c r="B1780" t="s">
        <v>5741</v>
      </c>
      <c r="C1780">
        <v>3</v>
      </c>
      <c r="D1780" t="s">
        <v>6195</v>
      </c>
      <c r="E1780">
        <v>8130.3</v>
      </c>
      <c r="F1780" s="1"/>
      <c r="H1780">
        <v>9691317.5999999996</v>
      </c>
    </row>
    <row r="1781" spans="1:10">
      <c r="A1781" s="7">
        <v>36361</v>
      </c>
      <c r="B1781" t="s">
        <v>5741</v>
      </c>
      <c r="C1781">
        <v>1</v>
      </c>
      <c r="D1781" t="s">
        <v>6195</v>
      </c>
      <c r="E1781">
        <v>4141.8</v>
      </c>
      <c r="F1781" s="1">
        <v>642.67745214843228</v>
      </c>
      <c r="G1781">
        <v>371.05</v>
      </c>
      <c r="H1781">
        <v>4303330.2</v>
      </c>
      <c r="I1781">
        <v>667741.87278222106</v>
      </c>
      <c r="J1781">
        <v>385520.95</v>
      </c>
    </row>
    <row r="1782" spans="1:10">
      <c r="A1782" s="7">
        <v>36361</v>
      </c>
      <c r="B1782" t="s">
        <v>5741</v>
      </c>
      <c r="C1782">
        <v>2</v>
      </c>
      <c r="D1782" t="s">
        <v>6195</v>
      </c>
      <c r="E1782">
        <v>5254.95</v>
      </c>
      <c r="F1782" s="1"/>
      <c r="H1782">
        <v>5459893.0500000007</v>
      </c>
    </row>
    <row r="1783" spans="1:10">
      <c r="A1783" s="7">
        <v>36361</v>
      </c>
      <c r="B1783" t="s">
        <v>5741</v>
      </c>
      <c r="C1783">
        <v>3</v>
      </c>
      <c r="D1783" t="s">
        <v>6195</v>
      </c>
      <c r="E1783">
        <v>5254.95</v>
      </c>
      <c r="F1783" s="1"/>
      <c r="H1783">
        <v>5459893.0500000007</v>
      </c>
    </row>
    <row r="1784" spans="1:10">
      <c r="A1784" s="7">
        <v>36368</v>
      </c>
      <c r="B1784" t="s">
        <v>5741</v>
      </c>
      <c r="C1784">
        <v>1</v>
      </c>
      <c r="D1784" t="s">
        <v>6195</v>
      </c>
      <c r="E1784">
        <v>4301.1000000000004</v>
      </c>
      <c r="F1784" s="1">
        <v>537.84752253775423</v>
      </c>
      <c r="G1784">
        <v>310.52641192014573</v>
      </c>
      <c r="H1784">
        <v>4468842.9000000004</v>
      </c>
      <c r="I1784">
        <v>558823.57591672661</v>
      </c>
      <c r="J1784">
        <v>322636.94198503142</v>
      </c>
    </row>
    <row r="1785" spans="1:10">
      <c r="A1785" s="7">
        <v>36368</v>
      </c>
      <c r="B1785" t="s">
        <v>5741</v>
      </c>
      <c r="C1785">
        <v>2</v>
      </c>
      <c r="D1785" t="s">
        <v>6195</v>
      </c>
      <c r="E1785">
        <v>5354.1</v>
      </c>
      <c r="F1785" s="1"/>
      <c r="H1785">
        <v>5562909.8999999994</v>
      </c>
    </row>
    <row r="1786" spans="1:10">
      <c r="A1786" s="7">
        <v>36368</v>
      </c>
      <c r="B1786" t="s">
        <v>5741</v>
      </c>
      <c r="C1786">
        <v>3</v>
      </c>
      <c r="D1786" t="s">
        <v>6195</v>
      </c>
      <c r="E1786">
        <v>5017.95</v>
      </c>
      <c r="F1786" s="1"/>
      <c r="H1786">
        <v>5213650.05</v>
      </c>
    </row>
    <row r="1787" spans="1:10">
      <c r="A1787" s="7">
        <v>36375</v>
      </c>
      <c r="B1787" t="s">
        <v>5741</v>
      </c>
      <c r="C1787">
        <v>1</v>
      </c>
      <c r="D1787" t="s">
        <v>6195</v>
      </c>
      <c r="E1787">
        <v>477.9</v>
      </c>
      <c r="F1787" s="1">
        <v>331.60939371495499</v>
      </c>
      <c r="G1787">
        <v>191.45477272713788</v>
      </c>
      <c r="H1787">
        <v>569656.80000000005</v>
      </c>
      <c r="I1787">
        <v>395278.39730822633</v>
      </c>
      <c r="J1787">
        <v>228214.08909074834</v>
      </c>
    </row>
    <row r="1788" spans="1:10">
      <c r="A1788" s="7">
        <v>36375</v>
      </c>
      <c r="B1788" t="s">
        <v>5741</v>
      </c>
      <c r="C1788">
        <v>2</v>
      </c>
      <c r="D1788" t="s">
        <v>6195</v>
      </c>
      <c r="E1788">
        <v>1115.0999999999999</v>
      </c>
      <c r="F1788" s="1"/>
      <c r="H1788">
        <v>1329199.2</v>
      </c>
    </row>
    <row r="1789" spans="1:10">
      <c r="A1789" s="7">
        <v>36375</v>
      </c>
      <c r="B1789" t="s">
        <v>5741</v>
      </c>
      <c r="C1789">
        <v>3</v>
      </c>
      <c r="D1789" t="s">
        <v>6195</v>
      </c>
      <c r="E1789">
        <v>955.8</v>
      </c>
      <c r="F1789" s="1"/>
      <c r="H1789">
        <v>1139313.6000000001</v>
      </c>
    </row>
    <row r="1790" spans="1:10">
      <c r="A1790" s="7">
        <v>36382</v>
      </c>
      <c r="B1790" t="s">
        <v>5741</v>
      </c>
      <c r="C1790">
        <v>1</v>
      </c>
      <c r="D1790" t="s">
        <v>6195</v>
      </c>
      <c r="E1790">
        <v>1752.3</v>
      </c>
      <c r="F1790" s="1">
        <v>200.44810425643843</v>
      </c>
      <c r="G1790">
        <v>115.7287669510049</v>
      </c>
      <c r="H1790">
        <v>2088741.6</v>
      </c>
      <c r="I1790">
        <v>238934.14027367459</v>
      </c>
      <c r="J1790">
        <v>137948.69020559784</v>
      </c>
    </row>
    <row r="1791" spans="1:10">
      <c r="A1791" s="7">
        <v>36382</v>
      </c>
      <c r="B1791" t="s">
        <v>5741</v>
      </c>
      <c r="C1791">
        <v>2</v>
      </c>
      <c r="D1791" t="s">
        <v>6195</v>
      </c>
      <c r="E1791">
        <v>1593</v>
      </c>
      <c r="F1791" s="1"/>
      <c r="H1791">
        <v>1898856</v>
      </c>
    </row>
    <row r="1792" spans="1:10">
      <c r="A1792" s="7">
        <v>36382</v>
      </c>
      <c r="B1792" t="s">
        <v>5741</v>
      </c>
      <c r="C1792">
        <v>3</v>
      </c>
      <c r="D1792" t="s">
        <v>6195</v>
      </c>
      <c r="E1792">
        <v>1991.25</v>
      </c>
      <c r="F1792" s="1"/>
      <c r="H1792">
        <v>2373570</v>
      </c>
    </row>
    <row r="1793" spans="1:10">
      <c r="A1793" s="7">
        <v>36389</v>
      </c>
      <c r="B1793" t="s">
        <v>5741</v>
      </c>
      <c r="C1793">
        <v>1</v>
      </c>
      <c r="D1793" t="s">
        <v>6195</v>
      </c>
      <c r="E1793">
        <v>1354.05</v>
      </c>
      <c r="F1793" s="1">
        <v>362.71465024175683</v>
      </c>
      <c r="G1793">
        <v>209.41340095609928</v>
      </c>
      <c r="H1793">
        <v>1614027.6</v>
      </c>
      <c r="I1793">
        <v>432355.86308817408</v>
      </c>
      <c r="J1793">
        <v>249620.7739396703</v>
      </c>
    </row>
    <row r="1794" spans="1:10">
      <c r="A1794" s="7">
        <v>36389</v>
      </c>
      <c r="B1794" t="s">
        <v>5741</v>
      </c>
      <c r="C1794">
        <v>2</v>
      </c>
      <c r="D1794" t="s">
        <v>6195</v>
      </c>
      <c r="E1794">
        <v>1883.85</v>
      </c>
      <c r="F1794" s="1"/>
      <c r="H1794">
        <v>2245549.2000000002</v>
      </c>
    </row>
    <row r="1795" spans="1:10">
      <c r="A1795" s="7">
        <v>36389</v>
      </c>
      <c r="B1795" t="s">
        <v>5741</v>
      </c>
      <c r="C1795">
        <v>3</v>
      </c>
      <c r="D1795" t="s">
        <v>6195</v>
      </c>
      <c r="E1795">
        <v>1189.8</v>
      </c>
      <c r="F1795" s="1"/>
      <c r="H1795">
        <v>1418241.6</v>
      </c>
    </row>
    <row r="1796" spans="1:10">
      <c r="A1796" s="7">
        <v>36307</v>
      </c>
      <c r="B1796" t="s">
        <v>5741</v>
      </c>
      <c r="C1796">
        <v>1</v>
      </c>
      <c r="D1796" t="s">
        <v>6225</v>
      </c>
      <c r="E1796">
        <v>6451.65</v>
      </c>
      <c r="F1796" s="1">
        <v>3016.5520669300577</v>
      </c>
      <c r="G1796">
        <v>1741.6071478665908</v>
      </c>
      <c r="H1796">
        <v>61477772.850000001</v>
      </c>
      <c r="I1796">
        <v>28744724.645776518</v>
      </c>
      <c r="J1796">
        <v>16595774.512020744</v>
      </c>
    </row>
    <row r="1797" spans="1:10">
      <c r="A1797" s="7">
        <v>36307</v>
      </c>
      <c r="B1797" t="s">
        <v>5741</v>
      </c>
      <c r="C1797">
        <v>2</v>
      </c>
      <c r="D1797" t="s">
        <v>6225</v>
      </c>
      <c r="E1797">
        <v>12266.1</v>
      </c>
      <c r="F1797" s="1"/>
      <c r="H1797">
        <v>116883666.90000001</v>
      </c>
    </row>
    <row r="1798" spans="1:10">
      <c r="A1798" s="7">
        <v>36307</v>
      </c>
      <c r="B1798" t="s">
        <v>5741</v>
      </c>
      <c r="C1798">
        <v>3</v>
      </c>
      <c r="D1798" t="s">
        <v>6225</v>
      </c>
      <c r="E1798">
        <v>7965</v>
      </c>
      <c r="F1798" s="1"/>
      <c r="H1798">
        <v>75898485</v>
      </c>
    </row>
    <row r="1799" spans="1:10">
      <c r="A1799" s="7">
        <v>36312</v>
      </c>
      <c r="B1799" t="s">
        <v>5741</v>
      </c>
      <c r="C1799">
        <v>1</v>
      </c>
      <c r="D1799" t="s">
        <v>6225</v>
      </c>
      <c r="E1799">
        <v>11230.65</v>
      </c>
      <c r="F1799" s="1">
        <v>3088.2585420427486</v>
      </c>
      <c r="G1799">
        <v>1783.0069005755422</v>
      </c>
      <c r="H1799">
        <v>107016863.84999999</v>
      </c>
      <c r="I1799">
        <v>29428015.647125348</v>
      </c>
      <c r="J1799">
        <v>16990272.755584341</v>
      </c>
    </row>
    <row r="1800" spans="1:10">
      <c r="A1800" s="7">
        <v>36312</v>
      </c>
      <c r="B1800" t="s">
        <v>5741</v>
      </c>
      <c r="C1800">
        <v>2</v>
      </c>
      <c r="D1800" t="s">
        <v>6225</v>
      </c>
      <c r="E1800">
        <v>5155.8</v>
      </c>
      <c r="F1800" s="1"/>
      <c r="H1800">
        <v>49129618.199999996</v>
      </c>
    </row>
    <row r="1801" spans="1:10">
      <c r="A1801" s="7">
        <v>36312</v>
      </c>
      <c r="B1801" t="s">
        <v>5741</v>
      </c>
      <c r="C1801">
        <v>3</v>
      </c>
      <c r="D1801" t="s">
        <v>6225</v>
      </c>
      <c r="E1801">
        <v>9159.75</v>
      </c>
      <c r="F1801" s="1"/>
      <c r="H1801">
        <v>87283257.75</v>
      </c>
    </row>
    <row r="1802" spans="1:10">
      <c r="A1802" s="7">
        <v>36319</v>
      </c>
      <c r="B1802" t="s">
        <v>5741</v>
      </c>
      <c r="C1802">
        <v>1</v>
      </c>
      <c r="D1802" t="s">
        <v>6225</v>
      </c>
      <c r="E1802">
        <v>14257.35</v>
      </c>
      <c r="F1802" s="1">
        <v>1039.879988267877</v>
      </c>
      <c r="G1802">
        <v>600.3749911513637</v>
      </c>
      <c r="H1802">
        <v>135858288.15000001</v>
      </c>
      <c r="I1802">
        <v>9909016.4082046021</v>
      </c>
      <c r="J1802">
        <v>5720973.2906813463</v>
      </c>
    </row>
    <row r="1803" spans="1:10">
      <c r="A1803" s="7">
        <v>36319</v>
      </c>
      <c r="B1803" t="s">
        <v>5741</v>
      </c>
      <c r="C1803">
        <v>2</v>
      </c>
      <c r="D1803" t="s">
        <v>6225</v>
      </c>
      <c r="E1803">
        <v>12592.05</v>
      </c>
      <c r="F1803" s="1"/>
      <c r="H1803">
        <v>119989644.45</v>
      </c>
    </row>
    <row r="1804" spans="1:10">
      <c r="A1804" s="7">
        <v>36319</v>
      </c>
      <c r="B1804" t="s">
        <v>5741</v>
      </c>
      <c r="C1804">
        <v>3</v>
      </c>
      <c r="D1804" t="s">
        <v>6225</v>
      </c>
      <c r="E1804">
        <v>12345.75</v>
      </c>
      <c r="F1804" s="1"/>
      <c r="H1804">
        <v>117642651.75</v>
      </c>
    </row>
    <row r="1805" spans="1:10">
      <c r="A1805" s="7">
        <v>36326</v>
      </c>
      <c r="B1805" t="s">
        <v>5741</v>
      </c>
      <c r="C1805">
        <v>1</v>
      </c>
      <c r="D1805" t="s">
        <v>6225</v>
      </c>
      <c r="E1805">
        <v>16260.6</v>
      </c>
      <c r="F1805" s="1">
        <v>3517.1473970392558</v>
      </c>
      <c r="G1805">
        <v>2030.6259964602061</v>
      </c>
      <c r="H1805">
        <v>154947257.39999998</v>
      </c>
      <c r="I1805">
        <v>33514897.546387058</v>
      </c>
      <c r="J1805">
        <v>19349835.120269299</v>
      </c>
    </row>
    <row r="1806" spans="1:10">
      <c r="A1806" s="7">
        <v>36326</v>
      </c>
      <c r="B1806" t="s">
        <v>5741</v>
      </c>
      <c r="C1806">
        <v>2</v>
      </c>
      <c r="D1806" t="s">
        <v>6225</v>
      </c>
      <c r="E1806">
        <v>11798.85</v>
      </c>
      <c r="F1806" s="1"/>
      <c r="H1806">
        <v>112431241.64999999</v>
      </c>
    </row>
    <row r="1807" spans="1:10">
      <c r="A1807" s="7">
        <v>36326</v>
      </c>
      <c r="B1807" t="s">
        <v>5741</v>
      </c>
      <c r="C1807">
        <v>3</v>
      </c>
      <c r="D1807" t="s">
        <v>6225</v>
      </c>
      <c r="E1807">
        <v>18739.349999999999</v>
      </c>
      <c r="F1807" s="1"/>
      <c r="H1807">
        <v>178567266.15000001</v>
      </c>
    </row>
    <row r="1808" spans="1:10">
      <c r="A1808" s="7">
        <v>36333</v>
      </c>
      <c r="B1808" t="s">
        <v>5741</v>
      </c>
      <c r="C1808">
        <v>1</v>
      </c>
      <c r="D1808" t="s">
        <v>6225</v>
      </c>
      <c r="E1808">
        <v>6212.7</v>
      </c>
      <c r="F1808" s="1">
        <v>1294.9760798949146</v>
      </c>
      <c r="G1808">
        <v>747.65478832145527</v>
      </c>
      <c r="H1808">
        <v>59200818.299999997</v>
      </c>
      <c r="I1808">
        <v>12339827.06531864</v>
      </c>
      <c r="J1808">
        <v>7124402.4779151473</v>
      </c>
    </row>
    <row r="1809" spans="1:10">
      <c r="A1809" s="7">
        <v>36333</v>
      </c>
      <c r="B1809" t="s">
        <v>5741</v>
      </c>
      <c r="C1809">
        <v>2</v>
      </c>
      <c r="D1809" t="s">
        <v>6225</v>
      </c>
      <c r="E1809">
        <v>3743.55</v>
      </c>
      <c r="F1809" s="1"/>
      <c r="H1809">
        <v>35672287.949999996</v>
      </c>
    </row>
    <row r="1810" spans="1:10">
      <c r="A1810" s="7">
        <v>36333</v>
      </c>
      <c r="B1810" t="s">
        <v>5741</v>
      </c>
      <c r="C1810">
        <v>3</v>
      </c>
      <c r="D1810" t="s">
        <v>6225</v>
      </c>
      <c r="E1810">
        <v>5655.15</v>
      </c>
      <c r="F1810" s="1"/>
      <c r="H1810">
        <v>53887924.350000001</v>
      </c>
    </row>
    <row r="1811" spans="1:10">
      <c r="A1811" s="7">
        <v>36340</v>
      </c>
      <c r="B1811" t="s">
        <v>5741</v>
      </c>
      <c r="C1811">
        <v>1</v>
      </c>
      <c r="D1811" t="s">
        <v>6225</v>
      </c>
      <c r="E1811">
        <v>2280.4499999999998</v>
      </c>
      <c r="F1811" s="1">
        <v>447.09211299239092</v>
      </c>
      <c r="G1811">
        <v>258.12875178871548</v>
      </c>
      <c r="H1811">
        <v>21730408.050000001</v>
      </c>
      <c r="I1811">
        <v>4260340.744704484</v>
      </c>
      <c r="J1811">
        <v>2459708.8757946645</v>
      </c>
    </row>
    <row r="1812" spans="1:10">
      <c r="A1812" s="7">
        <v>36340</v>
      </c>
      <c r="B1812" t="s">
        <v>5741</v>
      </c>
      <c r="C1812">
        <v>2</v>
      </c>
      <c r="D1812" t="s">
        <v>6225</v>
      </c>
      <c r="E1812">
        <v>1388.1</v>
      </c>
      <c r="F1812" s="1"/>
      <c r="H1812">
        <v>13227204.9</v>
      </c>
    </row>
    <row r="1813" spans="1:10">
      <c r="A1813" s="7">
        <v>36340</v>
      </c>
      <c r="B1813" t="s">
        <v>5741</v>
      </c>
      <c r="C1813">
        <v>3</v>
      </c>
      <c r="D1813" t="s">
        <v>6225</v>
      </c>
      <c r="E1813">
        <v>1784.7</v>
      </c>
      <c r="F1813" s="1"/>
      <c r="H1813">
        <v>17006406.300000001</v>
      </c>
    </row>
    <row r="1814" spans="1:10">
      <c r="A1814" s="7">
        <v>36347</v>
      </c>
      <c r="B1814" t="s">
        <v>5741</v>
      </c>
      <c r="C1814">
        <v>1</v>
      </c>
      <c r="D1814" t="s">
        <v>6225</v>
      </c>
      <c r="E1814">
        <v>159.30000000000001</v>
      </c>
      <c r="F1814" s="1">
        <v>45.985948940953712</v>
      </c>
      <c r="G1814">
        <v>26.55</v>
      </c>
      <c r="H1814">
        <v>1517969.7</v>
      </c>
      <c r="I1814">
        <v>438200.10745834786</v>
      </c>
      <c r="J1814">
        <v>252994.95</v>
      </c>
    </row>
    <row r="1815" spans="1:10">
      <c r="A1815" s="7">
        <v>36347</v>
      </c>
      <c r="B1815" t="s">
        <v>5741</v>
      </c>
      <c r="C1815">
        <v>2</v>
      </c>
      <c r="D1815" t="s">
        <v>6225</v>
      </c>
      <c r="E1815">
        <v>238.95</v>
      </c>
      <c r="F1815" s="1"/>
      <c r="H1815">
        <v>2276954.5499999998</v>
      </c>
    </row>
    <row r="1816" spans="1:10">
      <c r="A1816" s="7">
        <v>36347</v>
      </c>
      <c r="B1816" t="s">
        <v>5741</v>
      </c>
      <c r="C1816">
        <v>3</v>
      </c>
      <c r="D1816" t="s">
        <v>6225</v>
      </c>
      <c r="E1816">
        <v>159.30000000000001</v>
      </c>
      <c r="F1816" s="1"/>
      <c r="H1816">
        <v>1517969.7</v>
      </c>
    </row>
    <row r="1817" spans="1:10">
      <c r="A1817" s="7">
        <v>36354</v>
      </c>
      <c r="B1817" t="s">
        <v>5741</v>
      </c>
      <c r="C1817">
        <v>1</v>
      </c>
      <c r="D1817" t="s">
        <v>6225</v>
      </c>
      <c r="E1817">
        <v>694.05</v>
      </c>
      <c r="F1817" s="1">
        <v>297.45</v>
      </c>
      <c r="G1817">
        <v>171.73283757045419</v>
      </c>
      <c r="H1817">
        <v>6613602.4500000002</v>
      </c>
      <c r="I1817">
        <v>2834401.05</v>
      </c>
      <c r="J1817">
        <v>1636442.2092088582</v>
      </c>
    </row>
    <row r="1818" spans="1:10">
      <c r="A1818" s="7">
        <v>36354</v>
      </c>
      <c r="B1818" t="s">
        <v>5741</v>
      </c>
      <c r="C1818">
        <v>2</v>
      </c>
      <c r="D1818" t="s">
        <v>6225</v>
      </c>
      <c r="E1818">
        <v>396.6</v>
      </c>
      <c r="F1818" s="1"/>
      <c r="H1818">
        <v>3779201.4</v>
      </c>
    </row>
    <row r="1819" spans="1:10">
      <c r="A1819" s="7">
        <v>36354</v>
      </c>
      <c r="B1819" t="s">
        <v>5741</v>
      </c>
      <c r="C1819">
        <v>3</v>
      </c>
      <c r="D1819" t="s">
        <v>6225</v>
      </c>
      <c r="E1819">
        <v>991.5</v>
      </c>
      <c r="F1819" s="1"/>
      <c r="H1819">
        <v>9448003.5</v>
      </c>
    </row>
    <row r="1820" spans="1:10">
      <c r="A1820" s="7">
        <v>36361</v>
      </c>
      <c r="B1820" t="s">
        <v>5741</v>
      </c>
      <c r="C1820">
        <v>1</v>
      </c>
      <c r="D1820" t="s">
        <v>6225</v>
      </c>
      <c r="E1820">
        <v>1354.05</v>
      </c>
      <c r="F1820" s="1">
        <v>547.45812853587256</v>
      </c>
      <c r="G1820">
        <v>316.07509788023481</v>
      </c>
      <c r="H1820">
        <v>12902742.449999999</v>
      </c>
      <c r="I1820">
        <v>5216728.5068183299</v>
      </c>
      <c r="J1820">
        <v>3011879.6077007572</v>
      </c>
    </row>
    <row r="1821" spans="1:10">
      <c r="A1821" s="7">
        <v>36361</v>
      </c>
      <c r="B1821" t="s">
        <v>5741</v>
      </c>
      <c r="C1821">
        <v>2</v>
      </c>
      <c r="D1821" t="s">
        <v>6225</v>
      </c>
      <c r="E1821">
        <v>892.35</v>
      </c>
      <c r="F1821" s="1"/>
      <c r="H1821">
        <v>8503203.1500000004</v>
      </c>
    </row>
    <row r="1822" spans="1:10">
      <c r="A1822" s="7">
        <v>36361</v>
      </c>
      <c r="B1822" t="s">
        <v>5741</v>
      </c>
      <c r="C1822">
        <v>3</v>
      </c>
      <c r="D1822" t="s">
        <v>6225</v>
      </c>
      <c r="E1822">
        <v>1983</v>
      </c>
      <c r="F1822" s="1"/>
      <c r="H1822">
        <v>18896007</v>
      </c>
    </row>
    <row r="1823" spans="1:10">
      <c r="A1823" s="7">
        <v>36368</v>
      </c>
      <c r="B1823" t="s">
        <v>5741</v>
      </c>
      <c r="C1823">
        <v>1</v>
      </c>
      <c r="D1823" t="s">
        <v>6225</v>
      </c>
      <c r="E1823">
        <v>557.54999999999995</v>
      </c>
      <c r="F1823" s="1">
        <v>196.73118080263743</v>
      </c>
      <c r="G1823">
        <v>113.58280019439566</v>
      </c>
      <c r="H1823">
        <v>5312893.95</v>
      </c>
      <c r="I1823">
        <v>1874651.4218683317</v>
      </c>
      <c r="J1823">
        <v>1082330.503052396</v>
      </c>
    </row>
    <row r="1824" spans="1:10">
      <c r="A1824" s="7">
        <v>36368</v>
      </c>
      <c r="B1824" t="s">
        <v>5741</v>
      </c>
      <c r="C1824">
        <v>2</v>
      </c>
      <c r="D1824" t="s">
        <v>6225</v>
      </c>
      <c r="E1824">
        <v>198.3</v>
      </c>
      <c r="F1824" s="1"/>
      <c r="H1824">
        <v>1889600.7</v>
      </c>
    </row>
    <row r="1825" spans="1:10">
      <c r="A1825" s="7">
        <v>36368</v>
      </c>
      <c r="B1825" t="s">
        <v>5741</v>
      </c>
      <c r="C1825">
        <v>3</v>
      </c>
      <c r="D1825" t="s">
        <v>6225</v>
      </c>
      <c r="E1825">
        <v>238.95</v>
      </c>
      <c r="F1825" s="1"/>
      <c r="H1825">
        <v>2276954.5499999998</v>
      </c>
    </row>
    <row r="1826" spans="1:10">
      <c r="A1826" s="7">
        <v>36375</v>
      </c>
      <c r="B1826" t="s">
        <v>5741</v>
      </c>
      <c r="C1826">
        <v>1</v>
      </c>
      <c r="D1826" t="s">
        <v>6225</v>
      </c>
      <c r="E1826">
        <v>716.85</v>
      </c>
      <c r="F1826" s="1">
        <v>165.8046968574775</v>
      </c>
      <c r="G1826">
        <v>95.727386363568939</v>
      </c>
      <c r="H1826">
        <v>6830863.6500000004</v>
      </c>
      <c r="I1826">
        <v>1579952.9563549033</v>
      </c>
      <c r="J1826">
        <v>912186.26465844852</v>
      </c>
    </row>
    <row r="1827" spans="1:10">
      <c r="A1827" s="7">
        <v>36375</v>
      </c>
      <c r="B1827" t="s">
        <v>5741</v>
      </c>
      <c r="C1827">
        <v>2</v>
      </c>
      <c r="D1827" t="s">
        <v>6225</v>
      </c>
      <c r="E1827">
        <v>796.5</v>
      </c>
      <c r="F1827" s="1"/>
      <c r="H1827">
        <v>7589848.5</v>
      </c>
    </row>
    <row r="1828" spans="1:10">
      <c r="A1828" s="7">
        <v>36375</v>
      </c>
      <c r="B1828" t="s">
        <v>5741</v>
      </c>
      <c r="C1828">
        <v>3</v>
      </c>
      <c r="D1828" t="s">
        <v>6225</v>
      </c>
      <c r="E1828">
        <v>1035.45</v>
      </c>
      <c r="F1828" s="1"/>
      <c r="H1828">
        <v>9866803.0500000007</v>
      </c>
    </row>
    <row r="1829" spans="1:10">
      <c r="A1829" s="7">
        <v>36382</v>
      </c>
      <c r="B1829" t="s">
        <v>5741</v>
      </c>
      <c r="C1829">
        <v>1</v>
      </c>
      <c r="D1829" t="s">
        <v>6225</v>
      </c>
      <c r="E1829">
        <v>2150.5500000000002</v>
      </c>
      <c r="F1829" s="1">
        <v>400.89620851287697</v>
      </c>
      <c r="G1829">
        <v>231.45753390200986</v>
      </c>
      <c r="H1829">
        <v>20492590.949999999</v>
      </c>
      <c r="I1829">
        <v>3820139.970919203</v>
      </c>
      <c r="J1829">
        <v>2205558.8405522513</v>
      </c>
    </row>
    <row r="1830" spans="1:10">
      <c r="A1830" s="7">
        <v>36382</v>
      </c>
      <c r="B1830" t="s">
        <v>5741</v>
      </c>
      <c r="C1830">
        <v>2</v>
      </c>
      <c r="D1830" t="s">
        <v>6225</v>
      </c>
      <c r="E1830">
        <v>2628.45</v>
      </c>
      <c r="F1830" s="1"/>
      <c r="H1830">
        <v>25046500.050000001</v>
      </c>
    </row>
    <row r="1831" spans="1:10">
      <c r="A1831" s="7">
        <v>36382</v>
      </c>
      <c r="B1831" t="s">
        <v>5741</v>
      </c>
      <c r="C1831">
        <v>3</v>
      </c>
      <c r="D1831" t="s">
        <v>6225</v>
      </c>
      <c r="E1831">
        <v>1831.95</v>
      </c>
      <c r="F1831" s="1"/>
      <c r="H1831">
        <v>17456651.550000001</v>
      </c>
    </row>
    <row r="1832" spans="1:10">
      <c r="A1832" s="7">
        <v>36389</v>
      </c>
      <c r="B1832" t="s">
        <v>5741</v>
      </c>
      <c r="C1832">
        <v>1</v>
      </c>
      <c r="D1832" t="s">
        <v>6225</v>
      </c>
      <c r="E1832">
        <v>2548.8000000000002</v>
      </c>
      <c r="F1832" s="1">
        <v>505.81256656987108</v>
      </c>
      <c r="G1832">
        <v>292.03102146861056</v>
      </c>
      <c r="H1832">
        <v>24287515.199999999</v>
      </c>
      <c r="I1832">
        <v>4819887.9468443003</v>
      </c>
      <c r="J1832">
        <v>2782763.6035743896</v>
      </c>
    </row>
    <row r="1833" spans="1:10">
      <c r="A1833" s="7">
        <v>36389</v>
      </c>
      <c r="B1833" t="s">
        <v>5741</v>
      </c>
      <c r="C1833">
        <v>2</v>
      </c>
      <c r="D1833" t="s">
        <v>6225</v>
      </c>
      <c r="E1833">
        <v>3371.1</v>
      </c>
      <c r="F1833" s="1"/>
      <c r="H1833">
        <v>32123211.900000002</v>
      </c>
    </row>
    <row r="1834" spans="1:10">
      <c r="A1834" s="7">
        <v>36389</v>
      </c>
      <c r="B1834" t="s">
        <v>5741</v>
      </c>
      <c r="C1834">
        <v>3</v>
      </c>
      <c r="D1834" t="s">
        <v>6225</v>
      </c>
      <c r="E1834">
        <v>3470.25</v>
      </c>
      <c r="F1834" s="1"/>
      <c r="H1834">
        <v>33068012.25</v>
      </c>
    </row>
    <row r="1835" spans="1:10">
      <c r="A1835" s="7">
        <v>36307</v>
      </c>
      <c r="B1835" t="s">
        <v>5741</v>
      </c>
      <c r="C1835">
        <v>1</v>
      </c>
      <c r="D1835" t="s">
        <v>6354</v>
      </c>
      <c r="E1835">
        <v>0</v>
      </c>
      <c r="F1835" s="1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7">
        <v>36307</v>
      </c>
      <c r="B1836" t="s">
        <v>5741</v>
      </c>
      <c r="C1836">
        <v>2</v>
      </c>
      <c r="D1836" t="s">
        <v>6354</v>
      </c>
      <c r="E1836">
        <v>0</v>
      </c>
      <c r="F1836" s="1"/>
      <c r="H1836">
        <v>0</v>
      </c>
    </row>
    <row r="1837" spans="1:10">
      <c r="A1837" s="7">
        <v>36307</v>
      </c>
      <c r="B1837" t="s">
        <v>5741</v>
      </c>
      <c r="C1837">
        <v>3</v>
      </c>
      <c r="D1837" t="s">
        <v>6354</v>
      </c>
      <c r="E1837">
        <v>0</v>
      </c>
      <c r="F1837" s="1"/>
      <c r="H1837">
        <v>0</v>
      </c>
    </row>
    <row r="1838" spans="1:10">
      <c r="A1838" s="7">
        <v>36312</v>
      </c>
      <c r="B1838" t="s">
        <v>5741</v>
      </c>
      <c r="C1838">
        <v>1</v>
      </c>
      <c r="D1838" t="s">
        <v>6354</v>
      </c>
      <c r="E1838">
        <v>0</v>
      </c>
      <c r="F1838" s="1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 s="7">
        <v>36312</v>
      </c>
      <c r="B1839" t="s">
        <v>5741</v>
      </c>
      <c r="C1839">
        <v>2</v>
      </c>
      <c r="D1839" t="s">
        <v>6354</v>
      </c>
      <c r="E1839">
        <v>0</v>
      </c>
      <c r="F1839" s="1"/>
      <c r="H1839">
        <v>0</v>
      </c>
    </row>
    <row r="1840" spans="1:10">
      <c r="A1840" s="7">
        <v>36312</v>
      </c>
      <c r="B1840" t="s">
        <v>5741</v>
      </c>
      <c r="C1840">
        <v>3</v>
      </c>
      <c r="D1840" t="s">
        <v>6354</v>
      </c>
      <c r="E1840">
        <v>0</v>
      </c>
      <c r="F1840" s="1"/>
      <c r="H1840">
        <v>0</v>
      </c>
    </row>
    <row r="1841" spans="1:10">
      <c r="A1841" s="7">
        <v>36319</v>
      </c>
      <c r="B1841" t="s">
        <v>5741</v>
      </c>
      <c r="C1841">
        <v>1</v>
      </c>
      <c r="D1841" t="s">
        <v>6354</v>
      </c>
      <c r="E1841">
        <v>0</v>
      </c>
      <c r="F1841" s="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 s="7">
        <v>36319</v>
      </c>
      <c r="B1842" t="s">
        <v>5741</v>
      </c>
      <c r="C1842">
        <v>2</v>
      </c>
      <c r="D1842" t="s">
        <v>6354</v>
      </c>
      <c r="E1842">
        <v>0</v>
      </c>
      <c r="F1842" s="1"/>
      <c r="H1842">
        <v>0</v>
      </c>
    </row>
    <row r="1843" spans="1:10">
      <c r="A1843" s="7">
        <v>36319</v>
      </c>
      <c r="B1843" t="s">
        <v>5741</v>
      </c>
      <c r="C1843">
        <v>3</v>
      </c>
      <c r="D1843" t="s">
        <v>6354</v>
      </c>
      <c r="E1843">
        <v>0</v>
      </c>
      <c r="F1843" s="1"/>
      <c r="H1843">
        <v>0</v>
      </c>
    </row>
    <row r="1844" spans="1:10">
      <c r="A1844" s="7">
        <v>36326</v>
      </c>
      <c r="B1844" t="s">
        <v>5741</v>
      </c>
      <c r="C1844">
        <v>1</v>
      </c>
      <c r="D1844" t="s">
        <v>6354</v>
      </c>
      <c r="E1844">
        <v>0</v>
      </c>
      <c r="F1844" s="1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s="7">
        <v>36326</v>
      </c>
      <c r="B1845" t="s">
        <v>5741</v>
      </c>
      <c r="C1845">
        <v>2</v>
      </c>
      <c r="D1845" t="s">
        <v>6354</v>
      </c>
      <c r="E1845">
        <v>0</v>
      </c>
      <c r="F1845" s="1"/>
      <c r="H1845">
        <v>0</v>
      </c>
    </row>
    <row r="1846" spans="1:10">
      <c r="A1846" s="7">
        <v>36326</v>
      </c>
      <c r="B1846" t="s">
        <v>5741</v>
      </c>
      <c r="C1846">
        <v>3</v>
      </c>
      <c r="D1846" t="s">
        <v>6354</v>
      </c>
      <c r="E1846">
        <v>0</v>
      </c>
      <c r="F1846" s="1"/>
      <c r="H1846">
        <v>0</v>
      </c>
    </row>
    <row r="1847" spans="1:10">
      <c r="A1847" s="7">
        <v>36333</v>
      </c>
      <c r="B1847" t="s">
        <v>5741</v>
      </c>
      <c r="C1847">
        <v>1</v>
      </c>
      <c r="D1847" t="s">
        <v>6354</v>
      </c>
      <c r="E1847">
        <v>79.650000000000006</v>
      </c>
      <c r="F1847" s="1">
        <v>45.985948940953683</v>
      </c>
      <c r="G1847">
        <v>26.55</v>
      </c>
      <c r="H1847">
        <v>6728831.9999999991</v>
      </c>
      <c r="I1847">
        <v>3884892.9665317675</v>
      </c>
      <c r="J1847">
        <v>2242944</v>
      </c>
    </row>
    <row r="1848" spans="1:10">
      <c r="A1848" s="7">
        <v>36333</v>
      </c>
      <c r="B1848" t="s">
        <v>5741</v>
      </c>
      <c r="C1848">
        <v>2</v>
      </c>
      <c r="D1848" t="s">
        <v>6354</v>
      </c>
      <c r="E1848">
        <v>0</v>
      </c>
      <c r="F1848" s="1"/>
      <c r="H1848">
        <v>0</v>
      </c>
    </row>
    <row r="1849" spans="1:10">
      <c r="A1849" s="7">
        <v>36333</v>
      </c>
      <c r="B1849" t="s">
        <v>5741</v>
      </c>
      <c r="C1849">
        <v>3</v>
      </c>
      <c r="D1849" t="s">
        <v>6354</v>
      </c>
      <c r="E1849">
        <v>79.650000000000006</v>
      </c>
      <c r="F1849" s="1"/>
      <c r="H1849">
        <v>6728831.9999999991</v>
      </c>
    </row>
    <row r="1850" spans="1:10">
      <c r="A1850" s="7">
        <v>36340</v>
      </c>
      <c r="B1850" t="s">
        <v>5741</v>
      </c>
      <c r="C1850">
        <v>1</v>
      </c>
      <c r="D1850" t="s">
        <v>6354</v>
      </c>
      <c r="E1850">
        <v>297.45</v>
      </c>
      <c r="F1850" s="1">
        <v>206.39718384706705</v>
      </c>
      <c r="G1850">
        <v>119.16346965408485</v>
      </c>
      <c r="H1850">
        <v>25128576</v>
      </c>
      <c r="I1850">
        <v>17436434.091400221</v>
      </c>
      <c r="J1850">
        <v>10066929.916377086</v>
      </c>
    </row>
    <row r="1851" spans="1:10">
      <c r="A1851" s="7">
        <v>36340</v>
      </c>
      <c r="B1851" t="s">
        <v>5741</v>
      </c>
      <c r="C1851">
        <v>2</v>
      </c>
      <c r="D1851" t="s">
        <v>6354</v>
      </c>
      <c r="E1851">
        <v>396.6</v>
      </c>
      <c r="F1851" s="1"/>
      <c r="H1851">
        <v>33504767.999999996</v>
      </c>
    </row>
    <row r="1852" spans="1:10">
      <c r="A1852" s="7">
        <v>36340</v>
      </c>
      <c r="B1852" t="s">
        <v>5741</v>
      </c>
      <c r="C1852">
        <v>3</v>
      </c>
      <c r="D1852" t="s">
        <v>6354</v>
      </c>
      <c r="E1852">
        <v>0</v>
      </c>
      <c r="F1852" s="1"/>
      <c r="H1852">
        <v>0</v>
      </c>
    </row>
    <row r="1853" spans="1:10">
      <c r="A1853" s="7">
        <v>36347</v>
      </c>
      <c r="B1853" t="s">
        <v>5741</v>
      </c>
      <c r="C1853">
        <v>1</v>
      </c>
      <c r="D1853" t="s">
        <v>6354</v>
      </c>
      <c r="E1853">
        <v>557.54999999999995</v>
      </c>
      <c r="F1853" s="1">
        <v>91.971897881907424</v>
      </c>
      <c r="G1853">
        <v>53.1</v>
      </c>
      <c r="H1853">
        <v>47101824.000000007</v>
      </c>
      <c r="I1853">
        <v>7769785.9330636002</v>
      </c>
      <c r="J1853">
        <v>4485888.0000000373</v>
      </c>
    </row>
    <row r="1854" spans="1:10">
      <c r="A1854" s="7">
        <v>36347</v>
      </c>
      <c r="B1854" t="s">
        <v>5741</v>
      </c>
      <c r="C1854">
        <v>2</v>
      </c>
      <c r="D1854" t="s">
        <v>6354</v>
      </c>
      <c r="E1854">
        <v>398.25</v>
      </c>
      <c r="F1854" s="1"/>
      <c r="H1854">
        <v>33644160</v>
      </c>
    </row>
    <row r="1855" spans="1:10">
      <c r="A1855" s="7">
        <v>36347</v>
      </c>
      <c r="B1855" t="s">
        <v>5741</v>
      </c>
      <c r="C1855">
        <v>3</v>
      </c>
      <c r="D1855" t="s">
        <v>6354</v>
      </c>
      <c r="E1855">
        <v>557.54999999999995</v>
      </c>
      <c r="F1855" s="1"/>
      <c r="H1855">
        <v>47101824.000000007</v>
      </c>
    </row>
    <row r="1856" spans="1:10">
      <c r="A1856" s="7">
        <v>36354</v>
      </c>
      <c r="B1856" t="s">
        <v>5741</v>
      </c>
      <c r="C1856">
        <v>1</v>
      </c>
      <c r="D1856" t="s">
        <v>6354</v>
      </c>
      <c r="E1856">
        <v>495.75</v>
      </c>
      <c r="F1856" s="1">
        <v>375.37584165739804</v>
      </c>
      <c r="G1856">
        <v>216.72334322818111</v>
      </c>
      <c r="H1856">
        <v>41880960</v>
      </c>
      <c r="I1856">
        <v>31711751.103216957</v>
      </c>
      <c r="J1856">
        <v>18308788.035916723</v>
      </c>
    </row>
    <row r="1857" spans="1:10">
      <c r="A1857" s="7">
        <v>36354</v>
      </c>
      <c r="B1857" t="s">
        <v>5741</v>
      </c>
      <c r="C1857">
        <v>2</v>
      </c>
      <c r="D1857" t="s">
        <v>6354</v>
      </c>
      <c r="E1857">
        <v>1090.6500000000001</v>
      </c>
      <c r="F1857" s="1"/>
      <c r="H1857">
        <v>92138111.999999985</v>
      </c>
    </row>
    <row r="1858" spans="1:10">
      <c r="A1858" s="7">
        <v>36354</v>
      </c>
      <c r="B1858" t="s">
        <v>5741</v>
      </c>
      <c r="C1858">
        <v>3</v>
      </c>
      <c r="D1858" t="s">
        <v>6354</v>
      </c>
      <c r="E1858">
        <v>1189.8</v>
      </c>
      <c r="F1858" s="1"/>
      <c r="H1858">
        <v>100514304</v>
      </c>
    </row>
    <row r="1859" spans="1:10">
      <c r="A1859" s="7">
        <v>36361</v>
      </c>
      <c r="B1859" t="s">
        <v>5741</v>
      </c>
      <c r="C1859">
        <v>1</v>
      </c>
      <c r="D1859" t="s">
        <v>6354</v>
      </c>
      <c r="E1859">
        <v>159.30000000000001</v>
      </c>
      <c r="F1859" s="1">
        <v>565.09183545685732</v>
      </c>
      <c r="G1859">
        <v>326.2559233178763</v>
      </c>
      <c r="H1859">
        <v>7224254.9999999991</v>
      </c>
      <c r="I1859">
        <v>25626914.737968478</v>
      </c>
      <c r="J1859">
        <v>14795706.122465689</v>
      </c>
    </row>
    <row r="1860" spans="1:10">
      <c r="A1860" s="7">
        <v>36361</v>
      </c>
      <c r="B1860" t="s">
        <v>5741</v>
      </c>
      <c r="C1860">
        <v>2</v>
      </c>
      <c r="D1860" t="s">
        <v>6354</v>
      </c>
      <c r="E1860">
        <v>694.05</v>
      </c>
      <c r="F1860" s="1"/>
      <c r="H1860">
        <v>31475167.500000004</v>
      </c>
    </row>
    <row r="1861" spans="1:10">
      <c r="A1861" s="7">
        <v>36361</v>
      </c>
      <c r="B1861" t="s">
        <v>5741</v>
      </c>
      <c r="C1861">
        <v>3</v>
      </c>
      <c r="D1861" t="s">
        <v>6354</v>
      </c>
      <c r="E1861">
        <v>1288.95</v>
      </c>
      <c r="F1861" s="1"/>
      <c r="H1861">
        <v>58453882.499999993</v>
      </c>
    </row>
    <row r="1862" spans="1:10">
      <c r="A1862" s="7">
        <v>36368</v>
      </c>
      <c r="B1862" t="s">
        <v>5741</v>
      </c>
      <c r="C1862">
        <v>1</v>
      </c>
      <c r="D1862" t="s">
        <v>6354</v>
      </c>
      <c r="E1862">
        <v>398.25</v>
      </c>
      <c r="F1862" s="1">
        <v>263.88589863802878</v>
      </c>
      <c r="G1862">
        <v>152.35459461401223</v>
      </c>
      <c r="H1862">
        <v>18060637.5</v>
      </c>
      <c r="I1862">
        <v>11967225.503234604</v>
      </c>
      <c r="J1862">
        <v>6909280.8657454541</v>
      </c>
    </row>
    <row r="1863" spans="1:10">
      <c r="A1863" s="7">
        <v>36368</v>
      </c>
      <c r="B1863" t="s">
        <v>5741</v>
      </c>
      <c r="C1863">
        <v>2</v>
      </c>
      <c r="D1863" t="s">
        <v>6354</v>
      </c>
      <c r="E1863">
        <v>297.45</v>
      </c>
      <c r="F1863" s="1"/>
      <c r="H1863">
        <v>13489357.5</v>
      </c>
    </row>
    <row r="1864" spans="1:10">
      <c r="A1864" s="7">
        <v>36368</v>
      </c>
      <c r="B1864" t="s">
        <v>5741</v>
      </c>
      <c r="C1864">
        <v>3</v>
      </c>
      <c r="D1864" t="s">
        <v>6354</v>
      </c>
      <c r="E1864">
        <v>796.5</v>
      </c>
      <c r="F1864" s="1"/>
      <c r="H1864">
        <v>36121275</v>
      </c>
    </row>
    <row r="1865" spans="1:10">
      <c r="A1865" s="7">
        <v>36375</v>
      </c>
      <c r="B1865" t="s">
        <v>5741</v>
      </c>
      <c r="C1865">
        <v>1</v>
      </c>
      <c r="D1865" t="s">
        <v>6354</v>
      </c>
      <c r="E1865">
        <v>1354.05</v>
      </c>
      <c r="F1865" s="1">
        <v>331.60939371495499</v>
      </c>
      <c r="G1865">
        <v>191.45477272713788</v>
      </c>
      <c r="H1865">
        <v>61408875.600000001</v>
      </c>
      <c r="I1865">
        <v>15039149.223760637</v>
      </c>
      <c r="J1865">
        <v>8682856.8527211547</v>
      </c>
    </row>
    <row r="1866" spans="1:10">
      <c r="A1866" s="7">
        <v>36375</v>
      </c>
      <c r="B1866" t="s">
        <v>5741</v>
      </c>
      <c r="C1866">
        <v>2</v>
      </c>
      <c r="D1866" t="s">
        <v>6354</v>
      </c>
      <c r="E1866">
        <v>1991.25</v>
      </c>
      <c r="F1866" s="1"/>
      <c r="H1866">
        <v>90307170</v>
      </c>
    </row>
    <row r="1867" spans="1:10">
      <c r="A1867" s="7">
        <v>36375</v>
      </c>
      <c r="B1867" t="s">
        <v>5741</v>
      </c>
      <c r="C1867">
        <v>3</v>
      </c>
      <c r="D1867" t="s">
        <v>6354</v>
      </c>
      <c r="E1867">
        <v>1831.95</v>
      </c>
      <c r="F1867" s="1"/>
      <c r="H1867">
        <v>83082596.400000006</v>
      </c>
    </row>
    <row r="1868" spans="1:10">
      <c r="A1868" s="7">
        <v>36382</v>
      </c>
      <c r="B1868" t="s">
        <v>5741</v>
      </c>
      <c r="C1868">
        <v>1</v>
      </c>
      <c r="D1868" t="s">
        <v>6354</v>
      </c>
      <c r="E1868">
        <v>477.9</v>
      </c>
      <c r="F1868" s="1">
        <v>365.00215410323267</v>
      </c>
      <c r="G1868">
        <v>210.73409192629467</v>
      </c>
      <c r="H1868">
        <v>21673720.800000001</v>
      </c>
      <c r="I1868">
        <v>16553577.692889808</v>
      </c>
      <c r="J1868">
        <v>9557212.5370413158</v>
      </c>
    </row>
    <row r="1869" spans="1:10">
      <c r="A1869" s="7">
        <v>36382</v>
      </c>
      <c r="B1869" t="s">
        <v>5741</v>
      </c>
      <c r="C1869">
        <v>2</v>
      </c>
      <c r="D1869" t="s">
        <v>6354</v>
      </c>
      <c r="E1869">
        <v>1194.75</v>
      </c>
      <c r="F1869" s="1"/>
      <c r="H1869">
        <v>54184302</v>
      </c>
    </row>
    <row r="1870" spans="1:10">
      <c r="A1870" s="7">
        <v>36382</v>
      </c>
      <c r="B1870" t="s">
        <v>5741</v>
      </c>
      <c r="C1870">
        <v>3</v>
      </c>
      <c r="D1870" t="s">
        <v>6354</v>
      </c>
      <c r="E1870">
        <v>716.85</v>
      </c>
      <c r="F1870" s="1"/>
      <c r="H1870">
        <v>32510581.199999999</v>
      </c>
    </row>
    <row r="1871" spans="1:10">
      <c r="A1871" s="7">
        <v>36389</v>
      </c>
      <c r="B1871" t="s">
        <v>5741</v>
      </c>
      <c r="C1871">
        <v>1</v>
      </c>
      <c r="D1871" t="s">
        <v>6354</v>
      </c>
      <c r="E1871">
        <v>876.15</v>
      </c>
      <c r="F1871" s="1">
        <v>297.59701359388669</v>
      </c>
      <c r="G1871">
        <v>171.81771590845921</v>
      </c>
      <c r="H1871">
        <v>39735154.799999997</v>
      </c>
      <c r="I1871">
        <v>13496619.760509951</v>
      </c>
      <c r="J1871">
        <v>7792277.0518804435</v>
      </c>
    </row>
    <row r="1872" spans="1:10">
      <c r="A1872" s="7">
        <v>36389</v>
      </c>
      <c r="B1872" t="s">
        <v>5741</v>
      </c>
      <c r="C1872">
        <v>2</v>
      </c>
      <c r="D1872" t="s">
        <v>6354</v>
      </c>
      <c r="E1872">
        <v>594.9</v>
      </c>
      <c r="F1872" s="1"/>
      <c r="H1872">
        <v>26979904.800000001</v>
      </c>
    </row>
    <row r="1873" spans="1:10">
      <c r="A1873" s="7">
        <v>36389</v>
      </c>
      <c r="B1873" t="s">
        <v>5741</v>
      </c>
      <c r="C1873">
        <v>3</v>
      </c>
      <c r="D1873" t="s">
        <v>6354</v>
      </c>
      <c r="E1873">
        <v>1189.8</v>
      </c>
      <c r="F1873" s="1"/>
      <c r="H1873">
        <v>53959809.600000001</v>
      </c>
    </row>
    <row r="1874" spans="1:10">
      <c r="A1874" s="7">
        <v>36307</v>
      </c>
      <c r="B1874" t="s">
        <v>5741</v>
      </c>
      <c r="C1874">
        <v>1</v>
      </c>
      <c r="D1874" t="s">
        <v>6501</v>
      </c>
      <c r="E1874">
        <v>79.650000000000006</v>
      </c>
      <c r="F1874" s="1">
        <v>45.985948940953683</v>
      </c>
      <c r="G1874">
        <v>26.55</v>
      </c>
      <c r="H1874">
        <v>132776.54999999999</v>
      </c>
      <c r="I1874">
        <v>76658.576884569804</v>
      </c>
      <c r="J1874">
        <v>44258.85</v>
      </c>
    </row>
    <row r="1875" spans="1:10">
      <c r="A1875" s="7">
        <v>36307</v>
      </c>
      <c r="B1875" t="s">
        <v>5741</v>
      </c>
      <c r="C1875">
        <v>2</v>
      </c>
      <c r="D1875" t="s">
        <v>6501</v>
      </c>
      <c r="E1875">
        <v>0</v>
      </c>
      <c r="F1875" s="1"/>
      <c r="H1875">
        <v>0</v>
      </c>
    </row>
    <row r="1876" spans="1:10">
      <c r="A1876" s="7">
        <v>36307</v>
      </c>
      <c r="B1876" t="s">
        <v>5741</v>
      </c>
      <c r="C1876">
        <v>3</v>
      </c>
      <c r="D1876" t="s">
        <v>6501</v>
      </c>
      <c r="E1876">
        <v>0</v>
      </c>
      <c r="F1876" s="1"/>
      <c r="H1876">
        <v>0</v>
      </c>
    </row>
    <row r="1877" spans="1:10">
      <c r="A1877" s="7">
        <v>36312</v>
      </c>
      <c r="B1877" t="s">
        <v>5741</v>
      </c>
      <c r="C1877">
        <v>1</v>
      </c>
      <c r="D1877" t="s">
        <v>6501</v>
      </c>
      <c r="E1877">
        <v>0</v>
      </c>
      <c r="F1877" s="1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7">
        <v>36312</v>
      </c>
      <c r="B1878" t="s">
        <v>5741</v>
      </c>
      <c r="C1878">
        <v>2</v>
      </c>
      <c r="D1878" t="s">
        <v>6501</v>
      </c>
      <c r="E1878">
        <v>0</v>
      </c>
      <c r="F1878" s="1"/>
      <c r="H1878">
        <v>0</v>
      </c>
    </row>
    <row r="1879" spans="1:10">
      <c r="A1879" s="7">
        <v>36312</v>
      </c>
      <c r="B1879" t="s">
        <v>5741</v>
      </c>
      <c r="C1879">
        <v>3</v>
      </c>
      <c r="D1879" t="s">
        <v>6501</v>
      </c>
      <c r="E1879">
        <v>0</v>
      </c>
      <c r="F1879" s="1"/>
      <c r="H1879">
        <v>0</v>
      </c>
    </row>
    <row r="1880" spans="1:10">
      <c r="A1880" s="7">
        <v>36319</v>
      </c>
      <c r="B1880" t="s">
        <v>5741</v>
      </c>
      <c r="C1880">
        <v>1</v>
      </c>
      <c r="D1880" t="s">
        <v>6501</v>
      </c>
      <c r="E1880">
        <v>0</v>
      </c>
      <c r="F1880" s="1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7">
        <v>36319</v>
      </c>
      <c r="B1881" t="s">
        <v>5741</v>
      </c>
      <c r="C1881">
        <v>2</v>
      </c>
      <c r="D1881" t="s">
        <v>6501</v>
      </c>
      <c r="E1881">
        <v>0</v>
      </c>
      <c r="F1881" s="1"/>
      <c r="H1881">
        <v>0</v>
      </c>
    </row>
    <row r="1882" spans="1:10">
      <c r="A1882" s="7">
        <v>36319</v>
      </c>
      <c r="B1882" t="s">
        <v>5741</v>
      </c>
      <c r="C1882">
        <v>3</v>
      </c>
      <c r="D1882" t="s">
        <v>6501</v>
      </c>
      <c r="E1882">
        <v>0</v>
      </c>
      <c r="F1882" s="1"/>
      <c r="H1882">
        <v>0</v>
      </c>
    </row>
    <row r="1883" spans="1:10">
      <c r="A1883" s="7">
        <v>36326</v>
      </c>
      <c r="B1883" t="s">
        <v>5741</v>
      </c>
      <c r="C1883">
        <v>1</v>
      </c>
      <c r="D1883" t="s">
        <v>6501</v>
      </c>
      <c r="E1883">
        <v>0</v>
      </c>
      <c r="F1883" s="1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 s="7">
        <v>36326</v>
      </c>
      <c r="B1884" t="s">
        <v>5741</v>
      </c>
      <c r="C1884">
        <v>2</v>
      </c>
      <c r="D1884" t="s">
        <v>6501</v>
      </c>
      <c r="E1884">
        <v>0</v>
      </c>
      <c r="F1884" s="1"/>
      <c r="H1884">
        <v>0</v>
      </c>
    </row>
    <row r="1885" spans="1:10">
      <c r="A1885" s="7">
        <v>36326</v>
      </c>
      <c r="B1885" t="s">
        <v>5741</v>
      </c>
      <c r="C1885">
        <v>3</v>
      </c>
      <c r="D1885" t="s">
        <v>6501</v>
      </c>
      <c r="E1885">
        <v>0</v>
      </c>
      <c r="F1885" s="1"/>
      <c r="H1885">
        <v>0</v>
      </c>
    </row>
    <row r="1886" spans="1:10">
      <c r="A1886" s="7">
        <v>36333</v>
      </c>
      <c r="B1886" t="s">
        <v>5741</v>
      </c>
      <c r="C1886">
        <v>1</v>
      </c>
      <c r="D1886" t="s">
        <v>6501</v>
      </c>
      <c r="E1886">
        <v>159.30000000000001</v>
      </c>
      <c r="F1886" s="1">
        <v>79.650000000000006</v>
      </c>
      <c r="G1886">
        <v>45.985948940953705</v>
      </c>
      <c r="H1886">
        <v>265553.09999999998</v>
      </c>
      <c r="I1886">
        <v>132776.54999999999</v>
      </c>
      <c r="J1886">
        <v>76658.576884569819</v>
      </c>
    </row>
    <row r="1887" spans="1:10">
      <c r="A1887" s="7">
        <v>36333</v>
      </c>
      <c r="B1887" t="s">
        <v>5741</v>
      </c>
      <c r="C1887">
        <v>2</v>
      </c>
      <c r="D1887" t="s">
        <v>6501</v>
      </c>
      <c r="E1887">
        <v>79.650000000000006</v>
      </c>
      <c r="F1887" s="1"/>
      <c r="H1887">
        <v>132776.54999999999</v>
      </c>
    </row>
    <row r="1888" spans="1:10">
      <c r="A1888" s="7">
        <v>36333</v>
      </c>
      <c r="B1888" t="s">
        <v>5741</v>
      </c>
      <c r="C1888">
        <v>3</v>
      </c>
      <c r="D1888" t="s">
        <v>6501</v>
      </c>
      <c r="E1888">
        <v>238.95</v>
      </c>
      <c r="F1888" s="1"/>
      <c r="H1888">
        <v>398329.65</v>
      </c>
    </row>
    <row r="1889" spans="1:10">
      <c r="A1889" s="7">
        <v>36340</v>
      </c>
      <c r="B1889" t="s">
        <v>5741</v>
      </c>
      <c r="C1889">
        <v>1</v>
      </c>
      <c r="D1889" t="s">
        <v>6501</v>
      </c>
      <c r="E1889">
        <v>0</v>
      </c>
      <c r="F1889" s="1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7">
        <v>36340</v>
      </c>
      <c r="B1890" t="s">
        <v>5741</v>
      </c>
      <c r="C1890">
        <v>2</v>
      </c>
      <c r="D1890" t="s">
        <v>6501</v>
      </c>
      <c r="E1890">
        <v>0</v>
      </c>
      <c r="F1890" s="1"/>
      <c r="H1890">
        <v>0</v>
      </c>
    </row>
    <row r="1891" spans="1:10">
      <c r="A1891" s="7">
        <v>36340</v>
      </c>
      <c r="B1891" t="s">
        <v>5741</v>
      </c>
      <c r="C1891">
        <v>3</v>
      </c>
      <c r="D1891" t="s">
        <v>6501</v>
      </c>
      <c r="E1891">
        <v>0</v>
      </c>
      <c r="F1891" s="1"/>
      <c r="H1891">
        <v>0</v>
      </c>
    </row>
    <row r="1892" spans="1:10">
      <c r="A1892" s="7">
        <v>36347</v>
      </c>
      <c r="B1892" t="s">
        <v>5741</v>
      </c>
      <c r="C1892">
        <v>1</v>
      </c>
      <c r="D1892" t="s">
        <v>6501</v>
      </c>
      <c r="E1892">
        <v>0</v>
      </c>
      <c r="F1892" s="1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 s="7">
        <v>36347</v>
      </c>
      <c r="B1893" t="s">
        <v>5741</v>
      </c>
      <c r="C1893">
        <v>2</v>
      </c>
      <c r="D1893" t="s">
        <v>6501</v>
      </c>
      <c r="E1893">
        <v>0</v>
      </c>
      <c r="F1893" s="1"/>
      <c r="H1893">
        <v>0</v>
      </c>
    </row>
    <row r="1894" spans="1:10">
      <c r="A1894" s="7">
        <v>36347</v>
      </c>
      <c r="B1894" t="s">
        <v>5741</v>
      </c>
      <c r="C1894">
        <v>3</v>
      </c>
      <c r="D1894" t="s">
        <v>6501</v>
      </c>
      <c r="E1894">
        <v>0</v>
      </c>
      <c r="F1894" s="1"/>
      <c r="H1894">
        <v>0</v>
      </c>
    </row>
    <row r="1895" spans="1:10">
      <c r="A1895" s="7">
        <v>36354</v>
      </c>
      <c r="B1895" t="s">
        <v>5741</v>
      </c>
      <c r="C1895">
        <v>1</v>
      </c>
      <c r="D1895" t="s">
        <v>6501</v>
      </c>
      <c r="E1895">
        <v>0</v>
      </c>
      <c r="F1895" s="1">
        <v>114.48855838030278</v>
      </c>
      <c r="G1895">
        <v>66.099999999999994</v>
      </c>
      <c r="H1895">
        <v>0</v>
      </c>
      <c r="I1895">
        <v>190852.42681996472</v>
      </c>
      <c r="J1895">
        <v>110188.7</v>
      </c>
    </row>
    <row r="1896" spans="1:10">
      <c r="A1896" s="7">
        <v>36354</v>
      </c>
      <c r="B1896" t="s">
        <v>5741</v>
      </c>
      <c r="C1896">
        <v>2</v>
      </c>
      <c r="D1896" t="s">
        <v>6501</v>
      </c>
      <c r="E1896">
        <v>0</v>
      </c>
      <c r="F1896" s="1"/>
      <c r="H1896">
        <v>0</v>
      </c>
    </row>
    <row r="1897" spans="1:10">
      <c r="A1897" s="7">
        <v>36354</v>
      </c>
      <c r="B1897" t="s">
        <v>5741</v>
      </c>
      <c r="C1897">
        <v>3</v>
      </c>
      <c r="D1897" t="s">
        <v>6501</v>
      </c>
      <c r="E1897">
        <v>198.3</v>
      </c>
      <c r="F1897" s="1"/>
      <c r="H1897">
        <v>330566.09999999998</v>
      </c>
    </row>
    <row r="1898" spans="1:10">
      <c r="A1898" s="7">
        <v>36361</v>
      </c>
      <c r="B1898" t="s">
        <v>5741</v>
      </c>
      <c r="C1898">
        <v>1</v>
      </c>
      <c r="D1898" t="s">
        <v>6501</v>
      </c>
      <c r="E1898">
        <v>79.650000000000006</v>
      </c>
      <c r="F1898" s="1">
        <v>45.985948940953683</v>
      </c>
      <c r="G1898">
        <v>26.55</v>
      </c>
      <c r="H1898">
        <v>132776.54999999999</v>
      </c>
      <c r="I1898">
        <v>76658.576884569804</v>
      </c>
      <c r="J1898">
        <v>44258.85</v>
      </c>
    </row>
    <row r="1899" spans="1:10">
      <c r="A1899" s="7">
        <v>36361</v>
      </c>
      <c r="B1899" t="s">
        <v>5741</v>
      </c>
      <c r="C1899">
        <v>2</v>
      </c>
      <c r="D1899" t="s">
        <v>6501</v>
      </c>
      <c r="E1899">
        <v>0</v>
      </c>
      <c r="F1899" s="1"/>
      <c r="H1899">
        <v>0</v>
      </c>
    </row>
    <row r="1900" spans="1:10">
      <c r="A1900" s="7">
        <v>36361</v>
      </c>
      <c r="B1900" t="s">
        <v>5741</v>
      </c>
      <c r="C1900">
        <v>3</v>
      </c>
      <c r="D1900" t="s">
        <v>6501</v>
      </c>
      <c r="E1900">
        <v>0</v>
      </c>
      <c r="F1900" s="1"/>
      <c r="H1900">
        <v>0</v>
      </c>
    </row>
    <row r="1901" spans="1:10">
      <c r="A1901" s="7">
        <v>36368</v>
      </c>
      <c r="B1901" t="s">
        <v>5741</v>
      </c>
      <c r="C1901">
        <v>1</v>
      </c>
      <c r="D1901" t="s">
        <v>6501</v>
      </c>
      <c r="E1901">
        <v>0</v>
      </c>
      <c r="F1901" s="1">
        <v>91.971897881907367</v>
      </c>
      <c r="G1901">
        <v>53.1</v>
      </c>
      <c r="H1901">
        <v>0</v>
      </c>
      <c r="I1901">
        <v>153317.15376913961</v>
      </c>
      <c r="J1901">
        <v>88517.7</v>
      </c>
    </row>
    <row r="1902" spans="1:10">
      <c r="A1902" s="7">
        <v>36368</v>
      </c>
      <c r="B1902" t="s">
        <v>5741</v>
      </c>
      <c r="C1902">
        <v>2</v>
      </c>
      <c r="D1902" t="s">
        <v>6501</v>
      </c>
      <c r="E1902">
        <v>0</v>
      </c>
      <c r="F1902" s="1"/>
      <c r="H1902">
        <v>0</v>
      </c>
    </row>
    <row r="1903" spans="1:10">
      <c r="A1903" s="7">
        <v>36368</v>
      </c>
      <c r="B1903" t="s">
        <v>5741</v>
      </c>
      <c r="C1903">
        <v>3</v>
      </c>
      <c r="D1903" t="s">
        <v>6501</v>
      </c>
      <c r="E1903">
        <v>159.30000000000001</v>
      </c>
      <c r="F1903" s="1"/>
      <c r="H1903">
        <v>265553.09999999998</v>
      </c>
    </row>
    <row r="1904" spans="1:10">
      <c r="A1904" s="7">
        <v>36375</v>
      </c>
      <c r="B1904" t="s">
        <v>5741</v>
      </c>
      <c r="C1904">
        <v>1</v>
      </c>
      <c r="D1904" t="s">
        <v>6501</v>
      </c>
      <c r="E1904">
        <v>0</v>
      </c>
      <c r="F1904" s="1">
        <v>79.650000000000006</v>
      </c>
      <c r="G1904">
        <v>45.985948940953691</v>
      </c>
      <c r="H1904">
        <v>0</v>
      </c>
      <c r="I1904">
        <v>132776.54999999999</v>
      </c>
      <c r="J1904">
        <v>76658.576884569804</v>
      </c>
    </row>
    <row r="1905" spans="1:10">
      <c r="A1905" s="7">
        <v>36375</v>
      </c>
      <c r="B1905" t="s">
        <v>5741</v>
      </c>
      <c r="C1905">
        <v>2</v>
      </c>
      <c r="D1905" t="s">
        <v>6501</v>
      </c>
      <c r="E1905">
        <v>159.30000000000001</v>
      </c>
      <c r="F1905" s="1"/>
      <c r="H1905">
        <v>265553.09999999998</v>
      </c>
    </row>
    <row r="1906" spans="1:10">
      <c r="A1906" s="7">
        <v>36375</v>
      </c>
      <c r="B1906" t="s">
        <v>5741</v>
      </c>
      <c r="C1906">
        <v>3</v>
      </c>
      <c r="D1906" t="s">
        <v>6501</v>
      </c>
      <c r="E1906">
        <v>79.650000000000006</v>
      </c>
      <c r="F1906" s="1"/>
      <c r="H1906">
        <v>132776.54999999999</v>
      </c>
    </row>
    <row r="1907" spans="1:10">
      <c r="A1907" s="7">
        <v>36382</v>
      </c>
      <c r="B1907" t="s">
        <v>5741</v>
      </c>
      <c r="C1907">
        <v>1</v>
      </c>
      <c r="D1907" t="s">
        <v>6501</v>
      </c>
      <c r="E1907">
        <v>79.650000000000006</v>
      </c>
      <c r="F1907" s="1">
        <v>200.44810425643843</v>
      </c>
      <c r="G1907">
        <v>115.7287669510049</v>
      </c>
      <c r="H1907">
        <v>132776.54999999999</v>
      </c>
      <c r="I1907">
        <v>334146.98979548283</v>
      </c>
      <c r="J1907">
        <v>192919.85450732516</v>
      </c>
    </row>
    <row r="1908" spans="1:10">
      <c r="A1908" s="7">
        <v>36382</v>
      </c>
      <c r="B1908" t="s">
        <v>5741</v>
      </c>
      <c r="C1908">
        <v>2</v>
      </c>
      <c r="D1908" t="s">
        <v>6501</v>
      </c>
      <c r="E1908">
        <v>318.60000000000002</v>
      </c>
      <c r="F1908" s="1"/>
      <c r="H1908">
        <v>531106.19999999995</v>
      </c>
    </row>
    <row r="1909" spans="1:10">
      <c r="A1909" s="7">
        <v>36382</v>
      </c>
      <c r="B1909" t="s">
        <v>5741</v>
      </c>
      <c r="C1909">
        <v>3</v>
      </c>
      <c r="D1909" t="s">
        <v>6501</v>
      </c>
      <c r="E1909">
        <v>477.9</v>
      </c>
      <c r="F1909" s="1"/>
      <c r="H1909">
        <v>796659.3</v>
      </c>
    </row>
    <row r="1910" spans="1:10">
      <c r="A1910" s="7">
        <v>36389</v>
      </c>
      <c r="B1910" t="s">
        <v>5741</v>
      </c>
      <c r="C1910">
        <v>1</v>
      </c>
      <c r="D1910" t="s">
        <v>6501</v>
      </c>
      <c r="E1910">
        <v>716.85</v>
      </c>
      <c r="F1910" s="1">
        <v>261.65405118209048</v>
      </c>
      <c r="G1910">
        <v>151.06603688453606</v>
      </c>
      <c r="H1910">
        <v>1194988.95</v>
      </c>
      <c r="I1910">
        <v>436177.30332054471</v>
      </c>
      <c r="J1910">
        <v>251827.08348652156</v>
      </c>
    </row>
    <row r="1911" spans="1:10">
      <c r="A1911" s="7">
        <v>36389</v>
      </c>
      <c r="B1911" t="s">
        <v>5741</v>
      </c>
      <c r="C1911">
        <v>2</v>
      </c>
      <c r="D1911" t="s">
        <v>6501</v>
      </c>
      <c r="E1911">
        <v>396.6</v>
      </c>
      <c r="F1911" s="1"/>
      <c r="H1911">
        <v>661132.19999999995</v>
      </c>
    </row>
    <row r="1912" spans="1:10">
      <c r="A1912" s="7">
        <v>36389</v>
      </c>
      <c r="B1912" t="s">
        <v>5741</v>
      </c>
      <c r="C1912">
        <v>3</v>
      </c>
      <c r="D1912" t="s">
        <v>6501</v>
      </c>
      <c r="E1912">
        <v>198.3</v>
      </c>
      <c r="F1912" s="1"/>
      <c r="H1912">
        <v>330566.09999999998</v>
      </c>
    </row>
    <row r="1913" spans="1:10">
      <c r="A1913" s="7">
        <v>36307</v>
      </c>
      <c r="B1913" t="s">
        <v>5741</v>
      </c>
      <c r="C1913">
        <v>1</v>
      </c>
      <c r="D1913" t="s">
        <v>6505</v>
      </c>
      <c r="E1913">
        <v>79.650000000000006</v>
      </c>
      <c r="F1913" s="1">
        <v>45.985948940953683</v>
      </c>
      <c r="G1913">
        <v>26.55</v>
      </c>
      <c r="H1913">
        <v>19432210.499999996</v>
      </c>
      <c r="I1913">
        <v>11219191.963124469</v>
      </c>
      <c r="J1913">
        <v>6477403.4999999981</v>
      </c>
    </row>
    <row r="1914" spans="1:10">
      <c r="A1914" s="7">
        <v>36307</v>
      </c>
      <c r="B1914" t="s">
        <v>5741</v>
      </c>
      <c r="C1914">
        <v>2</v>
      </c>
      <c r="D1914" t="s">
        <v>6505</v>
      </c>
      <c r="E1914">
        <v>0</v>
      </c>
      <c r="F1914" s="1"/>
      <c r="H1914">
        <v>0</v>
      </c>
    </row>
    <row r="1915" spans="1:10">
      <c r="A1915" s="7">
        <v>36307</v>
      </c>
      <c r="B1915" t="s">
        <v>5741</v>
      </c>
      <c r="C1915">
        <v>3</v>
      </c>
      <c r="D1915" t="s">
        <v>6505</v>
      </c>
      <c r="E1915">
        <v>0</v>
      </c>
      <c r="F1915" s="1"/>
      <c r="H1915">
        <v>0</v>
      </c>
    </row>
    <row r="1916" spans="1:10">
      <c r="A1916" s="7">
        <v>36312</v>
      </c>
      <c r="B1916" t="s">
        <v>5741</v>
      </c>
      <c r="C1916">
        <v>1</v>
      </c>
      <c r="D1916" t="s">
        <v>6505</v>
      </c>
      <c r="E1916">
        <v>0</v>
      </c>
      <c r="F1916" s="1">
        <v>45.985948940953683</v>
      </c>
      <c r="G1916">
        <v>26.55</v>
      </c>
      <c r="H1916">
        <v>0</v>
      </c>
      <c r="I1916">
        <v>11219191.963124469</v>
      </c>
      <c r="J1916">
        <v>6477403.4999999981</v>
      </c>
    </row>
    <row r="1917" spans="1:10">
      <c r="A1917" s="7">
        <v>36312</v>
      </c>
      <c r="B1917" t="s">
        <v>5741</v>
      </c>
      <c r="C1917">
        <v>2</v>
      </c>
      <c r="D1917" t="s">
        <v>6505</v>
      </c>
      <c r="E1917">
        <v>0</v>
      </c>
      <c r="F1917" s="1"/>
      <c r="H1917">
        <v>0</v>
      </c>
    </row>
    <row r="1918" spans="1:10">
      <c r="A1918" s="7">
        <v>36312</v>
      </c>
      <c r="B1918" t="s">
        <v>5741</v>
      </c>
      <c r="C1918">
        <v>3</v>
      </c>
      <c r="D1918" t="s">
        <v>6505</v>
      </c>
      <c r="E1918">
        <v>79.650000000000006</v>
      </c>
      <c r="F1918" s="1"/>
      <c r="H1918">
        <v>19432210.499999996</v>
      </c>
    </row>
    <row r="1919" spans="1:10">
      <c r="A1919" s="7">
        <v>36319</v>
      </c>
      <c r="B1919" t="s">
        <v>5741</v>
      </c>
      <c r="C1919">
        <v>1</v>
      </c>
      <c r="D1919" t="s">
        <v>6505</v>
      </c>
      <c r="E1919">
        <v>0</v>
      </c>
      <c r="F1919" s="1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7">
        <v>36319</v>
      </c>
      <c r="B1920" t="s">
        <v>5741</v>
      </c>
      <c r="C1920">
        <v>2</v>
      </c>
      <c r="D1920" t="s">
        <v>6505</v>
      </c>
      <c r="E1920">
        <v>0</v>
      </c>
      <c r="F1920" s="1"/>
      <c r="H1920">
        <v>0</v>
      </c>
    </row>
    <row r="1921" spans="1:10">
      <c r="A1921" s="7">
        <v>36319</v>
      </c>
      <c r="B1921" t="s">
        <v>5741</v>
      </c>
      <c r="C1921">
        <v>3</v>
      </c>
      <c r="D1921" t="s">
        <v>6505</v>
      </c>
      <c r="E1921">
        <v>0</v>
      </c>
      <c r="F1921" s="1"/>
      <c r="H1921">
        <v>0</v>
      </c>
    </row>
    <row r="1922" spans="1:10">
      <c r="A1922" s="7">
        <v>36326</v>
      </c>
      <c r="B1922" t="s">
        <v>5741</v>
      </c>
      <c r="C1922">
        <v>1</v>
      </c>
      <c r="D1922" t="s">
        <v>6505</v>
      </c>
      <c r="E1922">
        <v>297.45</v>
      </c>
      <c r="F1922" s="1">
        <v>151.4541267182905</v>
      </c>
      <c r="G1922">
        <v>87.442080830684716</v>
      </c>
      <c r="H1922">
        <v>72568876.5</v>
      </c>
      <c r="I1922">
        <v>36950263.295461334</v>
      </c>
      <c r="J1922">
        <v>21333244.46026215</v>
      </c>
    </row>
    <row r="1923" spans="1:10">
      <c r="A1923" s="7">
        <v>36326</v>
      </c>
      <c r="B1923" t="s">
        <v>5741</v>
      </c>
      <c r="C1923">
        <v>2</v>
      </c>
      <c r="D1923" t="s">
        <v>6505</v>
      </c>
      <c r="E1923">
        <v>0</v>
      </c>
      <c r="F1923" s="1"/>
      <c r="H1923">
        <v>0</v>
      </c>
    </row>
    <row r="1924" spans="1:10">
      <c r="A1924" s="7">
        <v>36326</v>
      </c>
      <c r="B1924" t="s">
        <v>5741</v>
      </c>
      <c r="C1924">
        <v>3</v>
      </c>
      <c r="D1924" t="s">
        <v>6505</v>
      </c>
      <c r="E1924">
        <v>99.15</v>
      </c>
      <c r="F1924" s="1"/>
      <c r="H1924">
        <v>24189625.499999996</v>
      </c>
    </row>
    <row r="1925" spans="1:10">
      <c r="A1925" s="7">
        <v>36333</v>
      </c>
      <c r="B1925" t="s">
        <v>5741</v>
      </c>
      <c r="C1925">
        <v>1</v>
      </c>
      <c r="D1925" t="s">
        <v>6505</v>
      </c>
      <c r="E1925">
        <v>159.30000000000001</v>
      </c>
      <c r="F1925" s="1">
        <v>243.3347694021551</v>
      </c>
      <c r="G1925">
        <v>140.48939461752977</v>
      </c>
      <c r="H1925">
        <v>38864420.999999993</v>
      </c>
      <c r="I1925">
        <v>59366383.691043787</v>
      </c>
      <c r="J1925">
        <v>34275197.604838744</v>
      </c>
    </row>
    <row r="1926" spans="1:10">
      <c r="A1926" s="7">
        <v>36333</v>
      </c>
      <c r="B1926" t="s">
        <v>5741</v>
      </c>
      <c r="C1926">
        <v>2</v>
      </c>
      <c r="D1926" t="s">
        <v>6505</v>
      </c>
      <c r="E1926">
        <v>0</v>
      </c>
      <c r="F1926" s="1"/>
      <c r="H1926">
        <v>0</v>
      </c>
    </row>
    <row r="1927" spans="1:10">
      <c r="A1927" s="7">
        <v>36333</v>
      </c>
      <c r="B1927" t="s">
        <v>5741</v>
      </c>
      <c r="C1927">
        <v>3</v>
      </c>
      <c r="D1927" t="s">
        <v>6505</v>
      </c>
      <c r="E1927">
        <v>477.9</v>
      </c>
      <c r="F1927" s="1"/>
      <c r="H1927">
        <v>116593263.00000001</v>
      </c>
    </row>
    <row r="1928" spans="1:10">
      <c r="A1928" s="7">
        <v>36340</v>
      </c>
      <c r="B1928" t="s">
        <v>5741</v>
      </c>
      <c r="C1928">
        <v>1</v>
      </c>
      <c r="D1928" t="s">
        <v>6505</v>
      </c>
      <c r="E1928">
        <v>594.9</v>
      </c>
      <c r="F1928" s="1">
        <v>198.3</v>
      </c>
      <c r="G1928">
        <v>114.48855838030281</v>
      </c>
      <c r="H1928">
        <v>145137753</v>
      </c>
      <c r="I1928">
        <v>48379250.999999993</v>
      </c>
      <c r="J1928">
        <v>27931773.588042468</v>
      </c>
    </row>
    <row r="1929" spans="1:10">
      <c r="A1929" s="7">
        <v>36340</v>
      </c>
      <c r="B1929" t="s">
        <v>5741</v>
      </c>
      <c r="C1929">
        <v>2</v>
      </c>
      <c r="D1929" t="s">
        <v>6505</v>
      </c>
      <c r="E1929">
        <v>396.6</v>
      </c>
      <c r="F1929" s="1"/>
      <c r="H1929">
        <v>96758501.999999985</v>
      </c>
    </row>
    <row r="1930" spans="1:10">
      <c r="A1930" s="7">
        <v>36340</v>
      </c>
      <c r="B1930" t="s">
        <v>5741</v>
      </c>
      <c r="C1930">
        <v>3</v>
      </c>
      <c r="D1930" t="s">
        <v>6505</v>
      </c>
      <c r="E1930">
        <v>793.2</v>
      </c>
      <c r="F1930" s="1"/>
      <c r="H1930">
        <v>193517003.99999997</v>
      </c>
    </row>
    <row r="1931" spans="1:10">
      <c r="A1931" s="7">
        <v>36347</v>
      </c>
      <c r="B1931" t="s">
        <v>5741</v>
      </c>
      <c r="C1931">
        <v>1</v>
      </c>
      <c r="D1931" t="s">
        <v>6505</v>
      </c>
      <c r="E1931">
        <v>716.85</v>
      </c>
      <c r="F1931" s="1">
        <v>279.72160713824013</v>
      </c>
      <c r="G1931">
        <v>161.49734517941769</v>
      </c>
      <c r="H1931">
        <v>108025710.75</v>
      </c>
      <c r="I1931">
        <v>42152647.587697089</v>
      </c>
      <c r="J1931">
        <v>24336842.431812346</v>
      </c>
    </row>
    <row r="1932" spans="1:10">
      <c r="A1932" s="7">
        <v>36347</v>
      </c>
      <c r="B1932" t="s">
        <v>5741</v>
      </c>
      <c r="C1932">
        <v>2</v>
      </c>
      <c r="D1932" t="s">
        <v>6505</v>
      </c>
      <c r="E1932">
        <v>1274.4000000000001</v>
      </c>
      <c r="F1932" s="1"/>
      <c r="H1932">
        <v>192045707.99999997</v>
      </c>
    </row>
    <row r="1933" spans="1:10">
      <c r="A1933" s="7">
        <v>36347</v>
      </c>
      <c r="B1933" t="s">
        <v>5741</v>
      </c>
      <c r="C1933">
        <v>3</v>
      </c>
      <c r="D1933" t="s">
        <v>6505</v>
      </c>
      <c r="E1933">
        <v>1035.45</v>
      </c>
      <c r="F1933" s="1"/>
      <c r="H1933">
        <v>156037137.75</v>
      </c>
    </row>
    <row r="1934" spans="1:10">
      <c r="A1934" s="7">
        <v>36354</v>
      </c>
      <c r="B1934" t="s">
        <v>5741</v>
      </c>
      <c r="C1934">
        <v>1</v>
      </c>
      <c r="D1934" t="s">
        <v>6505</v>
      </c>
      <c r="E1934">
        <v>694.05</v>
      </c>
      <c r="F1934" s="1">
        <v>432.18483025205774</v>
      </c>
      <c r="G1934">
        <v>249.52202808569825</v>
      </c>
      <c r="H1934">
        <v>104589864.75000001</v>
      </c>
      <c r="I1934">
        <v>65128092.994833849</v>
      </c>
      <c r="J1934">
        <v>37601722.022374302</v>
      </c>
    </row>
    <row r="1935" spans="1:10">
      <c r="A1935" s="7">
        <v>36354</v>
      </c>
      <c r="B1935" t="s">
        <v>5741</v>
      </c>
      <c r="C1935">
        <v>2</v>
      </c>
      <c r="D1935" t="s">
        <v>6505</v>
      </c>
      <c r="E1935">
        <v>1388.1</v>
      </c>
      <c r="F1935" s="1"/>
      <c r="H1935">
        <v>209179729.50000003</v>
      </c>
    </row>
    <row r="1936" spans="1:10">
      <c r="A1936" s="7">
        <v>36354</v>
      </c>
      <c r="B1936" t="s">
        <v>5741</v>
      </c>
      <c r="C1936">
        <v>3</v>
      </c>
      <c r="D1936" t="s">
        <v>6505</v>
      </c>
      <c r="E1936">
        <v>1487.25</v>
      </c>
      <c r="F1936" s="1"/>
      <c r="H1936">
        <v>224121138.75</v>
      </c>
    </row>
    <row r="1937" spans="1:10">
      <c r="A1937" s="7">
        <v>36361</v>
      </c>
      <c r="B1937" t="s">
        <v>5741</v>
      </c>
      <c r="C1937">
        <v>1</v>
      </c>
      <c r="D1937" t="s">
        <v>6505</v>
      </c>
      <c r="E1937">
        <v>398.25</v>
      </c>
      <c r="F1937" s="1">
        <v>205.47257116218708</v>
      </c>
      <c r="G1937">
        <v>118.62964427157326</v>
      </c>
      <c r="H1937">
        <v>63997580.25</v>
      </c>
      <c r="I1937">
        <v>33018825.768049963</v>
      </c>
      <c r="J1937">
        <v>19063427.945508998</v>
      </c>
    </row>
    <row r="1938" spans="1:10">
      <c r="A1938" s="7">
        <v>36361</v>
      </c>
      <c r="B1938" t="s">
        <v>5741</v>
      </c>
      <c r="C1938">
        <v>2</v>
      </c>
      <c r="D1938" t="s">
        <v>6505</v>
      </c>
      <c r="E1938">
        <v>793.2</v>
      </c>
      <c r="F1938" s="1"/>
      <c r="H1938">
        <v>127464860.39999999</v>
      </c>
    </row>
    <row r="1939" spans="1:10">
      <c r="A1939" s="7">
        <v>36361</v>
      </c>
      <c r="B1939" t="s">
        <v>5741</v>
      </c>
      <c r="C1939">
        <v>3</v>
      </c>
      <c r="D1939" t="s">
        <v>6505</v>
      </c>
      <c r="E1939">
        <v>694.05</v>
      </c>
      <c r="F1939" s="1"/>
      <c r="H1939">
        <v>111531752.85000001</v>
      </c>
    </row>
    <row r="1940" spans="1:10">
      <c r="A1940" s="7">
        <v>36368</v>
      </c>
      <c r="B1940" t="s">
        <v>5741</v>
      </c>
      <c r="C1940">
        <v>1</v>
      </c>
      <c r="D1940" t="s">
        <v>6505</v>
      </c>
      <c r="E1940">
        <v>477.9</v>
      </c>
      <c r="F1940" s="1">
        <v>475.681361312381</v>
      </c>
      <c r="G1940">
        <v>274.63476200219083</v>
      </c>
      <c r="H1940">
        <v>76797096.300000012</v>
      </c>
      <c r="I1940">
        <v>76440567.718815684</v>
      </c>
      <c r="J1940">
        <v>44132982.349466056</v>
      </c>
    </row>
    <row r="1941" spans="1:10">
      <c r="A1941" s="7">
        <v>36368</v>
      </c>
      <c r="B1941" t="s">
        <v>5741</v>
      </c>
      <c r="C1941">
        <v>2</v>
      </c>
      <c r="D1941" t="s">
        <v>6505</v>
      </c>
      <c r="E1941">
        <v>594.9</v>
      </c>
      <c r="F1941" s="1"/>
      <c r="H1941">
        <v>95598645.299999997</v>
      </c>
    </row>
    <row r="1942" spans="1:10">
      <c r="A1942" s="7">
        <v>36368</v>
      </c>
      <c r="B1942" t="s">
        <v>5741</v>
      </c>
      <c r="C1942">
        <v>3</v>
      </c>
      <c r="D1942" t="s">
        <v>6505</v>
      </c>
      <c r="E1942">
        <v>1354.05</v>
      </c>
      <c r="F1942" s="1"/>
      <c r="H1942">
        <v>217591772.84999999</v>
      </c>
    </row>
    <row r="1943" spans="1:10">
      <c r="A1943" s="7">
        <v>36375</v>
      </c>
      <c r="B1943" t="s">
        <v>5741</v>
      </c>
      <c r="C1943">
        <v>1</v>
      </c>
      <c r="D1943" t="s">
        <v>6505</v>
      </c>
      <c r="E1943">
        <v>1194.75</v>
      </c>
      <c r="F1943" s="1">
        <v>438.67799409133806</v>
      </c>
      <c r="G1943">
        <v>253.2708579761991</v>
      </c>
      <c r="H1943">
        <v>158286453.75</v>
      </c>
      <c r="I1943">
        <v>58118254.04719092</v>
      </c>
      <c r="J1943">
        <v>33554589.618976735</v>
      </c>
    </row>
    <row r="1944" spans="1:10">
      <c r="A1944" s="7">
        <v>36375</v>
      </c>
      <c r="B1944" t="s">
        <v>5741</v>
      </c>
      <c r="C1944">
        <v>2</v>
      </c>
      <c r="D1944" t="s">
        <v>6505</v>
      </c>
      <c r="E1944">
        <v>1593</v>
      </c>
      <c r="F1944" s="1"/>
      <c r="H1944">
        <v>211048605</v>
      </c>
    </row>
    <row r="1945" spans="1:10">
      <c r="A1945" s="7">
        <v>36375</v>
      </c>
      <c r="B1945" t="s">
        <v>5741</v>
      </c>
      <c r="C1945">
        <v>3</v>
      </c>
      <c r="D1945" t="s">
        <v>6505</v>
      </c>
      <c r="E1945">
        <v>2070.9</v>
      </c>
      <c r="F1945" s="1"/>
      <c r="H1945">
        <v>274363186.5</v>
      </c>
    </row>
    <row r="1946" spans="1:10">
      <c r="A1946" s="7">
        <v>36382</v>
      </c>
      <c r="B1946" t="s">
        <v>5741</v>
      </c>
      <c r="C1946">
        <v>1</v>
      </c>
      <c r="D1946" t="s">
        <v>6505</v>
      </c>
      <c r="E1946">
        <v>955.8</v>
      </c>
      <c r="F1946" s="1">
        <v>121.66738470107757</v>
      </c>
      <c r="G1946">
        <v>70.244697308764898</v>
      </c>
      <c r="H1946">
        <v>126629163.00000001</v>
      </c>
      <c r="I1946">
        <v>16119103.462122265</v>
      </c>
      <c r="J1946">
        <v>9306368.7229517195</v>
      </c>
    </row>
    <row r="1947" spans="1:10">
      <c r="A1947" s="7">
        <v>36382</v>
      </c>
      <c r="B1947" t="s">
        <v>5741</v>
      </c>
      <c r="C1947">
        <v>2</v>
      </c>
      <c r="D1947" t="s">
        <v>6505</v>
      </c>
      <c r="E1947">
        <v>876.15</v>
      </c>
      <c r="F1947" s="1"/>
      <c r="H1947">
        <v>116076732.75</v>
      </c>
    </row>
    <row r="1948" spans="1:10">
      <c r="A1948" s="7">
        <v>36382</v>
      </c>
      <c r="B1948" t="s">
        <v>5741</v>
      </c>
      <c r="C1948">
        <v>3</v>
      </c>
      <c r="D1948" t="s">
        <v>6505</v>
      </c>
      <c r="E1948">
        <v>716.85</v>
      </c>
      <c r="F1948" s="1"/>
      <c r="H1948">
        <v>94971872.25</v>
      </c>
    </row>
    <row r="1949" spans="1:10">
      <c r="A1949" s="7">
        <v>36389</v>
      </c>
      <c r="B1949" t="s">
        <v>5741</v>
      </c>
      <c r="C1949">
        <v>1</v>
      </c>
      <c r="D1949" t="s">
        <v>6505</v>
      </c>
      <c r="E1949">
        <v>1274.4000000000001</v>
      </c>
      <c r="F1949" s="1">
        <v>541.27580538945199</v>
      </c>
      <c r="G1949">
        <v>312.50573194743163</v>
      </c>
      <c r="H1949">
        <v>168838883.99999997</v>
      </c>
      <c r="I1949">
        <v>71710925.077021554</v>
      </c>
      <c r="J1949">
        <v>41402321.897055484</v>
      </c>
    </row>
    <row r="1950" spans="1:10">
      <c r="A1950" s="7">
        <v>36389</v>
      </c>
      <c r="B1950" t="s">
        <v>5741</v>
      </c>
      <c r="C1950">
        <v>2</v>
      </c>
      <c r="D1950" t="s">
        <v>6505</v>
      </c>
      <c r="E1950">
        <v>1189.8</v>
      </c>
      <c r="F1950" s="1"/>
      <c r="H1950">
        <v>157630653</v>
      </c>
    </row>
    <row r="1951" spans="1:10">
      <c r="A1951" s="7">
        <v>36389</v>
      </c>
      <c r="B1951" t="s">
        <v>5741</v>
      </c>
      <c r="C1951">
        <v>3</v>
      </c>
      <c r="D1951" t="s">
        <v>6505</v>
      </c>
      <c r="E1951">
        <v>297.45</v>
      </c>
      <c r="F1951" s="1"/>
      <c r="H1951">
        <v>39407663.25</v>
      </c>
    </row>
    <row r="1952" spans="1:10">
      <c r="A1952" s="7">
        <v>36307</v>
      </c>
      <c r="B1952" t="s">
        <v>5741</v>
      </c>
      <c r="C1952">
        <v>1</v>
      </c>
      <c r="D1952" t="s">
        <v>5138</v>
      </c>
      <c r="E1952">
        <v>398.25</v>
      </c>
      <c r="F1952" s="1">
        <v>91.971897881907367</v>
      </c>
      <c r="G1952">
        <v>53.1</v>
      </c>
      <c r="H1952" s="1">
        <v>4555980</v>
      </c>
      <c r="I1952" s="1">
        <v>1052158.5117690205</v>
      </c>
      <c r="J1952" s="1">
        <v>607464</v>
      </c>
    </row>
    <row r="1953" spans="1:10">
      <c r="A1953" s="7">
        <v>36307</v>
      </c>
      <c r="B1953" t="s">
        <v>5741</v>
      </c>
      <c r="C1953">
        <v>2</v>
      </c>
      <c r="D1953" t="s">
        <v>5138</v>
      </c>
      <c r="E1953">
        <v>238.95</v>
      </c>
      <c r="F1953" s="1"/>
      <c r="H1953" s="1">
        <v>2733588</v>
      </c>
      <c r="I1953" s="1"/>
      <c r="J1953" s="1"/>
    </row>
    <row r="1954" spans="1:10">
      <c r="A1954" s="7">
        <v>36307</v>
      </c>
      <c r="B1954" t="s">
        <v>5741</v>
      </c>
      <c r="C1954">
        <v>3</v>
      </c>
      <c r="D1954" t="s">
        <v>5138</v>
      </c>
      <c r="E1954">
        <v>398.25</v>
      </c>
      <c r="F1954" s="1"/>
      <c r="H1954" s="1">
        <v>4555980</v>
      </c>
      <c r="I1954" s="1"/>
      <c r="J1954" s="1"/>
    </row>
    <row r="1955" spans="1:10">
      <c r="A1955" s="7">
        <v>36312</v>
      </c>
      <c r="B1955" t="s">
        <v>5741</v>
      </c>
      <c r="C1955">
        <v>1</v>
      </c>
      <c r="D1955" t="s">
        <v>5138</v>
      </c>
      <c r="E1955">
        <v>0</v>
      </c>
      <c r="F1955" s="1">
        <v>80.441733571573394</v>
      </c>
      <c r="G1955">
        <v>46.443056531628059</v>
      </c>
      <c r="H1955" s="1">
        <v>0</v>
      </c>
      <c r="I1955" s="1">
        <v>920253.43205879955</v>
      </c>
      <c r="J1955" s="1">
        <v>531308.56672182493</v>
      </c>
    </row>
    <row r="1956" spans="1:10">
      <c r="A1956" s="7">
        <v>36312</v>
      </c>
      <c r="B1956" t="s">
        <v>5741</v>
      </c>
      <c r="C1956">
        <v>2</v>
      </c>
      <c r="D1956" t="s">
        <v>5138</v>
      </c>
      <c r="E1956">
        <v>99.15</v>
      </c>
      <c r="F1956" s="1"/>
      <c r="H1956" s="1">
        <v>1134276</v>
      </c>
      <c r="I1956" s="1"/>
      <c r="J1956" s="1"/>
    </row>
    <row r="1957" spans="1:10">
      <c r="A1957" s="7">
        <v>36312</v>
      </c>
      <c r="B1957" t="s">
        <v>5741</v>
      </c>
      <c r="C1957">
        <v>3</v>
      </c>
      <c r="D1957" t="s">
        <v>5138</v>
      </c>
      <c r="E1957">
        <v>159.30000000000001</v>
      </c>
      <c r="F1957" s="1"/>
      <c r="H1957" s="1">
        <v>1822392</v>
      </c>
      <c r="I1957" s="1"/>
      <c r="J1957" s="1"/>
    </row>
    <row r="1958" spans="1:10">
      <c r="A1958" s="7">
        <v>36319</v>
      </c>
      <c r="B1958" t="s">
        <v>5741</v>
      </c>
      <c r="C1958">
        <v>1</v>
      </c>
      <c r="D1958" t="s">
        <v>5138</v>
      </c>
      <c r="E1958">
        <v>0</v>
      </c>
      <c r="F1958" s="1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 s="7">
        <v>36319</v>
      </c>
      <c r="B1959" t="s">
        <v>5741</v>
      </c>
      <c r="C1959">
        <v>2</v>
      </c>
      <c r="D1959" t="s">
        <v>5138</v>
      </c>
      <c r="E1959">
        <v>0</v>
      </c>
      <c r="F1959" s="1"/>
      <c r="H1959">
        <v>0</v>
      </c>
    </row>
    <row r="1960" spans="1:10">
      <c r="A1960" s="7">
        <v>36319</v>
      </c>
      <c r="B1960" t="s">
        <v>5741</v>
      </c>
      <c r="C1960">
        <v>3</v>
      </c>
      <c r="D1960" t="s">
        <v>5138</v>
      </c>
      <c r="E1960">
        <v>0</v>
      </c>
      <c r="F1960" s="1"/>
      <c r="H1960">
        <v>0</v>
      </c>
    </row>
    <row r="1961" spans="1:10">
      <c r="A1961" s="7">
        <v>36326</v>
      </c>
      <c r="B1961" t="s">
        <v>5741</v>
      </c>
      <c r="C1961">
        <v>1</v>
      </c>
      <c r="D1961" t="s">
        <v>5138</v>
      </c>
      <c r="E1961">
        <v>0</v>
      </c>
      <c r="F1961" s="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s="7">
        <v>36326</v>
      </c>
      <c r="B1962" t="s">
        <v>5741</v>
      </c>
      <c r="C1962">
        <v>2</v>
      </c>
      <c r="D1962" t="s">
        <v>5138</v>
      </c>
      <c r="E1962">
        <v>0</v>
      </c>
      <c r="F1962" s="1"/>
      <c r="H1962">
        <v>0</v>
      </c>
    </row>
    <row r="1963" spans="1:10">
      <c r="A1963" s="7">
        <v>36326</v>
      </c>
      <c r="B1963" t="s">
        <v>5741</v>
      </c>
      <c r="C1963">
        <v>3</v>
      </c>
      <c r="D1963" t="s">
        <v>5138</v>
      </c>
      <c r="E1963">
        <v>0</v>
      </c>
      <c r="F1963" s="1"/>
      <c r="H1963">
        <v>0</v>
      </c>
    </row>
    <row r="1964" spans="1:10">
      <c r="A1964" s="7">
        <v>36333</v>
      </c>
      <c r="B1964" t="s">
        <v>5741</v>
      </c>
      <c r="C1964">
        <v>1</v>
      </c>
      <c r="D1964" t="s">
        <v>5138</v>
      </c>
      <c r="E1964">
        <v>0</v>
      </c>
      <c r="F1964" s="1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s="7">
        <v>36333</v>
      </c>
      <c r="B1965" t="s">
        <v>5741</v>
      </c>
      <c r="C1965">
        <v>2</v>
      </c>
      <c r="D1965" t="s">
        <v>5138</v>
      </c>
      <c r="E1965">
        <v>0</v>
      </c>
      <c r="F1965" s="1"/>
      <c r="H1965">
        <v>0</v>
      </c>
    </row>
    <row r="1966" spans="1:10">
      <c r="A1966" s="7">
        <v>36333</v>
      </c>
      <c r="B1966" t="s">
        <v>5741</v>
      </c>
      <c r="C1966">
        <v>3</v>
      </c>
      <c r="D1966" t="s">
        <v>5138</v>
      </c>
      <c r="E1966">
        <v>0</v>
      </c>
      <c r="F1966" s="1"/>
      <c r="H1966">
        <v>0</v>
      </c>
    </row>
    <row r="1967" spans="1:10">
      <c r="A1967" s="7">
        <v>36340</v>
      </c>
      <c r="B1967" t="s">
        <v>5741</v>
      </c>
      <c r="C1967">
        <v>1</v>
      </c>
      <c r="D1967" t="s">
        <v>5138</v>
      </c>
      <c r="E1967">
        <v>0</v>
      </c>
      <c r="F1967" s="1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s="7">
        <v>36340</v>
      </c>
      <c r="B1968" t="s">
        <v>5741</v>
      </c>
      <c r="C1968">
        <v>2</v>
      </c>
      <c r="D1968" t="s">
        <v>5138</v>
      </c>
      <c r="E1968">
        <v>0</v>
      </c>
      <c r="F1968" s="1"/>
      <c r="H1968">
        <v>0</v>
      </c>
    </row>
    <row r="1969" spans="1:10">
      <c r="A1969" s="7">
        <v>36340</v>
      </c>
      <c r="B1969" t="s">
        <v>5741</v>
      </c>
      <c r="C1969">
        <v>3</v>
      </c>
      <c r="D1969" t="s">
        <v>5138</v>
      </c>
      <c r="E1969">
        <v>0</v>
      </c>
      <c r="F1969" s="1"/>
      <c r="H1969">
        <v>0</v>
      </c>
    </row>
    <row r="1970" spans="1:10">
      <c r="A1970" s="7">
        <v>36347</v>
      </c>
      <c r="B1970" t="s">
        <v>5741</v>
      </c>
      <c r="C1970">
        <v>1</v>
      </c>
      <c r="D1970" t="s">
        <v>5138</v>
      </c>
      <c r="E1970">
        <v>0</v>
      </c>
      <c r="F1970" s="1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7">
        <v>36347</v>
      </c>
      <c r="B1971" t="s">
        <v>5741</v>
      </c>
      <c r="C1971">
        <v>2</v>
      </c>
      <c r="D1971" t="s">
        <v>5138</v>
      </c>
      <c r="E1971">
        <v>0</v>
      </c>
      <c r="F1971" s="1"/>
      <c r="H1971">
        <v>0</v>
      </c>
    </row>
    <row r="1972" spans="1:10">
      <c r="A1972" s="7">
        <v>36347</v>
      </c>
      <c r="B1972" t="s">
        <v>5741</v>
      </c>
      <c r="C1972">
        <v>3</v>
      </c>
      <c r="D1972" t="s">
        <v>5138</v>
      </c>
      <c r="E1972">
        <v>0</v>
      </c>
      <c r="F1972" s="1"/>
      <c r="H1972">
        <v>0</v>
      </c>
    </row>
    <row r="1973" spans="1:10">
      <c r="A1973" s="7">
        <v>36354</v>
      </c>
      <c r="B1973" t="s">
        <v>5741</v>
      </c>
      <c r="C1973">
        <v>1</v>
      </c>
      <c r="D1973" t="s">
        <v>5138</v>
      </c>
      <c r="E1973">
        <v>0</v>
      </c>
      <c r="F1973" s="1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7">
        <v>36354</v>
      </c>
      <c r="B1974" t="s">
        <v>5741</v>
      </c>
      <c r="C1974">
        <v>2</v>
      </c>
      <c r="D1974" t="s">
        <v>5138</v>
      </c>
      <c r="E1974">
        <v>0</v>
      </c>
      <c r="F1974" s="1"/>
      <c r="H1974">
        <v>0</v>
      </c>
    </row>
    <row r="1975" spans="1:10">
      <c r="A1975" s="7">
        <v>36354</v>
      </c>
      <c r="B1975" t="s">
        <v>5741</v>
      </c>
      <c r="C1975">
        <v>3</v>
      </c>
      <c r="D1975" t="s">
        <v>5138</v>
      </c>
      <c r="E1975">
        <v>0</v>
      </c>
      <c r="F1975" s="1"/>
      <c r="H1975">
        <v>0</v>
      </c>
    </row>
    <row r="1976" spans="1:10">
      <c r="A1976" s="7">
        <v>36361</v>
      </c>
      <c r="B1976" t="s">
        <v>5741</v>
      </c>
      <c r="C1976">
        <v>1</v>
      </c>
      <c r="D1976" t="s">
        <v>5138</v>
      </c>
      <c r="E1976">
        <v>0</v>
      </c>
      <c r="F1976" s="1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7">
        <v>36361</v>
      </c>
      <c r="B1977" t="s">
        <v>5741</v>
      </c>
      <c r="C1977">
        <v>2</v>
      </c>
      <c r="D1977" t="s">
        <v>5138</v>
      </c>
      <c r="E1977">
        <v>0</v>
      </c>
      <c r="F1977" s="1"/>
      <c r="H1977">
        <v>0</v>
      </c>
    </row>
    <row r="1978" spans="1:10">
      <c r="A1978" s="7">
        <v>36361</v>
      </c>
      <c r="B1978" t="s">
        <v>5741</v>
      </c>
      <c r="C1978">
        <v>3</v>
      </c>
      <c r="D1978" t="s">
        <v>5138</v>
      </c>
      <c r="E1978">
        <v>0</v>
      </c>
      <c r="F1978" s="1"/>
      <c r="H1978">
        <v>0</v>
      </c>
    </row>
    <row r="1979" spans="1:10">
      <c r="A1979" s="7">
        <v>36368</v>
      </c>
      <c r="B1979" t="s">
        <v>5741</v>
      </c>
      <c r="C1979">
        <v>1</v>
      </c>
      <c r="D1979" t="s">
        <v>5138</v>
      </c>
      <c r="E1979">
        <v>0</v>
      </c>
      <c r="F1979" s="1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7">
        <v>36368</v>
      </c>
      <c r="B1980" t="s">
        <v>5741</v>
      </c>
      <c r="C1980">
        <v>2</v>
      </c>
      <c r="D1980" t="s">
        <v>5138</v>
      </c>
      <c r="E1980">
        <v>0</v>
      </c>
      <c r="F1980" s="1"/>
      <c r="H1980">
        <v>0</v>
      </c>
    </row>
    <row r="1981" spans="1:10">
      <c r="A1981" s="7">
        <v>36368</v>
      </c>
      <c r="B1981" t="s">
        <v>5741</v>
      </c>
      <c r="C1981">
        <v>3</v>
      </c>
      <c r="D1981" t="s">
        <v>5138</v>
      </c>
      <c r="E1981">
        <v>0</v>
      </c>
      <c r="F1981" s="1"/>
      <c r="H1981">
        <v>0</v>
      </c>
    </row>
    <row r="1982" spans="1:10">
      <c r="A1982" s="7">
        <v>36375</v>
      </c>
      <c r="B1982" t="s">
        <v>5741</v>
      </c>
      <c r="C1982">
        <v>1</v>
      </c>
      <c r="D1982" t="s">
        <v>5138</v>
      </c>
      <c r="E1982">
        <v>0</v>
      </c>
      <c r="F1982" s="1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 s="7">
        <v>36375</v>
      </c>
      <c r="B1983" t="s">
        <v>5741</v>
      </c>
      <c r="C1983">
        <v>2</v>
      </c>
      <c r="D1983" t="s">
        <v>5138</v>
      </c>
      <c r="E1983">
        <v>0</v>
      </c>
      <c r="F1983" s="1"/>
      <c r="H1983">
        <v>0</v>
      </c>
    </row>
    <row r="1984" spans="1:10">
      <c r="A1984" s="7">
        <v>36375</v>
      </c>
      <c r="B1984" t="s">
        <v>5741</v>
      </c>
      <c r="C1984">
        <v>3</v>
      </c>
      <c r="D1984" t="s">
        <v>5138</v>
      </c>
      <c r="E1984">
        <v>0</v>
      </c>
      <c r="F1984" s="1"/>
      <c r="H1984">
        <v>0</v>
      </c>
    </row>
    <row r="1985" spans="1:10">
      <c r="A1985" s="7">
        <v>36382</v>
      </c>
      <c r="B1985" t="s">
        <v>5741</v>
      </c>
      <c r="C1985">
        <v>1</v>
      </c>
      <c r="D1985" t="s">
        <v>5138</v>
      </c>
      <c r="E1985">
        <v>0</v>
      </c>
      <c r="F1985" s="1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 s="7">
        <v>36382</v>
      </c>
      <c r="B1986" t="s">
        <v>5741</v>
      </c>
      <c r="C1986">
        <v>2</v>
      </c>
      <c r="D1986" t="s">
        <v>5138</v>
      </c>
      <c r="E1986">
        <v>0</v>
      </c>
      <c r="F1986" s="1"/>
      <c r="H1986">
        <v>0</v>
      </c>
    </row>
    <row r="1987" spans="1:10">
      <c r="A1987" s="7">
        <v>36382</v>
      </c>
      <c r="B1987" t="s">
        <v>5741</v>
      </c>
      <c r="C1987">
        <v>3</v>
      </c>
      <c r="D1987" t="s">
        <v>5138</v>
      </c>
      <c r="E1987">
        <v>0</v>
      </c>
      <c r="F1987" s="1"/>
      <c r="H1987">
        <v>0</v>
      </c>
    </row>
    <row r="1988" spans="1:10">
      <c r="A1988" s="7">
        <v>36389</v>
      </c>
      <c r="B1988" t="s">
        <v>5741</v>
      </c>
      <c r="C1988">
        <v>1</v>
      </c>
      <c r="D1988" t="s">
        <v>5138</v>
      </c>
      <c r="E1988">
        <v>0</v>
      </c>
      <c r="F1988" s="1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 s="7">
        <v>36389</v>
      </c>
      <c r="B1989" t="s">
        <v>5741</v>
      </c>
      <c r="C1989">
        <v>2</v>
      </c>
      <c r="D1989" t="s">
        <v>5138</v>
      </c>
      <c r="E1989">
        <v>0</v>
      </c>
      <c r="F1989" s="1"/>
      <c r="H1989">
        <v>0</v>
      </c>
    </row>
    <row r="1990" spans="1:10">
      <c r="A1990" s="7">
        <v>36389</v>
      </c>
      <c r="B1990" t="s">
        <v>5741</v>
      </c>
      <c r="C1990">
        <v>3</v>
      </c>
      <c r="D1990" t="s">
        <v>5138</v>
      </c>
      <c r="E1990">
        <v>0</v>
      </c>
      <c r="F1990" s="1"/>
      <c r="H1990">
        <v>0</v>
      </c>
    </row>
    <row r="1991" spans="1:10">
      <c r="A1991" s="7">
        <v>36307</v>
      </c>
      <c r="B1991" t="s">
        <v>5741</v>
      </c>
      <c r="C1991">
        <v>1</v>
      </c>
      <c r="D1991" t="s">
        <v>6967</v>
      </c>
      <c r="E1991">
        <v>0</v>
      </c>
      <c r="F1991" s="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7">
        <v>36307</v>
      </c>
      <c r="B1992" t="s">
        <v>5741</v>
      </c>
      <c r="C1992">
        <v>2</v>
      </c>
      <c r="D1992" t="s">
        <v>6967</v>
      </c>
      <c r="E1992">
        <v>0</v>
      </c>
      <c r="F1992" s="1"/>
      <c r="H1992">
        <v>0</v>
      </c>
    </row>
    <row r="1993" spans="1:10">
      <c r="A1993" s="7">
        <v>36307</v>
      </c>
      <c r="B1993" t="s">
        <v>5741</v>
      </c>
      <c r="C1993">
        <v>3</v>
      </c>
      <c r="D1993" t="s">
        <v>6967</v>
      </c>
      <c r="E1993">
        <v>0</v>
      </c>
      <c r="F1993" s="1"/>
      <c r="H1993">
        <v>0</v>
      </c>
    </row>
    <row r="1994" spans="1:10">
      <c r="A1994" s="7">
        <v>36312</v>
      </c>
      <c r="B1994" t="s">
        <v>5741</v>
      </c>
      <c r="C1994">
        <v>1</v>
      </c>
      <c r="D1994" t="s">
        <v>6967</v>
      </c>
      <c r="E1994">
        <v>0</v>
      </c>
      <c r="F1994" s="1">
        <v>45.985948940953683</v>
      </c>
      <c r="G1994">
        <v>26.55</v>
      </c>
      <c r="H1994">
        <v>0</v>
      </c>
      <c r="I1994">
        <v>0</v>
      </c>
      <c r="J1994">
        <v>0</v>
      </c>
    </row>
    <row r="1995" spans="1:10">
      <c r="A1995" s="7">
        <v>36312</v>
      </c>
      <c r="B1995" t="s">
        <v>5741</v>
      </c>
      <c r="C1995">
        <v>2</v>
      </c>
      <c r="D1995" t="s">
        <v>6967</v>
      </c>
      <c r="E1995">
        <v>0</v>
      </c>
      <c r="F1995" s="1"/>
      <c r="H1995">
        <v>0</v>
      </c>
    </row>
    <row r="1996" spans="1:10">
      <c r="A1996" s="7">
        <v>36312</v>
      </c>
      <c r="B1996" t="s">
        <v>5741</v>
      </c>
      <c r="C1996">
        <v>3</v>
      </c>
      <c r="D1996" t="s">
        <v>6967</v>
      </c>
      <c r="E1996">
        <v>79.650000000000006</v>
      </c>
      <c r="F1996" s="1"/>
      <c r="H1996">
        <v>0</v>
      </c>
    </row>
    <row r="1997" spans="1:10">
      <c r="A1997" s="7">
        <v>36319</v>
      </c>
      <c r="B1997" t="s">
        <v>5741</v>
      </c>
      <c r="C1997">
        <v>1</v>
      </c>
      <c r="D1997" t="s">
        <v>6967</v>
      </c>
      <c r="E1997">
        <v>238.95</v>
      </c>
      <c r="F1997" s="1">
        <v>120.76763846329031</v>
      </c>
      <c r="G1997">
        <v>69.725228576176065</v>
      </c>
      <c r="H1997">
        <v>0</v>
      </c>
      <c r="I1997">
        <v>0</v>
      </c>
      <c r="J1997">
        <v>0</v>
      </c>
    </row>
    <row r="1998" spans="1:10">
      <c r="A1998" s="7">
        <v>36319</v>
      </c>
      <c r="B1998" t="s">
        <v>5741</v>
      </c>
      <c r="C1998">
        <v>2</v>
      </c>
      <c r="D1998" t="s">
        <v>6967</v>
      </c>
      <c r="E1998">
        <v>396.6</v>
      </c>
      <c r="F1998" s="1"/>
      <c r="H1998">
        <v>0</v>
      </c>
    </row>
    <row r="1999" spans="1:10">
      <c r="A1999" s="7">
        <v>36319</v>
      </c>
      <c r="B1999" t="s">
        <v>5741</v>
      </c>
      <c r="C1999">
        <v>3</v>
      </c>
      <c r="D1999" t="s">
        <v>6967</v>
      </c>
      <c r="E1999">
        <v>159.30000000000001</v>
      </c>
      <c r="F1999" s="1"/>
      <c r="H1999">
        <v>0</v>
      </c>
    </row>
    <row r="2000" spans="1:10">
      <c r="A2000" s="7">
        <v>36326</v>
      </c>
      <c r="B2000" t="s">
        <v>5741</v>
      </c>
      <c r="C2000">
        <v>1</v>
      </c>
      <c r="D2000" t="s">
        <v>6967</v>
      </c>
      <c r="E2000">
        <v>0</v>
      </c>
      <c r="F2000" s="1">
        <v>206.39718384706703</v>
      </c>
      <c r="G2000">
        <v>119.16346965408484</v>
      </c>
      <c r="H2000">
        <v>0</v>
      </c>
      <c r="I2000">
        <v>0</v>
      </c>
      <c r="J2000">
        <v>0</v>
      </c>
    </row>
    <row r="2001" spans="1:10">
      <c r="A2001" s="7">
        <v>36326</v>
      </c>
      <c r="B2001" t="s">
        <v>5741</v>
      </c>
      <c r="C2001">
        <v>2</v>
      </c>
      <c r="D2001" t="s">
        <v>6967</v>
      </c>
      <c r="E2001">
        <v>99.15</v>
      </c>
      <c r="F2001" s="1"/>
      <c r="H2001">
        <v>0</v>
      </c>
    </row>
    <row r="2002" spans="1:10">
      <c r="A2002" s="7">
        <v>36326</v>
      </c>
      <c r="B2002" t="s">
        <v>5741</v>
      </c>
      <c r="C2002">
        <v>3</v>
      </c>
      <c r="D2002" t="s">
        <v>6967</v>
      </c>
      <c r="E2002">
        <v>396.6</v>
      </c>
      <c r="F2002" s="1"/>
      <c r="H2002">
        <v>0</v>
      </c>
    </row>
    <row r="2003" spans="1:10">
      <c r="A2003" s="7">
        <v>36333</v>
      </c>
      <c r="B2003" t="s">
        <v>5741</v>
      </c>
      <c r="C2003">
        <v>1</v>
      </c>
      <c r="D2003" t="s">
        <v>6967</v>
      </c>
      <c r="E2003">
        <v>557.54999999999995</v>
      </c>
      <c r="F2003" s="1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s="7">
        <v>36333</v>
      </c>
      <c r="B2004" t="s">
        <v>5741</v>
      </c>
      <c r="C2004">
        <v>2</v>
      </c>
      <c r="D2004" t="s">
        <v>6967</v>
      </c>
      <c r="E2004">
        <v>557.54999999999995</v>
      </c>
      <c r="F2004" s="1"/>
      <c r="H2004">
        <v>0</v>
      </c>
    </row>
    <row r="2005" spans="1:10">
      <c r="A2005" s="7">
        <v>36333</v>
      </c>
      <c r="B2005" t="s">
        <v>5741</v>
      </c>
      <c r="C2005">
        <v>3</v>
      </c>
      <c r="D2005" t="s">
        <v>6967</v>
      </c>
      <c r="E2005">
        <v>557.54999999999995</v>
      </c>
      <c r="F2005" s="1"/>
      <c r="H2005">
        <v>0</v>
      </c>
    </row>
    <row r="2006" spans="1:10">
      <c r="A2006" s="7">
        <v>36340</v>
      </c>
      <c r="B2006" t="s">
        <v>5741</v>
      </c>
      <c r="C2006">
        <v>1</v>
      </c>
      <c r="D2006" t="s">
        <v>6967</v>
      </c>
      <c r="E2006">
        <v>297.45</v>
      </c>
      <c r="F2006" s="1">
        <v>286.22139595075691</v>
      </c>
      <c r="G2006">
        <v>165.25</v>
      </c>
      <c r="H2006">
        <v>0</v>
      </c>
      <c r="I2006">
        <v>0</v>
      </c>
      <c r="J2006">
        <v>0</v>
      </c>
    </row>
    <row r="2007" spans="1:10">
      <c r="A2007" s="7">
        <v>36340</v>
      </c>
      <c r="B2007" t="s">
        <v>5741</v>
      </c>
      <c r="C2007">
        <v>2</v>
      </c>
      <c r="D2007" t="s">
        <v>6967</v>
      </c>
      <c r="E2007">
        <v>297.45</v>
      </c>
      <c r="F2007" s="1"/>
      <c r="H2007">
        <v>0</v>
      </c>
    </row>
    <row r="2008" spans="1:10">
      <c r="A2008" s="7">
        <v>36340</v>
      </c>
      <c r="B2008" t="s">
        <v>5741</v>
      </c>
      <c r="C2008">
        <v>3</v>
      </c>
      <c r="D2008" t="s">
        <v>6967</v>
      </c>
      <c r="E2008">
        <v>793.2</v>
      </c>
      <c r="F2008" s="1"/>
      <c r="H2008">
        <v>0</v>
      </c>
    </row>
    <row r="2009" spans="1:10">
      <c r="A2009" s="7">
        <v>36347</v>
      </c>
      <c r="B2009" t="s">
        <v>5741</v>
      </c>
      <c r="C2009">
        <v>1</v>
      </c>
      <c r="D2009" t="s">
        <v>6967</v>
      </c>
      <c r="E2009">
        <v>398.25</v>
      </c>
      <c r="F2009" s="1">
        <v>91.971897881907367</v>
      </c>
      <c r="G2009">
        <v>53.1</v>
      </c>
      <c r="H2009">
        <v>0</v>
      </c>
      <c r="I2009">
        <v>0</v>
      </c>
      <c r="J2009">
        <v>0</v>
      </c>
    </row>
    <row r="2010" spans="1:10">
      <c r="A2010" s="7">
        <v>36347</v>
      </c>
      <c r="B2010" t="s">
        <v>5741</v>
      </c>
      <c r="C2010">
        <v>2</v>
      </c>
      <c r="D2010" t="s">
        <v>6967</v>
      </c>
      <c r="E2010">
        <v>238.95</v>
      </c>
      <c r="F2010" s="1"/>
      <c r="H2010">
        <v>0</v>
      </c>
    </row>
    <row r="2011" spans="1:10">
      <c r="A2011" s="7">
        <v>36347</v>
      </c>
      <c r="B2011" t="s">
        <v>5741</v>
      </c>
      <c r="C2011">
        <v>3</v>
      </c>
      <c r="D2011" t="s">
        <v>6967</v>
      </c>
      <c r="E2011">
        <v>398.25</v>
      </c>
      <c r="F2011" s="1"/>
      <c r="H2011">
        <v>0</v>
      </c>
    </row>
    <row r="2012" spans="1:10">
      <c r="A2012" s="7">
        <v>36354</v>
      </c>
      <c r="B2012" t="s">
        <v>5741</v>
      </c>
      <c r="C2012">
        <v>1</v>
      </c>
      <c r="D2012" t="s">
        <v>6967</v>
      </c>
      <c r="E2012">
        <v>99.15</v>
      </c>
      <c r="F2012" s="1">
        <v>114.48855838030278</v>
      </c>
      <c r="G2012">
        <v>66.099999999999994</v>
      </c>
      <c r="H2012">
        <v>0</v>
      </c>
      <c r="I2012">
        <v>0</v>
      </c>
      <c r="J2012">
        <v>0</v>
      </c>
    </row>
    <row r="2013" spans="1:10">
      <c r="A2013" s="7">
        <v>36354</v>
      </c>
      <c r="B2013" t="s">
        <v>5741</v>
      </c>
      <c r="C2013">
        <v>2</v>
      </c>
      <c r="D2013" t="s">
        <v>6967</v>
      </c>
      <c r="E2013">
        <v>297.45</v>
      </c>
      <c r="F2013" s="1"/>
      <c r="H2013">
        <v>0</v>
      </c>
    </row>
    <row r="2014" spans="1:10">
      <c r="A2014" s="7">
        <v>36354</v>
      </c>
      <c r="B2014" t="s">
        <v>5741</v>
      </c>
      <c r="C2014">
        <v>3</v>
      </c>
      <c r="D2014" t="s">
        <v>6967</v>
      </c>
      <c r="E2014">
        <v>297.45</v>
      </c>
      <c r="F2014" s="1"/>
      <c r="H2014">
        <v>0</v>
      </c>
    </row>
    <row r="2015" spans="1:10">
      <c r="A2015" s="7">
        <v>36361</v>
      </c>
      <c r="B2015" t="s">
        <v>5741</v>
      </c>
      <c r="C2015">
        <v>1</v>
      </c>
      <c r="D2015" t="s">
        <v>6967</v>
      </c>
      <c r="E2015">
        <v>79.650000000000006</v>
      </c>
      <c r="F2015" s="1">
        <v>357.51514303592791</v>
      </c>
      <c r="G2015">
        <v>206.41146407116054</v>
      </c>
      <c r="H2015">
        <v>0</v>
      </c>
      <c r="I2015">
        <v>0</v>
      </c>
      <c r="J2015">
        <v>0</v>
      </c>
    </row>
    <row r="2016" spans="1:10">
      <c r="A2016" s="7">
        <v>36361</v>
      </c>
      <c r="B2016" t="s">
        <v>5741</v>
      </c>
      <c r="C2016">
        <v>2</v>
      </c>
      <c r="D2016" t="s">
        <v>6967</v>
      </c>
      <c r="E2016">
        <v>396.6</v>
      </c>
      <c r="F2016" s="1"/>
      <c r="H2016">
        <v>0</v>
      </c>
    </row>
    <row r="2017" spans="1:10">
      <c r="A2017" s="7">
        <v>36361</v>
      </c>
      <c r="B2017" t="s">
        <v>5741</v>
      </c>
      <c r="C2017">
        <v>3</v>
      </c>
      <c r="D2017" t="s">
        <v>6967</v>
      </c>
      <c r="E2017">
        <v>793.2</v>
      </c>
      <c r="F2017" s="1"/>
      <c r="H2017">
        <v>0</v>
      </c>
    </row>
    <row r="2018" spans="1:10">
      <c r="A2018" s="7">
        <v>36368</v>
      </c>
      <c r="B2018" t="s">
        <v>5741</v>
      </c>
      <c r="C2018">
        <v>1</v>
      </c>
      <c r="D2018" t="s">
        <v>6967</v>
      </c>
      <c r="E2018">
        <v>159.30000000000001</v>
      </c>
      <c r="F2018" s="1">
        <v>60.47443674810043</v>
      </c>
      <c r="G2018">
        <v>34.914932335606785</v>
      </c>
      <c r="H2018">
        <v>0</v>
      </c>
      <c r="I2018">
        <v>0</v>
      </c>
      <c r="J2018">
        <v>0</v>
      </c>
    </row>
    <row r="2019" spans="1:10">
      <c r="A2019" s="7">
        <v>36368</v>
      </c>
      <c r="B2019" t="s">
        <v>5741</v>
      </c>
      <c r="C2019">
        <v>2</v>
      </c>
      <c r="D2019" t="s">
        <v>6967</v>
      </c>
      <c r="E2019">
        <v>198.3</v>
      </c>
      <c r="F2019" s="1"/>
      <c r="H2019">
        <v>0</v>
      </c>
    </row>
    <row r="2020" spans="1:10">
      <c r="A2020" s="7">
        <v>36368</v>
      </c>
      <c r="B2020" t="s">
        <v>5741</v>
      </c>
      <c r="C2020">
        <v>3</v>
      </c>
      <c r="D2020" t="s">
        <v>6967</v>
      </c>
      <c r="E2020">
        <v>79.650000000000006</v>
      </c>
      <c r="F2020" s="1"/>
      <c r="H2020">
        <v>0</v>
      </c>
    </row>
    <row r="2021" spans="1:10">
      <c r="A2021" s="7">
        <v>36375</v>
      </c>
      <c r="B2021" t="s">
        <v>5741</v>
      </c>
      <c r="C2021">
        <v>1</v>
      </c>
      <c r="D2021" t="s">
        <v>6967</v>
      </c>
      <c r="E2021">
        <v>79.650000000000006</v>
      </c>
      <c r="F2021" s="1">
        <v>45.985948940953683</v>
      </c>
      <c r="G2021">
        <v>26.55</v>
      </c>
      <c r="H2021">
        <v>0</v>
      </c>
      <c r="I2021">
        <v>0</v>
      </c>
      <c r="J2021">
        <v>0</v>
      </c>
    </row>
    <row r="2022" spans="1:10">
      <c r="A2022" s="7">
        <v>36375</v>
      </c>
      <c r="B2022" t="s">
        <v>5741</v>
      </c>
      <c r="C2022">
        <v>2</v>
      </c>
      <c r="D2022" t="s">
        <v>6967</v>
      </c>
      <c r="E2022">
        <v>79.650000000000006</v>
      </c>
      <c r="F2022" s="1"/>
      <c r="H2022">
        <v>0</v>
      </c>
    </row>
    <row r="2023" spans="1:10">
      <c r="A2023" s="7">
        <v>36375</v>
      </c>
      <c r="B2023" t="s">
        <v>5741</v>
      </c>
      <c r="C2023">
        <v>3</v>
      </c>
      <c r="D2023" t="s">
        <v>6967</v>
      </c>
      <c r="E2023">
        <v>0</v>
      </c>
      <c r="F2023" s="1"/>
      <c r="H2023">
        <v>0</v>
      </c>
    </row>
    <row r="2024" spans="1:10">
      <c r="A2024" s="7">
        <v>36382</v>
      </c>
      <c r="B2024" t="s">
        <v>5741</v>
      </c>
      <c r="C2024">
        <v>1</v>
      </c>
      <c r="D2024" t="s">
        <v>6967</v>
      </c>
      <c r="E2024">
        <v>0</v>
      </c>
      <c r="F2024" s="1">
        <v>45.985948940953683</v>
      </c>
      <c r="G2024">
        <v>26.55</v>
      </c>
      <c r="H2024">
        <v>0</v>
      </c>
      <c r="I2024">
        <v>0</v>
      </c>
      <c r="J2024">
        <v>0</v>
      </c>
    </row>
    <row r="2025" spans="1:10">
      <c r="A2025" s="7">
        <v>36382</v>
      </c>
      <c r="B2025" t="s">
        <v>5741</v>
      </c>
      <c r="C2025">
        <v>2</v>
      </c>
      <c r="D2025" t="s">
        <v>6967</v>
      </c>
      <c r="E2025">
        <v>79.650000000000006</v>
      </c>
      <c r="F2025" s="1"/>
      <c r="H2025">
        <v>0</v>
      </c>
    </row>
    <row r="2026" spans="1:10">
      <c r="A2026" s="7">
        <v>36382</v>
      </c>
      <c r="B2026" t="s">
        <v>5741</v>
      </c>
      <c r="C2026">
        <v>3</v>
      </c>
      <c r="D2026" t="s">
        <v>6967</v>
      </c>
      <c r="E2026">
        <v>79.650000000000006</v>
      </c>
      <c r="F2026" s="1"/>
      <c r="H2026">
        <v>0</v>
      </c>
    </row>
    <row r="2027" spans="1:10">
      <c r="A2027" s="7">
        <v>36389</v>
      </c>
      <c r="B2027" t="s">
        <v>5741</v>
      </c>
      <c r="C2027">
        <v>1</v>
      </c>
      <c r="D2027" t="s">
        <v>6967</v>
      </c>
      <c r="E2027">
        <v>79.650000000000006</v>
      </c>
      <c r="F2027" s="1">
        <v>63.624936149280337</v>
      </c>
      <c r="G2027">
        <v>36.73387401295976</v>
      </c>
      <c r="H2027">
        <v>0</v>
      </c>
      <c r="I2027">
        <v>0</v>
      </c>
      <c r="J2027">
        <v>0</v>
      </c>
    </row>
    <row r="2028" spans="1:10">
      <c r="A2028" s="7">
        <v>36389</v>
      </c>
      <c r="B2028" t="s">
        <v>5741</v>
      </c>
      <c r="C2028">
        <v>2</v>
      </c>
      <c r="D2028" t="s">
        <v>6967</v>
      </c>
      <c r="E2028">
        <v>99.15</v>
      </c>
      <c r="F2028" s="1"/>
      <c r="H2028">
        <v>0</v>
      </c>
    </row>
    <row r="2029" spans="1:10">
      <c r="A2029" s="7">
        <v>36389</v>
      </c>
      <c r="B2029" t="s">
        <v>5741</v>
      </c>
      <c r="C2029">
        <v>3</v>
      </c>
      <c r="D2029" t="s">
        <v>6967</v>
      </c>
      <c r="E2029">
        <v>198.3</v>
      </c>
      <c r="F2029" s="1"/>
      <c r="H2029">
        <v>0</v>
      </c>
    </row>
    <row r="2030" spans="1:10">
      <c r="A2030" s="7">
        <v>36307</v>
      </c>
      <c r="B2030" t="s">
        <v>5741</v>
      </c>
      <c r="C2030">
        <v>1</v>
      </c>
      <c r="D2030" t="s">
        <v>5287</v>
      </c>
      <c r="E2030">
        <v>0</v>
      </c>
      <c r="F2030" s="1">
        <v>79.650000000000006</v>
      </c>
      <c r="G2030">
        <v>45.985948940953691</v>
      </c>
      <c r="H2030">
        <v>0</v>
      </c>
      <c r="I2030">
        <v>0</v>
      </c>
      <c r="J2030">
        <v>0</v>
      </c>
    </row>
    <row r="2031" spans="1:10">
      <c r="A2031" s="7">
        <v>36307</v>
      </c>
      <c r="B2031" t="s">
        <v>5741</v>
      </c>
      <c r="C2031">
        <v>2</v>
      </c>
      <c r="D2031" t="s">
        <v>5287</v>
      </c>
      <c r="E2031">
        <v>159.30000000000001</v>
      </c>
      <c r="F2031" s="1"/>
      <c r="H2031">
        <v>0</v>
      </c>
    </row>
    <row r="2032" spans="1:10">
      <c r="A2032" s="7">
        <v>36307</v>
      </c>
      <c r="B2032" t="s">
        <v>5741</v>
      </c>
      <c r="C2032">
        <v>3</v>
      </c>
      <c r="D2032" t="s">
        <v>5287</v>
      </c>
      <c r="E2032">
        <v>79.650000000000006</v>
      </c>
      <c r="F2032" s="1"/>
      <c r="H2032">
        <v>0</v>
      </c>
    </row>
    <row r="2033" spans="1:10">
      <c r="A2033" s="7">
        <v>36312</v>
      </c>
      <c r="B2033" t="s">
        <v>5741</v>
      </c>
      <c r="C2033">
        <v>1</v>
      </c>
      <c r="D2033" t="s">
        <v>5287</v>
      </c>
      <c r="E2033">
        <v>238.95</v>
      </c>
      <c r="F2033" s="1">
        <v>80.713567632709697</v>
      </c>
      <c r="G2033">
        <v>46.6</v>
      </c>
      <c r="H2033">
        <v>0</v>
      </c>
      <c r="I2033">
        <v>0</v>
      </c>
      <c r="J2033">
        <v>0</v>
      </c>
    </row>
    <row r="2034" spans="1:10">
      <c r="A2034" s="7">
        <v>36312</v>
      </c>
      <c r="B2034" t="s">
        <v>5741</v>
      </c>
      <c r="C2034">
        <v>2</v>
      </c>
      <c r="D2034" t="s">
        <v>5287</v>
      </c>
      <c r="E2034">
        <v>99.15</v>
      </c>
      <c r="F2034" s="1"/>
      <c r="H2034">
        <v>0</v>
      </c>
    </row>
    <row r="2035" spans="1:10">
      <c r="A2035" s="7">
        <v>36312</v>
      </c>
      <c r="B2035" t="s">
        <v>5741</v>
      </c>
      <c r="C2035">
        <v>3</v>
      </c>
      <c r="D2035" t="s">
        <v>5287</v>
      </c>
      <c r="E2035">
        <v>238.95</v>
      </c>
      <c r="F2035" s="1"/>
      <c r="H2035">
        <v>0</v>
      </c>
    </row>
    <row r="2036" spans="1:10">
      <c r="A2036" s="7">
        <v>36319</v>
      </c>
      <c r="B2036" t="s">
        <v>5741</v>
      </c>
      <c r="C2036">
        <v>1</v>
      </c>
      <c r="D2036" t="s">
        <v>5287</v>
      </c>
      <c r="E2036">
        <v>159.30000000000001</v>
      </c>
      <c r="F2036" s="1">
        <v>41.517857603686629</v>
      </c>
      <c r="G2036">
        <v>23.970346263665029</v>
      </c>
      <c r="H2036">
        <v>0</v>
      </c>
      <c r="I2036">
        <v>0</v>
      </c>
      <c r="J2036">
        <v>0</v>
      </c>
    </row>
    <row r="2037" spans="1:10">
      <c r="A2037" s="7">
        <v>36319</v>
      </c>
      <c r="B2037" t="s">
        <v>5741</v>
      </c>
      <c r="C2037">
        <v>2</v>
      </c>
      <c r="D2037" t="s">
        <v>5287</v>
      </c>
      <c r="E2037">
        <v>99.15</v>
      </c>
      <c r="F2037" s="1"/>
      <c r="H2037">
        <v>0</v>
      </c>
    </row>
    <row r="2038" spans="1:10">
      <c r="A2038" s="7">
        <v>36319</v>
      </c>
      <c r="B2038" t="s">
        <v>5741</v>
      </c>
      <c r="C2038">
        <v>3</v>
      </c>
      <c r="D2038" t="s">
        <v>5287</v>
      </c>
      <c r="E2038">
        <v>79.650000000000006</v>
      </c>
      <c r="F2038" s="1"/>
      <c r="H2038">
        <v>0</v>
      </c>
    </row>
    <row r="2039" spans="1:10">
      <c r="A2039" s="7">
        <v>36326</v>
      </c>
      <c r="B2039" t="s">
        <v>5741</v>
      </c>
      <c r="C2039">
        <v>1</v>
      </c>
      <c r="D2039" t="s">
        <v>5287</v>
      </c>
      <c r="E2039">
        <v>0</v>
      </c>
      <c r="F2039" s="1">
        <v>57.244279190151389</v>
      </c>
      <c r="G2039">
        <v>33.049999999999997</v>
      </c>
      <c r="H2039">
        <v>0</v>
      </c>
      <c r="I2039">
        <v>0</v>
      </c>
      <c r="J2039">
        <v>0</v>
      </c>
    </row>
    <row r="2040" spans="1:10">
      <c r="A2040" s="7">
        <v>36326</v>
      </c>
      <c r="B2040" t="s">
        <v>5741</v>
      </c>
      <c r="C2040">
        <v>2</v>
      </c>
      <c r="D2040" t="s">
        <v>5287</v>
      </c>
      <c r="E2040">
        <v>99.15</v>
      </c>
      <c r="F2040" s="1"/>
      <c r="H2040">
        <v>0</v>
      </c>
    </row>
    <row r="2041" spans="1:10">
      <c r="A2041" s="7">
        <v>36326</v>
      </c>
      <c r="B2041" t="s">
        <v>5741</v>
      </c>
      <c r="C2041">
        <v>3</v>
      </c>
      <c r="D2041" t="s">
        <v>5287</v>
      </c>
      <c r="E2041">
        <v>0</v>
      </c>
      <c r="F2041" s="1"/>
      <c r="H2041">
        <v>0</v>
      </c>
    </row>
    <row r="2042" spans="1:10">
      <c r="A2042" s="7">
        <v>36333</v>
      </c>
      <c r="B2042" t="s">
        <v>5741</v>
      </c>
      <c r="C2042">
        <v>1</v>
      </c>
      <c r="D2042" t="s">
        <v>5287</v>
      </c>
      <c r="E2042">
        <v>398.25</v>
      </c>
      <c r="F2042" s="1">
        <v>229.92974470476847</v>
      </c>
      <c r="G2042">
        <v>132.75</v>
      </c>
      <c r="H2042">
        <v>0</v>
      </c>
      <c r="I2042">
        <v>0</v>
      </c>
      <c r="J2042">
        <v>0</v>
      </c>
    </row>
    <row r="2043" spans="1:10">
      <c r="A2043" s="7">
        <v>36333</v>
      </c>
      <c r="B2043" t="s">
        <v>5741</v>
      </c>
      <c r="C2043">
        <v>2</v>
      </c>
      <c r="D2043" t="s">
        <v>5287</v>
      </c>
      <c r="E2043">
        <v>0</v>
      </c>
      <c r="F2043" s="1"/>
      <c r="H2043">
        <v>0</v>
      </c>
    </row>
    <row r="2044" spans="1:10">
      <c r="A2044" s="7">
        <v>36333</v>
      </c>
      <c r="B2044" t="s">
        <v>5741</v>
      </c>
      <c r="C2044">
        <v>3</v>
      </c>
      <c r="D2044" t="s">
        <v>5287</v>
      </c>
      <c r="E2044">
        <v>0</v>
      </c>
      <c r="F2044" s="1"/>
      <c r="H2044">
        <v>0</v>
      </c>
    </row>
    <row r="2045" spans="1:10">
      <c r="A2045" s="7">
        <v>36340</v>
      </c>
      <c r="B2045" t="s">
        <v>5741</v>
      </c>
      <c r="C2045">
        <v>1</v>
      </c>
      <c r="D2045" t="s">
        <v>5287</v>
      </c>
      <c r="E2045">
        <v>198.3</v>
      </c>
      <c r="F2045" s="1">
        <v>57.244279190151389</v>
      </c>
      <c r="G2045">
        <v>33.049999999999997</v>
      </c>
      <c r="H2045">
        <v>0</v>
      </c>
      <c r="I2045">
        <v>0</v>
      </c>
      <c r="J2045">
        <v>0</v>
      </c>
    </row>
    <row r="2046" spans="1:10">
      <c r="A2046" s="7">
        <v>36340</v>
      </c>
      <c r="B2046" t="s">
        <v>5741</v>
      </c>
      <c r="C2046">
        <v>2</v>
      </c>
      <c r="D2046" t="s">
        <v>5287</v>
      </c>
      <c r="E2046">
        <v>198.3</v>
      </c>
      <c r="F2046" s="1"/>
      <c r="H2046">
        <v>0</v>
      </c>
    </row>
    <row r="2047" spans="1:10">
      <c r="A2047" s="7">
        <v>36340</v>
      </c>
      <c r="B2047" t="s">
        <v>5741</v>
      </c>
      <c r="C2047">
        <v>3</v>
      </c>
      <c r="D2047" t="s">
        <v>5287</v>
      </c>
      <c r="E2047">
        <v>99.15</v>
      </c>
      <c r="F2047" s="1"/>
      <c r="H2047">
        <v>0</v>
      </c>
    </row>
    <row r="2048" spans="1:10">
      <c r="A2048" s="7">
        <v>36347</v>
      </c>
      <c r="B2048" t="s">
        <v>5741</v>
      </c>
      <c r="C2048">
        <v>1</v>
      </c>
      <c r="D2048" t="s">
        <v>5287</v>
      </c>
      <c r="E2048">
        <v>79.650000000000006</v>
      </c>
      <c r="F2048" s="1">
        <v>79.650000000000006</v>
      </c>
      <c r="G2048">
        <v>45.985948940953705</v>
      </c>
      <c r="H2048">
        <v>0</v>
      </c>
      <c r="I2048">
        <v>0</v>
      </c>
      <c r="J2048">
        <v>0</v>
      </c>
    </row>
    <row r="2049" spans="1:10">
      <c r="A2049" s="7">
        <v>36347</v>
      </c>
      <c r="B2049" t="s">
        <v>5741</v>
      </c>
      <c r="C2049">
        <v>2</v>
      </c>
      <c r="D2049" t="s">
        <v>5287</v>
      </c>
      <c r="E2049">
        <v>159.30000000000001</v>
      </c>
      <c r="F2049" s="1"/>
      <c r="H2049">
        <v>0</v>
      </c>
    </row>
    <row r="2050" spans="1:10">
      <c r="A2050" s="7">
        <v>36347</v>
      </c>
      <c r="B2050" t="s">
        <v>5741</v>
      </c>
      <c r="C2050">
        <v>3</v>
      </c>
      <c r="D2050" t="s">
        <v>5287</v>
      </c>
      <c r="E2050">
        <v>238.95</v>
      </c>
      <c r="F2050" s="1"/>
      <c r="H2050">
        <v>0</v>
      </c>
    </row>
    <row r="2051" spans="1:10">
      <c r="A2051" s="7">
        <v>36354</v>
      </c>
      <c r="B2051" t="s">
        <v>5741</v>
      </c>
      <c r="C2051">
        <v>1</v>
      </c>
      <c r="D2051" t="s">
        <v>5287</v>
      </c>
      <c r="E2051">
        <v>0</v>
      </c>
      <c r="F2051" s="1">
        <v>57.244279190151389</v>
      </c>
      <c r="G2051">
        <v>33.049999999999997</v>
      </c>
      <c r="H2051">
        <v>0</v>
      </c>
      <c r="I2051">
        <v>0</v>
      </c>
      <c r="J2051">
        <v>0</v>
      </c>
    </row>
    <row r="2052" spans="1:10">
      <c r="A2052" s="7">
        <v>36354</v>
      </c>
      <c r="B2052" t="s">
        <v>5741</v>
      </c>
      <c r="C2052">
        <v>2</v>
      </c>
      <c r="D2052" t="s">
        <v>5287</v>
      </c>
      <c r="E2052">
        <v>99.15</v>
      </c>
      <c r="F2052" s="1"/>
      <c r="H2052">
        <v>0</v>
      </c>
    </row>
    <row r="2053" spans="1:10">
      <c r="A2053" s="7">
        <v>36354</v>
      </c>
      <c r="B2053" t="s">
        <v>5741</v>
      </c>
      <c r="C2053">
        <v>3</v>
      </c>
      <c r="D2053" t="s">
        <v>5287</v>
      </c>
      <c r="E2053">
        <v>0</v>
      </c>
      <c r="F2053" s="1"/>
      <c r="H2053">
        <v>0</v>
      </c>
    </row>
    <row r="2054" spans="1:10">
      <c r="A2054" s="7">
        <v>36361</v>
      </c>
      <c r="B2054" t="s">
        <v>5741</v>
      </c>
      <c r="C2054">
        <v>1</v>
      </c>
      <c r="D2054" t="s">
        <v>5287</v>
      </c>
      <c r="E2054">
        <v>0</v>
      </c>
      <c r="F2054" s="1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s="7">
        <v>36361</v>
      </c>
      <c r="B2055" t="s">
        <v>5741</v>
      </c>
      <c r="C2055">
        <v>2</v>
      </c>
      <c r="D2055" t="s">
        <v>5287</v>
      </c>
      <c r="E2055">
        <v>0</v>
      </c>
      <c r="F2055" s="1"/>
      <c r="H2055">
        <v>0</v>
      </c>
    </row>
    <row r="2056" spans="1:10">
      <c r="A2056" s="7">
        <v>36361</v>
      </c>
      <c r="B2056" t="s">
        <v>5741</v>
      </c>
      <c r="C2056">
        <v>3</v>
      </c>
      <c r="D2056" t="s">
        <v>5287</v>
      </c>
      <c r="E2056">
        <v>0</v>
      </c>
      <c r="F2056" s="1"/>
      <c r="H2056">
        <v>0</v>
      </c>
    </row>
    <row r="2057" spans="1:10">
      <c r="A2057" s="7">
        <v>36368</v>
      </c>
      <c r="B2057" t="s">
        <v>5741</v>
      </c>
      <c r="C2057">
        <v>1</v>
      </c>
      <c r="D2057" t="s">
        <v>5287</v>
      </c>
      <c r="E2057">
        <v>79.650000000000006</v>
      </c>
      <c r="F2057" s="1">
        <v>99.787135944469313</v>
      </c>
      <c r="G2057">
        <v>57.612129799201142</v>
      </c>
      <c r="H2057">
        <v>0</v>
      </c>
      <c r="I2057">
        <v>0</v>
      </c>
      <c r="J2057">
        <v>0</v>
      </c>
    </row>
    <row r="2058" spans="1:10">
      <c r="A2058" s="7">
        <v>36368</v>
      </c>
      <c r="B2058" t="s">
        <v>5741</v>
      </c>
      <c r="C2058">
        <v>2</v>
      </c>
      <c r="D2058" t="s">
        <v>5287</v>
      </c>
      <c r="E2058">
        <v>198.3</v>
      </c>
      <c r="F2058" s="1"/>
      <c r="H2058">
        <v>0</v>
      </c>
    </row>
    <row r="2059" spans="1:10">
      <c r="A2059" s="7">
        <v>36368</v>
      </c>
      <c r="B2059" t="s">
        <v>5741</v>
      </c>
      <c r="C2059">
        <v>3</v>
      </c>
      <c r="D2059" t="s">
        <v>5287</v>
      </c>
      <c r="E2059">
        <v>0</v>
      </c>
      <c r="F2059" s="1"/>
      <c r="H2059">
        <v>0</v>
      </c>
    </row>
    <row r="2060" spans="1:10">
      <c r="A2060" s="7">
        <v>36375</v>
      </c>
      <c r="B2060" t="s">
        <v>5741</v>
      </c>
      <c r="C2060">
        <v>1</v>
      </c>
      <c r="D2060" t="s">
        <v>5287</v>
      </c>
      <c r="E2060">
        <v>0</v>
      </c>
      <c r="F2060" s="1">
        <v>45.985948940953683</v>
      </c>
      <c r="G2060">
        <v>26.55</v>
      </c>
      <c r="H2060">
        <v>0</v>
      </c>
      <c r="I2060">
        <v>0</v>
      </c>
      <c r="J2060">
        <v>0</v>
      </c>
    </row>
    <row r="2061" spans="1:10">
      <c r="A2061" s="7">
        <v>36375</v>
      </c>
      <c r="B2061" t="s">
        <v>5741</v>
      </c>
      <c r="C2061">
        <v>2</v>
      </c>
      <c r="D2061" t="s">
        <v>5287</v>
      </c>
      <c r="E2061">
        <v>0</v>
      </c>
      <c r="F2061" s="1"/>
      <c r="H2061">
        <v>0</v>
      </c>
    </row>
    <row r="2062" spans="1:10">
      <c r="A2062" s="7">
        <v>36375</v>
      </c>
      <c r="B2062" t="s">
        <v>5741</v>
      </c>
      <c r="C2062">
        <v>3</v>
      </c>
      <c r="D2062" t="s">
        <v>5287</v>
      </c>
      <c r="E2062">
        <v>79.650000000000006</v>
      </c>
      <c r="F2062" s="1"/>
      <c r="H2062">
        <v>0</v>
      </c>
    </row>
    <row r="2063" spans="1:10">
      <c r="A2063" s="7">
        <v>36382</v>
      </c>
      <c r="B2063" t="s">
        <v>5741</v>
      </c>
      <c r="C2063">
        <v>1</v>
      </c>
      <c r="D2063" t="s">
        <v>5287</v>
      </c>
      <c r="E2063">
        <v>0</v>
      </c>
      <c r="F2063" s="1">
        <v>165.80469685747747</v>
      </c>
      <c r="G2063">
        <v>95.727386363568911</v>
      </c>
      <c r="H2063">
        <v>0</v>
      </c>
      <c r="I2063">
        <v>0</v>
      </c>
      <c r="J2063">
        <v>0</v>
      </c>
    </row>
    <row r="2064" spans="1:10">
      <c r="A2064" s="7">
        <v>36382</v>
      </c>
      <c r="B2064" t="s">
        <v>5741</v>
      </c>
      <c r="C2064">
        <v>2</v>
      </c>
      <c r="D2064" t="s">
        <v>5287</v>
      </c>
      <c r="E2064">
        <v>79.650000000000006</v>
      </c>
      <c r="F2064" s="1"/>
      <c r="H2064">
        <v>0</v>
      </c>
    </row>
    <row r="2065" spans="1:10">
      <c r="A2065" s="7">
        <v>36382</v>
      </c>
      <c r="B2065" t="s">
        <v>5741</v>
      </c>
      <c r="C2065">
        <v>3</v>
      </c>
      <c r="D2065" t="s">
        <v>5287</v>
      </c>
      <c r="E2065">
        <v>318.60000000000002</v>
      </c>
      <c r="F2065" s="1"/>
      <c r="H2065">
        <v>0</v>
      </c>
    </row>
    <row r="2066" spans="1:10">
      <c r="A2066" s="7">
        <v>36389</v>
      </c>
      <c r="B2066" t="s">
        <v>5741</v>
      </c>
      <c r="C2066">
        <v>1</v>
      </c>
      <c r="D2066" t="s">
        <v>5287</v>
      </c>
      <c r="E2066">
        <v>398.25</v>
      </c>
      <c r="F2066" s="1">
        <v>113.53593043613989</v>
      </c>
      <c r="G2066">
        <v>65.55</v>
      </c>
      <c r="H2066">
        <v>0</v>
      </c>
      <c r="I2066">
        <v>0</v>
      </c>
      <c r="J2066">
        <v>0</v>
      </c>
    </row>
    <row r="2067" spans="1:10">
      <c r="A2067" s="7">
        <v>36389</v>
      </c>
      <c r="B2067" t="s">
        <v>5741</v>
      </c>
      <c r="C2067">
        <v>2</v>
      </c>
      <c r="D2067" t="s">
        <v>5287</v>
      </c>
      <c r="E2067">
        <v>594.9</v>
      </c>
      <c r="F2067" s="1"/>
      <c r="H2067">
        <v>0</v>
      </c>
    </row>
    <row r="2068" spans="1:10">
      <c r="A2068" s="7">
        <v>36389</v>
      </c>
      <c r="B2068" t="s">
        <v>5741</v>
      </c>
      <c r="C2068">
        <v>3</v>
      </c>
      <c r="D2068" t="s">
        <v>5287</v>
      </c>
      <c r="E2068">
        <v>594.9</v>
      </c>
      <c r="F2068" s="1"/>
      <c r="H2068">
        <v>0</v>
      </c>
    </row>
    <row r="2069" spans="1:10">
      <c r="A2069" s="7">
        <v>36307</v>
      </c>
      <c r="B2069" t="s">
        <v>5741</v>
      </c>
      <c r="C2069">
        <v>1</v>
      </c>
      <c r="D2069" t="s">
        <v>4468</v>
      </c>
      <c r="E2069">
        <v>0</v>
      </c>
      <c r="F2069" s="1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7">
        <v>36307</v>
      </c>
      <c r="B2070" t="s">
        <v>5741</v>
      </c>
      <c r="C2070">
        <v>2</v>
      </c>
      <c r="D2070" t="s">
        <v>4468</v>
      </c>
      <c r="E2070">
        <v>0</v>
      </c>
      <c r="F2070" s="1"/>
      <c r="H2070">
        <v>0</v>
      </c>
    </row>
    <row r="2071" spans="1:10">
      <c r="A2071" s="7">
        <v>36307</v>
      </c>
      <c r="B2071" t="s">
        <v>5741</v>
      </c>
      <c r="C2071">
        <v>3</v>
      </c>
      <c r="D2071" t="s">
        <v>4468</v>
      </c>
      <c r="E2071">
        <v>0</v>
      </c>
      <c r="F2071" s="1"/>
      <c r="H2071">
        <v>0</v>
      </c>
    </row>
    <row r="2072" spans="1:10">
      <c r="A2072" s="7">
        <v>36312</v>
      </c>
      <c r="B2072" t="s">
        <v>5741</v>
      </c>
      <c r="C2072">
        <v>1</v>
      </c>
      <c r="D2072" t="s">
        <v>4468</v>
      </c>
      <c r="E2072">
        <v>0</v>
      </c>
      <c r="F2072" s="1">
        <v>137.95784682286109</v>
      </c>
      <c r="G2072">
        <v>79.650000000000006</v>
      </c>
      <c r="H2072">
        <v>0</v>
      </c>
      <c r="I2072">
        <v>0</v>
      </c>
      <c r="J2072">
        <v>0</v>
      </c>
    </row>
    <row r="2073" spans="1:10">
      <c r="A2073" s="7">
        <v>36312</v>
      </c>
      <c r="B2073" t="s">
        <v>5741</v>
      </c>
      <c r="C2073">
        <v>2</v>
      </c>
      <c r="D2073" t="s">
        <v>4468</v>
      </c>
      <c r="E2073">
        <v>0</v>
      </c>
      <c r="F2073" s="1"/>
      <c r="H2073">
        <v>0</v>
      </c>
    </row>
    <row r="2074" spans="1:10">
      <c r="A2074" s="7">
        <v>36312</v>
      </c>
      <c r="B2074" t="s">
        <v>5741</v>
      </c>
      <c r="C2074">
        <v>3</v>
      </c>
      <c r="D2074" t="s">
        <v>4468</v>
      </c>
      <c r="E2074">
        <v>238.95</v>
      </c>
      <c r="F2074" s="1"/>
      <c r="H2074">
        <v>0</v>
      </c>
    </row>
    <row r="2075" spans="1:10">
      <c r="A2075" s="7">
        <v>36319</v>
      </c>
      <c r="B2075" t="s">
        <v>5741</v>
      </c>
      <c r="C2075">
        <v>1</v>
      </c>
      <c r="D2075" t="s">
        <v>4468</v>
      </c>
      <c r="E2075">
        <v>637.20000000000005</v>
      </c>
      <c r="F2075" s="1">
        <v>287.45914057479547</v>
      </c>
      <c r="G2075">
        <v>165.96461219187665</v>
      </c>
      <c r="H2075">
        <v>0</v>
      </c>
      <c r="I2075">
        <v>0</v>
      </c>
      <c r="J2075">
        <v>0</v>
      </c>
    </row>
    <row r="2076" spans="1:10">
      <c r="A2076" s="7">
        <v>36319</v>
      </c>
      <c r="B2076" t="s">
        <v>5741</v>
      </c>
      <c r="C2076">
        <v>2</v>
      </c>
      <c r="D2076" t="s">
        <v>4468</v>
      </c>
      <c r="E2076">
        <v>892.35</v>
      </c>
      <c r="F2076" s="1"/>
      <c r="H2076">
        <v>0</v>
      </c>
    </row>
    <row r="2077" spans="1:10">
      <c r="A2077" s="7">
        <v>36319</v>
      </c>
      <c r="B2077" t="s">
        <v>5741</v>
      </c>
      <c r="C2077">
        <v>3</v>
      </c>
      <c r="D2077" t="s">
        <v>4468</v>
      </c>
      <c r="E2077">
        <v>318.60000000000002</v>
      </c>
      <c r="F2077" s="1"/>
      <c r="H2077">
        <v>0</v>
      </c>
    </row>
    <row r="2078" spans="1:10">
      <c r="A2078" s="7">
        <v>36326</v>
      </c>
      <c r="B2078" t="s">
        <v>5741</v>
      </c>
      <c r="C2078">
        <v>1</v>
      </c>
      <c r="D2078" t="s">
        <v>4468</v>
      </c>
      <c r="E2078">
        <v>0</v>
      </c>
      <c r="F2078" s="1">
        <v>57.244279190151389</v>
      </c>
      <c r="G2078">
        <v>33.049999999999997</v>
      </c>
      <c r="H2078">
        <v>0</v>
      </c>
      <c r="I2078">
        <v>0</v>
      </c>
      <c r="J2078">
        <v>0</v>
      </c>
    </row>
    <row r="2079" spans="1:10">
      <c r="A2079" s="7">
        <v>36326</v>
      </c>
      <c r="B2079" t="s">
        <v>5741</v>
      </c>
      <c r="C2079">
        <v>2</v>
      </c>
      <c r="D2079" t="s">
        <v>4468</v>
      </c>
      <c r="E2079">
        <v>99.15</v>
      </c>
      <c r="F2079" s="1"/>
      <c r="H2079">
        <v>0</v>
      </c>
    </row>
    <row r="2080" spans="1:10">
      <c r="A2080" s="7">
        <v>36326</v>
      </c>
      <c r="B2080" t="s">
        <v>5741</v>
      </c>
      <c r="C2080">
        <v>3</v>
      </c>
      <c r="D2080" t="s">
        <v>4468</v>
      </c>
      <c r="E2080">
        <v>99.15</v>
      </c>
      <c r="F2080" s="1"/>
      <c r="H2080">
        <v>0</v>
      </c>
    </row>
    <row r="2081" spans="1:10">
      <c r="A2081" s="7">
        <v>36333</v>
      </c>
      <c r="B2081" t="s">
        <v>5741</v>
      </c>
      <c r="C2081">
        <v>1</v>
      </c>
      <c r="D2081" t="s">
        <v>4468</v>
      </c>
      <c r="E2081">
        <v>79.650000000000006</v>
      </c>
      <c r="F2081" s="1">
        <v>200.44810425643843</v>
      </c>
      <c r="G2081">
        <v>115.7287669510049</v>
      </c>
      <c r="H2081">
        <v>0</v>
      </c>
      <c r="I2081">
        <v>0</v>
      </c>
      <c r="J2081">
        <v>0</v>
      </c>
    </row>
    <row r="2082" spans="1:10">
      <c r="A2082" s="7">
        <v>36333</v>
      </c>
      <c r="B2082" t="s">
        <v>5741</v>
      </c>
      <c r="C2082">
        <v>2</v>
      </c>
      <c r="D2082" t="s">
        <v>4468</v>
      </c>
      <c r="E2082">
        <v>477.9</v>
      </c>
      <c r="F2082" s="1"/>
      <c r="H2082">
        <v>0</v>
      </c>
    </row>
    <row r="2083" spans="1:10">
      <c r="A2083" s="7">
        <v>36333</v>
      </c>
      <c r="B2083" t="s">
        <v>5741</v>
      </c>
      <c r="C2083">
        <v>3</v>
      </c>
      <c r="D2083" t="s">
        <v>4468</v>
      </c>
      <c r="E2083">
        <v>318.60000000000002</v>
      </c>
      <c r="F2083" s="1"/>
      <c r="H2083">
        <v>0</v>
      </c>
    </row>
    <row r="2084" spans="1:10">
      <c r="A2084" s="7">
        <v>36340</v>
      </c>
      <c r="B2084" t="s">
        <v>5741</v>
      </c>
      <c r="C2084">
        <v>1</v>
      </c>
      <c r="D2084" t="s">
        <v>4468</v>
      </c>
      <c r="E2084">
        <v>0</v>
      </c>
      <c r="F2084" s="1">
        <v>99.15</v>
      </c>
      <c r="G2084">
        <v>57.244279190151396</v>
      </c>
      <c r="H2084">
        <v>0</v>
      </c>
      <c r="I2084">
        <v>0</v>
      </c>
      <c r="J2084">
        <v>0</v>
      </c>
    </row>
    <row r="2085" spans="1:10">
      <c r="A2085" s="7">
        <v>36340</v>
      </c>
      <c r="B2085" t="s">
        <v>5741</v>
      </c>
      <c r="C2085">
        <v>2</v>
      </c>
      <c r="D2085" t="s">
        <v>4468</v>
      </c>
      <c r="E2085">
        <v>198.3</v>
      </c>
      <c r="F2085" s="1"/>
      <c r="H2085">
        <v>0</v>
      </c>
    </row>
    <row r="2086" spans="1:10">
      <c r="A2086" s="7">
        <v>36340</v>
      </c>
      <c r="B2086" t="s">
        <v>5741</v>
      </c>
      <c r="C2086">
        <v>3</v>
      </c>
      <c r="D2086" t="s">
        <v>4468</v>
      </c>
      <c r="E2086">
        <v>99.15</v>
      </c>
      <c r="F2086" s="1"/>
      <c r="H2086">
        <v>0</v>
      </c>
    </row>
    <row r="2087" spans="1:10">
      <c r="A2087" s="7">
        <v>36347</v>
      </c>
      <c r="B2087" t="s">
        <v>5741</v>
      </c>
      <c r="C2087">
        <v>1</v>
      </c>
      <c r="D2087" t="s">
        <v>4468</v>
      </c>
      <c r="E2087">
        <v>0</v>
      </c>
      <c r="F2087" s="1">
        <v>45.985948940953683</v>
      </c>
      <c r="G2087">
        <v>26.55</v>
      </c>
      <c r="H2087">
        <v>0</v>
      </c>
      <c r="I2087">
        <v>0</v>
      </c>
      <c r="J2087">
        <v>0</v>
      </c>
    </row>
    <row r="2088" spans="1:10">
      <c r="A2088" s="7">
        <v>36347</v>
      </c>
      <c r="B2088" t="s">
        <v>5741</v>
      </c>
      <c r="C2088">
        <v>2</v>
      </c>
      <c r="D2088" t="s">
        <v>4468</v>
      </c>
      <c r="E2088">
        <v>79.650000000000006</v>
      </c>
      <c r="F2088" s="1"/>
      <c r="H2088">
        <v>0</v>
      </c>
    </row>
    <row r="2089" spans="1:10">
      <c r="A2089" s="7">
        <v>36347</v>
      </c>
      <c r="B2089" t="s">
        <v>5741</v>
      </c>
      <c r="C2089">
        <v>3</v>
      </c>
      <c r="D2089" t="s">
        <v>4468</v>
      </c>
      <c r="E2089">
        <v>0</v>
      </c>
      <c r="F2089" s="1"/>
      <c r="H2089">
        <v>0</v>
      </c>
    </row>
    <row r="2090" spans="1:10">
      <c r="A2090" s="7">
        <v>36354</v>
      </c>
      <c r="B2090" t="s">
        <v>5741</v>
      </c>
      <c r="C2090">
        <v>1</v>
      </c>
      <c r="D2090" t="s">
        <v>4468</v>
      </c>
      <c r="E2090">
        <v>0</v>
      </c>
      <c r="F2090" s="1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7">
        <v>36354</v>
      </c>
      <c r="B2091" t="s">
        <v>5741</v>
      </c>
      <c r="C2091">
        <v>2</v>
      </c>
      <c r="D2091" t="s">
        <v>4468</v>
      </c>
      <c r="E2091">
        <v>0</v>
      </c>
      <c r="F2091" s="1"/>
      <c r="H2091">
        <v>0</v>
      </c>
    </row>
    <row r="2092" spans="1:10">
      <c r="A2092" s="7">
        <v>36354</v>
      </c>
      <c r="B2092" t="s">
        <v>5741</v>
      </c>
      <c r="C2092">
        <v>3</v>
      </c>
      <c r="D2092" t="s">
        <v>4468</v>
      </c>
      <c r="E2092">
        <v>0</v>
      </c>
      <c r="F2092" s="1"/>
      <c r="H2092">
        <v>0</v>
      </c>
    </row>
    <row r="2093" spans="1:10">
      <c r="A2093" s="7">
        <v>36361</v>
      </c>
      <c r="B2093" t="s">
        <v>5741</v>
      </c>
      <c r="C2093">
        <v>1</v>
      </c>
      <c r="D2093" t="s">
        <v>4468</v>
      </c>
      <c r="E2093">
        <v>0</v>
      </c>
      <c r="F2093" s="1">
        <v>57.244279190151389</v>
      </c>
      <c r="G2093">
        <v>33.049999999999997</v>
      </c>
      <c r="H2093">
        <v>0</v>
      </c>
      <c r="I2093">
        <v>0</v>
      </c>
      <c r="J2093">
        <v>0</v>
      </c>
    </row>
    <row r="2094" spans="1:10">
      <c r="A2094" s="7">
        <v>36361</v>
      </c>
      <c r="B2094" t="s">
        <v>5741</v>
      </c>
      <c r="C2094">
        <v>2</v>
      </c>
      <c r="D2094" t="s">
        <v>4468</v>
      </c>
      <c r="E2094">
        <v>99.15</v>
      </c>
      <c r="F2094" s="1"/>
      <c r="H2094">
        <v>0</v>
      </c>
    </row>
    <row r="2095" spans="1:10">
      <c r="A2095" s="7">
        <v>36361</v>
      </c>
      <c r="B2095" t="s">
        <v>5741</v>
      </c>
      <c r="C2095">
        <v>3</v>
      </c>
      <c r="D2095" t="s">
        <v>4468</v>
      </c>
      <c r="E2095">
        <v>0</v>
      </c>
      <c r="F2095" s="1"/>
      <c r="H2095">
        <v>0</v>
      </c>
    </row>
    <row r="2096" spans="1:10">
      <c r="A2096" s="7">
        <v>36368</v>
      </c>
      <c r="B2096" t="s">
        <v>5741</v>
      </c>
      <c r="C2096">
        <v>1</v>
      </c>
      <c r="D2096" t="s">
        <v>4468</v>
      </c>
      <c r="E2096">
        <v>0</v>
      </c>
      <c r="F2096" s="1">
        <v>45.985948940953683</v>
      </c>
      <c r="G2096">
        <v>26.55</v>
      </c>
      <c r="H2096">
        <v>0</v>
      </c>
      <c r="I2096">
        <v>0</v>
      </c>
      <c r="J2096">
        <v>0</v>
      </c>
    </row>
    <row r="2097" spans="1:10">
      <c r="A2097" s="7">
        <v>36368</v>
      </c>
      <c r="B2097" t="s">
        <v>5741</v>
      </c>
      <c r="C2097">
        <v>2</v>
      </c>
      <c r="D2097" t="s">
        <v>4468</v>
      </c>
      <c r="E2097">
        <v>0</v>
      </c>
      <c r="F2097" s="1"/>
      <c r="H2097">
        <v>0</v>
      </c>
    </row>
    <row r="2098" spans="1:10">
      <c r="A2098" s="7">
        <v>36368</v>
      </c>
      <c r="B2098" t="s">
        <v>5741</v>
      </c>
      <c r="C2098">
        <v>3</v>
      </c>
      <c r="D2098" t="s">
        <v>4468</v>
      </c>
      <c r="E2098">
        <v>79.650000000000006</v>
      </c>
      <c r="F2098" s="1"/>
      <c r="H2098">
        <v>0</v>
      </c>
    </row>
    <row r="2099" spans="1:10">
      <c r="A2099" s="7">
        <v>36375</v>
      </c>
      <c r="B2099" t="s">
        <v>5741</v>
      </c>
      <c r="C2099">
        <v>1</v>
      </c>
      <c r="D2099" t="s">
        <v>4468</v>
      </c>
      <c r="E2099">
        <v>477.9</v>
      </c>
      <c r="F2099" s="1">
        <v>159.30000000000001</v>
      </c>
      <c r="G2099">
        <v>91.97189788190741</v>
      </c>
      <c r="H2099">
        <v>0</v>
      </c>
      <c r="I2099">
        <v>0</v>
      </c>
      <c r="J2099">
        <v>0</v>
      </c>
    </row>
    <row r="2100" spans="1:10">
      <c r="A2100" s="7">
        <v>36375</v>
      </c>
      <c r="B2100" t="s">
        <v>5741</v>
      </c>
      <c r="C2100">
        <v>2</v>
      </c>
      <c r="D2100" t="s">
        <v>4468</v>
      </c>
      <c r="E2100">
        <v>318.60000000000002</v>
      </c>
      <c r="F2100" s="1"/>
      <c r="H2100">
        <v>0</v>
      </c>
    </row>
    <row r="2101" spans="1:10">
      <c r="A2101" s="7">
        <v>36375</v>
      </c>
      <c r="B2101" t="s">
        <v>5741</v>
      </c>
      <c r="C2101">
        <v>3</v>
      </c>
      <c r="D2101" t="s">
        <v>4468</v>
      </c>
      <c r="E2101">
        <v>159.30000000000001</v>
      </c>
      <c r="F2101" s="1"/>
      <c r="H2101">
        <v>0</v>
      </c>
    </row>
    <row r="2102" spans="1:10">
      <c r="A2102" s="7">
        <v>36382</v>
      </c>
      <c r="B2102" t="s">
        <v>5741</v>
      </c>
      <c r="C2102">
        <v>1</v>
      </c>
      <c r="D2102" t="s">
        <v>4468</v>
      </c>
      <c r="E2102">
        <v>79.650000000000006</v>
      </c>
      <c r="F2102" s="1">
        <v>45.985948940953683</v>
      </c>
      <c r="G2102">
        <v>26.55</v>
      </c>
      <c r="H2102">
        <v>0</v>
      </c>
      <c r="I2102">
        <v>0</v>
      </c>
      <c r="J2102">
        <v>0</v>
      </c>
    </row>
    <row r="2103" spans="1:10">
      <c r="A2103" s="7">
        <v>36382</v>
      </c>
      <c r="B2103" t="s">
        <v>5741</v>
      </c>
      <c r="C2103">
        <v>2</v>
      </c>
      <c r="D2103" t="s">
        <v>4468</v>
      </c>
      <c r="E2103">
        <v>159.30000000000001</v>
      </c>
      <c r="F2103" s="1"/>
      <c r="H2103">
        <v>0</v>
      </c>
    </row>
    <row r="2104" spans="1:10">
      <c r="A2104" s="7">
        <v>36382</v>
      </c>
      <c r="B2104" t="s">
        <v>5741</v>
      </c>
      <c r="C2104">
        <v>3</v>
      </c>
      <c r="D2104" t="s">
        <v>4468</v>
      </c>
      <c r="E2104">
        <v>79.650000000000006</v>
      </c>
      <c r="F2104" s="1"/>
      <c r="H2104">
        <v>0</v>
      </c>
    </row>
    <row r="2105" spans="1:10">
      <c r="A2105" s="7">
        <v>36389</v>
      </c>
      <c r="B2105" t="s">
        <v>5741</v>
      </c>
      <c r="C2105">
        <v>1</v>
      </c>
      <c r="D2105" t="s">
        <v>4468</v>
      </c>
      <c r="E2105">
        <v>716.85</v>
      </c>
      <c r="F2105" s="1">
        <v>178.67867108303699</v>
      </c>
      <c r="G2105">
        <v>103.16017884823601</v>
      </c>
      <c r="H2105">
        <v>0</v>
      </c>
      <c r="I2105">
        <v>0</v>
      </c>
      <c r="J2105">
        <v>0</v>
      </c>
    </row>
    <row r="2106" spans="1:10">
      <c r="A2106" s="7">
        <v>36389</v>
      </c>
      <c r="B2106" t="s">
        <v>5741</v>
      </c>
      <c r="C2106">
        <v>2</v>
      </c>
      <c r="D2106" t="s">
        <v>4468</v>
      </c>
      <c r="E2106">
        <v>396.6</v>
      </c>
      <c r="F2106" s="1"/>
      <c r="H2106">
        <v>0</v>
      </c>
    </row>
    <row r="2107" spans="1:10">
      <c r="A2107" s="7">
        <v>36389</v>
      </c>
      <c r="B2107" t="s">
        <v>5741</v>
      </c>
      <c r="C2107">
        <v>3</v>
      </c>
      <c r="D2107" t="s">
        <v>4468</v>
      </c>
      <c r="E2107">
        <v>694.05</v>
      </c>
      <c r="F2107" s="1"/>
      <c r="H2107">
        <v>0</v>
      </c>
    </row>
    <row r="2108" spans="1:10">
      <c r="A2108" s="7">
        <v>36307</v>
      </c>
      <c r="B2108" t="s">
        <v>5741</v>
      </c>
      <c r="C2108">
        <v>1</v>
      </c>
      <c r="D2108" t="s">
        <v>5423</v>
      </c>
      <c r="E2108">
        <v>238.95</v>
      </c>
      <c r="F2108" s="1">
        <v>79.650000000000006</v>
      </c>
      <c r="G2108">
        <v>45.985948940953705</v>
      </c>
      <c r="H2108">
        <v>25234314.75</v>
      </c>
      <c r="I2108">
        <v>8411438.25</v>
      </c>
      <c r="J2108">
        <v>4856346.1379094152</v>
      </c>
    </row>
    <row r="2109" spans="1:10">
      <c r="A2109" s="7">
        <v>36307</v>
      </c>
      <c r="B2109" t="s">
        <v>5741</v>
      </c>
      <c r="C2109">
        <v>2</v>
      </c>
      <c r="D2109" t="s">
        <v>5423</v>
      </c>
      <c r="E2109">
        <v>159.30000000000001</v>
      </c>
      <c r="F2109" s="1"/>
      <c r="H2109">
        <v>16822876.5</v>
      </c>
    </row>
    <row r="2110" spans="1:10">
      <c r="A2110" s="7">
        <v>36307</v>
      </c>
      <c r="B2110" t="s">
        <v>5741</v>
      </c>
      <c r="C2110">
        <v>3</v>
      </c>
      <c r="D2110" t="s">
        <v>5423</v>
      </c>
      <c r="E2110">
        <v>79.650000000000006</v>
      </c>
      <c r="F2110" s="1"/>
      <c r="H2110">
        <v>8411438.25</v>
      </c>
    </row>
    <row r="2111" spans="1:10">
      <c r="A2111" s="7">
        <v>36312</v>
      </c>
      <c r="B2111" t="s">
        <v>5741</v>
      </c>
      <c r="C2111">
        <v>1</v>
      </c>
      <c r="D2111" t="s">
        <v>5423</v>
      </c>
      <c r="E2111">
        <v>398.25</v>
      </c>
      <c r="F2111" s="1">
        <v>144.04876778369194</v>
      </c>
      <c r="G2111">
        <v>83.166594856348439</v>
      </c>
      <c r="H2111">
        <v>42057191.25</v>
      </c>
      <c r="I2111">
        <v>15212270.121796785</v>
      </c>
      <c r="J2111">
        <v>8782808.2498046756</v>
      </c>
    </row>
    <row r="2112" spans="1:10">
      <c r="A2112" s="7">
        <v>36312</v>
      </c>
      <c r="B2112" t="s">
        <v>5741</v>
      </c>
      <c r="C2112">
        <v>2</v>
      </c>
      <c r="D2112" t="s">
        <v>5423</v>
      </c>
      <c r="E2112">
        <v>198.3</v>
      </c>
      <c r="F2112" s="1"/>
      <c r="H2112">
        <v>20941471.5</v>
      </c>
    </row>
    <row r="2113" spans="1:10">
      <c r="A2113" s="7">
        <v>36312</v>
      </c>
      <c r="B2113" t="s">
        <v>5741</v>
      </c>
      <c r="C2113">
        <v>3</v>
      </c>
      <c r="D2113" t="s">
        <v>5423</v>
      </c>
      <c r="E2113">
        <v>477.9</v>
      </c>
      <c r="F2113" s="1"/>
      <c r="H2113">
        <v>50468629.5</v>
      </c>
    </row>
    <row r="2114" spans="1:10">
      <c r="A2114" s="7">
        <v>36319</v>
      </c>
      <c r="B2114" t="s">
        <v>5741</v>
      </c>
      <c r="C2114">
        <v>1</v>
      </c>
      <c r="D2114" t="s">
        <v>5423</v>
      </c>
      <c r="E2114">
        <v>955.8</v>
      </c>
      <c r="F2114" s="1">
        <v>580.6074900481392</v>
      </c>
      <c r="G2114">
        <v>335.21389067280614</v>
      </c>
      <c r="H2114">
        <v>100937259</v>
      </c>
      <c r="I2114">
        <v>61315053.986533739</v>
      </c>
      <c r="J2114">
        <v>35400262.924501695</v>
      </c>
    </row>
    <row r="2115" spans="1:10">
      <c r="A2115" s="7">
        <v>36319</v>
      </c>
      <c r="B2115" t="s">
        <v>5741</v>
      </c>
      <c r="C2115">
        <v>2</v>
      </c>
      <c r="D2115" t="s">
        <v>5423</v>
      </c>
      <c r="E2115">
        <v>2082.15</v>
      </c>
      <c r="F2115" s="1"/>
      <c r="H2115">
        <v>219885450.75</v>
      </c>
    </row>
    <row r="2116" spans="1:10">
      <c r="A2116" s="7">
        <v>36319</v>
      </c>
      <c r="B2116" t="s">
        <v>5741</v>
      </c>
      <c r="C2116">
        <v>3</v>
      </c>
      <c r="D2116" t="s">
        <v>5423</v>
      </c>
      <c r="E2116">
        <v>1274.4000000000001</v>
      </c>
      <c r="F2116" s="1"/>
      <c r="H2116">
        <v>134583012</v>
      </c>
    </row>
    <row r="2117" spans="1:10">
      <c r="A2117" s="7">
        <v>36326</v>
      </c>
      <c r="B2117" t="s">
        <v>5741</v>
      </c>
      <c r="C2117">
        <v>1</v>
      </c>
      <c r="D2117" t="s">
        <v>5423</v>
      </c>
      <c r="E2117">
        <v>2776.2</v>
      </c>
      <c r="F2117" s="1">
        <v>650.17002968454347</v>
      </c>
      <c r="G2117">
        <v>375.37584165739815</v>
      </c>
      <c r="H2117">
        <v>293180601</v>
      </c>
      <c r="I2117">
        <v>68661205.984836191</v>
      </c>
      <c r="J2117">
        <v>39641565.758229524</v>
      </c>
    </row>
    <row r="2118" spans="1:10">
      <c r="A2118" s="7">
        <v>36326</v>
      </c>
      <c r="B2118" t="s">
        <v>5741</v>
      </c>
      <c r="C2118">
        <v>2</v>
      </c>
      <c r="D2118" t="s">
        <v>5423</v>
      </c>
      <c r="E2118">
        <v>1487.25</v>
      </c>
      <c r="F2118" s="1"/>
      <c r="H2118">
        <v>157061036.25</v>
      </c>
    </row>
    <row r="2119" spans="1:10">
      <c r="A2119" s="7">
        <v>36326</v>
      </c>
      <c r="B2119" t="s">
        <v>5741</v>
      </c>
      <c r="C2119">
        <v>3</v>
      </c>
      <c r="D2119" t="s">
        <v>5423</v>
      </c>
      <c r="E2119">
        <v>1983</v>
      </c>
      <c r="F2119" s="1"/>
      <c r="H2119">
        <v>209414715</v>
      </c>
    </row>
    <row r="2120" spans="1:10">
      <c r="A2120" s="7">
        <v>36333</v>
      </c>
      <c r="B2120" t="s">
        <v>5741</v>
      </c>
      <c r="C2120">
        <v>1</v>
      </c>
      <c r="D2120" t="s">
        <v>5423</v>
      </c>
      <c r="E2120">
        <v>7248.15</v>
      </c>
      <c r="F2120" s="1">
        <v>1130.1696023163961</v>
      </c>
      <c r="G2120">
        <v>652.5037241273036</v>
      </c>
      <c r="H2120">
        <v>765440880.75</v>
      </c>
      <c r="I2120">
        <v>119351560.85262297</v>
      </c>
      <c r="J2120">
        <v>68907655.786463872</v>
      </c>
    </row>
    <row r="2121" spans="1:10">
      <c r="A2121" s="7">
        <v>36333</v>
      </c>
      <c r="B2121" t="s">
        <v>5741</v>
      </c>
      <c r="C2121">
        <v>2</v>
      </c>
      <c r="D2121" t="s">
        <v>5423</v>
      </c>
      <c r="E2121">
        <v>5814.45</v>
      </c>
      <c r="F2121" s="1"/>
      <c r="H2121">
        <v>614034992.25</v>
      </c>
    </row>
    <row r="2122" spans="1:10">
      <c r="A2122" s="7">
        <v>36333</v>
      </c>
      <c r="B2122" t="s">
        <v>5741</v>
      </c>
      <c r="C2122">
        <v>3</v>
      </c>
      <c r="D2122" t="s">
        <v>5423</v>
      </c>
      <c r="E2122">
        <v>5017.95</v>
      </c>
      <c r="F2122" s="1"/>
      <c r="H2122">
        <v>529920609.75</v>
      </c>
    </row>
    <row r="2123" spans="1:10">
      <c r="A2123" s="7">
        <v>36340</v>
      </c>
      <c r="B2123" t="s">
        <v>5741</v>
      </c>
      <c r="C2123">
        <v>1</v>
      </c>
      <c r="D2123" t="s">
        <v>5423</v>
      </c>
      <c r="E2123">
        <v>16558.05</v>
      </c>
      <c r="F2123" s="1">
        <v>4647.7278577816915</v>
      </c>
      <c r="G2123">
        <v>2683.3669298103823</v>
      </c>
      <c r="H2123">
        <v>1748612870.25</v>
      </c>
      <c r="I2123">
        <v>490823300.42103559</v>
      </c>
      <c r="J2123">
        <v>283376964.62262547</v>
      </c>
    </row>
    <row r="2124" spans="1:10">
      <c r="A2124" s="7">
        <v>36340</v>
      </c>
      <c r="B2124" t="s">
        <v>5741</v>
      </c>
      <c r="C2124">
        <v>2</v>
      </c>
      <c r="D2124" t="s">
        <v>5423</v>
      </c>
      <c r="E2124">
        <v>9419.25</v>
      </c>
      <c r="F2124" s="1"/>
      <c r="H2124">
        <v>994719896.25000024</v>
      </c>
    </row>
    <row r="2125" spans="1:10">
      <c r="A2125" s="7">
        <v>36340</v>
      </c>
      <c r="B2125" t="s">
        <v>5741</v>
      </c>
      <c r="C2125">
        <v>3</v>
      </c>
      <c r="D2125" t="s">
        <v>5423</v>
      </c>
      <c r="E2125">
        <v>7832.85</v>
      </c>
      <c r="F2125" s="1"/>
      <c r="H2125">
        <v>827188124.25</v>
      </c>
    </row>
    <row r="2126" spans="1:10">
      <c r="A2126" s="7">
        <v>36347</v>
      </c>
      <c r="B2126" t="s">
        <v>5741</v>
      </c>
      <c r="C2126">
        <v>1</v>
      </c>
      <c r="D2126" t="s">
        <v>5423</v>
      </c>
      <c r="E2126">
        <v>4699.3500000000004</v>
      </c>
      <c r="F2126" s="1">
        <v>1081.4033694695056</v>
      </c>
      <c r="G2126">
        <v>624.34852646578747</v>
      </c>
      <c r="H2126">
        <v>496274856.74999994</v>
      </c>
      <c r="I2126">
        <v>114201602.83282715</v>
      </c>
      <c r="J2126">
        <v>65934326.137419485</v>
      </c>
    </row>
    <row r="2127" spans="1:10">
      <c r="A2127" s="7">
        <v>36347</v>
      </c>
      <c r="B2127" t="s">
        <v>5741</v>
      </c>
      <c r="C2127">
        <v>2</v>
      </c>
      <c r="D2127" t="s">
        <v>5423</v>
      </c>
      <c r="E2127">
        <v>6610.95</v>
      </c>
      <c r="F2127" s="1"/>
      <c r="H2127">
        <v>698149374.75</v>
      </c>
    </row>
    <row r="2128" spans="1:10">
      <c r="A2128" s="7">
        <v>36347</v>
      </c>
      <c r="B2128" t="s">
        <v>5741</v>
      </c>
      <c r="C2128">
        <v>3</v>
      </c>
      <c r="D2128" t="s">
        <v>5423</v>
      </c>
      <c r="E2128">
        <v>4779</v>
      </c>
      <c r="F2128" s="1"/>
      <c r="H2128">
        <v>504686295</v>
      </c>
    </row>
    <row r="2129" spans="1:10">
      <c r="A2129" s="7">
        <v>36354</v>
      </c>
      <c r="B2129" t="s">
        <v>5741</v>
      </c>
      <c r="C2129">
        <v>1</v>
      </c>
      <c r="D2129" t="s">
        <v>5423</v>
      </c>
      <c r="E2129">
        <v>5552.4</v>
      </c>
      <c r="F2129" s="1">
        <v>1353.4368446662018</v>
      </c>
      <c r="G2129">
        <v>781.40712659918938</v>
      </c>
      <c r="H2129">
        <v>586361202</v>
      </c>
      <c r="I2129">
        <v>142929697.98097408</v>
      </c>
      <c r="J2129">
        <v>82520499.604507297</v>
      </c>
    </row>
    <row r="2130" spans="1:10">
      <c r="A2130" s="7">
        <v>36354</v>
      </c>
      <c r="B2130" t="s">
        <v>5741</v>
      </c>
      <c r="C2130">
        <v>2</v>
      </c>
      <c r="D2130" t="s">
        <v>5423</v>
      </c>
      <c r="E2130">
        <v>8031.15</v>
      </c>
      <c r="F2130" s="1"/>
      <c r="H2130">
        <v>848129595.75</v>
      </c>
    </row>
    <row r="2131" spans="1:10">
      <c r="A2131" s="7">
        <v>36354</v>
      </c>
      <c r="B2131" t="s">
        <v>5741</v>
      </c>
      <c r="C2131">
        <v>3</v>
      </c>
      <c r="D2131" t="s">
        <v>5423</v>
      </c>
      <c r="E2131">
        <v>7733.7</v>
      </c>
      <c r="F2131" s="1"/>
      <c r="H2131">
        <v>816717388.5</v>
      </c>
    </row>
    <row r="2132" spans="1:10">
      <c r="A2132" s="7">
        <v>36361</v>
      </c>
      <c r="B2132" t="s">
        <v>5741</v>
      </c>
      <c r="C2132">
        <v>1</v>
      </c>
      <c r="D2132" t="s">
        <v>5423</v>
      </c>
      <c r="E2132">
        <v>6212.7</v>
      </c>
      <c r="F2132" s="1">
        <v>1081.5153570338243</v>
      </c>
      <c r="G2132">
        <v>624.41318251619271</v>
      </c>
      <c r="H2132">
        <v>656092183.5</v>
      </c>
      <c r="I2132">
        <v>114213429.27955706</v>
      </c>
      <c r="J2132">
        <v>65941154.139622562</v>
      </c>
    </row>
    <row r="2133" spans="1:10">
      <c r="A2133" s="7">
        <v>36361</v>
      </c>
      <c r="B2133" t="s">
        <v>5741</v>
      </c>
      <c r="C2133">
        <v>2</v>
      </c>
      <c r="D2133" t="s">
        <v>5423</v>
      </c>
      <c r="E2133">
        <v>6543.9</v>
      </c>
      <c r="F2133" s="1"/>
      <c r="H2133">
        <v>691068559.5</v>
      </c>
    </row>
    <row r="2134" spans="1:10">
      <c r="A2134" s="7">
        <v>36361</v>
      </c>
      <c r="B2134" t="s">
        <v>5741</v>
      </c>
      <c r="C2134">
        <v>3</v>
      </c>
      <c r="D2134" t="s">
        <v>5423</v>
      </c>
      <c r="E2134">
        <v>8229.4500000000007</v>
      </c>
      <c r="F2134" s="1"/>
      <c r="H2134">
        <v>869071067.25000012</v>
      </c>
    </row>
    <row r="2135" spans="1:10">
      <c r="A2135" s="7">
        <v>36368</v>
      </c>
      <c r="B2135" t="s">
        <v>5741</v>
      </c>
      <c r="C2135">
        <v>1</v>
      </c>
      <c r="D2135" t="s">
        <v>5423</v>
      </c>
      <c r="E2135">
        <v>2230.1999999999998</v>
      </c>
      <c r="F2135" s="1">
        <v>374.2036845088515</v>
      </c>
      <c r="G2135">
        <v>216.04659798293522</v>
      </c>
      <c r="H2135">
        <v>235520271.00000003</v>
      </c>
      <c r="I2135">
        <v>39517780.102557264</v>
      </c>
      <c r="J2135">
        <v>22815600.979987875</v>
      </c>
    </row>
    <row r="2136" spans="1:10">
      <c r="A2136" s="7">
        <v>36368</v>
      </c>
      <c r="B2136" t="s">
        <v>5741</v>
      </c>
      <c r="C2136">
        <v>2</v>
      </c>
      <c r="D2136" t="s">
        <v>5423</v>
      </c>
      <c r="E2136">
        <v>1685.55</v>
      </c>
      <c r="F2136" s="1"/>
      <c r="H2136">
        <v>178002507.75000003</v>
      </c>
    </row>
    <row r="2137" spans="1:10">
      <c r="A2137" s="7">
        <v>36368</v>
      </c>
      <c r="B2137" t="s">
        <v>5741</v>
      </c>
      <c r="C2137">
        <v>3</v>
      </c>
      <c r="D2137" t="s">
        <v>5423</v>
      </c>
      <c r="E2137">
        <v>1513.35</v>
      </c>
      <c r="F2137" s="1"/>
      <c r="H2137">
        <v>159817326.75</v>
      </c>
    </row>
    <row r="2138" spans="1:10">
      <c r="A2138" s="7">
        <v>36375</v>
      </c>
      <c r="B2138" t="s">
        <v>5741</v>
      </c>
      <c r="C2138">
        <v>1</v>
      </c>
      <c r="D2138" t="s">
        <v>5423</v>
      </c>
      <c r="E2138">
        <v>2309.85</v>
      </c>
      <c r="F2138" s="1">
        <v>522.29997846065442</v>
      </c>
      <c r="G2138">
        <v>301.55003316199458</v>
      </c>
      <c r="H2138">
        <v>243931709.25</v>
      </c>
      <c r="I2138">
        <v>55157489.225337401</v>
      </c>
      <c r="J2138">
        <v>31845191.252072431</v>
      </c>
    </row>
    <row r="2139" spans="1:10">
      <c r="A2139" s="7">
        <v>36375</v>
      </c>
      <c r="B2139" t="s">
        <v>5741</v>
      </c>
      <c r="C2139">
        <v>2</v>
      </c>
      <c r="D2139" t="s">
        <v>5423</v>
      </c>
      <c r="E2139">
        <v>2708.1</v>
      </c>
      <c r="F2139" s="1"/>
      <c r="H2139">
        <v>285988900.5</v>
      </c>
    </row>
    <row r="2140" spans="1:10">
      <c r="A2140" s="7">
        <v>36375</v>
      </c>
      <c r="B2140" t="s">
        <v>5741</v>
      </c>
      <c r="C2140">
        <v>3</v>
      </c>
      <c r="D2140" t="s">
        <v>5423</v>
      </c>
      <c r="E2140">
        <v>1672.65</v>
      </c>
      <c r="F2140" s="1"/>
      <c r="H2140">
        <v>176640203.25</v>
      </c>
    </row>
    <row r="2141" spans="1:10">
      <c r="A2141" s="7">
        <v>36382</v>
      </c>
      <c r="B2141" t="s">
        <v>5741</v>
      </c>
      <c r="C2141">
        <v>1</v>
      </c>
      <c r="D2141" t="s">
        <v>5423</v>
      </c>
      <c r="E2141">
        <v>1433.7</v>
      </c>
      <c r="F2141" s="1">
        <v>91.971897881907495</v>
      </c>
      <c r="G2141">
        <v>53.100000000000065</v>
      </c>
      <c r="H2141">
        <v>170696322</v>
      </c>
      <c r="I2141">
        <v>10950174.161819911</v>
      </c>
      <c r="J2141">
        <v>6322086.0000000102</v>
      </c>
    </row>
    <row r="2142" spans="1:10">
      <c r="A2142" s="7">
        <v>36382</v>
      </c>
      <c r="B2142" t="s">
        <v>5741</v>
      </c>
      <c r="C2142">
        <v>2</v>
      </c>
      <c r="D2142" t="s">
        <v>5423</v>
      </c>
      <c r="E2142">
        <v>1433.7</v>
      </c>
      <c r="F2142" s="1"/>
      <c r="H2142">
        <v>170696322</v>
      </c>
    </row>
    <row r="2143" spans="1:10">
      <c r="A2143" s="7">
        <v>36382</v>
      </c>
      <c r="B2143" t="s">
        <v>5741</v>
      </c>
      <c r="C2143">
        <v>3</v>
      </c>
      <c r="D2143" t="s">
        <v>5423</v>
      </c>
      <c r="E2143">
        <v>1274.4000000000001</v>
      </c>
      <c r="F2143" s="1"/>
      <c r="H2143">
        <v>151730063.99999997</v>
      </c>
    </row>
    <row r="2144" spans="1:10">
      <c r="A2144" s="7">
        <v>36389</v>
      </c>
      <c r="B2144" t="s">
        <v>5741</v>
      </c>
      <c r="C2144">
        <v>1</v>
      </c>
      <c r="D2144" t="s">
        <v>5423</v>
      </c>
      <c r="E2144">
        <v>955.8</v>
      </c>
      <c r="F2144" s="1">
        <v>470.13681253439404</v>
      </c>
      <c r="G2144">
        <v>271.43361527268502</v>
      </c>
      <c r="H2144">
        <v>113797548.00000001</v>
      </c>
      <c r="I2144">
        <v>55974488.900344953</v>
      </c>
      <c r="J2144">
        <v>32316886.23436588</v>
      </c>
    </row>
    <row r="2145" spans="1:10">
      <c r="A2145" s="7">
        <v>36389</v>
      </c>
      <c r="B2145" t="s">
        <v>5741</v>
      </c>
      <c r="C2145">
        <v>2</v>
      </c>
      <c r="D2145" t="s">
        <v>5423</v>
      </c>
      <c r="E2145">
        <v>1288.95</v>
      </c>
      <c r="F2145" s="1"/>
      <c r="H2145">
        <v>153462386.99999997</v>
      </c>
    </row>
    <row r="2146" spans="1:10">
      <c r="A2146" s="7">
        <v>36389</v>
      </c>
      <c r="B2146" t="s">
        <v>5741</v>
      </c>
      <c r="C2146">
        <v>3</v>
      </c>
      <c r="D2146" t="s">
        <v>5423</v>
      </c>
      <c r="E2146">
        <v>1883.85</v>
      </c>
      <c r="F2146" s="1"/>
      <c r="H2146">
        <v>224291181</v>
      </c>
    </row>
    <row r="2147" spans="1:10">
      <c r="A2147" s="7">
        <v>36307</v>
      </c>
      <c r="B2147" t="s">
        <v>6278</v>
      </c>
      <c r="C2147">
        <v>1</v>
      </c>
      <c r="D2147" t="s">
        <v>5889</v>
      </c>
      <c r="E2147">
        <v>9080.1</v>
      </c>
      <c r="F2147" s="1">
        <v>1581.6760011140075</v>
      </c>
      <c r="G2147">
        <v>913.18106501394311</v>
      </c>
      <c r="H2147">
        <v>10469355.300000001</v>
      </c>
      <c r="I2147">
        <v>1823672.4292844511</v>
      </c>
      <c r="J2147">
        <v>1052897.7679610767</v>
      </c>
    </row>
    <row r="2148" spans="1:10">
      <c r="A2148" s="7">
        <v>36307</v>
      </c>
      <c r="B2148" t="s">
        <v>6278</v>
      </c>
      <c r="C2148">
        <v>2</v>
      </c>
      <c r="D2148" t="s">
        <v>5889</v>
      </c>
      <c r="E2148">
        <v>8363.25</v>
      </c>
      <c r="F2148" s="1"/>
      <c r="H2148">
        <v>9642827.25</v>
      </c>
    </row>
    <row r="2149" spans="1:10">
      <c r="A2149" s="7">
        <v>36307</v>
      </c>
      <c r="B2149" t="s">
        <v>6278</v>
      </c>
      <c r="C2149">
        <v>3</v>
      </c>
      <c r="D2149" t="s">
        <v>5889</v>
      </c>
      <c r="E2149">
        <v>11389.95</v>
      </c>
      <c r="F2149" s="1"/>
      <c r="H2149">
        <v>13132612.35</v>
      </c>
    </row>
    <row r="2150" spans="1:10">
      <c r="A2150" s="7">
        <v>36312</v>
      </c>
      <c r="B2150" t="s">
        <v>6278</v>
      </c>
      <c r="C2150">
        <v>1</v>
      </c>
      <c r="D2150" t="s">
        <v>5889</v>
      </c>
      <c r="E2150">
        <v>7039.65</v>
      </c>
      <c r="F2150" s="1">
        <v>2581.9859464179899</v>
      </c>
      <c r="G2150">
        <v>1490.7102812082571</v>
      </c>
      <c r="H2150">
        <v>8116716.4500000002</v>
      </c>
      <c r="I2150">
        <v>2977029.7962199422</v>
      </c>
      <c r="J2150">
        <v>1718788.9542331204</v>
      </c>
    </row>
    <row r="2151" spans="1:10">
      <c r="A2151" s="7">
        <v>36312</v>
      </c>
      <c r="B2151" t="s">
        <v>6278</v>
      </c>
      <c r="C2151">
        <v>2</v>
      </c>
      <c r="D2151" t="s">
        <v>5889</v>
      </c>
      <c r="E2151">
        <v>10212.450000000001</v>
      </c>
      <c r="F2151" s="1"/>
      <c r="H2151">
        <v>11774954.850000001</v>
      </c>
    </row>
    <row r="2152" spans="1:10">
      <c r="A2152" s="7">
        <v>36312</v>
      </c>
      <c r="B2152" t="s">
        <v>6278</v>
      </c>
      <c r="C2152">
        <v>3</v>
      </c>
      <c r="D2152" t="s">
        <v>5889</v>
      </c>
      <c r="E2152">
        <v>5097.6000000000004</v>
      </c>
      <c r="F2152" s="1"/>
      <c r="H2152">
        <v>5877532.7999999998</v>
      </c>
    </row>
    <row r="2153" spans="1:10">
      <c r="A2153" s="7">
        <v>36319</v>
      </c>
      <c r="B2153" t="s">
        <v>6278</v>
      </c>
      <c r="C2153">
        <v>1</v>
      </c>
      <c r="D2153" t="s">
        <v>5889</v>
      </c>
      <c r="E2153">
        <v>9617.5499999999993</v>
      </c>
      <c r="F2153" s="1">
        <v>5109.6315317251601</v>
      </c>
      <c r="G2153">
        <v>2950.0471403013212</v>
      </c>
      <c r="H2153">
        <v>11089035.15</v>
      </c>
      <c r="I2153">
        <v>5891405.1560791098</v>
      </c>
      <c r="J2153">
        <v>3401404.3527674233</v>
      </c>
    </row>
    <row r="2154" spans="1:10">
      <c r="A2154" s="7">
        <v>36319</v>
      </c>
      <c r="B2154" t="s">
        <v>6278</v>
      </c>
      <c r="C2154">
        <v>2</v>
      </c>
      <c r="D2154" t="s">
        <v>5889</v>
      </c>
      <c r="E2154">
        <v>14971.65</v>
      </c>
      <c r="F2154" s="1"/>
      <c r="H2154">
        <v>17262312.450000003</v>
      </c>
    </row>
    <row r="2155" spans="1:10">
      <c r="A2155" s="7">
        <v>36319</v>
      </c>
      <c r="B2155" t="s">
        <v>6278</v>
      </c>
      <c r="C2155">
        <v>3</v>
      </c>
      <c r="D2155" t="s">
        <v>5889</v>
      </c>
      <c r="E2155">
        <v>19832.849999999999</v>
      </c>
      <c r="F2155" s="1"/>
      <c r="H2155">
        <v>22867276.050000001</v>
      </c>
    </row>
    <row r="2156" spans="1:10">
      <c r="A2156" s="7">
        <v>36326</v>
      </c>
      <c r="B2156" t="s">
        <v>6278</v>
      </c>
      <c r="C2156">
        <v>1</v>
      </c>
      <c r="D2156" t="s">
        <v>5889</v>
      </c>
      <c r="E2156">
        <v>8283.6</v>
      </c>
      <c r="F2156" s="1">
        <v>947.14581374781471</v>
      </c>
      <c r="G2156">
        <v>546.83489052912796</v>
      </c>
      <c r="H2156">
        <v>9550990.8000000007</v>
      </c>
      <c r="I2156">
        <v>1092059.1232512246</v>
      </c>
      <c r="J2156">
        <v>630500.62878008129</v>
      </c>
    </row>
    <row r="2157" spans="1:10">
      <c r="A2157" s="7">
        <v>36326</v>
      </c>
      <c r="B2157" t="s">
        <v>6278</v>
      </c>
      <c r="C2157">
        <v>2</v>
      </c>
      <c r="D2157" t="s">
        <v>5889</v>
      </c>
      <c r="E2157">
        <v>6841.35</v>
      </c>
      <c r="F2157" s="1"/>
      <c r="H2157">
        <v>7888076.5499999998</v>
      </c>
    </row>
    <row r="2158" spans="1:10">
      <c r="A2158" s="7">
        <v>36326</v>
      </c>
      <c r="B2158" t="s">
        <v>6278</v>
      </c>
      <c r="C2158">
        <v>3</v>
      </c>
      <c r="D2158" t="s">
        <v>5889</v>
      </c>
      <c r="E2158">
        <v>8626.0499999999993</v>
      </c>
      <c r="F2158" s="1"/>
      <c r="H2158">
        <v>9945835.6500000004</v>
      </c>
    </row>
    <row r="2159" spans="1:10">
      <c r="A2159" s="7">
        <v>36333</v>
      </c>
      <c r="B2159" t="s">
        <v>6278</v>
      </c>
      <c r="C2159">
        <v>1</v>
      </c>
      <c r="D2159" t="s">
        <v>5889</v>
      </c>
      <c r="E2159">
        <v>4560.8999999999996</v>
      </c>
      <c r="F2159" s="1">
        <v>660.17323294723121</v>
      </c>
      <c r="G2159">
        <v>381.15119375386951</v>
      </c>
      <c r="H2159">
        <v>5258717.7</v>
      </c>
      <c r="I2159">
        <v>761179.73758815764</v>
      </c>
      <c r="J2159">
        <v>439467.32639821153</v>
      </c>
    </row>
    <row r="2160" spans="1:10">
      <c r="A2160" s="7">
        <v>36333</v>
      </c>
      <c r="B2160" t="s">
        <v>6278</v>
      </c>
      <c r="C2160">
        <v>2</v>
      </c>
      <c r="D2160" t="s">
        <v>5889</v>
      </c>
      <c r="E2160">
        <v>5750.7</v>
      </c>
      <c r="F2160" s="1"/>
      <c r="H2160">
        <v>6630557.0999999987</v>
      </c>
    </row>
    <row r="2161" spans="1:10">
      <c r="A2161" s="7">
        <v>36333</v>
      </c>
      <c r="B2161" t="s">
        <v>6278</v>
      </c>
      <c r="C2161">
        <v>3</v>
      </c>
      <c r="D2161" t="s">
        <v>5889</v>
      </c>
      <c r="E2161">
        <v>4660.05</v>
      </c>
      <c r="F2161" s="1"/>
      <c r="H2161">
        <v>5373037.6499999994</v>
      </c>
    </row>
    <row r="2162" spans="1:10">
      <c r="A2162" s="7">
        <v>36340</v>
      </c>
      <c r="B2162" t="s">
        <v>6278</v>
      </c>
      <c r="C2162">
        <v>1</v>
      </c>
      <c r="D2162" t="s">
        <v>5889</v>
      </c>
      <c r="E2162">
        <v>4380.75</v>
      </c>
      <c r="F2162" s="1">
        <v>452.9090720001094</v>
      </c>
      <c r="G2162">
        <v>261.48717463768679</v>
      </c>
      <c r="H2162">
        <v>5051004.75</v>
      </c>
      <c r="I2162">
        <v>522204.16001612594</v>
      </c>
      <c r="J2162">
        <v>301494.71235725272</v>
      </c>
    </row>
    <row r="2163" spans="1:10">
      <c r="A2163" s="7">
        <v>36340</v>
      </c>
      <c r="B2163" t="s">
        <v>6278</v>
      </c>
      <c r="C2163">
        <v>2</v>
      </c>
      <c r="D2163" t="s">
        <v>5889</v>
      </c>
      <c r="E2163">
        <v>5256.9</v>
      </c>
      <c r="F2163" s="1"/>
      <c r="H2163">
        <v>6061205.7000000002</v>
      </c>
    </row>
    <row r="2164" spans="1:10">
      <c r="A2164" s="7">
        <v>36340</v>
      </c>
      <c r="B2164" t="s">
        <v>6278</v>
      </c>
      <c r="C2164">
        <v>3</v>
      </c>
      <c r="D2164" t="s">
        <v>5889</v>
      </c>
      <c r="E2164">
        <v>4619.7</v>
      </c>
      <c r="F2164" s="1"/>
      <c r="H2164">
        <v>5326514.0999999996</v>
      </c>
    </row>
    <row r="2165" spans="1:10">
      <c r="A2165" s="7">
        <v>36347</v>
      </c>
      <c r="B2165" t="s">
        <v>6278</v>
      </c>
      <c r="C2165">
        <v>1</v>
      </c>
      <c r="D2165" t="s">
        <v>5889</v>
      </c>
      <c r="E2165">
        <v>2280.4499999999998</v>
      </c>
      <c r="F2165" s="1">
        <v>202.38220648070788</v>
      </c>
      <c r="G2165">
        <v>116.84542139082713</v>
      </c>
      <c r="H2165">
        <v>3283848</v>
      </c>
      <c r="I2165">
        <v>291430.3773322198</v>
      </c>
      <c r="J2165">
        <v>168257.40680279132</v>
      </c>
    </row>
    <row r="2166" spans="1:10">
      <c r="A2166" s="7">
        <v>36347</v>
      </c>
      <c r="B2166" t="s">
        <v>6278</v>
      </c>
      <c r="C2166">
        <v>2</v>
      </c>
      <c r="D2166" t="s">
        <v>5889</v>
      </c>
      <c r="E2166">
        <v>2677.05</v>
      </c>
      <c r="F2166" s="1"/>
      <c r="H2166">
        <v>3854952</v>
      </c>
    </row>
    <row r="2167" spans="1:10">
      <c r="A2167" s="7">
        <v>36347</v>
      </c>
      <c r="B2167" t="s">
        <v>6278</v>
      </c>
      <c r="C2167">
        <v>3</v>
      </c>
      <c r="D2167" t="s">
        <v>5889</v>
      </c>
      <c r="E2167">
        <v>2548.8000000000002</v>
      </c>
      <c r="F2167" s="1"/>
      <c r="H2167">
        <v>3670272</v>
      </c>
    </row>
    <row r="2168" spans="1:10">
      <c r="A2168" s="7">
        <v>36354</v>
      </c>
      <c r="B2168" t="s">
        <v>6278</v>
      </c>
      <c r="C2168">
        <v>1</v>
      </c>
      <c r="D2168" t="s">
        <v>5889</v>
      </c>
      <c r="E2168">
        <v>5973.75</v>
      </c>
      <c r="F2168" s="1">
        <v>860.49561881511079</v>
      </c>
      <c r="G2168">
        <v>496.80737715939784</v>
      </c>
      <c r="H2168">
        <v>8602200</v>
      </c>
      <c r="I2168">
        <v>1239113.6910937591</v>
      </c>
      <c r="J2168">
        <v>715402.62310953264</v>
      </c>
    </row>
    <row r="2169" spans="1:10">
      <c r="A2169" s="7">
        <v>36354</v>
      </c>
      <c r="B2169" t="s">
        <v>6278</v>
      </c>
      <c r="C2169">
        <v>2</v>
      </c>
      <c r="D2169" t="s">
        <v>5889</v>
      </c>
      <c r="E2169">
        <v>7039.65</v>
      </c>
      <c r="F2169" s="1"/>
      <c r="H2169">
        <v>10137096</v>
      </c>
    </row>
    <row r="2170" spans="1:10">
      <c r="A2170" s="7">
        <v>36354</v>
      </c>
      <c r="B2170" t="s">
        <v>6278</v>
      </c>
      <c r="C2170">
        <v>3</v>
      </c>
      <c r="D2170" t="s">
        <v>5889</v>
      </c>
      <c r="E2170">
        <v>5336.55</v>
      </c>
      <c r="F2170" s="1"/>
      <c r="H2170">
        <v>7684632</v>
      </c>
    </row>
    <row r="2171" spans="1:10">
      <c r="A2171" s="7">
        <v>36361</v>
      </c>
      <c r="B2171" t="s">
        <v>6278</v>
      </c>
      <c r="C2171">
        <v>1</v>
      </c>
      <c r="D2171" t="s">
        <v>5889</v>
      </c>
      <c r="E2171">
        <v>8124.3</v>
      </c>
      <c r="F2171" s="1">
        <v>918.56861066552926</v>
      </c>
      <c r="G2171">
        <v>530.33583463688387</v>
      </c>
      <c r="H2171">
        <v>11698992</v>
      </c>
      <c r="I2171">
        <v>1322738.7993583616</v>
      </c>
      <c r="J2171">
        <v>763683.60187711252</v>
      </c>
    </row>
    <row r="2172" spans="1:10">
      <c r="A2172" s="7">
        <v>36361</v>
      </c>
      <c r="B2172" t="s">
        <v>6278</v>
      </c>
      <c r="C2172">
        <v>2</v>
      </c>
      <c r="D2172" t="s">
        <v>5889</v>
      </c>
      <c r="E2172">
        <v>7327.8</v>
      </c>
      <c r="F2172" s="1"/>
      <c r="H2172">
        <v>10552032</v>
      </c>
    </row>
    <row r="2173" spans="1:10">
      <c r="A2173" s="7">
        <v>36361</v>
      </c>
      <c r="B2173" t="s">
        <v>6278</v>
      </c>
      <c r="C2173">
        <v>3</v>
      </c>
      <c r="D2173" t="s">
        <v>5889</v>
      </c>
      <c r="E2173">
        <v>6292.35</v>
      </c>
      <c r="F2173" s="1"/>
      <c r="H2173">
        <v>9060984</v>
      </c>
    </row>
    <row r="2174" spans="1:10">
      <c r="A2174" s="7">
        <v>36368</v>
      </c>
      <c r="B2174" t="s">
        <v>6278</v>
      </c>
      <c r="C2174">
        <v>1</v>
      </c>
      <c r="D2174" t="s">
        <v>5889</v>
      </c>
      <c r="E2174">
        <v>8203.9500000000007</v>
      </c>
      <c r="F2174" s="1">
        <v>1816.8815061803023</v>
      </c>
      <c r="G2174">
        <v>1048.9770266788503</v>
      </c>
      <c r="H2174">
        <v>9475562.2499999981</v>
      </c>
      <c r="I2174">
        <v>2098498.1396382498</v>
      </c>
      <c r="J2174">
        <v>1211568.4658140724</v>
      </c>
    </row>
    <row r="2175" spans="1:10">
      <c r="A2175" s="7">
        <v>36368</v>
      </c>
      <c r="B2175" t="s">
        <v>6278</v>
      </c>
      <c r="C2175">
        <v>2</v>
      </c>
      <c r="D2175" t="s">
        <v>5889</v>
      </c>
      <c r="E2175">
        <v>11310.3</v>
      </c>
      <c r="F2175" s="1"/>
      <c r="H2175">
        <v>13063396.500000002</v>
      </c>
    </row>
    <row r="2176" spans="1:10">
      <c r="A2176" s="7">
        <v>36368</v>
      </c>
      <c r="B2176" t="s">
        <v>6278</v>
      </c>
      <c r="C2176">
        <v>3</v>
      </c>
      <c r="D2176" t="s">
        <v>5889</v>
      </c>
      <c r="E2176">
        <v>8124.3</v>
      </c>
      <c r="F2176" s="1"/>
      <c r="H2176">
        <v>9383566.5</v>
      </c>
    </row>
    <row r="2177" spans="1:10">
      <c r="A2177" s="7">
        <v>36375</v>
      </c>
      <c r="B2177" t="s">
        <v>6278</v>
      </c>
      <c r="C2177">
        <v>1</v>
      </c>
      <c r="D2177" t="s">
        <v>5889</v>
      </c>
      <c r="E2177">
        <v>9319.0499999999993</v>
      </c>
      <c r="F2177" s="1">
        <v>2548.8000000000002</v>
      </c>
      <c r="G2177">
        <v>1471.5503661105183</v>
      </c>
      <c r="H2177">
        <v>13438070.100000001</v>
      </c>
      <c r="I2177">
        <v>3675369.6</v>
      </c>
      <c r="J2177">
        <v>2121975.6279313671</v>
      </c>
    </row>
    <row r="2178" spans="1:10">
      <c r="A2178" s="7">
        <v>36375</v>
      </c>
      <c r="B2178" t="s">
        <v>6278</v>
      </c>
      <c r="C2178">
        <v>2</v>
      </c>
      <c r="D2178" t="s">
        <v>5889</v>
      </c>
      <c r="E2178">
        <v>11867.85</v>
      </c>
      <c r="F2178" s="1"/>
      <c r="H2178">
        <v>17113439.699999999</v>
      </c>
    </row>
    <row r="2179" spans="1:10">
      <c r="A2179" s="7">
        <v>36375</v>
      </c>
      <c r="B2179" t="s">
        <v>6278</v>
      </c>
      <c r="C2179">
        <v>3</v>
      </c>
      <c r="D2179" t="s">
        <v>5889</v>
      </c>
      <c r="E2179">
        <v>6770.25</v>
      </c>
      <c r="F2179" s="1"/>
      <c r="H2179">
        <v>9762700.5</v>
      </c>
    </row>
    <row r="2180" spans="1:10">
      <c r="A2180" s="7">
        <v>36382</v>
      </c>
      <c r="B2180" t="s">
        <v>6278</v>
      </c>
      <c r="C2180">
        <v>1</v>
      </c>
      <c r="D2180" t="s">
        <v>5889</v>
      </c>
      <c r="E2180">
        <v>6147.3</v>
      </c>
      <c r="F2180" s="1">
        <v>1162.9415677496438</v>
      </c>
      <c r="G2180">
        <v>671.4246271920623</v>
      </c>
      <c r="H2180">
        <v>8864406.6000000015</v>
      </c>
      <c r="I2180">
        <v>1676961.7406949862</v>
      </c>
      <c r="J2180">
        <v>968194.31241095369</v>
      </c>
    </row>
    <row r="2181" spans="1:10">
      <c r="A2181" s="7">
        <v>36382</v>
      </c>
      <c r="B2181" t="s">
        <v>6278</v>
      </c>
      <c r="C2181">
        <v>2</v>
      </c>
      <c r="D2181" t="s">
        <v>5889</v>
      </c>
      <c r="E2181">
        <v>6690.6</v>
      </c>
      <c r="F2181" s="1"/>
      <c r="H2181">
        <v>9647845.1999999993</v>
      </c>
    </row>
    <row r="2182" spans="1:10">
      <c r="A2182" s="7">
        <v>36382</v>
      </c>
      <c r="B2182" t="s">
        <v>6278</v>
      </c>
      <c r="C2182">
        <v>3</v>
      </c>
      <c r="D2182" t="s">
        <v>5889</v>
      </c>
      <c r="E2182">
        <v>4460.3999999999996</v>
      </c>
      <c r="F2182" s="1"/>
      <c r="H2182">
        <v>6431896.8000000007</v>
      </c>
    </row>
    <row r="2183" spans="1:10">
      <c r="A2183" s="7">
        <v>36389</v>
      </c>
      <c r="B2183" t="s">
        <v>6278</v>
      </c>
      <c r="C2183">
        <v>1</v>
      </c>
      <c r="D2183" t="s">
        <v>5889</v>
      </c>
      <c r="E2183">
        <v>79.650000000000006</v>
      </c>
      <c r="F2183" s="1">
        <v>459.85948940953693</v>
      </c>
      <c r="G2183">
        <v>265.5</v>
      </c>
      <c r="H2183">
        <v>114855.3</v>
      </c>
      <c r="I2183">
        <v>663117.38372855226</v>
      </c>
      <c r="J2183">
        <v>382851</v>
      </c>
    </row>
    <row r="2184" spans="1:10">
      <c r="A2184" s="7">
        <v>36389</v>
      </c>
      <c r="B2184" t="s">
        <v>6278</v>
      </c>
      <c r="C2184">
        <v>2</v>
      </c>
      <c r="D2184" t="s">
        <v>5889</v>
      </c>
      <c r="E2184">
        <v>79.650000000000006</v>
      </c>
      <c r="F2184" s="1"/>
      <c r="H2184">
        <v>114855.3</v>
      </c>
    </row>
    <row r="2185" spans="1:10">
      <c r="A2185" s="7">
        <v>36389</v>
      </c>
      <c r="B2185" t="s">
        <v>6278</v>
      </c>
      <c r="C2185">
        <v>3</v>
      </c>
      <c r="D2185" t="s">
        <v>5889</v>
      </c>
      <c r="E2185">
        <v>876.15</v>
      </c>
      <c r="F2185" s="1"/>
      <c r="H2185">
        <v>1263408.3</v>
      </c>
    </row>
    <row r="2186" spans="1:10">
      <c r="A2186" s="7">
        <v>36307</v>
      </c>
      <c r="B2186" t="s">
        <v>6278</v>
      </c>
      <c r="C2186">
        <v>1</v>
      </c>
      <c r="D2186" t="s">
        <v>6247</v>
      </c>
      <c r="E2186">
        <v>0</v>
      </c>
      <c r="F2186" s="1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 s="7">
        <v>36307</v>
      </c>
      <c r="B2187" t="s">
        <v>6278</v>
      </c>
      <c r="C2187">
        <v>2</v>
      </c>
      <c r="D2187" t="s">
        <v>6247</v>
      </c>
      <c r="E2187">
        <v>0</v>
      </c>
      <c r="F2187" s="1"/>
      <c r="H2187">
        <v>0</v>
      </c>
    </row>
    <row r="2188" spans="1:10">
      <c r="A2188" s="7">
        <v>36307</v>
      </c>
      <c r="B2188" t="s">
        <v>6278</v>
      </c>
      <c r="C2188">
        <v>3</v>
      </c>
      <c r="D2188" t="s">
        <v>6247</v>
      </c>
      <c r="E2188">
        <v>0</v>
      </c>
      <c r="F2188" s="1"/>
      <c r="H2188">
        <v>0</v>
      </c>
    </row>
    <row r="2189" spans="1:10">
      <c r="A2189" s="7">
        <v>36312</v>
      </c>
      <c r="B2189" t="s">
        <v>6278</v>
      </c>
      <c r="C2189">
        <v>1</v>
      </c>
      <c r="D2189" t="s">
        <v>6247</v>
      </c>
      <c r="E2189">
        <v>0</v>
      </c>
      <c r="F2189" s="1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7">
        <v>36312</v>
      </c>
      <c r="B2190" t="s">
        <v>6278</v>
      </c>
      <c r="C2190">
        <v>2</v>
      </c>
      <c r="D2190" t="s">
        <v>6247</v>
      </c>
      <c r="E2190">
        <v>0</v>
      </c>
      <c r="F2190" s="1"/>
      <c r="H2190">
        <v>0</v>
      </c>
    </row>
    <row r="2191" spans="1:10">
      <c r="A2191" s="7">
        <v>36312</v>
      </c>
      <c r="B2191" t="s">
        <v>6278</v>
      </c>
      <c r="C2191">
        <v>3</v>
      </c>
      <c r="D2191" t="s">
        <v>6247</v>
      </c>
      <c r="E2191">
        <v>0</v>
      </c>
      <c r="F2191" s="1"/>
      <c r="H2191">
        <v>0</v>
      </c>
    </row>
    <row r="2192" spans="1:10">
      <c r="A2192" s="7">
        <v>36319</v>
      </c>
      <c r="B2192" t="s">
        <v>6278</v>
      </c>
      <c r="C2192">
        <v>1</v>
      </c>
      <c r="D2192" t="s">
        <v>6247</v>
      </c>
      <c r="E2192">
        <v>0</v>
      </c>
      <c r="F2192" s="1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7">
        <v>36319</v>
      </c>
      <c r="B2193" t="s">
        <v>6278</v>
      </c>
      <c r="C2193">
        <v>2</v>
      </c>
      <c r="D2193" t="s">
        <v>6247</v>
      </c>
      <c r="E2193">
        <v>0</v>
      </c>
      <c r="F2193" s="1"/>
      <c r="H2193">
        <v>0</v>
      </c>
    </row>
    <row r="2194" spans="1:10">
      <c r="A2194" s="7">
        <v>36319</v>
      </c>
      <c r="B2194" t="s">
        <v>6278</v>
      </c>
      <c r="C2194">
        <v>3</v>
      </c>
      <c r="D2194" t="s">
        <v>6247</v>
      </c>
      <c r="E2194">
        <v>0</v>
      </c>
      <c r="F2194" s="1"/>
      <c r="H2194">
        <v>0</v>
      </c>
    </row>
    <row r="2195" spans="1:10">
      <c r="A2195" s="7">
        <v>36326</v>
      </c>
      <c r="B2195" t="s">
        <v>6278</v>
      </c>
      <c r="C2195">
        <v>1</v>
      </c>
      <c r="D2195" t="s">
        <v>6247</v>
      </c>
      <c r="E2195">
        <v>0</v>
      </c>
      <c r="F2195" s="1">
        <v>2289.7711676060558</v>
      </c>
      <c r="G2195">
        <v>1322</v>
      </c>
      <c r="H2195">
        <v>0</v>
      </c>
      <c r="I2195">
        <v>192340.77807890868</v>
      </c>
      <c r="J2195">
        <v>111048</v>
      </c>
    </row>
    <row r="2196" spans="1:10">
      <c r="A2196" s="7">
        <v>36326</v>
      </c>
      <c r="B2196" t="s">
        <v>6278</v>
      </c>
      <c r="C2196">
        <v>2</v>
      </c>
      <c r="D2196" t="s">
        <v>6247</v>
      </c>
      <c r="E2196">
        <v>0</v>
      </c>
      <c r="F2196" s="1"/>
      <c r="H2196">
        <v>0</v>
      </c>
    </row>
    <row r="2197" spans="1:10">
      <c r="A2197" s="7">
        <v>36326</v>
      </c>
      <c r="B2197" t="s">
        <v>6278</v>
      </c>
      <c r="C2197">
        <v>3</v>
      </c>
      <c r="D2197" t="s">
        <v>6247</v>
      </c>
      <c r="E2197">
        <v>3966</v>
      </c>
      <c r="F2197" s="1"/>
      <c r="H2197">
        <v>333144</v>
      </c>
    </row>
    <row r="2198" spans="1:10">
      <c r="A2198" s="7">
        <v>36333</v>
      </c>
      <c r="B2198" t="s">
        <v>6278</v>
      </c>
      <c r="C2198">
        <v>1</v>
      </c>
      <c r="D2198" t="s">
        <v>6247</v>
      </c>
      <c r="E2198">
        <v>29348.400000000001</v>
      </c>
      <c r="F2198" s="1">
        <v>16081.058182532643</v>
      </c>
      <c r="G2198">
        <v>9284.4032705392565</v>
      </c>
      <c r="H2198">
        <v>2465265.6</v>
      </c>
      <c r="I2198">
        <v>1350808.8873327419</v>
      </c>
      <c r="J2198">
        <v>779889.87472529744</v>
      </c>
    </row>
    <row r="2199" spans="1:10">
      <c r="A2199" s="7">
        <v>36333</v>
      </c>
      <c r="B2199" t="s">
        <v>6278</v>
      </c>
      <c r="C2199">
        <v>2</v>
      </c>
      <c r="D2199" t="s">
        <v>6247</v>
      </c>
      <c r="E2199">
        <v>49773.3</v>
      </c>
      <c r="F2199" s="1"/>
      <c r="H2199">
        <v>4180957.2</v>
      </c>
    </row>
    <row r="2200" spans="1:10">
      <c r="A2200" s="7">
        <v>36333</v>
      </c>
      <c r="B2200" t="s">
        <v>6278</v>
      </c>
      <c r="C2200">
        <v>3</v>
      </c>
      <c r="D2200" t="s">
        <v>6247</v>
      </c>
      <c r="E2200">
        <v>18045.3</v>
      </c>
      <c r="F2200" s="1"/>
      <c r="H2200">
        <v>1515805.2</v>
      </c>
    </row>
    <row r="2201" spans="1:10">
      <c r="A2201" s="7">
        <v>36340</v>
      </c>
      <c r="B2201" t="s">
        <v>6278</v>
      </c>
      <c r="C2201">
        <v>1</v>
      </c>
      <c r="D2201" t="s">
        <v>6247</v>
      </c>
      <c r="E2201">
        <v>28355.4</v>
      </c>
      <c r="F2201" s="1">
        <v>4064.491971944341</v>
      </c>
      <c r="G2201">
        <v>2346.6355341211383</v>
      </c>
      <c r="H2201">
        <v>2381853.6</v>
      </c>
      <c r="I2201">
        <v>341417.32564332464</v>
      </c>
      <c r="J2201">
        <v>197117.38486617562</v>
      </c>
    </row>
    <row r="2202" spans="1:10">
      <c r="A2202" s="7">
        <v>36340</v>
      </c>
      <c r="B2202" t="s">
        <v>6278</v>
      </c>
      <c r="C2202">
        <v>2</v>
      </c>
      <c r="D2202" t="s">
        <v>6247</v>
      </c>
      <c r="E2202">
        <v>32656.5</v>
      </c>
      <c r="F2202" s="1"/>
      <c r="H2202">
        <v>2743146</v>
      </c>
    </row>
    <row r="2203" spans="1:10">
      <c r="A2203" s="7">
        <v>36340</v>
      </c>
      <c r="B2203" t="s">
        <v>6278</v>
      </c>
      <c r="C2203">
        <v>3</v>
      </c>
      <c r="D2203" t="s">
        <v>6247</v>
      </c>
      <c r="E2203">
        <v>24532.2</v>
      </c>
      <c r="F2203" s="1"/>
      <c r="H2203">
        <v>2060704.8</v>
      </c>
    </row>
    <row r="2204" spans="1:10">
      <c r="A2204" s="7">
        <v>36347</v>
      </c>
      <c r="B2204" t="s">
        <v>6278</v>
      </c>
      <c r="C2204">
        <v>1</v>
      </c>
      <c r="D2204" t="s">
        <v>6247</v>
      </c>
      <c r="E2204">
        <v>2280.4499999999998</v>
      </c>
      <c r="F2204" s="1">
        <v>5542.7519076718563</v>
      </c>
      <c r="G2204">
        <v>3200.109305945658</v>
      </c>
      <c r="H2204">
        <v>191557.8</v>
      </c>
      <c r="I2204">
        <v>465591.160244436</v>
      </c>
      <c r="J2204">
        <v>268809.18169943534</v>
      </c>
    </row>
    <row r="2205" spans="1:10">
      <c r="A2205" s="7">
        <v>36347</v>
      </c>
      <c r="B2205" t="s">
        <v>6278</v>
      </c>
      <c r="C2205">
        <v>2</v>
      </c>
      <c r="D2205" t="s">
        <v>6247</v>
      </c>
      <c r="E2205">
        <v>8824.35</v>
      </c>
      <c r="F2205" s="1"/>
      <c r="H2205">
        <v>741245.4</v>
      </c>
    </row>
    <row r="2206" spans="1:10">
      <c r="A2206" s="7">
        <v>36347</v>
      </c>
      <c r="B2206" t="s">
        <v>6278</v>
      </c>
      <c r="C2206">
        <v>3</v>
      </c>
      <c r="D2206" t="s">
        <v>6247</v>
      </c>
      <c r="E2206">
        <v>13301.55</v>
      </c>
      <c r="F2206" s="1"/>
      <c r="H2206">
        <v>1117330.2</v>
      </c>
    </row>
    <row r="2207" spans="1:10">
      <c r="A2207" s="7">
        <v>36354</v>
      </c>
      <c r="B2207" t="s">
        <v>6278</v>
      </c>
      <c r="C2207">
        <v>1</v>
      </c>
      <c r="D2207" t="s">
        <v>6247</v>
      </c>
      <c r="E2207">
        <v>2947.05</v>
      </c>
      <c r="F2207" s="1">
        <v>1492.7871055512237</v>
      </c>
      <c r="G2207">
        <v>861.86103723280132</v>
      </c>
      <c r="H2207">
        <v>247552.2</v>
      </c>
      <c r="I2207">
        <v>125394.11686630278</v>
      </c>
      <c r="J2207">
        <v>72396.327127555312</v>
      </c>
    </row>
    <row r="2208" spans="1:10">
      <c r="A2208" s="7">
        <v>36354</v>
      </c>
      <c r="B2208" t="s">
        <v>6278</v>
      </c>
      <c r="C2208">
        <v>2</v>
      </c>
      <c r="D2208" t="s">
        <v>6247</v>
      </c>
      <c r="E2208">
        <v>4164.3</v>
      </c>
      <c r="F2208" s="1"/>
      <c r="H2208">
        <v>349801.2</v>
      </c>
    </row>
    <row r="2209" spans="1:10">
      <c r="A2209" s="7">
        <v>36354</v>
      </c>
      <c r="B2209" t="s">
        <v>6278</v>
      </c>
      <c r="C2209">
        <v>3</v>
      </c>
      <c r="D2209" t="s">
        <v>6247</v>
      </c>
      <c r="E2209">
        <v>1194.75</v>
      </c>
      <c r="F2209" s="1"/>
      <c r="H2209">
        <v>100359</v>
      </c>
    </row>
    <row r="2210" spans="1:10">
      <c r="A2210" s="7">
        <v>36361</v>
      </c>
      <c r="B2210" t="s">
        <v>6278</v>
      </c>
      <c r="C2210">
        <v>1</v>
      </c>
      <c r="D2210" t="s">
        <v>6247</v>
      </c>
      <c r="E2210">
        <v>79.650000000000006</v>
      </c>
      <c r="F2210" s="1">
        <v>1809.8845039117828</v>
      </c>
      <c r="G2210">
        <v>1044.9373055356002</v>
      </c>
      <c r="H2210">
        <v>6690.6</v>
      </c>
      <c r="I2210">
        <v>152030.29832858976</v>
      </c>
      <c r="J2210">
        <v>87774.733664990417</v>
      </c>
    </row>
    <row r="2211" spans="1:10">
      <c r="A2211" s="7">
        <v>36361</v>
      </c>
      <c r="B2211" t="s">
        <v>6278</v>
      </c>
      <c r="C2211">
        <v>2</v>
      </c>
      <c r="D2211" t="s">
        <v>6247</v>
      </c>
      <c r="E2211">
        <v>3663.9</v>
      </c>
      <c r="F2211" s="1"/>
      <c r="H2211">
        <v>307767.59999999998</v>
      </c>
    </row>
    <row r="2212" spans="1:10">
      <c r="A2212" s="7">
        <v>36361</v>
      </c>
      <c r="B2212" t="s">
        <v>6278</v>
      </c>
      <c r="C2212">
        <v>3</v>
      </c>
      <c r="D2212" t="s">
        <v>6247</v>
      </c>
      <c r="E2212">
        <v>2309.85</v>
      </c>
      <c r="F2212" s="1"/>
      <c r="H2212">
        <v>194027.4</v>
      </c>
    </row>
    <row r="2213" spans="1:10">
      <c r="A2213" s="7">
        <v>36368</v>
      </c>
      <c r="B2213" t="s">
        <v>6278</v>
      </c>
      <c r="C2213">
        <v>1</v>
      </c>
      <c r="D2213" t="s">
        <v>6247</v>
      </c>
      <c r="E2213">
        <v>0</v>
      </c>
      <c r="F2213" s="1">
        <v>1922.0806441198038</v>
      </c>
      <c r="G2213">
        <v>1109.7137772867381</v>
      </c>
      <c r="H2213">
        <v>0</v>
      </c>
      <c r="I2213">
        <v>161454.7741060635</v>
      </c>
      <c r="J2213">
        <v>93215.957292085994</v>
      </c>
    </row>
    <row r="2214" spans="1:10">
      <c r="A2214" s="7">
        <v>36368</v>
      </c>
      <c r="B2214" t="s">
        <v>6278</v>
      </c>
      <c r="C2214">
        <v>2</v>
      </c>
      <c r="D2214" t="s">
        <v>6247</v>
      </c>
      <c r="E2214">
        <v>1115.0999999999999</v>
      </c>
      <c r="F2214" s="1"/>
      <c r="H2214">
        <v>93668.4</v>
      </c>
    </row>
    <row r="2215" spans="1:10">
      <c r="A2215" s="7">
        <v>36368</v>
      </c>
      <c r="B2215" t="s">
        <v>6278</v>
      </c>
      <c r="C2215">
        <v>3</v>
      </c>
      <c r="D2215" t="s">
        <v>6247</v>
      </c>
      <c r="E2215">
        <v>3743.55</v>
      </c>
      <c r="F2215" s="1"/>
      <c r="H2215">
        <v>314458.2</v>
      </c>
    </row>
    <row r="2216" spans="1:10">
      <c r="A2216" s="7">
        <v>36375</v>
      </c>
      <c r="B2216" t="s">
        <v>6278</v>
      </c>
      <c r="C2216">
        <v>1</v>
      </c>
      <c r="D2216" t="s">
        <v>6247</v>
      </c>
      <c r="E2216">
        <v>0</v>
      </c>
      <c r="F2216" s="1">
        <v>1701.4801108152865</v>
      </c>
      <c r="G2216">
        <v>982.35</v>
      </c>
      <c r="H2216">
        <v>0</v>
      </c>
      <c r="I2216">
        <v>142924.32930848407</v>
      </c>
      <c r="J2216">
        <v>82517.399999999994</v>
      </c>
    </row>
    <row r="2217" spans="1:10">
      <c r="A2217" s="7">
        <v>36375</v>
      </c>
      <c r="B2217" t="s">
        <v>6278</v>
      </c>
      <c r="C2217">
        <v>2</v>
      </c>
      <c r="D2217" t="s">
        <v>6247</v>
      </c>
      <c r="E2217">
        <v>2947.05</v>
      </c>
      <c r="F2217" s="1"/>
      <c r="H2217">
        <v>247552.2</v>
      </c>
    </row>
    <row r="2218" spans="1:10">
      <c r="A2218" s="7">
        <v>36375</v>
      </c>
      <c r="B2218" t="s">
        <v>6278</v>
      </c>
      <c r="C2218">
        <v>3</v>
      </c>
      <c r="D2218" t="s">
        <v>6247</v>
      </c>
      <c r="E2218">
        <v>0</v>
      </c>
      <c r="F2218" s="1"/>
      <c r="H2218">
        <v>0</v>
      </c>
    </row>
    <row r="2219" spans="1:10">
      <c r="A2219" s="7">
        <v>36382</v>
      </c>
      <c r="B2219" t="s">
        <v>6278</v>
      </c>
      <c r="C2219">
        <v>1</v>
      </c>
      <c r="D2219" t="s">
        <v>6247</v>
      </c>
      <c r="E2219">
        <v>99.15</v>
      </c>
      <c r="F2219" s="1">
        <v>1075.4612370978323</v>
      </c>
      <c r="G2219">
        <v>620.91783474144142</v>
      </c>
      <c r="H2219">
        <v>8328.6</v>
      </c>
      <c r="I2219">
        <v>90338.743916217922</v>
      </c>
      <c r="J2219">
        <v>52157.098118281086</v>
      </c>
    </row>
    <row r="2220" spans="1:10">
      <c r="A2220" s="7">
        <v>36382</v>
      </c>
      <c r="B2220" t="s">
        <v>6278</v>
      </c>
      <c r="C2220">
        <v>2</v>
      </c>
      <c r="D2220" t="s">
        <v>6247</v>
      </c>
      <c r="E2220">
        <v>1991.25</v>
      </c>
      <c r="F2220" s="1"/>
      <c r="H2220">
        <v>167265</v>
      </c>
    </row>
    <row r="2221" spans="1:10">
      <c r="A2221" s="7">
        <v>36382</v>
      </c>
      <c r="B2221" t="s">
        <v>6278</v>
      </c>
      <c r="C2221">
        <v>3</v>
      </c>
      <c r="D2221" t="s">
        <v>6247</v>
      </c>
      <c r="E2221">
        <v>159.30000000000001</v>
      </c>
      <c r="F2221" s="1"/>
      <c r="H2221">
        <v>13381.2</v>
      </c>
    </row>
    <row r="2222" spans="1:10">
      <c r="A2222" s="7">
        <v>36389</v>
      </c>
      <c r="B2222" t="s">
        <v>6278</v>
      </c>
      <c r="C2222">
        <v>1</v>
      </c>
      <c r="D2222" t="s">
        <v>6247</v>
      </c>
      <c r="E2222">
        <v>0</v>
      </c>
      <c r="F2222" s="1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7">
        <v>36389</v>
      </c>
      <c r="B2223" t="s">
        <v>6278</v>
      </c>
      <c r="C2223">
        <v>2</v>
      </c>
      <c r="D2223" t="s">
        <v>6247</v>
      </c>
      <c r="E2223">
        <v>0</v>
      </c>
      <c r="F2223" s="1"/>
      <c r="H2223">
        <v>0</v>
      </c>
    </row>
    <row r="2224" spans="1:10">
      <c r="A2224" s="7">
        <v>36389</v>
      </c>
      <c r="B2224" t="s">
        <v>6278</v>
      </c>
      <c r="C2224">
        <v>3</v>
      </c>
      <c r="D2224" t="s">
        <v>6247</v>
      </c>
      <c r="E2224">
        <v>0</v>
      </c>
      <c r="F2224" s="1"/>
      <c r="H2224">
        <v>0</v>
      </c>
    </row>
    <row r="2225" spans="1:10">
      <c r="A2225" s="7">
        <v>36307</v>
      </c>
      <c r="B2225" t="s">
        <v>6278</v>
      </c>
      <c r="C2225">
        <v>1</v>
      </c>
      <c r="D2225" t="s">
        <v>6041</v>
      </c>
      <c r="E2225">
        <v>0</v>
      </c>
      <c r="F2225" s="1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7">
        <v>36307</v>
      </c>
      <c r="B2226" t="s">
        <v>6278</v>
      </c>
      <c r="C2226">
        <v>2</v>
      </c>
      <c r="D2226" t="s">
        <v>6041</v>
      </c>
      <c r="E2226">
        <v>0</v>
      </c>
      <c r="F2226" s="1"/>
      <c r="H2226">
        <v>0</v>
      </c>
    </row>
    <row r="2227" spans="1:10">
      <c r="A2227" s="7">
        <v>36307</v>
      </c>
      <c r="B2227" t="s">
        <v>6278</v>
      </c>
      <c r="C2227">
        <v>3</v>
      </c>
      <c r="D2227" t="s">
        <v>6041</v>
      </c>
      <c r="E2227">
        <v>0</v>
      </c>
      <c r="F2227" s="1"/>
      <c r="H2227">
        <v>0</v>
      </c>
    </row>
    <row r="2228" spans="1:10">
      <c r="A2228" s="7">
        <v>36312</v>
      </c>
      <c r="B2228" t="s">
        <v>6278</v>
      </c>
      <c r="C2228">
        <v>1</v>
      </c>
      <c r="D2228" t="s">
        <v>6041</v>
      </c>
      <c r="E2228">
        <v>0</v>
      </c>
      <c r="F2228" s="1">
        <v>91.971897881907367</v>
      </c>
      <c r="G2228">
        <v>53.1</v>
      </c>
      <c r="H2228">
        <v>0</v>
      </c>
      <c r="I2228">
        <v>2260485.3061415195</v>
      </c>
      <c r="J2228">
        <v>1305091.8</v>
      </c>
    </row>
    <row r="2229" spans="1:10">
      <c r="A2229" s="7">
        <v>36312</v>
      </c>
      <c r="B2229" t="s">
        <v>6278</v>
      </c>
      <c r="C2229">
        <v>2</v>
      </c>
      <c r="D2229" t="s">
        <v>6041</v>
      </c>
      <c r="E2229">
        <v>0</v>
      </c>
      <c r="F2229" s="1"/>
      <c r="H2229">
        <v>0</v>
      </c>
    </row>
    <row r="2230" spans="1:10">
      <c r="A2230" s="7">
        <v>36312</v>
      </c>
      <c r="B2230" t="s">
        <v>6278</v>
      </c>
      <c r="C2230">
        <v>3</v>
      </c>
      <c r="D2230" t="s">
        <v>6041</v>
      </c>
      <c r="E2230">
        <v>159.30000000000001</v>
      </c>
      <c r="F2230" s="1"/>
      <c r="H2230">
        <v>3915275.4</v>
      </c>
    </row>
    <row r="2231" spans="1:10">
      <c r="A2231" s="7">
        <v>36319</v>
      </c>
      <c r="B2231" t="s">
        <v>6278</v>
      </c>
      <c r="C2231">
        <v>1</v>
      </c>
      <c r="D2231" t="s">
        <v>6041</v>
      </c>
      <c r="E2231">
        <v>0</v>
      </c>
      <c r="F2231" s="1">
        <v>45.985948940953683</v>
      </c>
      <c r="G2231">
        <v>26.55</v>
      </c>
      <c r="H2231">
        <v>0</v>
      </c>
      <c r="I2231">
        <v>1130242.6530707597</v>
      </c>
      <c r="J2231">
        <v>652545.9</v>
      </c>
    </row>
    <row r="2232" spans="1:10">
      <c r="A2232" s="7">
        <v>36319</v>
      </c>
      <c r="B2232" t="s">
        <v>6278</v>
      </c>
      <c r="C2232">
        <v>2</v>
      </c>
      <c r="D2232" t="s">
        <v>6041</v>
      </c>
      <c r="E2232">
        <v>0</v>
      </c>
      <c r="F2232" s="1"/>
      <c r="H2232">
        <v>0</v>
      </c>
    </row>
    <row r="2233" spans="1:10">
      <c r="A2233" s="7">
        <v>36319</v>
      </c>
      <c r="B2233" t="s">
        <v>6278</v>
      </c>
      <c r="C2233">
        <v>3</v>
      </c>
      <c r="D2233" t="s">
        <v>6041</v>
      </c>
      <c r="E2233">
        <v>79.650000000000006</v>
      </c>
      <c r="F2233" s="1"/>
      <c r="H2233">
        <v>1957637.7</v>
      </c>
    </row>
    <row r="2234" spans="1:10">
      <c r="A2234" s="7">
        <v>36326</v>
      </c>
      <c r="B2234" t="s">
        <v>6278</v>
      </c>
      <c r="C2234">
        <v>1</v>
      </c>
      <c r="D2234" t="s">
        <v>6041</v>
      </c>
      <c r="E2234">
        <v>0</v>
      </c>
      <c r="F2234" s="1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 s="7">
        <v>36326</v>
      </c>
      <c r="B2235" t="s">
        <v>6278</v>
      </c>
      <c r="C2235">
        <v>2</v>
      </c>
      <c r="D2235" t="s">
        <v>6041</v>
      </c>
      <c r="E2235">
        <v>0</v>
      </c>
      <c r="F2235" s="1"/>
      <c r="H2235">
        <v>0</v>
      </c>
    </row>
    <row r="2236" spans="1:10">
      <c r="A2236" s="7">
        <v>36326</v>
      </c>
      <c r="B2236" t="s">
        <v>6278</v>
      </c>
      <c r="C2236">
        <v>3</v>
      </c>
      <c r="D2236" t="s">
        <v>6041</v>
      </c>
      <c r="E2236">
        <v>0</v>
      </c>
      <c r="F2236" s="1"/>
      <c r="H2236">
        <v>0</v>
      </c>
    </row>
    <row r="2237" spans="1:10">
      <c r="A2237" s="7">
        <v>36333</v>
      </c>
      <c r="B2237" t="s">
        <v>6278</v>
      </c>
      <c r="C2237">
        <v>1</v>
      </c>
      <c r="D2237" t="s">
        <v>6041</v>
      </c>
      <c r="E2237">
        <v>0</v>
      </c>
      <c r="F2237" s="1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7">
        <v>36333</v>
      </c>
      <c r="B2238" t="s">
        <v>6278</v>
      </c>
      <c r="C2238">
        <v>2</v>
      </c>
      <c r="D2238" t="s">
        <v>6041</v>
      </c>
      <c r="E2238">
        <v>0</v>
      </c>
      <c r="F2238" s="1"/>
      <c r="H2238">
        <v>0</v>
      </c>
    </row>
    <row r="2239" spans="1:10">
      <c r="A2239" s="7">
        <v>36333</v>
      </c>
      <c r="B2239" t="s">
        <v>6278</v>
      </c>
      <c r="C2239">
        <v>3</v>
      </c>
      <c r="D2239" t="s">
        <v>6041</v>
      </c>
      <c r="E2239">
        <v>0</v>
      </c>
      <c r="F2239" s="1"/>
      <c r="H2239">
        <v>0</v>
      </c>
    </row>
    <row r="2240" spans="1:10">
      <c r="A2240" s="7">
        <v>36340</v>
      </c>
      <c r="B2240" t="s">
        <v>6278</v>
      </c>
      <c r="C2240">
        <v>1</v>
      </c>
      <c r="D2240" t="s">
        <v>6041</v>
      </c>
      <c r="E2240">
        <v>0</v>
      </c>
      <c r="F2240" s="1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7">
        <v>36340</v>
      </c>
      <c r="B2241" t="s">
        <v>6278</v>
      </c>
      <c r="C2241">
        <v>2</v>
      </c>
      <c r="D2241" t="s">
        <v>6041</v>
      </c>
      <c r="E2241">
        <v>0</v>
      </c>
      <c r="F2241" s="1"/>
      <c r="H2241">
        <v>0</v>
      </c>
    </row>
    <row r="2242" spans="1:10">
      <c r="A2242" s="7">
        <v>36340</v>
      </c>
      <c r="B2242" t="s">
        <v>6278</v>
      </c>
      <c r="C2242">
        <v>3</v>
      </c>
      <c r="D2242" t="s">
        <v>6041</v>
      </c>
      <c r="E2242">
        <v>0</v>
      </c>
      <c r="F2242" s="1"/>
      <c r="H2242">
        <v>0</v>
      </c>
    </row>
    <row r="2243" spans="1:10">
      <c r="A2243" s="7">
        <v>36347</v>
      </c>
      <c r="B2243" t="s">
        <v>6278</v>
      </c>
      <c r="C2243">
        <v>1</v>
      </c>
      <c r="D2243" t="s">
        <v>6041</v>
      </c>
      <c r="E2243">
        <v>0</v>
      </c>
      <c r="F2243" s="1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 s="7">
        <v>36347</v>
      </c>
      <c r="B2244" t="s">
        <v>6278</v>
      </c>
      <c r="C2244">
        <v>2</v>
      </c>
      <c r="D2244" t="s">
        <v>6041</v>
      </c>
      <c r="E2244">
        <v>0</v>
      </c>
      <c r="F2244" s="1"/>
      <c r="H2244">
        <v>0</v>
      </c>
    </row>
    <row r="2245" spans="1:10">
      <c r="A2245" s="7">
        <v>36347</v>
      </c>
      <c r="B2245" t="s">
        <v>6278</v>
      </c>
      <c r="C2245">
        <v>3</v>
      </c>
      <c r="D2245" t="s">
        <v>6041</v>
      </c>
      <c r="E2245">
        <v>0</v>
      </c>
      <c r="F2245" s="1"/>
      <c r="H2245">
        <v>0</v>
      </c>
    </row>
    <row r="2246" spans="1:10">
      <c r="A2246" s="7">
        <v>36354</v>
      </c>
      <c r="B2246" t="s">
        <v>6278</v>
      </c>
      <c r="C2246">
        <v>1</v>
      </c>
      <c r="D2246" t="s">
        <v>6041</v>
      </c>
      <c r="E2246">
        <v>0</v>
      </c>
      <c r="F2246" s="1">
        <v>57.244279190151389</v>
      </c>
      <c r="G2246">
        <v>33.049999999999997</v>
      </c>
      <c r="H2246">
        <v>0</v>
      </c>
      <c r="I2246">
        <v>1406949.8939355407</v>
      </c>
      <c r="J2246">
        <v>812302.9</v>
      </c>
    </row>
    <row r="2247" spans="1:10">
      <c r="A2247" s="7">
        <v>36354</v>
      </c>
      <c r="B2247" t="s">
        <v>6278</v>
      </c>
      <c r="C2247">
        <v>2</v>
      </c>
      <c r="D2247" t="s">
        <v>6041</v>
      </c>
      <c r="E2247">
        <v>99.15</v>
      </c>
      <c r="F2247" s="1"/>
      <c r="H2247">
        <v>2436908.7000000002</v>
      </c>
    </row>
    <row r="2248" spans="1:10">
      <c r="A2248" s="7">
        <v>36354</v>
      </c>
      <c r="B2248" t="s">
        <v>6278</v>
      </c>
      <c r="C2248">
        <v>3</v>
      </c>
      <c r="D2248" t="s">
        <v>6041</v>
      </c>
      <c r="E2248">
        <v>0</v>
      </c>
      <c r="F2248" s="1"/>
      <c r="H2248">
        <v>0</v>
      </c>
    </row>
    <row r="2249" spans="1:10">
      <c r="A2249" s="7">
        <v>36361</v>
      </c>
      <c r="B2249" t="s">
        <v>6278</v>
      </c>
      <c r="C2249">
        <v>1</v>
      </c>
      <c r="D2249" t="s">
        <v>6041</v>
      </c>
      <c r="E2249">
        <v>318.60000000000002</v>
      </c>
      <c r="F2249" s="1">
        <v>165.80469685747747</v>
      </c>
      <c r="G2249">
        <v>95.727386363568911</v>
      </c>
      <c r="H2249">
        <v>10520171.999999998</v>
      </c>
      <c r="I2249">
        <v>5474871.0902339052</v>
      </c>
      <c r="J2249">
        <v>3160918.2977250451</v>
      </c>
    </row>
    <row r="2250" spans="1:10">
      <c r="A2250" s="7">
        <v>36361</v>
      </c>
      <c r="B2250" t="s">
        <v>6278</v>
      </c>
      <c r="C2250">
        <v>2</v>
      </c>
      <c r="D2250" t="s">
        <v>6041</v>
      </c>
      <c r="E2250">
        <v>0</v>
      </c>
      <c r="F2250" s="1"/>
      <c r="H2250">
        <v>0</v>
      </c>
    </row>
    <row r="2251" spans="1:10">
      <c r="A2251" s="7">
        <v>36361</v>
      </c>
      <c r="B2251" t="s">
        <v>6278</v>
      </c>
      <c r="C2251">
        <v>3</v>
      </c>
      <c r="D2251" t="s">
        <v>6041</v>
      </c>
      <c r="E2251">
        <v>79.650000000000006</v>
      </c>
      <c r="F2251" s="1"/>
      <c r="H2251">
        <v>2630043</v>
      </c>
    </row>
    <row r="2252" spans="1:10">
      <c r="A2252" s="7">
        <v>36368</v>
      </c>
      <c r="B2252" t="s">
        <v>6278</v>
      </c>
      <c r="C2252">
        <v>1</v>
      </c>
      <c r="D2252" t="s">
        <v>6041</v>
      </c>
      <c r="E2252">
        <v>0</v>
      </c>
      <c r="F2252" s="1">
        <v>91.971897881907367</v>
      </c>
      <c r="G2252">
        <v>53.1</v>
      </c>
      <c r="H2252">
        <v>0</v>
      </c>
      <c r="I2252">
        <v>3036912.0680605811</v>
      </c>
      <c r="J2252">
        <v>1753362</v>
      </c>
    </row>
    <row r="2253" spans="1:10">
      <c r="A2253" s="7">
        <v>36368</v>
      </c>
      <c r="B2253" t="s">
        <v>6278</v>
      </c>
      <c r="C2253">
        <v>2</v>
      </c>
      <c r="D2253" t="s">
        <v>6041</v>
      </c>
      <c r="E2253">
        <v>159.30000000000001</v>
      </c>
      <c r="F2253" s="1"/>
      <c r="H2253">
        <v>5260086</v>
      </c>
    </row>
    <row r="2254" spans="1:10">
      <c r="A2254" s="7">
        <v>36368</v>
      </c>
      <c r="B2254" t="s">
        <v>6278</v>
      </c>
      <c r="C2254">
        <v>3</v>
      </c>
      <c r="D2254" t="s">
        <v>6041</v>
      </c>
      <c r="E2254">
        <v>0</v>
      </c>
      <c r="F2254" s="1"/>
      <c r="H2254">
        <v>0</v>
      </c>
    </row>
    <row r="2255" spans="1:10">
      <c r="A2255" s="7">
        <v>36375</v>
      </c>
      <c r="B2255" t="s">
        <v>6278</v>
      </c>
      <c r="C2255">
        <v>1</v>
      </c>
      <c r="D2255" t="s">
        <v>6041</v>
      </c>
      <c r="E2255">
        <v>318.60000000000002</v>
      </c>
      <c r="F2255" s="1">
        <v>165.80469685747747</v>
      </c>
      <c r="G2255">
        <v>95.727386363568911</v>
      </c>
      <c r="H2255">
        <v>11722568.399999999</v>
      </c>
      <c r="I2255">
        <v>6100618.0161740258</v>
      </c>
      <c r="J2255">
        <v>3522193.4538611546</v>
      </c>
    </row>
    <row r="2256" spans="1:10">
      <c r="A2256" s="7">
        <v>36375</v>
      </c>
      <c r="B2256" t="s">
        <v>6278</v>
      </c>
      <c r="C2256">
        <v>2</v>
      </c>
      <c r="D2256" t="s">
        <v>6041</v>
      </c>
      <c r="E2256">
        <v>79.650000000000006</v>
      </c>
      <c r="F2256" s="1"/>
      <c r="H2256">
        <v>2930642.1</v>
      </c>
    </row>
    <row r="2257" spans="1:10">
      <c r="A2257" s="7">
        <v>36375</v>
      </c>
      <c r="B2257" t="s">
        <v>6278</v>
      </c>
      <c r="C2257">
        <v>3</v>
      </c>
      <c r="D2257" t="s">
        <v>6041</v>
      </c>
      <c r="E2257">
        <v>0</v>
      </c>
      <c r="F2257" s="1"/>
      <c r="H2257">
        <v>0</v>
      </c>
    </row>
    <row r="2258" spans="1:10">
      <c r="A2258" s="7">
        <v>36382</v>
      </c>
      <c r="B2258" t="s">
        <v>6278</v>
      </c>
      <c r="C2258">
        <v>1</v>
      </c>
      <c r="D2258" t="s">
        <v>6041</v>
      </c>
      <c r="E2258">
        <v>0</v>
      </c>
      <c r="F2258" s="1">
        <v>45.985948940953683</v>
      </c>
      <c r="G2258">
        <v>26.55</v>
      </c>
      <c r="H2258">
        <v>0</v>
      </c>
      <c r="I2258">
        <v>1692007.0053334499</v>
      </c>
      <c r="J2258">
        <v>976880.7</v>
      </c>
    </row>
    <row r="2259" spans="1:10">
      <c r="A2259" s="7">
        <v>36382</v>
      </c>
      <c r="B2259" t="s">
        <v>6278</v>
      </c>
      <c r="C2259">
        <v>2</v>
      </c>
      <c r="D2259" t="s">
        <v>6041</v>
      </c>
      <c r="E2259">
        <v>0</v>
      </c>
      <c r="F2259" s="1"/>
      <c r="H2259">
        <v>0</v>
      </c>
    </row>
    <row r="2260" spans="1:10">
      <c r="A2260" s="7">
        <v>36382</v>
      </c>
      <c r="B2260" t="s">
        <v>6278</v>
      </c>
      <c r="C2260">
        <v>3</v>
      </c>
      <c r="D2260" t="s">
        <v>6041</v>
      </c>
      <c r="E2260">
        <v>79.650000000000006</v>
      </c>
      <c r="F2260" s="1"/>
      <c r="H2260">
        <v>2930642.1</v>
      </c>
    </row>
    <row r="2261" spans="1:10">
      <c r="A2261" s="7">
        <v>36389</v>
      </c>
      <c r="B2261" t="s">
        <v>6278</v>
      </c>
      <c r="C2261">
        <v>1</v>
      </c>
      <c r="D2261" t="s">
        <v>6041</v>
      </c>
      <c r="E2261">
        <v>0</v>
      </c>
      <c r="F2261" s="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7">
        <v>36389</v>
      </c>
      <c r="B2262" t="s">
        <v>6278</v>
      </c>
      <c r="C2262">
        <v>2</v>
      </c>
      <c r="D2262" t="s">
        <v>6041</v>
      </c>
      <c r="E2262">
        <v>0</v>
      </c>
      <c r="F2262" s="1"/>
      <c r="H2262">
        <v>0</v>
      </c>
    </row>
    <row r="2263" spans="1:10">
      <c r="A2263" s="7">
        <v>36389</v>
      </c>
      <c r="B2263" t="s">
        <v>6278</v>
      </c>
      <c r="C2263">
        <v>3</v>
      </c>
      <c r="D2263" t="s">
        <v>6041</v>
      </c>
      <c r="E2263">
        <v>0</v>
      </c>
      <c r="F2263" s="1"/>
      <c r="H2263">
        <v>0</v>
      </c>
    </row>
    <row r="2264" spans="1:10">
      <c r="A2264" s="7">
        <v>36307</v>
      </c>
      <c r="B2264" t="s">
        <v>6278</v>
      </c>
      <c r="C2264">
        <v>1</v>
      </c>
      <c r="D2264" t="s">
        <v>6386</v>
      </c>
      <c r="E2264">
        <v>0</v>
      </c>
      <c r="F2264" s="1">
        <v>91.971897881907367</v>
      </c>
      <c r="G2264">
        <v>53.1</v>
      </c>
      <c r="H2264">
        <v>0</v>
      </c>
      <c r="I2264">
        <v>441465.10983315535</v>
      </c>
      <c r="J2264">
        <v>254880</v>
      </c>
    </row>
    <row r="2265" spans="1:10">
      <c r="A2265" s="7">
        <v>36307</v>
      </c>
      <c r="B2265" t="s">
        <v>6278</v>
      </c>
      <c r="C2265">
        <v>2</v>
      </c>
      <c r="D2265" t="s">
        <v>6386</v>
      </c>
      <c r="E2265">
        <v>159.30000000000001</v>
      </c>
      <c r="F2265" s="1"/>
      <c r="H2265">
        <v>764640</v>
      </c>
    </row>
    <row r="2266" spans="1:10">
      <c r="A2266" s="7">
        <v>36307</v>
      </c>
      <c r="B2266" t="s">
        <v>6278</v>
      </c>
      <c r="C2266">
        <v>3</v>
      </c>
      <c r="D2266" t="s">
        <v>6386</v>
      </c>
      <c r="E2266">
        <v>159.30000000000001</v>
      </c>
      <c r="F2266" s="1"/>
      <c r="H2266">
        <v>764640</v>
      </c>
    </row>
    <row r="2267" spans="1:10">
      <c r="A2267" s="7">
        <v>36312</v>
      </c>
      <c r="B2267" t="s">
        <v>6278</v>
      </c>
      <c r="C2267">
        <v>1</v>
      </c>
      <c r="D2267" t="s">
        <v>6386</v>
      </c>
      <c r="E2267">
        <v>495.75</v>
      </c>
      <c r="F2267" s="1">
        <v>129.50578172421493</v>
      </c>
      <c r="G2267">
        <v>74.770197940088408</v>
      </c>
      <c r="H2267">
        <v>2379600</v>
      </c>
      <c r="I2267">
        <v>621627.75227623165</v>
      </c>
      <c r="J2267">
        <v>358896.95011242438</v>
      </c>
    </row>
    <row r="2268" spans="1:10">
      <c r="A2268" s="7">
        <v>36312</v>
      </c>
      <c r="B2268" t="s">
        <v>6278</v>
      </c>
      <c r="C2268">
        <v>2</v>
      </c>
      <c r="D2268" t="s">
        <v>6386</v>
      </c>
      <c r="E2268">
        <v>396.6</v>
      </c>
      <c r="F2268" s="1"/>
      <c r="H2268">
        <v>1903680</v>
      </c>
    </row>
    <row r="2269" spans="1:10">
      <c r="A2269" s="7">
        <v>36312</v>
      </c>
      <c r="B2269" t="s">
        <v>6278</v>
      </c>
      <c r="C2269">
        <v>3</v>
      </c>
      <c r="D2269" t="s">
        <v>6386</v>
      </c>
      <c r="E2269">
        <v>238.95</v>
      </c>
      <c r="F2269" s="1"/>
      <c r="H2269">
        <v>1146960</v>
      </c>
    </row>
    <row r="2270" spans="1:10">
      <c r="A2270" s="7">
        <v>36319</v>
      </c>
      <c r="B2270" t="s">
        <v>6278</v>
      </c>
      <c r="C2270">
        <v>1</v>
      </c>
      <c r="D2270" t="s">
        <v>6386</v>
      </c>
      <c r="E2270">
        <v>198.3</v>
      </c>
      <c r="F2270" s="1">
        <v>71.911038790995093</v>
      </c>
      <c r="G2270">
        <v>41.517857603686643</v>
      </c>
      <c r="H2270">
        <v>951840</v>
      </c>
      <c r="I2270">
        <v>345172.98619677639</v>
      </c>
      <c r="J2270">
        <v>199285.71649769583</v>
      </c>
    </row>
    <row r="2271" spans="1:10">
      <c r="A2271" s="7">
        <v>36319</v>
      </c>
      <c r="B2271" t="s">
        <v>6278</v>
      </c>
      <c r="C2271">
        <v>2</v>
      </c>
      <c r="D2271" t="s">
        <v>6386</v>
      </c>
      <c r="E2271">
        <v>99.15</v>
      </c>
      <c r="F2271" s="1"/>
      <c r="H2271">
        <v>475920</v>
      </c>
    </row>
    <row r="2272" spans="1:10">
      <c r="A2272" s="7">
        <v>36319</v>
      </c>
      <c r="B2272" t="s">
        <v>6278</v>
      </c>
      <c r="C2272">
        <v>3</v>
      </c>
      <c r="D2272" t="s">
        <v>6386</v>
      </c>
      <c r="E2272">
        <v>238.95</v>
      </c>
      <c r="F2272" s="1"/>
      <c r="H2272">
        <v>1146960</v>
      </c>
    </row>
    <row r="2273" spans="1:10">
      <c r="A2273" s="7">
        <v>36326</v>
      </c>
      <c r="B2273" t="s">
        <v>6278</v>
      </c>
      <c r="C2273">
        <v>1</v>
      </c>
      <c r="D2273" t="s">
        <v>6386</v>
      </c>
      <c r="E2273">
        <v>5814.45</v>
      </c>
      <c r="F2273" s="1">
        <v>353.13906963121497</v>
      </c>
      <c r="G2273">
        <v>203.88493691295596</v>
      </c>
      <c r="H2273">
        <v>27909360</v>
      </c>
      <c r="I2273">
        <v>1695067.5342298313</v>
      </c>
      <c r="J2273">
        <v>978647.69718218839</v>
      </c>
    </row>
    <row r="2274" spans="1:10">
      <c r="A2274" s="7">
        <v>36326</v>
      </c>
      <c r="B2274" t="s">
        <v>6278</v>
      </c>
      <c r="C2274">
        <v>2</v>
      </c>
      <c r="D2274" t="s">
        <v>6386</v>
      </c>
      <c r="E2274">
        <v>5354.1</v>
      </c>
      <c r="F2274" s="1"/>
      <c r="H2274">
        <v>25699679.999999996</v>
      </c>
    </row>
    <row r="2275" spans="1:10">
      <c r="A2275" s="7">
        <v>36326</v>
      </c>
      <c r="B2275" t="s">
        <v>6278</v>
      </c>
      <c r="C2275">
        <v>3</v>
      </c>
      <c r="D2275" t="s">
        <v>6386</v>
      </c>
      <c r="E2275">
        <v>6048.15</v>
      </c>
      <c r="F2275" s="1"/>
      <c r="H2275">
        <v>29031120</v>
      </c>
    </row>
    <row r="2276" spans="1:10">
      <c r="A2276" s="7">
        <v>36333</v>
      </c>
      <c r="B2276" t="s">
        <v>6278</v>
      </c>
      <c r="C2276">
        <v>1</v>
      </c>
      <c r="D2276" t="s">
        <v>6386</v>
      </c>
      <c r="E2276">
        <v>1090.6500000000001</v>
      </c>
      <c r="F2276" s="1">
        <v>645.11026383092064</v>
      </c>
      <c r="G2276">
        <v>372.45458447977256</v>
      </c>
      <c r="H2276">
        <v>5235120</v>
      </c>
      <c r="I2276">
        <v>3096529.2663884191</v>
      </c>
      <c r="J2276">
        <v>1787782.0055029083</v>
      </c>
    </row>
    <row r="2277" spans="1:10">
      <c r="A2277" s="7">
        <v>36333</v>
      </c>
      <c r="B2277" t="s">
        <v>6278</v>
      </c>
      <c r="C2277">
        <v>2</v>
      </c>
      <c r="D2277" t="s">
        <v>6386</v>
      </c>
      <c r="E2277">
        <v>1685.55</v>
      </c>
      <c r="F2277" s="1"/>
      <c r="H2277">
        <v>8090640.0000000009</v>
      </c>
    </row>
    <row r="2278" spans="1:10">
      <c r="A2278" s="7">
        <v>36333</v>
      </c>
      <c r="B2278" t="s">
        <v>6278</v>
      </c>
      <c r="C2278">
        <v>3</v>
      </c>
      <c r="D2278" t="s">
        <v>6386</v>
      </c>
      <c r="E2278">
        <v>2379.6</v>
      </c>
      <c r="F2278" s="1"/>
      <c r="H2278">
        <v>11422080</v>
      </c>
    </row>
    <row r="2279" spans="1:10">
      <c r="A2279" s="7">
        <v>36340</v>
      </c>
      <c r="B2279" t="s">
        <v>6278</v>
      </c>
      <c r="C2279">
        <v>1</v>
      </c>
      <c r="D2279" t="s">
        <v>6386</v>
      </c>
      <c r="E2279">
        <v>2628.45</v>
      </c>
      <c r="F2279" s="1">
        <v>565.08480115819759</v>
      </c>
      <c r="G2279">
        <v>326.25186206365157</v>
      </c>
      <c r="H2279">
        <v>12616560.000000002</v>
      </c>
      <c r="I2279">
        <v>2712407.0455593555</v>
      </c>
      <c r="J2279">
        <v>1566008.9379055316</v>
      </c>
    </row>
    <row r="2280" spans="1:10">
      <c r="A2280" s="7">
        <v>36340</v>
      </c>
      <c r="B2280" t="s">
        <v>6278</v>
      </c>
      <c r="C2280">
        <v>2</v>
      </c>
      <c r="D2280" t="s">
        <v>6386</v>
      </c>
      <c r="E2280">
        <v>3345.3</v>
      </c>
      <c r="F2280" s="1"/>
      <c r="H2280">
        <v>16057439.999999998</v>
      </c>
    </row>
    <row r="2281" spans="1:10">
      <c r="A2281" s="7">
        <v>36340</v>
      </c>
      <c r="B2281" t="s">
        <v>6278</v>
      </c>
      <c r="C2281">
        <v>3</v>
      </c>
      <c r="D2281" t="s">
        <v>6386</v>
      </c>
      <c r="E2281">
        <v>2230.1999999999998</v>
      </c>
      <c r="F2281" s="1"/>
      <c r="H2281">
        <v>10704960.000000002</v>
      </c>
    </row>
    <row r="2282" spans="1:10">
      <c r="A2282" s="7">
        <v>36347</v>
      </c>
      <c r="B2282" t="s">
        <v>6278</v>
      </c>
      <c r="C2282">
        <v>1</v>
      </c>
      <c r="D2282" t="s">
        <v>6386</v>
      </c>
      <c r="E2282">
        <v>297.45</v>
      </c>
      <c r="F2282" s="1">
        <v>79.760939688546799</v>
      </c>
      <c r="G2282">
        <v>46.05</v>
      </c>
      <c r="H2282">
        <v>1032151.5</v>
      </c>
      <c r="I2282">
        <v>276770.46071925742</v>
      </c>
      <c r="J2282">
        <v>159793.5</v>
      </c>
    </row>
    <row r="2283" spans="1:10">
      <c r="A2283" s="7">
        <v>36347</v>
      </c>
      <c r="B2283" t="s">
        <v>6278</v>
      </c>
      <c r="C2283">
        <v>2</v>
      </c>
      <c r="D2283" t="s">
        <v>6386</v>
      </c>
      <c r="E2283">
        <v>297.45</v>
      </c>
      <c r="F2283" s="1"/>
      <c r="H2283">
        <v>1032151.5</v>
      </c>
    </row>
    <row r="2284" spans="1:10">
      <c r="A2284" s="7">
        <v>36347</v>
      </c>
      <c r="B2284" t="s">
        <v>6278</v>
      </c>
      <c r="C2284">
        <v>3</v>
      </c>
      <c r="D2284" t="s">
        <v>6386</v>
      </c>
      <c r="E2284">
        <v>159.30000000000001</v>
      </c>
      <c r="F2284" s="1"/>
      <c r="H2284">
        <v>552771</v>
      </c>
    </row>
    <row r="2285" spans="1:10">
      <c r="A2285" s="7">
        <v>36354</v>
      </c>
      <c r="B2285" t="s">
        <v>6278</v>
      </c>
      <c r="C2285">
        <v>1</v>
      </c>
      <c r="D2285" t="s">
        <v>6386</v>
      </c>
      <c r="E2285">
        <v>1274.4000000000001</v>
      </c>
      <c r="F2285" s="1">
        <v>244.77818530253055</v>
      </c>
      <c r="G2285">
        <v>141.3227511761641</v>
      </c>
      <c r="H2285">
        <v>4422168</v>
      </c>
      <c r="I2285">
        <v>849380.30299978075</v>
      </c>
      <c r="J2285">
        <v>490389.94658128935</v>
      </c>
    </row>
    <row r="2286" spans="1:10">
      <c r="A2286" s="7">
        <v>36354</v>
      </c>
      <c r="B2286" t="s">
        <v>6278</v>
      </c>
      <c r="C2286">
        <v>2</v>
      </c>
      <c r="D2286" t="s">
        <v>6386</v>
      </c>
      <c r="E2286">
        <v>793.2</v>
      </c>
      <c r="F2286" s="1"/>
      <c r="H2286">
        <v>2752404</v>
      </c>
    </row>
    <row r="2287" spans="1:10">
      <c r="A2287" s="7">
        <v>36354</v>
      </c>
      <c r="B2287" t="s">
        <v>6278</v>
      </c>
      <c r="C2287">
        <v>3</v>
      </c>
      <c r="D2287" t="s">
        <v>6386</v>
      </c>
      <c r="E2287">
        <v>955.8</v>
      </c>
      <c r="F2287" s="1"/>
      <c r="H2287">
        <v>3316626</v>
      </c>
    </row>
    <row r="2288" spans="1:10">
      <c r="A2288" s="7">
        <v>36361</v>
      </c>
      <c r="B2288" t="s">
        <v>6278</v>
      </c>
      <c r="C2288">
        <v>1</v>
      </c>
      <c r="D2288" t="s">
        <v>6386</v>
      </c>
      <c r="E2288">
        <v>1513.35</v>
      </c>
      <c r="F2288" s="1">
        <v>930.00826206007423</v>
      </c>
      <c r="G2288">
        <v>536.94052044895989</v>
      </c>
      <c r="H2288">
        <v>2105069.85</v>
      </c>
      <c r="I2288">
        <v>1293641.4925255633</v>
      </c>
      <c r="J2288">
        <v>746884.26394450327</v>
      </c>
    </row>
    <row r="2289" spans="1:10">
      <c r="A2289" s="7">
        <v>36361</v>
      </c>
      <c r="B2289" t="s">
        <v>6278</v>
      </c>
      <c r="C2289">
        <v>2</v>
      </c>
      <c r="D2289" t="s">
        <v>6386</v>
      </c>
      <c r="E2289">
        <v>2708.1</v>
      </c>
      <c r="F2289" s="1"/>
      <c r="H2289">
        <v>3766967.1</v>
      </c>
    </row>
    <row r="2290" spans="1:10">
      <c r="A2290" s="7">
        <v>36361</v>
      </c>
      <c r="B2290" t="s">
        <v>6278</v>
      </c>
      <c r="C2290">
        <v>3</v>
      </c>
      <c r="D2290" t="s">
        <v>6386</v>
      </c>
      <c r="E2290">
        <v>3345.3</v>
      </c>
      <c r="F2290" s="1"/>
      <c r="H2290">
        <v>4653312.3</v>
      </c>
    </row>
    <row r="2291" spans="1:10">
      <c r="A2291" s="7">
        <v>36368</v>
      </c>
      <c r="B2291" t="s">
        <v>6278</v>
      </c>
      <c r="C2291">
        <v>1</v>
      </c>
      <c r="D2291" t="s">
        <v>6386</v>
      </c>
      <c r="E2291">
        <v>2787.75</v>
      </c>
      <c r="F2291" s="1">
        <v>752.82242926204049</v>
      </c>
      <c r="G2291">
        <v>434.64223218642712</v>
      </c>
      <c r="H2291">
        <v>3877760.25</v>
      </c>
      <c r="I2291">
        <v>1047175.9991034985</v>
      </c>
      <c r="J2291">
        <v>604587.34497132024</v>
      </c>
    </row>
    <row r="2292" spans="1:10">
      <c r="A2292" s="7">
        <v>36368</v>
      </c>
      <c r="B2292" t="s">
        <v>6278</v>
      </c>
      <c r="C2292">
        <v>2</v>
      </c>
      <c r="D2292" t="s">
        <v>6386</v>
      </c>
      <c r="E2292">
        <v>3106.35</v>
      </c>
      <c r="F2292" s="1"/>
      <c r="H2292">
        <v>4320932.8499999996</v>
      </c>
    </row>
    <row r="2293" spans="1:10">
      <c r="A2293" s="7">
        <v>36368</v>
      </c>
      <c r="B2293" t="s">
        <v>6278</v>
      </c>
      <c r="C2293">
        <v>3</v>
      </c>
      <c r="D2293" t="s">
        <v>6386</v>
      </c>
      <c r="E2293">
        <v>4221.45</v>
      </c>
      <c r="F2293" s="1"/>
      <c r="H2293">
        <v>5872036.9500000002</v>
      </c>
    </row>
    <row r="2294" spans="1:10">
      <c r="A2294" s="7">
        <v>36375</v>
      </c>
      <c r="B2294" t="s">
        <v>6278</v>
      </c>
      <c r="C2294">
        <v>1</v>
      </c>
      <c r="D2294" t="s">
        <v>6386</v>
      </c>
      <c r="E2294">
        <v>477.9</v>
      </c>
      <c r="F2294" s="1">
        <v>121.66738470107755</v>
      </c>
      <c r="G2294">
        <v>70.244697308764884</v>
      </c>
      <c r="H2294">
        <v>1933105.5</v>
      </c>
      <c r="I2294">
        <v>492144.57111585874</v>
      </c>
      <c r="J2294">
        <v>284139.80061395396</v>
      </c>
    </row>
    <row r="2295" spans="1:10">
      <c r="A2295" s="7">
        <v>36375</v>
      </c>
      <c r="B2295" t="s">
        <v>6278</v>
      </c>
      <c r="C2295">
        <v>2</v>
      </c>
      <c r="D2295" t="s">
        <v>6386</v>
      </c>
      <c r="E2295">
        <v>238.95</v>
      </c>
      <c r="F2295" s="1"/>
      <c r="H2295">
        <v>966552.75</v>
      </c>
    </row>
    <row r="2296" spans="1:10">
      <c r="A2296" s="7">
        <v>36375</v>
      </c>
      <c r="B2296" t="s">
        <v>6278</v>
      </c>
      <c r="C2296">
        <v>3</v>
      </c>
      <c r="D2296" t="s">
        <v>6386</v>
      </c>
      <c r="E2296">
        <v>398.25</v>
      </c>
      <c r="F2296" s="1"/>
      <c r="H2296">
        <v>1610921.25</v>
      </c>
    </row>
    <row r="2297" spans="1:10">
      <c r="A2297" s="7">
        <v>36382</v>
      </c>
      <c r="B2297" t="s">
        <v>6278</v>
      </c>
      <c r="C2297">
        <v>1</v>
      </c>
      <c r="D2297" t="s">
        <v>6386</v>
      </c>
      <c r="E2297">
        <v>297.45</v>
      </c>
      <c r="F2297" s="1">
        <v>132.275763086062</v>
      </c>
      <c r="G2297">
        <v>76.369447425001056</v>
      </c>
      <c r="H2297">
        <v>1203185.25</v>
      </c>
      <c r="I2297">
        <v>535055.46168312058</v>
      </c>
      <c r="J2297">
        <v>308914.41483412916</v>
      </c>
    </row>
    <row r="2298" spans="1:10">
      <c r="A2298" s="7">
        <v>36382</v>
      </c>
      <c r="B2298" t="s">
        <v>6278</v>
      </c>
      <c r="C2298">
        <v>2</v>
      </c>
      <c r="D2298" t="s">
        <v>6386</v>
      </c>
      <c r="E2298">
        <v>79.650000000000006</v>
      </c>
      <c r="F2298" s="1"/>
      <c r="H2298">
        <v>322184.25</v>
      </c>
    </row>
    <row r="2299" spans="1:10">
      <c r="A2299" s="7">
        <v>36382</v>
      </c>
      <c r="B2299" t="s">
        <v>6278</v>
      </c>
      <c r="C2299">
        <v>3</v>
      </c>
      <c r="D2299" t="s">
        <v>6386</v>
      </c>
      <c r="E2299">
        <v>318.60000000000002</v>
      </c>
      <c r="F2299" s="1"/>
      <c r="H2299">
        <v>1288737</v>
      </c>
    </row>
    <row r="2300" spans="1:10">
      <c r="A2300" s="7">
        <v>36389</v>
      </c>
      <c r="B2300" t="s">
        <v>6278</v>
      </c>
      <c r="C2300">
        <v>1</v>
      </c>
      <c r="D2300" t="s">
        <v>6386</v>
      </c>
      <c r="E2300">
        <v>0</v>
      </c>
      <c r="F2300" s="1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7">
        <v>36389</v>
      </c>
      <c r="B2301" t="s">
        <v>6278</v>
      </c>
      <c r="C2301">
        <v>2</v>
      </c>
      <c r="D2301" t="s">
        <v>6386</v>
      </c>
      <c r="E2301">
        <v>0</v>
      </c>
      <c r="F2301" s="1"/>
      <c r="H2301">
        <v>0</v>
      </c>
    </row>
    <row r="2302" spans="1:10">
      <c r="A2302" s="7">
        <v>36389</v>
      </c>
      <c r="B2302" t="s">
        <v>6278</v>
      </c>
      <c r="C2302">
        <v>3</v>
      </c>
      <c r="D2302" t="s">
        <v>6386</v>
      </c>
      <c r="E2302">
        <v>0</v>
      </c>
      <c r="F2302" s="1"/>
      <c r="H2302">
        <v>0</v>
      </c>
    </row>
    <row r="2303" spans="1:10">
      <c r="A2303" s="7">
        <v>36307</v>
      </c>
      <c r="B2303" t="s">
        <v>6278</v>
      </c>
      <c r="C2303">
        <v>1</v>
      </c>
      <c r="D2303" t="s">
        <v>6195</v>
      </c>
      <c r="E2303">
        <v>0</v>
      </c>
      <c r="F2303" s="1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7">
        <v>36307</v>
      </c>
      <c r="B2304" t="s">
        <v>6278</v>
      </c>
      <c r="C2304">
        <v>2</v>
      </c>
      <c r="D2304" t="s">
        <v>6195</v>
      </c>
      <c r="E2304">
        <v>0</v>
      </c>
      <c r="F2304" s="1"/>
      <c r="H2304">
        <v>0</v>
      </c>
    </row>
    <row r="2305" spans="1:10">
      <c r="A2305" s="7">
        <v>36307</v>
      </c>
      <c r="B2305" t="s">
        <v>6278</v>
      </c>
      <c r="C2305">
        <v>3</v>
      </c>
      <c r="D2305" t="s">
        <v>6195</v>
      </c>
      <c r="E2305">
        <v>0</v>
      </c>
      <c r="F2305" s="1"/>
      <c r="H2305">
        <v>0</v>
      </c>
    </row>
    <row r="2306" spans="1:10">
      <c r="A2306" s="7">
        <v>36312</v>
      </c>
      <c r="B2306" t="s">
        <v>6278</v>
      </c>
      <c r="C2306">
        <v>1</v>
      </c>
      <c r="D2306" t="s">
        <v>6195</v>
      </c>
      <c r="E2306">
        <v>99.15</v>
      </c>
      <c r="F2306" s="1">
        <v>57.244279190151389</v>
      </c>
      <c r="G2306">
        <v>33.049999999999997</v>
      </c>
      <c r="H2306">
        <v>132960.15</v>
      </c>
      <c r="I2306">
        <v>76764.578393993012</v>
      </c>
      <c r="J2306">
        <v>44320.05</v>
      </c>
    </row>
    <row r="2307" spans="1:10">
      <c r="A2307" s="7">
        <v>36312</v>
      </c>
      <c r="B2307" t="s">
        <v>6278</v>
      </c>
      <c r="C2307">
        <v>2</v>
      </c>
      <c r="D2307" t="s">
        <v>6195</v>
      </c>
      <c r="E2307">
        <v>99.15</v>
      </c>
      <c r="F2307" s="1"/>
      <c r="H2307">
        <v>132960.15</v>
      </c>
    </row>
    <row r="2308" spans="1:10">
      <c r="A2308" s="7">
        <v>36312</v>
      </c>
      <c r="B2308" t="s">
        <v>6278</v>
      </c>
      <c r="C2308">
        <v>3</v>
      </c>
      <c r="D2308" t="s">
        <v>6195</v>
      </c>
      <c r="E2308">
        <v>0</v>
      </c>
      <c r="F2308" s="1"/>
      <c r="H2308">
        <v>0</v>
      </c>
    </row>
    <row r="2309" spans="1:10">
      <c r="A2309" s="7">
        <v>36319</v>
      </c>
      <c r="B2309" t="s">
        <v>6278</v>
      </c>
      <c r="C2309">
        <v>1</v>
      </c>
      <c r="D2309" t="s">
        <v>6195</v>
      </c>
      <c r="E2309">
        <v>99.15</v>
      </c>
      <c r="F2309" s="1">
        <v>57.244279190151389</v>
      </c>
      <c r="G2309">
        <v>33.049999999999997</v>
      </c>
      <c r="H2309">
        <v>132960.15</v>
      </c>
      <c r="I2309">
        <v>76764.578393993012</v>
      </c>
      <c r="J2309">
        <v>44320.05</v>
      </c>
    </row>
    <row r="2310" spans="1:10">
      <c r="A2310" s="7">
        <v>36319</v>
      </c>
      <c r="B2310" t="s">
        <v>6278</v>
      </c>
      <c r="C2310">
        <v>2</v>
      </c>
      <c r="D2310" t="s">
        <v>6195</v>
      </c>
      <c r="E2310">
        <v>0</v>
      </c>
      <c r="F2310" s="1"/>
      <c r="H2310">
        <v>0</v>
      </c>
    </row>
    <row r="2311" spans="1:10">
      <c r="A2311" s="7">
        <v>36319</v>
      </c>
      <c r="B2311" t="s">
        <v>6278</v>
      </c>
      <c r="C2311">
        <v>3</v>
      </c>
      <c r="D2311" t="s">
        <v>6195</v>
      </c>
      <c r="E2311">
        <v>0</v>
      </c>
      <c r="F2311" s="1"/>
      <c r="H2311">
        <v>0</v>
      </c>
    </row>
    <row r="2312" spans="1:10">
      <c r="A2312" s="7">
        <v>36326</v>
      </c>
      <c r="B2312" t="s">
        <v>6278</v>
      </c>
      <c r="C2312">
        <v>1</v>
      </c>
      <c r="D2312" t="s">
        <v>6195</v>
      </c>
      <c r="E2312">
        <v>0</v>
      </c>
      <c r="F2312" s="1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7">
        <v>36326</v>
      </c>
      <c r="B2313" t="s">
        <v>6278</v>
      </c>
      <c r="C2313">
        <v>2</v>
      </c>
      <c r="D2313" t="s">
        <v>6195</v>
      </c>
      <c r="E2313">
        <v>0</v>
      </c>
      <c r="F2313" s="1"/>
      <c r="H2313">
        <v>0</v>
      </c>
    </row>
    <row r="2314" spans="1:10">
      <c r="A2314" s="7">
        <v>36326</v>
      </c>
      <c r="B2314" t="s">
        <v>6278</v>
      </c>
      <c r="C2314">
        <v>3</v>
      </c>
      <c r="D2314" t="s">
        <v>6195</v>
      </c>
      <c r="E2314">
        <v>0</v>
      </c>
      <c r="F2314" s="1"/>
      <c r="H2314">
        <v>0</v>
      </c>
    </row>
    <row r="2315" spans="1:10">
      <c r="A2315" s="7">
        <v>36333</v>
      </c>
      <c r="B2315" t="s">
        <v>6278</v>
      </c>
      <c r="C2315">
        <v>1</v>
      </c>
      <c r="D2315" t="s">
        <v>6195</v>
      </c>
      <c r="E2315">
        <v>594.9</v>
      </c>
      <c r="F2315" s="1">
        <v>206.39718384706705</v>
      </c>
      <c r="G2315">
        <v>119.16346965408485</v>
      </c>
      <c r="H2315">
        <v>797760.9</v>
      </c>
      <c r="I2315">
        <v>276778.62353891699</v>
      </c>
      <c r="J2315">
        <v>159798.21280612782</v>
      </c>
    </row>
    <row r="2316" spans="1:10">
      <c r="A2316" s="7">
        <v>36333</v>
      </c>
      <c r="B2316" t="s">
        <v>6278</v>
      </c>
      <c r="C2316">
        <v>2</v>
      </c>
      <c r="D2316" t="s">
        <v>6195</v>
      </c>
      <c r="E2316">
        <v>198.3</v>
      </c>
      <c r="F2316" s="1"/>
      <c r="H2316">
        <v>265920.3</v>
      </c>
    </row>
    <row r="2317" spans="1:10">
      <c r="A2317" s="7">
        <v>36333</v>
      </c>
      <c r="B2317" t="s">
        <v>6278</v>
      </c>
      <c r="C2317">
        <v>3</v>
      </c>
      <c r="D2317" t="s">
        <v>6195</v>
      </c>
      <c r="E2317">
        <v>297.45</v>
      </c>
      <c r="F2317" s="1"/>
      <c r="H2317">
        <v>398880.45</v>
      </c>
    </row>
    <row r="2318" spans="1:10">
      <c r="A2318" s="7">
        <v>36340</v>
      </c>
      <c r="B2318" t="s">
        <v>6278</v>
      </c>
      <c r="C2318">
        <v>1</v>
      </c>
      <c r="D2318" t="s">
        <v>6195</v>
      </c>
      <c r="E2318">
        <v>2787.75</v>
      </c>
      <c r="F2318" s="1">
        <v>955.8</v>
      </c>
      <c r="G2318">
        <v>551.83138729144423</v>
      </c>
      <c r="H2318">
        <v>3738372.75</v>
      </c>
      <c r="I2318">
        <v>1281727.8</v>
      </c>
      <c r="J2318">
        <v>740005.89035782672</v>
      </c>
    </row>
    <row r="2319" spans="1:10">
      <c r="A2319" s="7">
        <v>36340</v>
      </c>
      <c r="B2319" t="s">
        <v>6278</v>
      </c>
      <c r="C2319">
        <v>2</v>
      </c>
      <c r="D2319" t="s">
        <v>6195</v>
      </c>
      <c r="E2319">
        <v>4699.3500000000004</v>
      </c>
      <c r="F2319" s="1"/>
      <c r="H2319">
        <v>6301828.3499999996</v>
      </c>
    </row>
    <row r="2320" spans="1:10">
      <c r="A2320" s="7">
        <v>36340</v>
      </c>
      <c r="B2320" t="s">
        <v>6278</v>
      </c>
      <c r="C2320">
        <v>3</v>
      </c>
      <c r="D2320" t="s">
        <v>6195</v>
      </c>
      <c r="E2320">
        <v>3743.55</v>
      </c>
      <c r="F2320" s="1"/>
      <c r="H2320">
        <v>5020100.55</v>
      </c>
    </row>
    <row r="2321" spans="1:10">
      <c r="A2321" s="7">
        <v>36347</v>
      </c>
      <c r="B2321" t="s">
        <v>6278</v>
      </c>
      <c r="C2321">
        <v>1</v>
      </c>
      <c r="D2321" t="s">
        <v>6195</v>
      </c>
      <c r="E2321">
        <v>25481.55</v>
      </c>
      <c r="F2321" s="1">
        <v>3925.5162160536279</v>
      </c>
      <c r="G2321">
        <v>2266.3978440468031</v>
      </c>
      <c r="H2321">
        <v>30374007.600000005</v>
      </c>
      <c r="I2321">
        <v>4679215.3295359258</v>
      </c>
      <c r="J2321">
        <v>2701546.2301037903</v>
      </c>
    </row>
    <row r="2322" spans="1:10">
      <c r="A2322" s="7">
        <v>36347</v>
      </c>
      <c r="B2322" t="s">
        <v>6278</v>
      </c>
      <c r="C2322">
        <v>2</v>
      </c>
      <c r="D2322" t="s">
        <v>6195</v>
      </c>
      <c r="E2322">
        <v>24985.8</v>
      </c>
      <c r="F2322" s="1"/>
      <c r="H2322">
        <v>29783073.599999998</v>
      </c>
    </row>
    <row r="2323" spans="1:10">
      <c r="A2323" s="7">
        <v>36347</v>
      </c>
      <c r="B2323" t="s">
        <v>6278</v>
      </c>
      <c r="C2323">
        <v>3</v>
      </c>
      <c r="D2323" t="s">
        <v>6195</v>
      </c>
      <c r="E2323">
        <v>32019.3</v>
      </c>
      <c r="F2323" s="1"/>
      <c r="H2323">
        <v>38167005.600000001</v>
      </c>
    </row>
    <row r="2324" spans="1:10">
      <c r="A2324" s="7">
        <v>36354</v>
      </c>
      <c r="B2324" t="s">
        <v>6278</v>
      </c>
      <c r="C2324">
        <v>1</v>
      </c>
      <c r="D2324" t="s">
        <v>6195</v>
      </c>
      <c r="E2324">
        <v>25328.7</v>
      </c>
      <c r="F2324" s="1">
        <v>4112.9010637261854</v>
      </c>
      <c r="G2324">
        <v>2374.5845362926116</v>
      </c>
      <c r="H2324">
        <v>30191810.400000002</v>
      </c>
      <c r="I2324">
        <v>4902578.0679616118</v>
      </c>
      <c r="J2324">
        <v>2830504.7672607922</v>
      </c>
    </row>
    <row r="2325" spans="1:10">
      <c r="A2325" s="7">
        <v>36354</v>
      </c>
      <c r="B2325" t="s">
        <v>6278</v>
      </c>
      <c r="C2325">
        <v>2</v>
      </c>
      <c r="D2325" t="s">
        <v>6195</v>
      </c>
      <c r="E2325">
        <v>31926.3</v>
      </c>
      <c r="F2325" s="1"/>
      <c r="H2325">
        <v>38056149.599999994</v>
      </c>
    </row>
    <row r="2326" spans="1:10">
      <c r="A2326" s="7">
        <v>36354</v>
      </c>
      <c r="B2326" t="s">
        <v>6278</v>
      </c>
      <c r="C2326">
        <v>3</v>
      </c>
      <c r="D2326" t="s">
        <v>6195</v>
      </c>
      <c r="E2326">
        <v>24372.9</v>
      </c>
      <c r="F2326" s="1"/>
      <c r="H2326">
        <v>29052496.799999997</v>
      </c>
    </row>
    <row r="2327" spans="1:10">
      <c r="A2327" s="7">
        <v>36361</v>
      </c>
      <c r="B2327" t="s">
        <v>6278</v>
      </c>
      <c r="C2327">
        <v>1</v>
      </c>
      <c r="D2327" t="s">
        <v>6195</v>
      </c>
      <c r="E2327">
        <v>11389.95</v>
      </c>
      <c r="F2327" s="1">
        <v>1391.7873652250055</v>
      </c>
      <c r="G2327">
        <v>803.548809967377</v>
      </c>
      <c r="H2327">
        <v>11834158.049999999</v>
      </c>
      <c r="I2327">
        <v>1446067.0724687937</v>
      </c>
      <c r="J2327">
        <v>834887.21355611214</v>
      </c>
    </row>
    <row r="2328" spans="1:10">
      <c r="A2328" s="7">
        <v>36361</v>
      </c>
      <c r="B2328" t="s">
        <v>6278</v>
      </c>
      <c r="C2328">
        <v>2</v>
      </c>
      <c r="D2328" t="s">
        <v>6195</v>
      </c>
      <c r="E2328">
        <v>10593.45</v>
      </c>
      <c r="F2328" s="1"/>
      <c r="H2328">
        <v>11006594.549999999</v>
      </c>
    </row>
    <row r="2329" spans="1:10">
      <c r="A2329" s="7">
        <v>36361</v>
      </c>
      <c r="B2329" t="s">
        <v>6278</v>
      </c>
      <c r="C2329">
        <v>3</v>
      </c>
      <c r="D2329" t="s">
        <v>6195</v>
      </c>
      <c r="E2329">
        <v>8681.85</v>
      </c>
      <c r="F2329" s="1"/>
      <c r="H2329">
        <v>9020442.1500000004</v>
      </c>
    </row>
    <row r="2330" spans="1:10">
      <c r="A2330" s="7">
        <v>36368</v>
      </c>
      <c r="B2330" t="s">
        <v>6278</v>
      </c>
      <c r="C2330">
        <v>1</v>
      </c>
      <c r="D2330" t="s">
        <v>6195</v>
      </c>
      <c r="E2330">
        <v>716.85</v>
      </c>
      <c r="F2330" s="1">
        <v>421.4681838525895</v>
      </c>
      <c r="G2330">
        <v>243.33476940215525</v>
      </c>
      <c r="H2330">
        <v>744807.15</v>
      </c>
      <c r="I2330">
        <v>437905.44302284031</v>
      </c>
      <c r="J2330">
        <v>252824.82540883918</v>
      </c>
    </row>
    <row r="2331" spans="1:10">
      <c r="A2331" s="7">
        <v>36368</v>
      </c>
      <c r="B2331" t="s">
        <v>6278</v>
      </c>
      <c r="C2331">
        <v>2</v>
      </c>
      <c r="D2331" t="s">
        <v>6195</v>
      </c>
      <c r="E2331">
        <v>1513.35</v>
      </c>
      <c r="F2331" s="1"/>
      <c r="H2331">
        <v>1572370.65</v>
      </c>
    </row>
    <row r="2332" spans="1:10">
      <c r="A2332" s="7">
        <v>36368</v>
      </c>
      <c r="B2332" t="s">
        <v>6278</v>
      </c>
      <c r="C2332">
        <v>3</v>
      </c>
      <c r="D2332" t="s">
        <v>6195</v>
      </c>
      <c r="E2332">
        <v>1354.05</v>
      </c>
      <c r="F2332" s="1"/>
      <c r="H2332">
        <v>1406857.95</v>
      </c>
    </row>
    <row r="2333" spans="1:10">
      <c r="A2333" s="7">
        <v>36375</v>
      </c>
      <c r="B2333" t="s">
        <v>6278</v>
      </c>
      <c r="C2333">
        <v>1</v>
      </c>
      <c r="D2333" t="s">
        <v>6195</v>
      </c>
      <c r="E2333">
        <v>398.25</v>
      </c>
      <c r="F2333" s="1">
        <v>45.985948940953712</v>
      </c>
      <c r="G2333">
        <v>26.55</v>
      </c>
      <c r="H2333">
        <v>474714</v>
      </c>
      <c r="I2333">
        <v>54815.251137616826</v>
      </c>
      <c r="J2333">
        <v>31647.599999999999</v>
      </c>
    </row>
    <row r="2334" spans="1:10">
      <c r="A2334" s="7">
        <v>36375</v>
      </c>
      <c r="B2334" t="s">
        <v>6278</v>
      </c>
      <c r="C2334">
        <v>2</v>
      </c>
      <c r="D2334" t="s">
        <v>6195</v>
      </c>
      <c r="E2334">
        <v>318.60000000000002</v>
      </c>
      <c r="F2334" s="1"/>
      <c r="H2334">
        <v>379771.2</v>
      </c>
    </row>
    <row r="2335" spans="1:10">
      <c r="A2335" s="7">
        <v>36375</v>
      </c>
      <c r="B2335" t="s">
        <v>6278</v>
      </c>
      <c r="C2335">
        <v>3</v>
      </c>
      <c r="D2335" t="s">
        <v>6195</v>
      </c>
      <c r="E2335">
        <v>398.25</v>
      </c>
      <c r="F2335" s="1"/>
      <c r="H2335">
        <v>474714</v>
      </c>
    </row>
    <row r="2336" spans="1:10">
      <c r="A2336" s="7">
        <v>36382</v>
      </c>
      <c r="B2336" t="s">
        <v>6278</v>
      </c>
      <c r="C2336">
        <v>1</v>
      </c>
      <c r="D2336" t="s">
        <v>6195</v>
      </c>
      <c r="E2336">
        <v>1487.25</v>
      </c>
      <c r="F2336" s="1">
        <v>1229.6745758533027</v>
      </c>
      <c r="G2336">
        <v>709.95294738454322</v>
      </c>
      <c r="H2336">
        <v>1772802</v>
      </c>
      <c r="I2336">
        <v>1465772.0944171369</v>
      </c>
      <c r="J2336">
        <v>846263.91328237555</v>
      </c>
    </row>
    <row r="2337" spans="1:10">
      <c r="A2337" s="7">
        <v>36382</v>
      </c>
      <c r="B2337" t="s">
        <v>6278</v>
      </c>
      <c r="C2337">
        <v>2</v>
      </c>
      <c r="D2337" t="s">
        <v>6195</v>
      </c>
      <c r="E2337">
        <v>796.5</v>
      </c>
      <c r="F2337" s="1"/>
      <c r="H2337">
        <v>949428</v>
      </c>
    </row>
    <row r="2338" spans="1:10">
      <c r="A2338" s="7">
        <v>36382</v>
      </c>
      <c r="B2338" t="s">
        <v>6278</v>
      </c>
      <c r="C2338">
        <v>3</v>
      </c>
      <c r="D2338" t="s">
        <v>6195</v>
      </c>
      <c r="E2338">
        <v>3186</v>
      </c>
      <c r="F2338" s="1"/>
      <c r="H2338">
        <v>3797712</v>
      </c>
    </row>
    <row r="2339" spans="1:10">
      <c r="A2339" s="7">
        <v>36389</v>
      </c>
      <c r="B2339" t="s">
        <v>6278</v>
      </c>
      <c r="C2339">
        <v>1</v>
      </c>
      <c r="D2339" t="s">
        <v>6195</v>
      </c>
      <c r="E2339">
        <v>318.60000000000002</v>
      </c>
      <c r="F2339" s="1">
        <v>1655.4941618743328</v>
      </c>
      <c r="G2339">
        <v>955.8</v>
      </c>
      <c r="H2339">
        <v>379771.2</v>
      </c>
      <c r="I2339">
        <v>1973349.040954205</v>
      </c>
      <c r="J2339">
        <v>1139313.6000000001</v>
      </c>
    </row>
    <row r="2340" spans="1:10">
      <c r="A2340" s="7">
        <v>36389</v>
      </c>
      <c r="B2340" t="s">
        <v>6278</v>
      </c>
      <c r="C2340">
        <v>2</v>
      </c>
      <c r="D2340" t="s">
        <v>6195</v>
      </c>
      <c r="E2340">
        <v>318.60000000000002</v>
      </c>
      <c r="F2340" s="1"/>
      <c r="H2340">
        <v>379771.2</v>
      </c>
    </row>
    <row r="2341" spans="1:10">
      <c r="A2341" s="7">
        <v>36389</v>
      </c>
      <c r="B2341" t="s">
        <v>6278</v>
      </c>
      <c r="C2341">
        <v>3</v>
      </c>
      <c r="D2341" t="s">
        <v>6195</v>
      </c>
      <c r="E2341">
        <v>3186</v>
      </c>
      <c r="F2341" s="1"/>
      <c r="H2341">
        <v>3797712</v>
      </c>
    </row>
    <row r="2342" spans="1:10">
      <c r="A2342" s="7">
        <v>36307</v>
      </c>
      <c r="B2342" t="s">
        <v>6278</v>
      </c>
      <c r="C2342">
        <v>1</v>
      </c>
      <c r="D2342" t="s">
        <v>6225</v>
      </c>
      <c r="E2342">
        <v>0</v>
      </c>
      <c r="F2342" s="1">
        <v>183.94379576381473</v>
      </c>
      <c r="G2342">
        <v>106.2</v>
      </c>
      <c r="H2342">
        <v>0</v>
      </c>
      <c r="I2342">
        <v>1752800.429833391</v>
      </c>
      <c r="J2342">
        <v>1011979.8</v>
      </c>
    </row>
    <row r="2343" spans="1:10">
      <c r="A2343" s="7">
        <v>36307</v>
      </c>
      <c r="B2343" t="s">
        <v>6278</v>
      </c>
      <c r="C2343">
        <v>2</v>
      </c>
      <c r="D2343" t="s">
        <v>6225</v>
      </c>
      <c r="E2343">
        <v>318.60000000000002</v>
      </c>
      <c r="F2343" s="1"/>
      <c r="H2343">
        <v>3035939.4</v>
      </c>
    </row>
    <row r="2344" spans="1:10">
      <c r="A2344" s="7">
        <v>36307</v>
      </c>
      <c r="B2344" t="s">
        <v>6278</v>
      </c>
      <c r="C2344">
        <v>3</v>
      </c>
      <c r="D2344" t="s">
        <v>6225</v>
      </c>
      <c r="E2344">
        <v>0</v>
      </c>
      <c r="F2344" s="1"/>
      <c r="H2344">
        <v>0</v>
      </c>
    </row>
    <row r="2345" spans="1:10">
      <c r="A2345" s="7">
        <v>36312</v>
      </c>
      <c r="B2345" t="s">
        <v>6278</v>
      </c>
      <c r="C2345">
        <v>1</v>
      </c>
      <c r="D2345" t="s">
        <v>6225</v>
      </c>
      <c r="E2345">
        <v>0</v>
      </c>
      <c r="F2345" s="1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 s="7">
        <v>36312</v>
      </c>
      <c r="B2346" t="s">
        <v>6278</v>
      </c>
      <c r="C2346">
        <v>2</v>
      </c>
      <c r="D2346" t="s">
        <v>6225</v>
      </c>
      <c r="E2346">
        <v>0</v>
      </c>
      <c r="F2346" s="1"/>
      <c r="H2346">
        <v>0</v>
      </c>
    </row>
    <row r="2347" spans="1:10">
      <c r="A2347" s="7">
        <v>36312</v>
      </c>
      <c r="B2347" t="s">
        <v>6278</v>
      </c>
      <c r="C2347">
        <v>3</v>
      </c>
      <c r="D2347" t="s">
        <v>6225</v>
      </c>
      <c r="E2347">
        <v>0</v>
      </c>
      <c r="F2347" s="1"/>
      <c r="H2347">
        <v>0</v>
      </c>
    </row>
    <row r="2348" spans="1:10">
      <c r="A2348" s="7">
        <v>36319</v>
      </c>
      <c r="B2348" t="s">
        <v>6278</v>
      </c>
      <c r="C2348">
        <v>1</v>
      </c>
      <c r="D2348" t="s">
        <v>6225</v>
      </c>
      <c r="E2348">
        <v>297.45</v>
      </c>
      <c r="F2348" s="1">
        <v>151.4541267182905</v>
      </c>
      <c r="G2348">
        <v>87.442080830684716</v>
      </c>
      <c r="H2348">
        <v>2834401.05</v>
      </c>
      <c r="I2348">
        <v>1443206.3734985902</v>
      </c>
      <c r="J2348">
        <v>833235.58823559468</v>
      </c>
    </row>
    <row r="2349" spans="1:10">
      <c r="A2349" s="7">
        <v>36319</v>
      </c>
      <c r="B2349" t="s">
        <v>6278</v>
      </c>
      <c r="C2349">
        <v>2</v>
      </c>
      <c r="D2349" t="s">
        <v>6225</v>
      </c>
      <c r="E2349">
        <v>198.3</v>
      </c>
      <c r="F2349" s="1"/>
      <c r="H2349">
        <v>1889600.7</v>
      </c>
    </row>
    <row r="2350" spans="1:10">
      <c r="A2350" s="7">
        <v>36319</v>
      </c>
      <c r="B2350" t="s">
        <v>6278</v>
      </c>
      <c r="C2350">
        <v>3</v>
      </c>
      <c r="D2350" t="s">
        <v>6225</v>
      </c>
      <c r="E2350">
        <v>0</v>
      </c>
      <c r="F2350" s="1"/>
      <c r="H2350">
        <v>0</v>
      </c>
    </row>
    <row r="2351" spans="1:10">
      <c r="A2351" s="7">
        <v>36326</v>
      </c>
      <c r="B2351" t="s">
        <v>6278</v>
      </c>
      <c r="C2351">
        <v>1</v>
      </c>
      <c r="D2351" t="s">
        <v>6225</v>
      </c>
      <c r="E2351">
        <v>238.95</v>
      </c>
      <c r="F2351" s="1">
        <v>23.469288442558305</v>
      </c>
      <c r="G2351">
        <v>13.55</v>
      </c>
      <c r="H2351">
        <v>2276954.5499999998</v>
      </c>
      <c r="I2351">
        <v>223638.84956913811</v>
      </c>
      <c r="J2351">
        <v>129117.95</v>
      </c>
    </row>
    <row r="2352" spans="1:10">
      <c r="A2352" s="7">
        <v>36326</v>
      </c>
      <c r="B2352" t="s">
        <v>6278</v>
      </c>
      <c r="C2352">
        <v>2</v>
      </c>
      <c r="D2352" t="s">
        <v>6225</v>
      </c>
      <c r="E2352">
        <v>198.3</v>
      </c>
      <c r="F2352" s="1"/>
      <c r="H2352">
        <v>1889600.7</v>
      </c>
    </row>
    <row r="2353" spans="1:10">
      <c r="A2353" s="7">
        <v>36326</v>
      </c>
      <c r="B2353" t="s">
        <v>6278</v>
      </c>
      <c r="C2353">
        <v>3</v>
      </c>
      <c r="D2353" t="s">
        <v>6225</v>
      </c>
      <c r="E2353">
        <v>198.3</v>
      </c>
      <c r="F2353" s="1"/>
      <c r="H2353">
        <v>1889600.7</v>
      </c>
    </row>
    <row r="2354" spans="1:10">
      <c r="A2354" s="7">
        <v>36333</v>
      </c>
      <c r="B2354" t="s">
        <v>6278</v>
      </c>
      <c r="C2354">
        <v>1</v>
      </c>
      <c r="D2354" t="s">
        <v>6225</v>
      </c>
      <c r="E2354">
        <v>297.45</v>
      </c>
      <c r="F2354" s="1">
        <v>151.45412671829044</v>
      </c>
      <c r="G2354">
        <v>87.442080830684688</v>
      </c>
      <c r="H2354">
        <v>2834401.05</v>
      </c>
      <c r="I2354">
        <v>1443206.3734985904</v>
      </c>
      <c r="J2354">
        <v>833235.5882355948</v>
      </c>
    </row>
    <row r="2355" spans="1:10">
      <c r="A2355" s="7">
        <v>36333</v>
      </c>
      <c r="B2355" t="s">
        <v>6278</v>
      </c>
      <c r="C2355">
        <v>2</v>
      </c>
      <c r="D2355" t="s">
        <v>6225</v>
      </c>
      <c r="E2355">
        <v>198.3</v>
      </c>
      <c r="F2355" s="1"/>
      <c r="H2355">
        <v>1889600.7</v>
      </c>
    </row>
    <row r="2356" spans="1:10">
      <c r="A2356" s="7">
        <v>36333</v>
      </c>
      <c r="B2356" t="s">
        <v>6278</v>
      </c>
      <c r="C2356">
        <v>3</v>
      </c>
      <c r="D2356" t="s">
        <v>6225</v>
      </c>
      <c r="E2356">
        <v>495.75</v>
      </c>
      <c r="F2356" s="1"/>
      <c r="H2356">
        <v>4724001.75</v>
      </c>
    </row>
    <row r="2357" spans="1:10">
      <c r="A2357" s="7">
        <v>36340</v>
      </c>
      <c r="B2357" t="s">
        <v>6278</v>
      </c>
      <c r="C2357">
        <v>1</v>
      </c>
      <c r="D2357" t="s">
        <v>6225</v>
      </c>
      <c r="E2357">
        <v>0</v>
      </c>
      <c r="F2357" s="1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7">
        <v>36340</v>
      </c>
      <c r="B2358" t="s">
        <v>6278</v>
      </c>
      <c r="C2358">
        <v>2</v>
      </c>
      <c r="D2358" t="s">
        <v>6225</v>
      </c>
      <c r="E2358">
        <v>0</v>
      </c>
      <c r="F2358" s="1"/>
      <c r="H2358">
        <v>0</v>
      </c>
    </row>
    <row r="2359" spans="1:10">
      <c r="A2359" s="7">
        <v>36340</v>
      </c>
      <c r="B2359" t="s">
        <v>6278</v>
      </c>
      <c r="C2359">
        <v>3</v>
      </c>
      <c r="D2359" t="s">
        <v>6225</v>
      </c>
      <c r="E2359">
        <v>0</v>
      </c>
      <c r="F2359" s="1"/>
      <c r="H2359">
        <v>0</v>
      </c>
    </row>
    <row r="2360" spans="1:10">
      <c r="A2360" s="7">
        <v>36347</v>
      </c>
      <c r="B2360" t="s">
        <v>6278</v>
      </c>
      <c r="C2360">
        <v>1</v>
      </c>
      <c r="D2360" t="s">
        <v>6225</v>
      </c>
      <c r="E2360">
        <v>0</v>
      </c>
      <c r="F2360" s="1">
        <v>114.48855838030278</v>
      </c>
      <c r="G2360">
        <v>66.099999999999994</v>
      </c>
      <c r="H2360">
        <v>0</v>
      </c>
      <c r="I2360">
        <v>1090961.4728059052</v>
      </c>
      <c r="J2360">
        <v>629866.9</v>
      </c>
    </row>
    <row r="2361" spans="1:10">
      <c r="A2361" s="7">
        <v>36347</v>
      </c>
      <c r="B2361" t="s">
        <v>6278</v>
      </c>
      <c r="C2361">
        <v>2</v>
      </c>
      <c r="D2361" t="s">
        <v>6225</v>
      </c>
      <c r="E2361">
        <v>198.3</v>
      </c>
      <c r="F2361" s="1"/>
      <c r="H2361">
        <v>1889600.7</v>
      </c>
    </row>
    <row r="2362" spans="1:10">
      <c r="A2362" s="7">
        <v>36347</v>
      </c>
      <c r="B2362" t="s">
        <v>6278</v>
      </c>
      <c r="C2362">
        <v>3</v>
      </c>
      <c r="D2362" t="s">
        <v>6225</v>
      </c>
      <c r="E2362">
        <v>0</v>
      </c>
      <c r="F2362" s="1"/>
      <c r="H2362">
        <v>0</v>
      </c>
    </row>
    <row r="2363" spans="1:10">
      <c r="A2363" s="7">
        <v>36354</v>
      </c>
      <c r="B2363" t="s">
        <v>6278</v>
      </c>
      <c r="C2363">
        <v>1</v>
      </c>
      <c r="D2363" t="s">
        <v>6225</v>
      </c>
      <c r="E2363">
        <v>159.30000000000001</v>
      </c>
      <c r="F2363" s="1">
        <v>91.971897881907367</v>
      </c>
      <c r="G2363">
        <v>53.1</v>
      </c>
      <c r="H2363">
        <v>1517969.7</v>
      </c>
      <c r="I2363">
        <v>876400.21491669549</v>
      </c>
      <c r="J2363">
        <v>505989.9</v>
      </c>
    </row>
    <row r="2364" spans="1:10">
      <c r="A2364" s="7">
        <v>36354</v>
      </c>
      <c r="B2364" t="s">
        <v>6278</v>
      </c>
      <c r="C2364">
        <v>2</v>
      </c>
      <c r="D2364" t="s">
        <v>6225</v>
      </c>
      <c r="E2364">
        <v>0</v>
      </c>
      <c r="F2364" s="1"/>
      <c r="H2364">
        <v>0</v>
      </c>
    </row>
    <row r="2365" spans="1:10">
      <c r="A2365" s="7">
        <v>36354</v>
      </c>
      <c r="B2365" t="s">
        <v>6278</v>
      </c>
      <c r="C2365">
        <v>3</v>
      </c>
      <c r="D2365" t="s">
        <v>6225</v>
      </c>
      <c r="E2365">
        <v>0</v>
      </c>
      <c r="F2365" s="1"/>
      <c r="H2365">
        <v>0</v>
      </c>
    </row>
    <row r="2366" spans="1:10">
      <c r="A2366" s="7">
        <v>36361</v>
      </c>
      <c r="B2366" t="s">
        <v>6278</v>
      </c>
      <c r="C2366">
        <v>1</v>
      </c>
      <c r="D2366" t="s">
        <v>6225</v>
      </c>
      <c r="E2366">
        <v>0</v>
      </c>
      <c r="F2366" s="1">
        <v>45.985948940953683</v>
      </c>
      <c r="G2366">
        <v>26.55</v>
      </c>
      <c r="H2366">
        <v>0</v>
      </c>
      <c r="I2366">
        <v>438200.10745834775</v>
      </c>
      <c r="J2366">
        <v>252994.95</v>
      </c>
    </row>
    <row r="2367" spans="1:10">
      <c r="A2367" s="7">
        <v>36361</v>
      </c>
      <c r="B2367" t="s">
        <v>6278</v>
      </c>
      <c r="C2367">
        <v>2</v>
      </c>
      <c r="D2367" t="s">
        <v>6225</v>
      </c>
      <c r="E2367">
        <v>79.650000000000006</v>
      </c>
      <c r="F2367" s="1"/>
      <c r="H2367">
        <v>758984.85</v>
      </c>
    </row>
    <row r="2368" spans="1:10">
      <c r="A2368" s="7">
        <v>36361</v>
      </c>
      <c r="B2368" t="s">
        <v>6278</v>
      </c>
      <c r="C2368">
        <v>3</v>
      </c>
      <c r="D2368" t="s">
        <v>6225</v>
      </c>
      <c r="E2368">
        <v>0</v>
      </c>
      <c r="F2368" s="1"/>
      <c r="H2368">
        <v>0</v>
      </c>
    </row>
    <row r="2369" spans="1:10">
      <c r="A2369" s="7">
        <v>36368</v>
      </c>
      <c r="B2369" t="s">
        <v>6278</v>
      </c>
      <c r="C2369">
        <v>1</v>
      </c>
      <c r="D2369" t="s">
        <v>6225</v>
      </c>
      <c r="E2369">
        <v>0</v>
      </c>
      <c r="F2369" s="1">
        <v>45.985948940953683</v>
      </c>
      <c r="G2369">
        <v>26.55</v>
      </c>
      <c r="H2369">
        <v>0</v>
      </c>
      <c r="I2369">
        <v>438200.10745834775</v>
      </c>
      <c r="J2369">
        <v>252994.95</v>
      </c>
    </row>
    <row r="2370" spans="1:10">
      <c r="A2370" s="7">
        <v>36368</v>
      </c>
      <c r="B2370" t="s">
        <v>6278</v>
      </c>
      <c r="C2370">
        <v>2</v>
      </c>
      <c r="D2370" t="s">
        <v>6225</v>
      </c>
      <c r="E2370">
        <v>79.650000000000006</v>
      </c>
      <c r="F2370" s="1"/>
      <c r="H2370">
        <v>758984.85</v>
      </c>
    </row>
    <row r="2371" spans="1:10">
      <c r="A2371" s="7">
        <v>36368</v>
      </c>
      <c r="B2371" t="s">
        <v>6278</v>
      </c>
      <c r="C2371">
        <v>3</v>
      </c>
      <c r="D2371" t="s">
        <v>6225</v>
      </c>
      <c r="E2371">
        <v>0</v>
      </c>
      <c r="F2371" s="1"/>
      <c r="H2371">
        <v>0</v>
      </c>
    </row>
    <row r="2372" spans="1:10">
      <c r="A2372" s="7">
        <v>36375</v>
      </c>
      <c r="B2372" t="s">
        <v>6278</v>
      </c>
      <c r="C2372">
        <v>1</v>
      </c>
      <c r="D2372" t="s">
        <v>6225</v>
      </c>
      <c r="E2372">
        <v>0</v>
      </c>
      <c r="F2372" s="1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 s="7">
        <v>36375</v>
      </c>
      <c r="B2373" t="s">
        <v>6278</v>
      </c>
      <c r="C2373">
        <v>2</v>
      </c>
      <c r="D2373" t="s">
        <v>6225</v>
      </c>
      <c r="E2373">
        <v>0</v>
      </c>
      <c r="F2373" s="1"/>
      <c r="H2373">
        <v>0</v>
      </c>
    </row>
    <row r="2374" spans="1:10">
      <c r="A2374" s="7">
        <v>36375</v>
      </c>
      <c r="B2374" t="s">
        <v>6278</v>
      </c>
      <c r="C2374">
        <v>3</v>
      </c>
      <c r="D2374" t="s">
        <v>6225</v>
      </c>
      <c r="E2374">
        <v>0</v>
      </c>
      <c r="F2374" s="1"/>
      <c r="H2374">
        <v>0</v>
      </c>
    </row>
    <row r="2375" spans="1:10">
      <c r="A2375" s="7">
        <v>36382</v>
      </c>
      <c r="B2375" t="s">
        <v>6278</v>
      </c>
      <c r="C2375">
        <v>1</v>
      </c>
      <c r="D2375" t="s">
        <v>6225</v>
      </c>
      <c r="E2375">
        <v>0</v>
      </c>
      <c r="F2375" s="1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 s="7">
        <v>36382</v>
      </c>
      <c r="B2376" t="s">
        <v>6278</v>
      </c>
      <c r="C2376">
        <v>2</v>
      </c>
      <c r="D2376" t="s">
        <v>6225</v>
      </c>
      <c r="E2376">
        <v>0</v>
      </c>
      <c r="F2376" s="1"/>
      <c r="H2376">
        <v>0</v>
      </c>
    </row>
    <row r="2377" spans="1:10">
      <c r="A2377" s="7">
        <v>36382</v>
      </c>
      <c r="B2377" t="s">
        <v>6278</v>
      </c>
      <c r="C2377">
        <v>3</v>
      </c>
      <c r="D2377" t="s">
        <v>6225</v>
      </c>
      <c r="E2377">
        <v>0</v>
      </c>
      <c r="F2377" s="1"/>
      <c r="H2377">
        <v>0</v>
      </c>
    </row>
    <row r="2378" spans="1:10">
      <c r="A2378" s="7">
        <v>36389</v>
      </c>
      <c r="B2378" t="s">
        <v>6278</v>
      </c>
      <c r="C2378">
        <v>1</v>
      </c>
      <c r="D2378" t="s">
        <v>6225</v>
      </c>
      <c r="E2378">
        <v>0</v>
      </c>
      <c r="F2378" s="1">
        <v>45.985948940953683</v>
      </c>
      <c r="G2378">
        <v>26.55</v>
      </c>
      <c r="H2378">
        <v>0</v>
      </c>
      <c r="I2378">
        <v>438200.10745834775</v>
      </c>
      <c r="J2378">
        <v>252994.95</v>
      </c>
    </row>
    <row r="2379" spans="1:10">
      <c r="A2379" s="7">
        <v>36389</v>
      </c>
      <c r="B2379" t="s">
        <v>6278</v>
      </c>
      <c r="C2379">
        <v>2</v>
      </c>
      <c r="D2379" t="s">
        <v>6225</v>
      </c>
      <c r="E2379">
        <v>79.650000000000006</v>
      </c>
      <c r="F2379" s="1"/>
      <c r="H2379">
        <v>758984.85</v>
      </c>
    </row>
    <row r="2380" spans="1:10">
      <c r="A2380" s="7">
        <v>36389</v>
      </c>
      <c r="B2380" t="s">
        <v>6278</v>
      </c>
      <c r="C2380">
        <v>3</v>
      </c>
      <c r="D2380" t="s">
        <v>6225</v>
      </c>
      <c r="E2380">
        <v>0</v>
      </c>
      <c r="F2380" s="1"/>
      <c r="H2380">
        <v>0</v>
      </c>
    </row>
    <row r="2381" spans="1:10">
      <c r="A2381" s="7">
        <v>36307</v>
      </c>
      <c r="B2381" t="s">
        <v>6278</v>
      </c>
      <c r="C2381">
        <v>1</v>
      </c>
      <c r="D2381" t="s">
        <v>6354</v>
      </c>
      <c r="E2381">
        <v>0</v>
      </c>
      <c r="F2381" s="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7">
        <v>36307</v>
      </c>
      <c r="B2382" t="s">
        <v>6278</v>
      </c>
      <c r="C2382">
        <v>2</v>
      </c>
      <c r="D2382" t="s">
        <v>6354</v>
      </c>
      <c r="E2382">
        <v>0</v>
      </c>
      <c r="F2382" s="1"/>
      <c r="H2382">
        <v>0</v>
      </c>
    </row>
    <row r="2383" spans="1:10">
      <c r="A2383" s="7">
        <v>36307</v>
      </c>
      <c r="B2383" t="s">
        <v>6278</v>
      </c>
      <c r="C2383">
        <v>3</v>
      </c>
      <c r="D2383" t="s">
        <v>6354</v>
      </c>
      <c r="E2383">
        <v>0</v>
      </c>
      <c r="F2383" s="1"/>
      <c r="H2383">
        <v>0</v>
      </c>
    </row>
    <row r="2384" spans="1:10">
      <c r="A2384" s="7">
        <v>36312</v>
      </c>
      <c r="B2384" t="s">
        <v>6278</v>
      </c>
      <c r="C2384">
        <v>1</v>
      </c>
      <c r="D2384" t="s">
        <v>6354</v>
      </c>
      <c r="E2384">
        <v>0</v>
      </c>
      <c r="F2384" s="1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7">
        <v>36312</v>
      </c>
      <c r="B2385" t="s">
        <v>6278</v>
      </c>
      <c r="C2385">
        <v>2</v>
      </c>
      <c r="D2385" t="s">
        <v>6354</v>
      </c>
      <c r="E2385">
        <v>0</v>
      </c>
      <c r="F2385" s="1"/>
      <c r="H2385">
        <v>0</v>
      </c>
    </row>
    <row r="2386" spans="1:10">
      <c r="A2386" s="7">
        <v>36312</v>
      </c>
      <c r="B2386" t="s">
        <v>6278</v>
      </c>
      <c r="C2386">
        <v>3</v>
      </c>
      <c r="D2386" t="s">
        <v>6354</v>
      </c>
      <c r="E2386">
        <v>0</v>
      </c>
      <c r="F2386" s="1"/>
      <c r="H2386">
        <v>0</v>
      </c>
    </row>
    <row r="2387" spans="1:10">
      <c r="A2387" s="7">
        <v>36319</v>
      </c>
      <c r="B2387" t="s">
        <v>6278</v>
      </c>
      <c r="C2387">
        <v>1</v>
      </c>
      <c r="D2387" t="s">
        <v>6354</v>
      </c>
      <c r="E2387">
        <v>0</v>
      </c>
      <c r="F2387" s="1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7">
        <v>36319</v>
      </c>
      <c r="B2388" t="s">
        <v>6278</v>
      </c>
      <c r="C2388">
        <v>2</v>
      </c>
      <c r="D2388" t="s">
        <v>6354</v>
      </c>
      <c r="E2388">
        <v>0</v>
      </c>
      <c r="F2388" s="1"/>
      <c r="H2388">
        <v>0</v>
      </c>
    </row>
    <row r="2389" spans="1:10">
      <c r="A2389" s="7">
        <v>36319</v>
      </c>
      <c r="B2389" t="s">
        <v>6278</v>
      </c>
      <c r="C2389">
        <v>3</v>
      </c>
      <c r="D2389" t="s">
        <v>6354</v>
      </c>
      <c r="E2389">
        <v>0</v>
      </c>
      <c r="F2389" s="1"/>
      <c r="H2389">
        <v>0</v>
      </c>
    </row>
    <row r="2390" spans="1:10">
      <c r="A2390" s="7">
        <v>36326</v>
      </c>
      <c r="B2390" t="s">
        <v>6278</v>
      </c>
      <c r="C2390">
        <v>1</v>
      </c>
      <c r="D2390" t="s">
        <v>6354</v>
      </c>
      <c r="E2390">
        <v>0</v>
      </c>
      <c r="F2390" s="1">
        <v>57.244279190151389</v>
      </c>
      <c r="G2390">
        <v>33.049999999999997</v>
      </c>
      <c r="H2390">
        <v>0</v>
      </c>
      <c r="I2390">
        <v>4835996.7059839899</v>
      </c>
      <c r="J2390">
        <v>2792064</v>
      </c>
    </row>
    <row r="2391" spans="1:10">
      <c r="A2391" s="7">
        <v>36326</v>
      </c>
      <c r="B2391" t="s">
        <v>6278</v>
      </c>
      <c r="C2391">
        <v>2</v>
      </c>
      <c r="D2391" t="s">
        <v>6354</v>
      </c>
      <c r="E2391">
        <v>99.15</v>
      </c>
      <c r="F2391" s="1"/>
      <c r="H2391">
        <v>8376191.9999999991</v>
      </c>
    </row>
    <row r="2392" spans="1:10">
      <c r="A2392" s="7">
        <v>36326</v>
      </c>
      <c r="B2392" t="s">
        <v>6278</v>
      </c>
      <c r="C2392">
        <v>3</v>
      </c>
      <c r="D2392" t="s">
        <v>6354</v>
      </c>
      <c r="E2392">
        <v>0</v>
      </c>
      <c r="F2392" s="1"/>
      <c r="H2392">
        <v>0</v>
      </c>
    </row>
    <row r="2393" spans="1:10">
      <c r="A2393" s="7">
        <v>36333</v>
      </c>
      <c r="B2393" t="s">
        <v>6278</v>
      </c>
      <c r="C2393">
        <v>1</v>
      </c>
      <c r="D2393" t="s">
        <v>6354</v>
      </c>
      <c r="E2393">
        <v>0</v>
      </c>
      <c r="F2393" s="1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 s="7">
        <v>36333</v>
      </c>
      <c r="B2394" t="s">
        <v>6278</v>
      </c>
      <c r="C2394">
        <v>2</v>
      </c>
      <c r="D2394" t="s">
        <v>6354</v>
      </c>
      <c r="E2394">
        <v>0</v>
      </c>
      <c r="F2394" s="1"/>
      <c r="H2394">
        <v>0</v>
      </c>
    </row>
    <row r="2395" spans="1:10">
      <c r="A2395" s="7">
        <v>36333</v>
      </c>
      <c r="B2395" t="s">
        <v>6278</v>
      </c>
      <c r="C2395">
        <v>3</v>
      </c>
      <c r="D2395" t="s">
        <v>6354</v>
      </c>
      <c r="E2395">
        <v>0</v>
      </c>
      <c r="F2395" s="1"/>
      <c r="H2395">
        <v>0</v>
      </c>
    </row>
    <row r="2396" spans="1:10">
      <c r="A2396" s="7">
        <v>36340</v>
      </c>
      <c r="B2396" t="s">
        <v>6278</v>
      </c>
      <c r="C2396">
        <v>1</v>
      </c>
      <c r="D2396" t="s">
        <v>6354</v>
      </c>
      <c r="E2396">
        <v>0</v>
      </c>
      <c r="F2396" s="1">
        <v>45.985948940953683</v>
      </c>
      <c r="G2396">
        <v>26.55</v>
      </c>
      <c r="H2396">
        <v>0</v>
      </c>
      <c r="I2396">
        <v>3884892.966531768</v>
      </c>
      <c r="J2396">
        <v>2242944</v>
      </c>
    </row>
    <row r="2397" spans="1:10">
      <c r="A2397" s="7">
        <v>36340</v>
      </c>
      <c r="B2397" t="s">
        <v>6278</v>
      </c>
      <c r="C2397">
        <v>2</v>
      </c>
      <c r="D2397" t="s">
        <v>6354</v>
      </c>
      <c r="E2397">
        <v>79.650000000000006</v>
      </c>
      <c r="F2397" s="1"/>
      <c r="H2397">
        <v>6728831.9999999991</v>
      </c>
    </row>
    <row r="2398" spans="1:10">
      <c r="A2398" s="7">
        <v>36340</v>
      </c>
      <c r="B2398" t="s">
        <v>6278</v>
      </c>
      <c r="C2398">
        <v>3</v>
      </c>
      <c r="D2398" t="s">
        <v>6354</v>
      </c>
      <c r="E2398">
        <v>0</v>
      </c>
      <c r="F2398" s="1"/>
      <c r="H2398">
        <v>0</v>
      </c>
    </row>
    <row r="2399" spans="1:10">
      <c r="A2399" s="7">
        <v>36347</v>
      </c>
      <c r="B2399" t="s">
        <v>6278</v>
      </c>
      <c r="C2399">
        <v>1</v>
      </c>
      <c r="D2399" t="s">
        <v>6354</v>
      </c>
      <c r="E2399">
        <v>99.15</v>
      </c>
      <c r="F2399" s="1">
        <v>52.527921146757741</v>
      </c>
      <c r="G2399">
        <v>30.327009414052018</v>
      </c>
      <c r="H2399">
        <v>8376191.9999999991</v>
      </c>
      <c r="I2399">
        <v>4437558.7784780944</v>
      </c>
      <c r="J2399">
        <v>2562025.7552991146</v>
      </c>
    </row>
    <row r="2400" spans="1:10">
      <c r="A2400" s="7">
        <v>36347</v>
      </c>
      <c r="B2400" t="s">
        <v>6278</v>
      </c>
      <c r="C2400">
        <v>2</v>
      </c>
      <c r="D2400" t="s">
        <v>6354</v>
      </c>
      <c r="E2400">
        <v>0</v>
      </c>
      <c r="F2400" s="1"/>
      <c r="H2400">
        <v>0</v>
      </c>
    </row>
    <row r="2401" spans="1:10">
      <c r="A2401" s="7">
        <v>36347</v>
      </c>
      <c r="B2401" t="s">
        <v>6278</v>
      </c>
      <c r="C2401">
        <v>3</v>
      </c>
      <c r="D2401" t="s">
        <v>6354</v>
      </c>
      <c r="E2401">
        <v>79.650000000000006</v>
      </c>
      <c r="F2401" s="1"/>
      <c r="H2401">
        <v>6728831.9999999991</v>
      </c>
    </row>
    <row r="2402" spans="1:10">
      <c r="A2402" s="7">
        <v>36354</v>
      </c>
      <c r="B2402" t="s">
        <v>6278</v>
      </c>
      <c r="C2402">
        <v>1</v>
      </c>
      <c r="D2402" t="s">
        <v>6354</v>
      </c>
      <c r="E2402">
        <v>477.9</v>
      </c>
      <c r="F2402" s="1">
        <v>151.06603688453606</v>
      </c>
      <c r="G2402">
        <v>87.218017060696837</v>
      </c>
      <c r="H2402">
        <v>40372992</v>
      </c>
      <c r="I2402">
        <v>12762058.796005603</v>
      </c>
      <c r="J2402">
        <v>7368178.0812876662</v>
      </c>
    </row>
    <row r="2403" spans="1:10">
      <c r="A2403" s="7">
        <v>36354</v>
      </c>
      <c r="B2403" t="s">
        <v>6278</v>
      </c>
      <c r="C2403">
        <v>2</v>
      </c>
      <c r="D2403" t="s">
        <v>6354</v>
      </c>
      <c r="E2403">
        <v>198.3</v>
      </c>
      <c r="F2403" s="1"/>
      <c r="H2403">
        <v>16752383.999999998</v>
      </c>
    </row>
    <row r="2404" spans="1:10">
      <c r="A2404" s="7">
        <v>36354</v>
      </c>
      <c r="B2404" t="s">
        <v>6278</v>
      </c>
      <c r="C2404">
        <v>3</v>
      </c>
      <c r="D2404" t="s">
        <v>6354</v>
      </c>
      <c r="E2404">
        <v>238.95</v>
      </c>
      <c r="F2404" s="1"/>
      <c r="H2404">
        <v>20186496</v>
      </c>
    </row>
    <row r="2405" spans="1:10">
      <c r="A2405" s="7">
        <v>36361</v>
      </c>
      <c r="B2405" t="s">
        <v>6278</v>
      </c>
      <c r="C2405">
        <v>1</v>
      </c>
      <c r="D2405" t="s">
        <v>6354</v>
      </c>
      <c r="E2405">
        <v>0</v>
      </c>
      <c r="F2405" s="1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s="7">
        <v>36361</v>
      </c>
      <c r="B2406" t="s">
        <v>6278</v>
      </c>
      <c r="C2406">
        <v>2</v>
      </c>
      <c r="D2406" t="s">
        <v>6354</v>
      </c>
      <c r="E2406">
        <v>0</v>
      </c>
      <c r="F2406" s="1"/>
      <c r="H2406">
        <v>0</v>
      </c>
    </row>
    <row r="2407" spans="1:10">
      <c r="A2407" s="7">
        <v>36361</v>
      </c>
      <c r="B2407" t="s">
        <v>6278</v>
      </c>
      <c r="C2407">
        <v>3</v>
      </c>
      <c r="D2407" t="s">
        <v>6354</v>
      </c>
      <c r="E2407">
        <v>0</v>
      </c>
      <c r="F2407" s="1"/>
      <c r="H2407">
        <v>0</v>
      </c>
    </row>
    <row r="2408" spans="1:10">
      <c r="A2408" s="7">
        <v>36368</v>
      </c>
      <c r="B2408" t="s">
        <v>6278</v>
      </c>
      <c r="C2408">
        <v>1</v>
      </c>
      <c r="D2408" t="s">
        <v>6354</v>
      </c>
      <c r="E2408">
        <v>0</v>
      </c>
      <c r="F2408" s="1">
        <v>45.985948940953683</v>
      </c>
      <c r="G2408">
        <v>26.55</v>
      </c>
      <c r="H2408">
        <v>0</v>
      </c>
      <c r="I2408">
        <v>2085462.7844722499</v>
      </c>
      <c r="J2408">
        <v>1204042.5</v>
      </c>
    </row>
    <row r="2409" spans="1:10">
      <c r="A2409" s="7">
        <v>36368</v>
      </c>
      <c r="B2409" t="s">
        <v>6278</v>
      </c>
      <c r="C2409">
        <v>2</v>
      </c>
      <c r="D2409" t="s">
        <v>6354</v>
      </c>
      <c r="E2409">
        <v>79.650000000000006</v>
      </c>
      <c r="F2409" s="1"/>
      <c r="H2409">
        <v>3612127.5</v>
      </c>
    </row>
    <row r="2410" spans="1:10">
      <c r="A2410" s="7">
        <v>36368</v>
      </c>
      <c r="B2410" t="s">
        <v>6278</v>
      </c>
      <c r="C2410">
        <v>3</v>
      </c>
      <c r="D2410" t="s">
        <v>6354</v>
      </c>
      <c r="E2410">
        <v>0</v>
      </c>
      <c r="F2410" s="1"/>
      <c r="H2410">
        <v>0</v>
      </c>
    </row>
    <row r="2411" spans="1:10">
      <c r="A2411" s="7">
        <v>36375</v>
      </c>
      <c r="B2411" t="s">
        <v>6278</v>
      </c>
      <c r="C2411">
        <v>1</v>
      </c>
      <c r="D2411" t="s">
        <v>6354</v>
      </c>
      <c r="E2411">
        <v>0</v>
      </c>
      <c r="F2411" s="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7">
        <v>36375</v>
      </c>
      <c r="B2412" t="s">
        <v>6278</v>
      </c>
      <c r="C2412">
        <v>2</v>
      </c>
      <c r="D2412" t="s">
        <v>6354</v>
      </c>
      <c r="E2412">
        <v>0</v>
      </c>
      <c r="F2412" s="1"/>
      <c r="H2412">
        <v>0</v>
      </c>
    </row>
    <row r="2413" spans="1:10">
      <c r="A2413" s="7">
        <v>36375</v>
      </c>
      <c r="B2413" t="s">
        <v>6278</v>
      </c>
      <c r="C2413">
        <v>3</v>
      </c>
      <c r="D2413" t="s">
        <v>6354</v>
      </c>
      <c r="E2413">
        <v>0</v>
      </c>
      <c r="F2413" s="1"/>
      <c r="H2413">
        <v>0</v>
      </c>
    </row>
    <row r="2414" spans="1:10">
      <c r="A2414" s="7">
        <v>36382</v>
      </c>
      <c r="B2414" t="s">
        <v>6278</v>
      </c>
      <c r="C2414">
        <v>1</v>
      </c>
      <c r="D2414" t="s">
        <v>6354</v>
      </c>
      <c r="E2414">
        <v>0</v>
      </c>
      <c r="F2414" s="1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 s="7">
        <v>36382</v>
      </c>
      <c r="B2415" t="s">
        <v>6278</v>
      </c>
      <c r="C2415">
        <v>2</v>
      </c>
      <c r="D2415" t="s">
        <v>6354</v>
      </c>
      <c r="E2415">
        <v>0</v>
      </c>
      <c r="F2415" s="1"/>
      <c r="H2415">
        <v>0</v>
      </c>
    </row>
    <row r="2416" spans="1:10">
      <c r="A2416" s="7">
        <v>36382</v>
      </c>
      <c r="B2416" t="s">
        <v>6278</v>
      </c>
      <c r="C2416">
        <v>3</v>
      </c>
      <c r="D2416" t="s">
        <v>6354</v>
      </c>
      <c r="E2416">
        <v>0</v>
      </c>
      <c r="F2416" s="1"/>
      <c r="H2416">
        <v>0</v>
      </c>
    </row>
    <row r="2417" spans="1:10">
      <c r="A2417" s="7">
        <v>36389</v>
      </c>
      <c r="B2417" t="s">
        <v>6278</v>
      </c>
      <c r="C2417">
        <v>1</v>
      </c>
      <c r="D2417" t="s">
        <v>6354</v>
      </c>
      <c r="E2417">
        <v>0</v>
      </c>
      <c r="F2417" s="1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 s="7">
        <v>36389</v>
      </c>
      <c r="B2418" t="s">
        <v>6278</v>
      </c>
      <c r="C2418">
        <v>2</v>
      </c>
      <c r="D2418" t="s">
        <v>6354</v>
      </c>
      <c r="E2418">
        <v>0</v>
      </c>
      <c r="F2418" s="1"/>
      <c r="H2418">
        <v>0</v>
      </c>
    </row>
    <row r="2419" spans="1:10">
      <c r="A2419" s="7">
        <v>36389</v>
      </c>
      <c r="B2419" t="s">
        <v>6278</v>
      </c>
      <c r="C2419">
        <v>3</v>
      </c>
      <c r="D2419" t="s">
        <v>6354</v>
      </c>
      <c r="E2419">
        <v>0</v>
      </c>
      <c r="F2419" s="1"/>
      <c r="H2419">
        <v>0</v>
      </c>
    </row>
    <row r="2420" spans="1:10">
      <c r="A2420" s="7">
        <v>36307</v>
      </c>
      <c r="B2420" t="s">
        <v>6278</v>
      </c>
      <c r="C2420">
        <v>1</v>
      </c>
      <c r="D2420" t="s">
        <v>6501</v>
      </c>
      <c r="E2420">
        <v>0</v>
      </c>
      <c r="F2420" s="1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 s="7">
        <v>36307</v>
      </c>
      <c r="B2421" t="s">
        <v>6278</v>
      </c>
      <c r="C2421">
        <v>2</v>
      </c>
      <c r="D2421" t="s">
        <v>6501</v>
      </c>
      <c r="E2421">
        <v>0</v>
      </c>
      <c r="F2421" s="1"/>
      <c r="H2421">
        <v>0</v>
      </c>
    </row>
    <row r="2422" spans="1:10">
      <c r="A2422" s="7">
        <v>36307</v>
      </c>
      <c r="B2422" t="s">
        <v>6278</v>
      </c>
      <c r="C2422">
        <v>3</v>
      </c>
      <c r="D2422" t="s">
        <v>6501</v>
      </c>
      <c r="E2422">
        <v>0</v>
      </c>
      <c r="F2422" s="1"/>
      <c r="H2422">
        <v>0</v>
      </c>
    </row>
    <row r="2423" spans="1:10">
      <c r="A2423" s="7">
        <v>36312</v>
      </c>
      <c r="B2423" t="s">
        <v>6278</v>
      </c>
      <c r="C2423">
        <v>1</v>
      </c>
      <c r="D2423" t="s">
        <v>6501</v>
      </c>
      <c r="E2423">
        <v>0</v>
      </c>
      <c r="F2423" s="1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 s="7">
        <v>36312</v>
      </c>
      <c r="B2424" t="s">
        <v>6278</v>
      </c>
      <c r="C2424">
        <v>2</v>
      </c>
      <c r="D2424" t="s">
        <v>6501</v>
      </c>
      <c r="E2424">
        <v>0</v>
      </c>
      <c r="F2424" s="1"/>
      <c r="H2424">
        <v>0</v>
      </c>
    </row>
    <row r="2425" spans="1:10">
      <c r="A2425" s="7">
        <v>36312</v>
      </c>
      <c r="B2425" t="s">
        <v>6278</v>
      </c>
      <c r="C2425">
        <v>3</v>
      </c>
      <c r="D2425" t="s">
        <v>6501</v>
      </c>
      <c r="E2425">
        <v>0</v>
      </c>
      <c r="F2425" s="1"/>
      <c r="H2425">
        <v>0</v>
      </c>
    </row>
    <row r="2426" spans="1:10">
      <c r="A2426" s="7">
        <v>36319</v>
      </c>
      <c r="B2426" t="s">
        <v>6278</v>
      </c>
      <c r="C2426">
        <v>1</v>
      </c>
      <c r="D2426" t="s">
        <v>6501</v>
      </c>
      <c r="E2426">
        <v>0</v>
      </c>
      <c r="F2426" s="1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 s="7">
        <v>36319</v>
      </c>
      <c r="B2427" t="s">
        <v>6278</v>
      </c>
      <c r="C2427">
        <v>2</v>
      </c>
      <c r="D2427" t="s">
        <v>6501</v>
      </c>
      <c r="E2427">
        <v>0</v>
      </c>
      <c r="F2427" s="1"/>
      <c r="H2427">
        <v>0</v>
      </c>
    </row>
    <row r="2428" spans="1:10">
      <c r="A2428" s="7">
        <v>36319</v>
      </c>
      <c r="B2428" t="s">
        <v>6278</v>
      </c>
      <c r="C2428">
        <v>3</v>
      </c>
      <c r="D2428" t="s">
        <v>6501</v>
      </c>
      <c r="E2428">
        <v>0</v>
      </c>
      <c r="F2428" s="1"/>
      <c r="H2428">
        <v>0</v>
      </c>
    </row>
    <row r="2429" spans="1:10">
      <c r="A2429" s="7">
        <v>36326</v>
      </c>
      <c r="B2429" t="s">
        <v>6278</v>
      </c>
      <c r="C2429">
        <v>1</v>
      </c>
      <c r="D2429" t="s">
        <v>6501</v>
      </c>
      <c r="E2429">
        <v>0</v>
      </c>
      <c r="F2429" s="1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s="7">
        <v>36326</v>
      </c>
      <c r="B2430" t="s">
        <v>6278</v>
      </c>
      <c r="C2430">
        <v>2</v>
      </c>
      <c r="D2430" t="s">
        <v>6501</v>
      </c>
      <c r="E2430">
        <v>0</v>
      </c>
      <c r="F2430" s="1"/>
      <c r="H2430">
        <v>0</v>
      </c>
    </row>
    <row r="2431" spans="1:10">
      <c r="A2431" s="7">
        <v>36326</v>
      </c>
      <c r="B2431" t="s">
        <v>6278</v>
      </c>
      <c r="C2431">
        <v>3</v>
      </c>
      <c r="D2431" t="s">
        <v>6501</v>
      </c>
      <c r="E2431">
        <v>0</v>
      </c>
      <c r="F2431" s="1"/>
      <c r="H2431">
        <v>0</v>
      </c>
    </row>
    <row r="2432" spans="1:10">
      <c r="A2432" s="7">
        <v>36333</v>
      </c>
      <c r="B2432" t="s">
        <v>6278</v>
      </c>
      <c r="C2432">
        <v>1</v>
      </c>
      <c r="D2432" t="s">
        <v>6501</v>
      </c>
      <c r="E2432">
        <v>0</v>
      </c>
      <c r="F2432" s="1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 s="7">
        <v>36333</v>
      </c>
      <c r="B2433" t="s">
        <v>6278</v>
      </c>
      <c r="C2433">
        <v>2</v>
      </c>
      <c r="D2433" t="s">
        <v>6501</v>
      </c>
      <c r="E2433">
        <v>0</v>
      </c>
      <c r="F2433" s="1"/>
      <c r="H2433">
        <v>0</v>
      </c>
    </row>
    <row r="2434" spans="1:10">
      <c r="A2434" s="7">
        <v>36333</v>
      </c>
      <c r="B2434" t="s">
        <v>6278</v>
      </c>
      <c r="C2434">
        <v>3</v>
      </c>
      <c r="D2434" t="s">
        <v>6501</v>
      </c>
      <c r="E2434">
        <v>0</v>
      </c>
      <c r="F2434" s="1"/>
      <c r="H2434">
        <v>0</v>
      </c>
    </row>
    <row r="2435" spans="1:10">
      <c r="A2435" s="7">
        <v>36340</v>
      </c>
      <c r="B2435" t="s">
        <v>6278</v>
      </c>
      <c r="C2435">
        <v>1</v>
      </c>
      <c r="D2435" t="s">
        <v>6501</v>
      </c>
      <c r="E2435">
        <v>0</v>
      </c>
      <c r="F2435" s="1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 s="7">
        <v>36340</v>
      </c>
      <c r="B2436" t="s">
        <v>6278</v>
      </c>
      <c r="C2436">
        <v>2</v>
      </c>
      <c r="D2436" t="s">
        <v>6501</v>
      </c>
      <c r="E2436">
        <v>0</v>
      </c>
      <c r="F2436" s="1"/>
      <c r="H2436">
        <v>0</v>
      </c>
    </row>
    <row r="2437" spans="1:10">
      <c r="A2437" s="7">
        <v>36340</v>
      </c>
      <c r="B2437" t="s">
        <v>6278</v>
      </c>
      <c r="C2437">
        <v>3</v>
      </c>
      <c r="D2437" t="s">
        <v>6501</v>
      </c>
      <c r="E2437">
        <v>0</v>
      </c>
      <c r="F2437" s="1"/>
      <c r="H2437">
        <v>0</v>
      </c>
    </row>
    <row r="2438" spans="1:10">
      <c r="A2438" s="7">
        <v>36347</v>
      </c>
      <c r="B2438" t="s">
        <v>6278</v>
      </c>
      <c r="C2438">
        <v>1</v>
      </c>
      <c r="D2438" t="s">
        <v>6501</v>
      </c>
      <c r="E2438">
        <v>0</v>
      </c>
      <c r="F2438" s="1">
        <v>57.244279190151389</v>
      </c>
      <c r="G2438">
        <v>33.049999999999997</v>
      </c>
      <c r="H2438">
        <v>0</v>
      </c>
      <c r="I2438">
        <v>95426.21340998236</v>
      </c>
      <c r="J2438">
        <v>55094.35</v>
      </c>
    </row>
    <row r="2439" spans="1:10">
      <c r="A2439" s="7">
        <v>36347</v>
      </c>
      <c r="B2439" t="s">
        <v>6278</v>
      </c>
      <c r="C2439">
        <v>2</v>
      </c>
      <c r="D2439" t="s">
        <v>6501</v>
      </c>
      <c r="E2439">
        <v>99.15</v>
      </c>
      <c r="F2439" s="1"/>
      <c r="H2439">
        <v>165283.04999999999</v>
      </c>
    </row>
    <row r="2440" spans="1:10">
      <c r="A2440" s="7">
        <v>36347</v>
      </c>
      <c r="B2440" t="s">
        <v>6278</v>
      </c>
      <c r="C2440">
        <v>3</v>
      </c>
      <c r="D2440" t="s">
        <v>6501</v>
      </c>
      <c r="E2440">
        <v>0</v>
      </c>
      <c r="F2440" s="1"/>
      <c r="H2440">
        <v>0</v>
      </c>
    </row>
    <row r="2441" spans="1:10">
      <c r="A2441" s="7">
        <v>36354</v>
      </c>
      <c r="B2441" t="s">
        <v>6278</v>
      </c>
      <c r="C2441">
        <v>1</v>
      </c>
      <c r="D2441" t="s">
        <v>6501</v>
      </c>
      <c r="E2441">
        <v>79.650000000000006</v>
      </c>
      <c r="F2441" s="1">
        <v>45.985948940953683</v>
      </c>
      <c r="G2441">
        <v>26.55</v>
      </c>
      <c r="H2441">
        <v>132776.54999999999</v>
      </c>
      <c r="I2441">
        <v>76658.576884569804</v>
      </c>
      <c r="J2441">
        <v>44258.85</v>
      </c>
    </row>
    <row r="2442" spans="1:10">
      <c r="A2442" s="7">
        <v>36354</v>
      </c>
      <c r="B2442" t="s">
        <v>6278</v>
      </c>
      <c r="C2442">
        <v>2</v>
      </c>
      <c r="D2442" t="s">
        <v>6501</v>
      </c>
      <c r="E2442">
        <v>0</v>
      </c>
      <c r="F2442" s="1"/>
      <c r="H2442">
        <v>0</v>
      </c>
    </row>
    <row r="2443" spans="1:10">
      <c r="A2443" s="7">
        <v>36354</v>
      </c>
      <c r="B2443" t="s">
        <v>6278</v>
      </c>
      <c r="C2443">
        <v>3</v>
      </c>
      <c r="D2443" t="s">
        <v>6501</v>
      </c>
      <c r="E2443">
        <v>0</v>
      </c>
      <c r="F2443" s="1"/>
      <c r="H2443">
        <v>0</v>
      </c>
    </row>
    <row r="2444" spans="1:10">
      <c r="A2444" s="7">
        <v>36361</v>
      </c>
      <c r="B2444" t="s">
        <v>6278</v>
      </c>
      <c r="C2444">
        <v>1</v>
      </c>
      <c r="D2444" t="s">
        <v>6501</v>
      </c>
      <c r="E2444">
        <v>79.650000000000006</v>
      </c>
      <c r="F2444" s="1">
        <v>45.985948940953683</v>
      </c>
      <c r="G2444">
        <v>26.55</v>
      </c>
      <c r="H2444">
        <v>132776.54999999999</v>
      </c>
      <c r="I2444">
        <v>76658.576884569804</v>
      </c>
      <c r="J2444">
        <v>44258.85</v>
      </c>
    </row>
    <row r="2445" spans="1:10">
      <c r="A2445" s="7">
        <v>36361</v>
      </c>
      <c r="B2445" t="s">
        <v>6278</v>
      </c>
      <c r="C2445">
        <v>2</v>
      </c>
      <c r="D2445" t="s">
        <v>6501</v>
      </c>
      <c r="E2445">
        <v>79.650000000000006</v>
      </c>
      <c r="F2445" s="1"/>
      <c r="H2445">
        <v>132776.54999999999</v>
      </c>
    </row>
    <row r="2446" spans="1:10">
      <c r="A2446" s="7">
        <v>36361</v>
      </c>
      <c r="B2446" t="s">
        <v>6278</v>
      </c>
      <c r="C2446">
        <v>3</v>
      </c>
      <c r="D2446" t="s">
        <v>6501</v>
      </c>
      <c r="E2446">
        <v>159.30000000000001</v>
      </c>
      <c r="F2446" s="1"/>
      <c r="H2446">
        <v>265553.09999999998</v>
      </c>
    </row>
    <row r="2447" spans="1:10">
      <c r="A2447" s="7">
        <v>36368</v>
      </c>
      <c r="B2447" t="s">
        <v>6278</v>
      </c>
      <c r="C2447">
        <v>1</v>
      </c>
      <c r="D2447" t="s">
        <v>6501</v>
      </c>
      <c r="E2447">
        <v>0</v>
      </c>
      <c r="F2447" s="1">
        <v>79.650000000000006</v>
      </c>
      <c r="G2447">
        <v>45.985948940953691</v>
      </c>
      <c r="H2447">
        <v>0</v>
      </c>
      <c r="I2447">
        <v>132776.54999999999</v>
      </c>
      <c r="J2447">
        <v>76658.576884569804</v>
      </c>
    </row>
    <row r="2448" spans="1:10">
      <c r="A2448" s="7">
        <v>36368</v>
      </c>
      <c r="B2448" t="s">
        <v>6278</v>
      </c>
      <c r="C2448">
        <v>2</v>
      </c>
      <c r="D2448" t="s">
        <v>6501</v>
      </c>
      <c r="E2448">
        <v>159.30000000000001</v>
      </c>
      <c r="F2448" s="1"/>
      <c r="H2448">
        <v>265553.09999999998</v>
      </c>
    </row>
    <row r="2449" spans="1:10">
      <c r="A2449" s="7">
        <v>36368</v>
      </c>
      <c r="B2449" t="s">
        <v>6278</v>
      </c>
      <c r="C2449">
        <v>3</v>
      </c>
      <c r="D2449" t="s">
        <v>6501</v>
      </c>
      <c r="E2449">
        <v>79.650000000000006</v>
      </c>
      <c r="F2449" s="1"/>
      <c r="H2449">
        <v>132776.54999999999</v>
      </c>
    </row>
    <row r="2450" spans="1:10">
      <c r="A2450" s="7">
        <v>36375</v>
      </c>
      <c r="B2450" t="s">
        <v>6278</v>
      </c>
      <c r="C2450">
        <v>1</v>
      </c>
      <c r="D2450" t="s">
        <v>6501</v>
      </c>
      <c r="E2450">
        <v>0</v>
      </c>
      <c r="F2450" s="1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7">
        <v>36375</v>
      </c>
      <c r="B2451" t="s">
        <v>6278</v>
      </c>
      <c r="C2451">
        <v>2</v>
      </c>
      <c r="D2451" t="s">
        <v>6501</v>
      </c>
      <c r="E2451">
        <v>0</v>
      </c>
      <c r="F2451" s="1"/>
      <c r="H2451">
        <v>0</v>
      </c>
    </row>
    <row r="2452" spans="1:10">
      <c r="A2452" s="7">
        <v>36375</v>
      </c>
      <c r="B2452" t="s">
        <v>6278</v>
      </c>
      <c r="C2452">
        <v>3</v>
      </c>
      <c r="D2452" t="s">
        <v>6501</v>
      </c>
      <c r="E2452">
        <v>0</v>
      </c>
      <c r="F2452" s="1"/>
      <c r="H2452">
        <v>0</v>
      </c>
    </row>
    <row r="2453" spans="1:10">
      <c r="A2453" s="7">
        <v>36382</v>
      </c>
      <c r="B2453" t="s">
        <v>6278</v>
      </c>
      <c r="C2453">
        <v>1</v>
      </c>
      <c r="D2453" t="s">
        <v>6501</v>
      </c>
      <c r="E2453">
        <v>0</v>
      </c>
      <c r="F2453" s="1">
        <v>45.985948940953683</v>
      </c>
      <c r="G2453">
        <v>26.55</v>
      </c>
      <c r="H2453">
        <v>0</v>
      </c>
      <c r="I2453">
        <v>76658.576884569804</v>
      </c>
      <c r="J2453">
        <v>44258.85</v>
      </c>
    </row>
    <row r="2454" spans="1:10">
      <c r="A2454" s="7">
        <v>36382</v>
      </c>
      <c r="B2454" t="s">
        <v>6278</v>
      </c>
      <c r="C2454">
        <v>2</v>
      </c>
      <c r="D2454" t="s">
        <v>6501</v>
      </c>
      <c r="E2454">
        <v>79.650000000000006</v>
      </c>
      <c r="F2454" s="1"/>
      <c r="H2454">
        <v>132776.54999999999</v>
      </c>
    </row>
    <row r="2455" spans="1:10">
      <c r="A2455" s="7">
        <v>36382</v>
      </c>
      <c r="B2455" t="s">
        <v>6278</v>
      </c>
      <c r="C2455">
        <v>3</v>
      </c>
      <c r="D2455" t="s">
        <v>6501</v>
      </c>
      <c r="E2455">
        <v>0</v>
      </c>
      <c r="F2455" s="1"/>
      <c r="H2455">
        <v>0</v>
      </c>
    </row>
    <row r="2456" spans="1:10">
      <c r="A2456" s="7">
        <v>36389</v>
      </c>
      <c r="B2456" t="s">
        <v>6278</v>
      </c>
      <c r="C2456">
        <v>1</v>
      </c>
      <c r="D2456" t="s">
        <v>6501</v>
      </c>
      <c r="E2456">
        <v>0</v>
      </c>
      <c r="F2456" s="1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7">
        <v>36389</v>
      </c>
      <c r="B2457" t="s">
        <v>6278</v>
      </c>
      <c r="C2457">
        <v>2</v>
      </c>
      <c r="D2457" t="s">
        <v>6501</v>
      </c>
      <c r="E2457">
        <v>0</v>
      </c>
      <c r="F2457" s="1"/>
      <c r="H2457">
        <v>0</v>
      </c>
    </row>
    <row r="2458" spans="1:10">
      <c r="A2458" s="7">
        <v>36389</v>
      </c>
      <c r="B2458" t="s">
        <v>6278</v>
      </c>
      <c r="C2458">
        <v>3</v>
      </c>
      <c r="D2458" t="s">
        <v>6501</v>
      </c>
      <c r="E2458">
        <v>0</v>
      </c>
      <c r="F2458" s="1"/>
      <c r="H2458">
        <v>0</v>
      </c>
    </row>
    <row r="2459" spans="1:10">
      <c r="A2459" s="7">
        <v>36307</v>
      </c>
      <c r="B2459" t="s">
        <v>6278</v>
      </c>
      <c r="C2459">
        <v>1</v>
      </c>
      <c r="D2459" t="s">
        <v>6505</v>
      </c>
      <c r="E2459">
        <v>0</v>
      </c>
      <c r="F2459" s="1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s="7">
        <v>36307</v>
      </c>
      <c r="B2460" t="s">
        <v>6278</v>
      </c>
      <c r="C2460">
        <v>2</v>
      </c>
      <c r="D2460" t="s">
        <v>6505</v>
      </c>
      <c r="E2460">
        <v>0</v>
      </c>
      <c r="F2460" s="1"/>
      <c r="H2460">
        <v>0</v>
      </c>
    </row>
    <row r="2461" spans="1:10">
      <c r="A2461" s="7">
        <v>36307</v>
      </c>
      <c r="B2461" t="s">
        <v>6278</v>
      </c>
      <c r="C2461">
        <v>3</v>
      </c>
      <c r="D2461" t="s">
        <v>6505</v>
      </c>
      <c r="E2461">
        <v>0</v>
      </c>
      <c r="F2461" s="1"/>
      <c r="H2461">
        <v>0</v>
      </c>
    </row>
    <row r="2462" spans="1:10">
      <c r="A2462" s="7">
        <v>36312</v>
      </c>
      <c r="B2462" t="s">
        <v>6278</v>
      </c>
      <c r="C2462">
        <v>1</v>
      </c>
      <c r="D2462" t="s">
        <v>6505</v>
      </c>
      <c r="E2462">
        <v>0</v>
      </c>
      <c r="F2462" s="1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s="7">
        <v>36312</v>
      </c>
      <c r="B2463" t="s">
        <v>6278</v>
      </c>
      <c r="C2463">
        <v>2</v>
      </c>
      <c r="D2463" t="s">
        <v>6505</v>
      </c>
      <c r="E2463">
        <v>0</v>
      </c>
      <c r="F2463" s="1"/>
      <c r="H2463">
        <v>0</v>
      </c>
    </row>
    <row r="2464" spans="1:10">
      <c r="A2464" s="7">
        <v>36312</v>
      </c>
      <c r="B2464" t="s">
        <v>6278</v>
      </c>
      <c r="C2464">
        <v>3</v>
      </c>
      <c r="D2464" t="s">
        <v>6505</v>
      </c>
      <c r="E2464">
        <v>0</v>
      </c>
      <c r="F2464" s="1"/>
      <c r="H2464">
        <v>0</v>
      </c>
    </row>
    <row r="2465" spans="1:10">
      <c r="A2465" s="7">
        <v>36319</v>
      </c>
      <c r="B2465" t="s">
        <v>6278</v>
      </c>
      <c r="C2465">
        <v>1</v>
      </c>
      <c r="D2465" t="s">
        <v>6505</v>
      </c>
      <c r="E2465">
        <v>0</v>
      </c>
      <c r="F2465" s="1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 s="7">
        <v>36319</v>
      </c>
      <c r="B2466" t="s">
        <v>6278</v>
      </c>
      <c r="C2466">
        <v>2</v>
      </c>
      <c r="D2466" t="s">
        <v>6505</v>
      </c>
      <c r="E2466">
        <v>0</v>
      </c>
      <c r="F2466" s="1"/>
      <c r="H2466">
        <v>0</v>
      </c>
    </row>
    <row r="2467" spans="1:10">
      <c r="A2467" s="7">
        <v>36319</v>
      </c>
      <c r="B2467" t="s">
        <v>6278</v>
      </c>
      <c r="C2467">
        <v>3</v>
      </c>
      <c r="D2467" t="s">
        <v>6505</v>
      </c>
      <c r="E2467">
        <v>0</v>
      </c>
      <c r="F2467" s="1"/>
      <c r="H2467">
        <v>0</v>
      </c>
    </row>
    <row r="2468" spans="1:10">
      <c r="A2468" s="7">
        <v>36326</v>
      </c>
      <c r="B2468" t="s">
        <v>6278</v>
      </c>
      <c r="C2468">
        <v>1</v>
      </c>
      <c r="D2468" t="s">
        <v>6505</v>
      </c>
      <c r="E2468">
        <v>79.650000000000006</v>
      </c>
      <c r="F2468" s="1">
        <v>45.985948940953683</v>
      </c>
      <c r="G2468">
        <v>26.55</v>
      </c>
      <c r="H2468">
        <v>19432210.499999996</v>
      </c>
      <c r="I2468">
        <v>11219191.963124469</v>
      </c>
      <c r="J2468">
        <v>6477403.4999999981</v>
      </c>
    </row>
    <row r="2469" spans="1:10">
      <c r="A2469" s="7">
        <v>36326</v>
      </c>
      <c r="B2469" t="s">
        <v>6278</v>
      </c>
      <c r="C2469">
        <v>2</v>
      </c>
      <c r="D2469" t="s">
        <v>6505</v>
      </c>
      <c r="E2469">
        <v>0</v>
      </c>
      <c r="F2469" s="1"/>
      <c r="H2469">
        <v>0</v>
      </c>
    </row>
    <row r="2470" spans="1:10">
      <c r="A2470" s="7">
        <v>36326</v>
      </c>
      <c r="B2470" t="s">
        <v>6278</v>
      </c>
      <c r="C2470">
        <v>3</v>
      </c>
      <c r="D2470" t="s">
        <v>6505</v>
      </c>
      <c r="E2470">
        <v>0</v>
      </c>
      <c r="F2470" s="1"/>
      <c r="H2470">
        <v>0</v>
      </c>
    </row>
    <row r="2471" spans="1:10">
      <c r="A2471" s="7">
        <v>36333</v>
      </c>
      <c r="B2471" t="s">
        <v>6278</v>
      </c>
      <c r="C2471">
        <v>1</v>
      </c>
      <c r="D2471" t="s">
        <v>6505</v>
      </c>
      <c r="E2471">
        <v>0</v>
      </c>
      <c r="F2471" s="1">
        <v>114.48855838030278</v>
      </c>
      <c r="G2471">
        <v>66.099999999999994</v>
      </c>
      <c r="H2471">
        <v>0</v>
      </c>
      <c r="I2471">
        <v>27931773.588042468</v>
      </c>
      <c r="J2471">
        <v>16126416.999999998</v>
      </c>
    </row>
    <row r="2472" spans="1:10">
      <c r="A2472" s="7">
        <v>36333</v>
      </c>
      <c r="B2472" t="s">
        <v>6278</v>
      </c>
      <c r="C2472">
        <v>2</v>
      </c>
      <c r="D2472" t="s">
        <v>6505</v>
      </c>
      <c r="E2472">
        <v>198.3</v>
      </c>
      <c r="F2472" s="1"/>
      <c r="H2472">
        <v>48379250.999999993</v>
      </c>
    </row>
    <row r="2473" spans="1:10">
      <c r="A2473" s="7">
        <v>36333</v>
      </c>
      <c r="B2473" t="s">
        <v>6278</v>
      </c>
      <c r="C2473">
        <v>3</v>
      </c>
      <c r="D2473" t="s">
        <v>6505</v>
      </c>
      <c r="E2473">
        <v>198.3</v>
      </c>
      <c r="F2473" s="1"/>
      <c r="H2473">
        <v>48379250.999999993</v>
      </c>
    </row>
    <row r="2474" spans="1:10">
      <c r="A2474" s="7">
        <v>36340</v>
      </c>
      <c r="B2474" t="s">
        <v>6278</v>
      </c>
      <c r="C2474">
        <v>1</v>
      </c>
      <c r="D2474" t="s">
        <v>6505</v>
      </c>
      <c r="E2474">
        <v>0</v>
      </c>
      <c r="F2474" s="1">
        <v>45.985948940953683</v>
      </c>
      <c r="G2474">
        <v>26.55</v>
      </c>
      <c r="H2474">
        <v>0</v>
      </c>
      <c r="I2474">
        <v>11219191.963124469</v>
      </c>
      <c r="J2474">
        <v>6477403.4999999981</v>
      </c>
    </row>
    <row r="2475" spans="1:10">
      <c r="A2475" s="7">
        <v>36340</v>
      </c>
      <c r="B2475" t="s">
        <v>6278</v>
      </c>
      <c r="C2475">
        <v>2</v>
      </c>
      <c r="D2475" t="s">
        <v>6505</v>
      </c>
      <c r="E2475">
        <v>79.650000000000006</v>
      </c>
      <c r="F2475" s="1"/>
      <c r="H2475">
        <v>19432210.499999996</v>
      </c>
    </row>
    <row r="2476" spans="1:10">
      <c r="A2476" s="7">
        <v>36340</v>
      </c>
      <c r="B2476" t="s">
        <v>6278</v>
      </c>
      <c r="C2476">
        <v>3</v>
      </c>
      <c r="D2476" t="s">
        <v>6505</v>
      </c>
      <c r="E2476">
        <v>0</v>
      </c>
      <c r="F2476" s="1"/>
      <c r="H2476">
        <v>0</v>
      </c>
    </row>
    <row r="2477" spans="1:10">
      <c r="A2477" s="7">
        <v>36347</v>
      </c>
      <c r="B2477" t="s">
        <v>6278</v>
      </c>
      <c r="C2477">
        <v>1</v>
      </c>
      <c r="D2477" t="s">
        <v>6505</v>
      </c>
      <c r="E2477">
        <v>0</v>
      </c>
      <c r="F2477" s="1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7">
        <v>36347</v>
      </c>
      <c r="B2478" t="s">
        <v>6278</v>
      </c>
      <c r="C2478">
        <v>2</v>
      </c>
      <c r="D2478" t="s">
        <v>6505</v>
      </c>
      <c r="E2478">
        <v>0</v>
      </c>
      <c r="F2478" s="1"/>
      <c r="H2478">
        <v>0</v>
      </c>
    </row>
    <row r="2479" spans="1:10">
      <c r="A2479" s="7">
        <v>36347</v>
      </c>
      <c r="B2479" t="s">
        <v>6278</v>
      </c>
      <c r="C2479">
        <v>3</v>
      </c>
      <c r="D2479" t="s">
        <v>6505</v>
      </c>
      <c r="E2479">
        <v>0</v>
      </c>
      <c r="F2479" s="1"/>
      <c r="H2479">
        <v>0</v>
      </c>
    </row>
    <row r="2480" spans="1:10">
      <c r="A2480" s="7">
        <v>36354</v>
      </c>
      <c r="B2480" t="s">
        <v>6278</v>
      </c>
      <c r="C2480">
        <v>1</v>
      </c>
      <c r="D2480" t="s">
        <v>6505</v>
      </c>
      <c r="E2480">
        <v>79.650000000000006</v>
      </c>
      <c r="F2480" s="1">
        <v>41.517857603686629</v>
      </c>
      <c r="G2480">
        <v>23.970346263665029</v>
      </c>
      <c r="H2480">
        <v>12002856.749999998</v>
      </c>
      <c r="I2480">
        <v>6256533.5515875556</v>
      </c>
      <c r="J2480">
        <v>3612211.3302030009</v>
      </c>
    </row>
    <row r="2481" spans="1:10">
      <c r="A2481" s="7">
        <v>36354</v>
      </c>
      <c r="B2481" t="s">
        <v>6278</v>
      </c>
      <c r="C2481">
        <v>2</v>
      </c>
      <c r="D2481" t="s">
        <v>6505</v>
      </c>
      <c r="E2481">
        <v>99.15</v>
      </c>
      <c r="F2481" s="1"/>
      <c r="H2481">
        <v>14941409.249999998</v>
      </c>
    </row>
    <row r="2482" spans="1:10">
      <c r="A2482" s="7">
        <v>36354</v>
      </c>
      <c r="B2482" t="s">
        <v>6278</v>
      </c>
      <c r="C2482">
        <v>3</v>
      </c>
      <c r="D2482" t="s">
        <v>6505</v>
      </c>
      <c r="E2482">
        <v>159.30000000000001</v>
      </c>
      <c r="F2482" s="1"/>
      <c r="H2482">
        <v>24005713.499999996</v>
      </c>
    </row>
    <row r="2483" spans="1:10">
      <c r="A2483" s="7">
        <v>36361</v>
      </c>
      <c r="B2483" t="s">
        <v>6278</v>
      </c>
      <c r="C2483">
        <v>1</v>
      </c>
      <c r="D2483" t="s">
        <v>6505</v>
      </c>
      <c r="E2483">
        <v>557.54999999999995</v>
      </c>
      <c r="F2483" s="1">
        <v>121.66738470107754</v>
      </c>
      <c r="G2483">
        <v>70.24469730876487</v>
      </c>
      <c r="H2483">
        <v>89596612.350000009</v>
      </c>
      <c r="I2483">
        <v>19551583.719309054</v>
      </c>
      <c r="J2483">
        <v>11288112.123426588</v>
      </c>
    </row>
    <row r="2484" spans="1:10">
      <c r="A2484" s="7">
        <v>36361</v>
      </c>
      <c r="B2484" t="s">
        <v>6278</v>
      </c>
      <c r="C2484">
        <v>2</v>
      </c>
      <c r="D2484" t="s">
        <v>6505</v>
      </c>
      <c r="E2484">
        <v>716.85</v>
      </c>
      <c r="F2484" s="1"/>
      <c r="H2484">
        <v>115195644.45</v>
      </c>
    </row>
    <row r="2485" spans="1:10">
      <c r="A2485" s="7">
        <v>36361</v>
      </c>
      <c r="B2485" t="s">
        <v>6278</v>
      </c>
      <c r="C2485">
        <v>3</v>
      </c>
      <c r="D2485" t="s">
        <v>6505</v>
      </c>
      <c r="E2485">
        <v>477.9</v>
      </c>
      <c r="F2485" s="1"/>
      <c r="H2485">
        <v>76797096.300000012</v>
      </c>
    </row>
    <row r="2486" spans="1:10">
      <c r="A2486" s="7">
        <v>36368</v>
      </c>
      <c r="B2486" t="s">
        <v>6278</v>
      </c>
      <c r="C2486">
        <v>1</v>
      </c>
      <c r="D2486" t="s">
        <v>6505</v>
      </c>
      <c r="E2486">
        <v>318.60000000000002</v>
      </c>
      <c r="F2486" s="1">
        <v>256.03892770436295</v>
      </c>
      <c r="G2486">
        <v>147.8241438331371</v>
      </c>
      <c r="H2486">
        <v>51198064.199999996</v>
      </c>
      <c r="I2486">
        <v>41144687.565308012</v>
      </c>
      <c r="J2486">
        <v>23754896.44155363</v>
      </c>
    </row>
    <row r="2487" spans="1:10">
      <c r="A2487" s="7">
        <v>36368</v>
      </c>
      <c r="B2487" t="s">
        <v>6278</v>
      </c>
      <c r="C2487">
        <v>2</v>
      </c>
      <c r="D2487" t="s">
        <v>6505</v>
      </c>
      <c r="E2487">
        <v>796.5</v>
      </c>
      <c r="F2487" s="1"/>
      <c r="H2487">
        <v>127995160.5</v>
      </c>
    </row>
    <row r="2488" spans="1:10">
      <c r="A2488" s="7">
        <v>36368</v>
      </c>
      <c r="B2488" t="s">
        <v>6278</v>
      </c>
      <c r="C2488">
        <v>3</v>
      </c>
      <c r="D2488" t="s">
        <v>6505</v>
      </c>
      <c r="E2488">
        <v>398.25</v>
      </c>
      <c r="F2488" s="1"/>
      <c r="H2488">
        <v>63997580.25</v>
      </c>
    </row>
    <row r="2489" spans="1:10">
      <c r="A2489" s="7">
        <v>36375</v>
      </c>
      <c r="B2489" t="s">
        <v>6278</v>
      </c>
      <c r="C2489">
        <v>1</v>
      </c>
      <c r="D2489" t="s">
        <v>6505</v>
      </c>
      <c r="E2489">
        <v>79.650000000000006</v>
      </c>
      <c r="F2489" s="1">
        <v>45.985948940953683</v>
      </c>
      <c r="G2489">
        <v>26.55</v>
      </c>
      <c r="H2489">
        <v>10552430.249999998</v>
      </c>
      <c r="I2489">
        <v>6092448.4454422491</v>
      </c>
      <c r="J2489">
        <v>3517476.75</v>
      </c>
    </row>
    <row r="2490" spans="1:10">
      <c r="A2490" s="7">
        <v>36375</v>
      </c>
      <c r="B2490" t="s">
        <v>6278</v>
      </c>
      <c r="C2490">
        <v>2</v>
      </c>
      <c r="D2490" t="s">
        <v>6505</v>
      </c>
      <c r="E2490">
        <v>79.650000000000006</v>
      </c>
      <c r="F2490" s="1"/>
      <c r="H2490">
        <v>10552430.249999998</v>
      </c>
    </row>
    <row r="2491" spans="1:10">
      <c r="A2491" s="7">
        <v>36375</v>
      </c>
      <c r="B2491" t="s">
        <v>6278</v>
      </c>
      <c r="C2491">
        <v>3</v>
      </c>
      <c r="D2491" t="s">
        <v>6505</v>
      </c>
      <c r="E2491">
        <v>0</v>
      </c>
      <c r="F2491" s="1"/>
      <c r="H2491">
        <v>0</v>
      </c>
    </row>
    <row r="2492" spans="1:10">
      <c r="A2492" s="7">
        <v>36382</v>
      </c>
      <c r="B2492" t="s">
        <v>6278</v>
      </c>
      <c r="C2492">
        <v>1</v>
      </c>
      <c r="D2492" t="s">
        <v>6505</v>
      </c>
      <c r="E2492">
        <v>0</v>
      </c>
      <c r="F2492" s="1">
        <v>45.985948940953683</v>
      </c>
      <c r="G2492">
        <v>26.55</v>
      </c>
      <c r="H2492">
        <v>0</v>
      </c>
      <c r="I2492">
        <v>6092448.4454422491</v>
      </c>
      <c r="J2492">
        <v>3517476.75</v>
      </c>
    </row>
    <row r="2493" spans="1:10">
      <c r="A2493" s="7">
        <v>36382</v>
      </c>
      <c r="B2493" t="s">
        <v>6278</v>
      </c>
      <c r="C2493">
        <v>2</v>
      </c>
      <c r="D2493" t="s">
        <v>6505</v>
      </c>
      <c r="E2493">
        <v>0</v>
      </c>
      <c r="F2493" s="1"/>
      <c r="H2493">
        <v>0</v>
      </c>
    </row>
    <row r="2494" spans="1:10">
      <c r="A2494" s="7">
        <v>36382</v>
      </c>
      <c r="B2494" t="s">
        <v>6278</v>
      </c>
      <c r="C2494">
        <v>3</v>
      </c>
      <c r="D2494" t="s">
        <v>6505</v>
      </c>
      <c r="E2494">
        <v>79.650000000000006</v>
      </c>
      <c r="F2494" s="1"/>
      <c r="H2494">
        <v>10552430.249999998</v>
      </c>
    </row>
    <row r="2495" spans="1:10">
      <c r="A2495" s="7">
        <v>36389</v>
      </c>
      <c r="B2495" t="s">
        <v>6278</v>
      </c>
      <c r="C2495">
        <v>1</v>
      </c>
      <c r="D2495" t="s">
        <v>6505</v>
      </c>
      <c r="E2495">
        <v>0</v>
      </c>
      <c r="F2495" s="1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7">
        <v>36389</v>
      </c>
      <c r="B2496" t="s">
        <v>6278</v>
      </c>
      <c r="C2496">
        <v>2</v>
      </c>
      <c r="D2496" t="s">
        <v>6505</v>
      </c>
      <c r="E2496">
        <v>0</v>
      </c>
      <c r="F2496" s="1"/>
      <c r="H2496">
        <v>0</v>
      </c>
    </row>
    <row r="2497" spans="1:10">
      <c r="A2497" s="7">
        <v>36389</v>
      </c>
      <c r="B2497" t="s">
        <v>6278</v>
      </c>
      <c r="C2497">
        <v>3</v>
      </c>
      <c r="D2497" t="s">
        <v>6505</v>
      </c>
      <c r="E2497">
        <v>0</v>
      </c>
      <c r="F2497" s="1"/>
      <c r="H2497">
        <v>0</v>
      </c>
    </row>
    <row r="2498" spans="1:10">
      <c r="A2498" s="7">
        <v>36307</v>
      </c>
      <c r="B2498" t="s">
        <v>6278</v>
      </c>
      <c r="C2498">
        <v>1</v>
      </c>
      <c r="D2498" t="s">
        <v>6967</v>
      </c>
      <c r="E2498">
        <v>0</v>
      </c>
      <c r="F2498" s="1">
        <v>121.66738470107755</v>
      </c>
      <c r="G2498">
        <v>70.244697308764884</v>
      </c>
      <c r="H2498">
        <v>0</v>
      </c>
      <c r="I2498">
        <v>0</v>
      </c>
      <c r="J2498">
        <v>0</v>
      </c>
    </row>
    <row r="2499" spans="1:10">
      <c r="A2499" s="7">
        <v>36307</v>
      </c>
      <c r="B2499" t="s">
        <v>6278</v>
      </c>
      <c r="C2499">
        <v>2</v>
      </c>
      <c r="D2499" t="s">
        <v>6967</v>
      </c>
      <c r="E2499">
        <v>238.95</v>
      </c>
      <c r="F2499" s="1"/>
      <c r="H2499">
        <v>0</v>
      </c>
    </row>
    <row r="2500" spans="1:10">
      <c r="A2500" s="7">
        <v>36307</v>
      </c>
      <c r="B2500" t="s">
        <v>6278</v>
      </c>
      <c r="C2500">
        <v>3</v>
      </c>
      <c r="D2500" t="s">
        <v>6967</v>
      </c>
      <c r="E2500">
        <v>79.650000000000006</v>
      </c>
      <c r="F2500" s="1"/>
      <c r="H2500">
        <v>0</v>
      </c>
    </row>
    <row r="2501" spans="1:10">
      <c r="A2501" s="7">
        <v>36312</v>
      </c>
      <c r="B2501" t="s">
        <v>6278</v>
      </c>
      <c r="C2501">
        <v>1</v>
      </c>
      <c r="D2501" t="s">
        <v>6967</v>
      </c>
      <c r="E2501">
        <v>0</v>
      </c>
      <c r="F2501" s="1">
        <v>45.985948940953683</v>
      </c>
      <c r="G2501">
        <v>26.55</v>
      </c>
      <c r="H2501">
        <v>0</v>
      </c>
      <c r="I2501">
        <v>0</v>
      </c>
      <c r="J2501">
        <v>0</v>
      </c>
    </row>
    <row r="2502" spans="1:10">
      <c r="A2502" s="7">
        <v>36312</v>
      </c>
      <c r="B2502" t="s">
        <v>6278</v>
      </c>
      <c r="C2502">
        <v>2</v>
      </c>
      <c r="D2502" t="s">
        <v>6967</v>
      </c>
      <c r="E2502">
        <v>0</v>
      </c>
      <c r="F2502" s="1"/>
      <c r="H2502">
        <v>0</v>
      </c>
    </row>
    <row r="2503" spans="1:10">
      <c r="A2503" s="7">
        <v>36312</v>
      </c>
      <c r="B2503" t="s">
        <v>6278</v>
      </c>
      <c r="C2503">
        <v>3</v>
      </c>
      <c r="D2503" t="s">
        <v>6967</v>
      </c>
      <c r="E2503">
        <v>79.650000000000006</v>
      </c>
      <c r="F2503" s="1"/>
      <c r="H2503">
        <v>0</v>
      </c>
    </row>
    <row r="2504" spans="1:10">
      <c r="A2504" s="7">
        <v>36319</v>
      </c>
      <c r="B2504" t="s">
        <v>6278</v>
      </c>
      <c r="C2504">
        <v>1</v>
      </c>
      <c r="D2504" t="s">
        <v>6967</v>
      </c>
      <c r="E2504">
        <v>0</v>
      </c>
      <c r="F2504" s="1">
        <v>45.985948940953683</v>
      </c>
      <c r="G2504">
        <v>26.55</v>
      </c>
      <c r="H2504">
        <v>0</v>
      </c>
      <c r="I2504">
        <v>0</v>
      </c>
      <c r="J2504">
        <v>0</v>
      </c>
    </row>
    <row r="2505" spans="1:10">
      <c r="A2505" s="7">
        <v>36319</v>
      </c>
      <c r="B2505" t="s">
        <v>6278</v>
      </c>
      <c r="C2505">
        <v>2</v>
      </c>
      <c r="D2505" t="s">
        <v>6967</v>
      </c>
      <c r="E2505">
        <v>0</v>
      </c>
      <c r="F2505" s="1"/>
      <c r="H2505">
        <v>0</v>
      </c>
    </row>
    <row r="2506" spans="1:10">
      <c r="A2506" s="7">
        <v>36319</v>
      </c>
      <c r="B2506" t="s">
        <v>6278</v>
      </c>
      <c r="C2506">
        <v>3</v>
      </c>
      <c r="D2506" t="s">
        <v>6967</v>
      </c>
      <c r="E2506">
        <v>79.650000000000006</v>
      </c>
      <c r="F2506" s="1"/>
      <c r="H2506">
        <v>0</v>
      </c>
    </row>
    <row r="2507" spans="1:10">
      <c r="A2507" s="7">
        <v>36326</v>
      </c>
      <c r="B2507" t="s">
        <v>6278</v>
      </c>
      <c r="C2507">
        <v>1</v>
      </c>
      <c r="D2507" t="s">
        <v>6967</v>
      </c>
      <c r="E2507">
        <v>0</v>
      </c>
      <c r="F2507" s="1">
        <v>114.48855838030278</v>
      </c>
      <c r="G2507">
        <v>66.099999999999994</v>
      </c>
      <c r="H2507">
        <v>0</v>
      </c>
      <c r="I2507">
        <v>0</v>
      </c>
      <c r="J2507">
        <v>0</v>
      </c>
    </row>
    <row r="2508" spans="1:10">
      <c r="A2508" s="7">
        <v>36326</v>
      </c>
      <c r="B2508" t="s">
        <v>6278</v>
      </c>
      <c r="C2508">
        <v>2</v>
      </c>
      <c r="D2508" t="s">
        <v>6967</v>
      </c>
      <c r="E2508">
        <v>198.3</v>
      </c>
      <c r="F2508" s="1"/>
      <c r="H2508">
        <v>0</v>
      </c>
    </row>
    <row r="2509" spans="1:10">
      <c r="A2509" s="7">
        <v>36326</v>
      </c>
      <c r="B2509" t="s">
        <v>6278</v>
      </c>
      <c r="C2509">
        <v>3</v>
      </c>
      <c r="D2509" t="s">
        <v>6967</v>
      </c>
      <c r="E2509">
        <v>0</v>
      </c>
      <c r="F2509" s="1"/>
      <c r="H2509">
        <v>0</v>
      </c>
    </row>
    <row r="2510" spans="1:10">
      <c r="A2510" s="7">
        <v>36333</v>
      </c>
      <c r="B2510" t="s">
        <v>6278</v>
      </c>
      <c r="C2510">
        <v>1</v>
      </c>
      <c r="D2510" t="s">
        <v>6967</v>
      </c>
      <c r="E2510">
        <v>0</v>
      </c>
      <c r="F2510" s="1">
        <v>57.244279190151389</v>
      </c>
      <c r="G2510">
        <v>33.049999999999997</v>
      </c>
      <c r="H2510">
        <v>0</v>
      </c>
      <c r="I2510">
        <v>0</v>
      </c>
      <c r="J2510">
        <v>0</v>
      </c>
    </row>
    <row r="2511" spans="1:10">
      <c r="A2511" s="7">
        <v>36333</v>
      </c>
      <c r="B2511" t="s">
        <v>6278</v>
      </c>
      <c r="C2511">
        <v>2</v>
      </c>
      <c r="D2511" t="s">
        <v>6967</v>
      </c>
      <c r="E2511">
        <v>99.15</v>
      </c>
      <c r="F2511" s="1"/>
      <c r="H2511">
        <v>0</v>
      </c>
    </row>
    <row r="2512" spans="1:10">
      <c r="A2512" s="7">
        <v>36333</v>
      </c>
      <c r="B2512" t="s">
        <v>6278</v>
      </c>
      <c r="C2512">
        <v>3</v>
      </c>
      <c r="D2512" t="s">
        <v>6967</v>
      </c>
      <c r="E2512">
        <v>99.15</v>
      </c>
      <c r="F2512" s="1"/>
      <c r="H2512">
        <v>0</v>
      </c>
    </row>
    <row r="2513" spans="1:10">
      <c r="A2513" s="7">
        <v>36340</v>
      </c>
      <c r="B2513" t="s">
        <v>6278</v>
      </c>
      <c r="C2513">
        <v>1</v>
      </c>
      <c r="D2513" t="s">
        <v>6967</v>
      </c>
      <c r="E2513">
        <v>238.95</v>
      </c>
      <c r="F2513" s="1">
        <v>79.650000000000006</v>
      </c>
      <c r="G2513">
        <v>45.985948940953705</v>
      </c>
      <c r="H2513">
        <v>0</v>
      </c>
      <c r="I2513">
        <v>0</v>
      </c>
      <c r="J2513">
        <v>0</v>
      </c>
    </row>
    <row r="2514" spans="1:10">
      <c r="A2514" s="7">
        <v>36340</v>
      </c>
      <c r="B2514" t="s">
        <v>6278</v>
      </c>
      <c r="C2514">
        <v>2</v>
      </c>
      <c r="D2514" t="s">
        <v>6967</v>
      </c>
      <c r="E2514">
        <v>159.30000000000001</v>
      </c>
      <c r="F2514" s="1"/>
      <c r="H2514">
        <v>0</v>
      </c>
    </row>
    <row r="2515" spans="1:10">
      <c r="A2515" s="7">
        <v>36340</v>
      </c>
      <c r="B2515" t="s">
        <v>6278</v>
      </c>
      <c r="C2515">
        <v>3</v>
      </c>
      <c r="D2515" t="s">
        <v>6967</v>
      </c>
      <c r="E2515">
        <v>79.650000000000006</v>
      </c>
      <c r="F2515" s="1"/>
      <c r="H2515">
        <v>0</v>
      </c>
    </row>
    <row r="2516" spans="1:10">
      <c r="A2516" s="7">
        <v>36347</v>
      </c>
      <c r="B2516" t="s">
        <v>6278</v>
      </c>
      <c r="C2516">
        <v>1</v>
      </c>
      <c r="D2516" t="s">
        <v>6967</v>
      </c>
      <c r="E2516">
        <v>99.15</v>
      </c>
      <c r="F2516" s="1">
        <v>126.69951657366336</v>
      </c>
      <c r="G2516">
        <v>73.150000000000006</v>
      </c>
      <c r="H2516">
        <v>0</v>
      </c>
      <c r="I2516">
        <v>0</v>
      </c>
      <c r="J2516">
        <v>0</v>
      </c>
    </row>
    <row r="2517" spans="1:10">
      <c r="A2517" s="7">
        <v>36347</v>
      </c>
      <c r="B2517" t="s">
        <v>6278</v>
      </c>
      <c r="C2517">
        <v>2</v>
      </c>
      <c r="D2517" t="s">
        <v>6967</v>
      </c>
      <c r="E2517">
        <v>99.15</v>
      </c>
      <c r="F2517" s="1"/>
      <c r="H2517">
        <v>0</v>
      </c>
    </row>
    <row r="2518" spans="1:10">
      <c r="A2518" s="7">
        <v>36347</v>
      </c>
      <c r="B2518" t="s">
        <v>6278</v>
      </c>
      <c r="C2518">
        <v>3</v>
      </c>
      <c r="D2518" t="s">
        <v>6967</v>
      </c>
      <c r="E2518">
        <v>318.60000000000002</v>
      </c>
      <c r="F2518" s="1"/>
      <c r="H2518">
        <v>0</v>
      </c>
    </row>
    <row r="2519" spans="1:10">
      <c r="A2519" s="7">
        <v>36354</v>
      </c>
      <c r="B2519" t="s">
        <v>6278</v>
      </c>
      <c r="C2519">
        <v>1</v>
      </c>
      <c r="D2519" t="s">
        <v>6967</v>
      </c>
      <c r="E2519">
        <v>79.650000000000006</v>
      </c>
      <c r="F2519" s="1">
        <v>132.275763086062</v>
      </c>
      <c r="G2519">
        <v>76.369447425001056</v>
      </c>
      <c r="H2519">
        <v>0</v>
      </c>
      <c r="I2519">
        <v>0</v>
      </c>
      <c r="J2519">
        <v>0</v>
      </c>
    </row>
    <row r="2520" spans="1:10">
      <c r="A2520" s="7">
        <v>36354</v>
      </c>
      <c r="B2520" t="s">
        <v>6278</v>
      </c>
      <c r="C2520">
        <v>2</v>
      </c>
      <c r="D2520" t="s">
        <v>6967</v>
      </c>
      <c r="E2520">
        <v>297.45</v>
      </c>
      <c r="F2520" s="1"/>
      <c r="H2520">
        <v>0</v>
      </c>
    </row>
    <row r="2521" spans="1:10">
      <c r="A2521" s="7">
        <v>36354</v>
      </c>
      <c r="B2521" t="s">
        <v>6278</v>
      </c>
      <c r="C2521">
        <v>3</v>
      </c>
      <c r="D2521" t="s">
        <v>6967</v>
      </c>
      <c r="E2521">
        <v>318.60000000000002</v>
      </c>
      <c r="F2521" s="1"/>
      <c r="H2521">
        <v>0</v>
      </c>
    </row>
    <row r="2522" spans="1:10">
      <c r="A2522" s="7">
        <v>36361</v>
      </c>
      <c r="B2522" t="s">
        <v>6278</v>
      </c>
      <c r="C2522">
        <v>1</v>
      </c>
      <c r="D2522" t="s">
        <v>6967</v>
      </c>
      <c r="E2522">
        <v>79.650000000000006</v>
      </c>
      <c r="F2522" s="1">
        <v>165.80469685747747</v>
      </c>
      <c r="G2522">
        <v>95.727386363568911</v>
      </c>
      <c r="H2522">
        <v>0</v>
      </c>
      <c r="I2522">
        <v>0</v>
      </c>
      <c r="J2522">
        <v>0</v>
      </c>
    </row>
    <row r="2523" spans="1:10">
      <c r="A2523" s="7">
        <v>36361</v>
      </c>
      <c r="B2523" t="s">
        <v>6278</v>
      </c>
      <c r="C2523">
        <v>2</v>
      </c>
      <c r="D2523" t="s">
        <v>6967</v>
      </c>
      <c r="E2523">
        <v>318.60000000000002</v>
      </c>
      <c r="F2523" s="1"/>
      <c r="H2523">
        <v>0</v>
      </c>
    </row>
    <row r="2524" spans="1:10">
      <c r="A2524" s="7">
        <v>36361</v>
      </c>
      <c r="B2524" t="s">
        <v>6278</v>
      </c>
      <c r="C2524">
        <v>3</v>
      </c>
      <c r="D2524" t="s">
        <v>6967</v>
      </c>
      <c r="E2524">
        <v>0</v>
      </c>
      <c r="F2524" s="1"/>
      <c r="H2524">
        <v>0</v>
      </c>
    </row>
    <row r="2525" spans="1:10">
      <c r="A2525" s="7">
        <v>36368</v>
      </c>
      <c r="B2525" t="s">
        <v>6278</v>
      </c>
      <c r="C2525">
        <v>1</v>
      </c>
      <c r="D2525" t="s">
        <v>6967</v>
      </c>
      <c r="E2525">
        <v>79.650000000000006</v>
      </c>
      <c r="F2525" s="1">
        <v>347.18630085301464</v>
      </c>
      <c r="G2525">
        <v>200.44810425643843</v>
      </c>
      <c r="H2525">
        <v>0</v>
      </c>
      <c r="I2525">
        <v>0</v>
      </c>
      <c r="J2525">
        <v>0</v>
      </c>
    </row>
    <row r="2526" spans="1:10">
      <c r="A2526" s="7">
        <v>36368</v>
      </c>
      <c r="B2526" t="s">
        <v>6278</v>
      </c>
      <c r="C2526">
        <v>2</v>
      </c>
      <c r="D2526" t="s">
        <v>6967</v>
      </c>
      <c r="E2526">
        <v>637.20000000000005</v>
      </c>
      <c r="F2526" s="1"/>
      <c r="H2526">
        <v>0</v>
      </c>
    </row>
    <row r="2527" spans="1:10">
      <c r="A2527" s="7">
        <v>36368</v>
      </c>
      <c r="B2527" t="s">
        <v>6278</v>
      </c>
      <c r="C2527">
        <v>3</v>
      </c>
      <c r="D2527" t="s">
        <v>6967</v>
      </c>
      <c r="E2527">
        <v>0</v>
      </c>
      <c r="F2527" s="1"/>
      <c r="H2527">
        <v>0</v>
      </c>
    </row>
    <row r="2528" spans="1:10">
      <c r="A2528" s="7">
        <v>36375</v>
      </c>
      <c r="B2528" t="s">
        <v>6278</v>
      </c>
      <c r="C2528">
        <v>1</v>
      </c>
      <c r="D2528" t="s">
        <v>6967</v>
      </c>
      <c r="E2528">
        <v>318.60000000000002</v>
      </c>
      <c r="F2528" s="1">
        <v>45.985948940953733</v>
      </c>
      <c r="G2528">
        <v>26.55</v>
      </c>
      <c r="H2528">
        <v>0</v>
      </c>
      <c r="I2528">
        <v>0</v>
      </c>
      <c r="J2528">
        <v>0</v>
      </c>
    </row>
    <row r="2529" spans="1:10">
      <c r="A2529" s="7">
        <v>36375</v>
      </c>
      <c r="B2529" t="s">
        <v>6278</v>
      </c>
      <c r="C2529">
        <v>2</v>
      </c>
      <c r="D2529" t="s">
        <v>6967</v>
      </c>
      <c r="E2529">
        <v>238.95</v>
      </c>
      <c r="F2529" s="1"/>
      <c r="H2529">
        <v>0</v>
      </c>
    </row>
    <row r="2530" spans="1:10">
      <c r="A2530" s="7">
        <v>36375</v>
      </c>
      <c r="B2530" t="s">
        <v>6278</v>
      </c>
      <c r="C2530">
        <v>3</v>
      </c>
      <c r="D2530" t="s">
        <v>6967</v>
      </c>
      <c r="E2530">
        <v>238.95</v>
      </c>
      <c r="F2530" s="1"/>
      <c r="H2530">
        <v>0</v>
      </c>
    </row>
    <row r="2531" spans="1:10">
      <c r="A2531" s="7">
        <v>36382</v>
      </c>
      <c r="B2531" t="s">
        <v>6278</v>
      </c>
      <c r="C2531">
        <v>1</v>
      </c>
      <c r="D2531" t="s">
        <v>6967</v>
      </c>
      <c r="E2531">
        <v>0</v>
      </c>
      <c r="F2531" s="1">
        <v>79.650000000000006</v>
      </c>
      <c r="G2531">
        <v>45.985948940953691</v>
      </c>
      <c r="H2531">
        <v>0</v>
      </c>
      <c r="I2531">
        <v>0</v>
      </c>
      <c r="J2531">
        <v>0</v>
      </c>
    </row>
    <row r="2532" spans="1:10">
      <c r="A2532" s="7">
        <v>36382</v>
      </c>
      <c r="B2532" t="s">
        <v>6278</v>
      </c>
      <c r="C2532">
        <v>2</v>
      </c>
      <c r="D2532" t="s">
        <v>6967</v>
      </c>
      <c r="E2532">
        <v>79.650000000000006</v>
      </c>
      <c r="F2532" s="1"/>
      <c r="H2532">
        <v>0</v>
      </c>
    </row>
    <row r="2533" spans="1:10">
      <c r="A2533" s="7">
        <v>36382</v>
      </c>
      <c r="B2533" t="s">
        <v>6278</v>
      </c>
      <c r="C2533">
        <v>3</v>
      </c>
      <c r="D2533" t="s">
        <v>6967</v>
      </c>
      <c r="E2533">
        <v>159.30000000000001</v>
      </c>
      <c r="F2533" s="1"/>
      <c r="H2533">
        <v>0</v>
      </c>
    </row>
    <row r="2534" spans="1:10">
      <c r="A2534" s="7">
        <v>36389</v>
      </c>
      <c r="B2534" t="s">
        <v>6278</v>
      </c>
      <c r="C2534">
        <v>1</v>
      </c>
      <c r="D2534" t="s">
        <v>6967</v>
      </c>
      <c r="E2534">
        <v>0</v>
      </c>
      <c r="F2534" s="1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 s="7">
        <v>36389</v>
      </c>
      <c r="B2535" t="s">
        <v>6278</v>
      </c>
      <c r="C2535">
        <v>2</v>
      </c>
      <c r="D2535" t="s">
        <v>6967</v>
      </c>
      <c r="E2535">
        <v>0</v>
      </c>
      <c r="F2535" s="1"/>
      <c r="H2535">
        <v>0</v>
      </c>
    </row>
    <row r="2536" spans="1:10">
      <c r="A2536" s="7">
        <v>36389</v>
      </c>
      <c r="B2536" t="s">
        <v>6278</v>
      </c>
      <c r="C2536">
        <v>3</v>
      </c>
      <c r="D2536" t="s">
        <v>6967</v>
      </c>
      <c r="E2536">
        <v>0</v>
      </c>
      <c r="F2536" s="1"/>
      <c r="H2536">
        <v>0</v>
      </c>
    </row>
    <row r="2537" spans="1:10">
      <c r="A2537" s="7">
        <v>36307</v>
      </c>
      <c r="B2537" t="s">
        <v>6278</v>
      </c>
      <c r="C2537">
        <v>1</v>
      </c>
      <c r="D2537" t="s">
        <v>5287</v>
      </c>
      <c r="E2537">
        <v>0</v>
      </c>
      <c r="F2537" s="1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s="7">
        <v>36307</v>
      </c>
      <c r="B2538" t="s">
        <v>6278</v>
      </c>
      <c r="C2538">
        <v>2</v>
      </c>
      <c r="D2538" t="s">
        <v>5287</v>
      </c>
      <c r="E2538">
        <v>0</v>
      </c>
      <c r="F2538" s="1"/>
      <c r="H2538">
        <v>0</v>
      </c>
    </row>
    <row r="2539" spans="1:10">
      <c r="A2539" s="7">
        <v>36307</v>
      </c>
      <c r="B2539" t="s">
        <v>6278</v>
      </c>
      <c r="C2539">
        <v>3</v>
      </c>
      <c r="D2539" t="s">
        <v>5287</v>
      </c>
      <c r="E2539">
        <v>0</v>
      </c>
      <c r="F2539" s="1"/>
      <c r="H2539">
        <v>0</v>
      </c>
    </row>
    <row r="2540" spans="1:10">
      <c r="A2540" s="7">
        <v>36312</v>
      </c>
      <c r="B2540" t="s">
        <v>6278</v>
      </c>
      <c r="C2540">
        <v>1</v>
      </c>
      <c r="D2540" t="s">
        <v>5287</v>
      </c>
      <c r="E2540">
        <v>0</v>
      </c>
      <c r="F2540" s="1">
        <v>91.971897881907367</v>
      </c>
      <c r="G2540">
        <v>53.1</v>
      </c>
      <c r="H2540">
        <v>0</v>
      </c>
      <c r="I2540">
        <v>0</v>
      </c>
      <c r="J2540">
        <v>0</v>
      </c>
    </row>
    <row r="2541" spans="1:10">
      <c r="A2541" s="7">
        <v>36312</v>
      </c>
      <c r="B2541" t="s">
        <v>6278</v>
      </c>
      <c r="C2541">
        <v>2</v>
      </c>
      <c r="D2541" t="s">
        <v>5287</v>
      </c>
      <c r="E2541">
        <v>0</v>
      </c>
      <c r="F2541" s="1"/>
      <c r="H2541">
        <v>0</v>
      </c>
    </row>
    <row r="2542" spans="1:10">
      <c r="A2542" s="7">
        <v>36312</v>
      </c>
      <c r="B2542" t="s">
        <v>6278</v>
      </c>
      <c r="C2542">
        <v>3</v>
      </c>
      <c r="D2542" t="s">
        <v>5287</v>
      </c>
      <c r="E2542">
        <v>159.30000000000001</v>
      </c>
      <c r="F2542" s="1"/>
      <c r="H2542">
        <v>0</v>
      </c>
    </row>
    <row r="2543" spans="1:10">
      <c r="A2543" s="7">
        <v>36319</v>
      </c>
      <c r="B2543" t="s">
        <v>6278</v>
      </c>
      <c r="C2543">
        <v>1</v>
      </c>
      <c r="D2543" t="s">
        <v>5287</v>
      </c>
      <c r="E2543">
        <v>99.15</v>
      </c>
      <c r="F2543" s="1">
        <v>63.624936149280337</v>
      </c>
      <c r="G2543">
        <v>36.73387401295976</v>
      </c>
      <c r="H2543">
        <v>0</v>
      </c>
      <c r="I2543">
        <v>0</v>
      </c>
      <c r="J2543">
        <v>0</v>
      </c>
    </row>
    <row r="2544" spans="1:10">
      <c r="A2544" s="7">
        <v>36319</v>
      </c>
      <c r="B2544" t="s">
        <v>6278</v>
      </c>
      <c r="C2544">
        <v>2</v>
      </c>
      <c r="D2544" t="s">
        <v>5287</v>
      </c>
      <c r="E2544">
        <v>198.3</v>
      </c>
      <c r="F2544" s="1"/>
      <c r="H2544">
        <v>0</v>
      </c>
    </row>
    <row r="2545" spans="1:10">
      <c r="A2545" s="7">
        <v>36319</v>
      </c>
      <c r="B2545" t="s">
        <v>6278</v>
      </c>
      <c r="C2545">
        <v>3</v>
      </c>
      <c r="D2545" t="s">
        <v>5287</v>
      </c>
      <c r="E2545">
        <v>79.650000000000006</v>
      </c>
      <c r="F2545" s="1"/>
      <c r="H2545">
        <v>0</v>
      </c>
    </row>
    <row r="2546" spans="1:10">
      <c r="A2546" s="7">
        <v>36326</v>
      </c>
      <c r="B2546" t="s">
        <v>6278</v>
      </c>
      <c r="C2546">
        <v>1</v>
      </c>
      <c r="D2546" t="s">
        <v>5287</v>
      </c>
      <c r="E2546">
        <v>238.95</v>
      </c>
      <c r="F2546" s="1">
        <v>148.81423823008333</v>
      </c>
      <c r="G2546">
        <v>85.917940501387719</v>
      </c>
      <c r="H2546">
        <v>0</v>
      </c>
      <c r="I2546">
        <v>0</v>
      </c>
      <c r="J2546">
        <v>0</v>
      </c>
    </row>
    <row r="2547" spans="1:10">
      <c r="A2547" s="7">
        <v>36326</v>
      </c>
      <c r="B2547" t="s">
        <v>6278</v>
      </c>
      <c r="C2547">
        <v>2</v>
      </c>
      <c r="D2547" t="s">
        <v>5287</v>
      </c>
      <c r="E2547">
        <v>99.15</v>
      </c>
      <c r="F2547" s="1"/>
      <c r="H2547">
        <v>0</v>
      </c>
    </row>
    <row r="2548" spans="1:10">
      <c r="A2548" s="7">
        <v>36326</v>
      </c>
      <c r="B2548" t="s">
        <v>6278</v>
      </c>
      <c r="C2548">
        <v>3</v>
      </c>
      <c r="D2548" t="s">
        <v>5287</v>
      </c>
      <c r="E2548">
        <v>396.6</v>
      </c>
      <c r="F2548" s="1"/>
      <c r="H2548">
        <v>0</v>
      </c>
    </row>
    <row r="2549" spans="1:10">
      <c r="A2549" s="7">
        <v>36333</v>
      </c>
      <c r="B2549" t="s">
        <v>6278</v>
      </c>
      <c r="C2549">
        <v>1</v>
      </c>
      <c r="D2549" t="s">
        <v>5287</v>
      </c>
      <c r="E2549">
        <v>99.15</v>
      </c>
      <c r="F2549" s="1">
        <v>57.244279190151389</v>
      </c>
      <c r="G2549">
        <v>33.049999999999997</v>
      </c>
      <c r="H2549">
        <v>0</v>
      </c>
      <c r="I2549">
        <v>0</v>
      </c>
      <c r="J2549">
        <v>0</v>
      </c>
    </row>
    <row r="2550" spans="1:10">
      <c r="A2550" s="7">
        <v>36333</v>
      </c>
      <c r="B2550" t="s">
        <v>6278</v>
      </c>
      <c r="C2550">
        <v>2</v>
      </c>
      <c r="D2550" t="s">
        <v>5287</v>
      </c>
      <c r="E2550">
        <v>0</v>
      </c>
      <c r="F2550" s="1"/>
      <c r="H2550">
        <v>0</v>
      </c>
    </row>
    <row r="2551" spans="1:10">
      <c r="A2551" s="7">
        <v>36333</v>
      </c>
      <c r="B2551" t="s">
        <v>6278</v>
      </c>
      <c r="C2551">
        <v>3</v>
      </c>
      <c r="D2551" t="s">
        <v>5287</v>
      </c>
      <c r="E2551">
        <v>99.15</v>
      </c>
      <c r="F2551" s="1"/>
      <c r="H2551">
        <v>0</v>
      </c>
    </row>
    <row r="2552" spans="1:10">
      <c r="A2552" s="7">
        <v>36340</v>
      </c>
      <c r="B2552" t="s">
        <v>6278</v>
      </c>
      <c r="C2552">
        <v>1</v>
      </c>
      <c r="D2552" t="s">
        <v>5287</v>
      </c>
      <c r="E2552">
        <v>79.650000000000006</v>
      </c>
      <c r="F2552" s="1">
        <v>45.985948940953683</v>
      </c>
      <c r="G2552">
        <v>26.55</v>
      </c>
      <c r="H2552">
        <v>0</v>
      </c>
      <c r="I2552">
        <v>0</v>
      </c>
      <c r="J2552">
        <v>0</v>
      </c>
    </row>
    <row r="2553" spans="1:10">
      <c r="A2553" s="7">
        <v>36340</v>
      </c>
      <c r="B2553" t="s">
        <v>6278</v>
      </c>
      <c r="C2553">
        <v>2</v>
      </c>
      <c r="D2553" t="s">
        <v>5287</v>
      </c>
      <c r="E2553">
        <v>0</v>
      </c>
      <c r="F2553" s="1"/>
      <c r="H2553">
        <v>0</v>
      </c>
    </row>
    <row r="2554" spans="1:10">
      <c r="A2554" s="7">
        <v>36340</v>
      </c>
      <c r="B2554" t="s">
        <v>6278</v>
      </c>
      <c r="C2554">
        <v>3</v>
      </c>
      <c r="D2554" t="s">
        <v>5287</v>
      </c>
      <c r="E2554">
        <v>0</v>
      </c>
      <c r="F2554" s="1"/>
      <c r="H2554">
        <v>0</v>
      </c>
    </row>
    <row r="2555" spans="1:10">
      <c r="A2555" s="7">
        <v>36347</v>
      </c>
      <c r="B2555" t="s">
        <v>6278</v>
      </c>
      <c r="C2555">
        <v>1</v>
      </c>
      <c r="D2555" t="s">
        <v>5287</v>
      </c>
      <c r="E2555">
        <v>0</v>
      </c>
      <c r="F2555" s="1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7">
        <v>36347</v>
      </c>
      <c r="B2556" t="s">
        <v>6278</v>
      </c>
      <c r="C2556">
        <v>2</v>
      </c>
      <c r="D2556" t="s">
        <v>5287</v>
      </c>
      <c r="E2556">
        <v>0</v>
      </c>
      <c r="F2556" s="1"/>
      <c r="H2556">
        <v>0</v>
      </c>
    </row>
    <row r="2557" spans="1:10">
      <c r="A2557" s="7">
        <v>36347</v>
      </c>
      <c r="B2557" t="s">
        <v>6278</v>
      </c>
      <c r="C2557">
        <v>3</v>
      </c>
      <c r="D2557" t="s">
        <v>5287</v>
      </c>
      <c r="E2557">
        <v>0</v>
      </c>
      <c r="F2557" s="1"/>
      <c r="H2557">
        <v>0</v>
      </c>
    </row>
    <row r="2558" spans="1:10">
      <c r="A2558" s="7">
        <v>36354</v>
      </c>
      <c r="B2558" t="s">
        <v>6278</v>
      </c>
      <c r="C2558">
        <v>1</v>
      </c>
      <c r="D2558" t="s">
        <v>5287</v>
      </c>
      <c r="E2558">
        <v>0</v>
      </c>
      <c r="F2558" s="1">
        <v>91.971897881907367</v>
      </c>
      <c r="G2558">
        <v>53.1</v>
      </c>
      <c r="H2558">
        <v>0</v>
      </c>
      <c r="I2558">
        <v>0</v>
      </c>
      <c r="J2558">
        <v>0</v>
      </c>
    </row>
    <row r="2559" spans="1:10">
      <c r="A2559" s="7">
        <v>36354</v>
      </c>
      <c r="B2559" t="s">
        <v>6278</v>
      </c>
      <c r="C2559">
        <v>2</v>
      </c>
      <c r="D2559" t="s">
        <v>5287</v>
      </c>
      <c r="E2559">
        <v>0</v>
      </c>
      <c r="F2559" s="1"/>
      <c r="H2559">
        <v>0</v>
      </c>
    </row>
    <row r="2560" spans="1:10">
      <c r="A2560" s="7">
        <v>36354</v>
      </c>
      <c r="B2560" t="s">
        <v>6278</v>
      </c>
      <c r="C2560">
        <v>3</v>
      </c>
      <c r="D2560" t="s">
        <v>5287</v>
      </c>
      <c r="E2560">
        <v>159.30000000000001</v>
      </c>
      <c r="F2560" s="1"/>
      <c r="H2560">
        <v>0</v>
      </c>
    </row>
    <row r="2561" spans="1:10">
      <c r="A2561" s="7">
        <v>36361</v>
      </c>
      <c r="B2561" t="s">
        <v>6278</v>
      </c>
      <c r="C2561">
        <v>1</v>
      </c>
      <c r="D2561" t="s">
        <v>5287</v>
      </c>
      <c r="E2561">
        <v>79.650000000000006</v>
      </c>
      <c r="F2561" s="1">
        <v>45.985948940953683</v>
      </c>
      <c r="G2561">
        <v>26.55</v>
      </c>
      <c r="H2561">
        <v>0</v>
      </c>
      <c r="I2561">
        <v>0</v>
      </c>
      <c r="J2561">
        <v>0</v>
      </c>
    </row>
    <row r="2562" spans="1:10">
      <c r="A2562" s="7">
        <v>36361</v>
      </c>
      <c r="B2562" t="s">
        <v>6278</v>
      </c>
      <c r="C2562">
        <v>2</v>
      </c>
      <c r="D2562" t="s">
        <v>5287</v>
      </c>
      <c r="E2562">
        <v>79.650000000000006</v>
      </c>
      <c r="F2562" s="1"/>
      <c r="H2562">
        <v>0</v>
      </c>
    </row>
    <row r="2563" spans="1:10">
      <c r="A2563" s="7">
        <v>36361</v>
      </c>
      <c r="B2563" t="s">
        <v>6278</v>
      </c>
      <c r="C2563">
        <v>3</v>
      </c>
      <c r="D2563" t="s">
        <v>5287</v>
      </c>
      <c r="E2563">
        <v>0</v>
      </c>
      <c r="F2563" s="1"/>
      <c r="H2563">
        <v>0</v>
      </c>
    </row>
    <row r="2564" spans="1:10">
      <c r="A2564" s="7">
        <v>36368</v>
      </c>
      <c r="B2564" t="s">
        <v>6278</v>
      </c>
      <c r="C2564">
        <v>1</v>
      </c>
      <c r="D2564" t="s">
        <v>5287</v>
      </c>
      <c r="E2564">
        <v>159.30000000000001</v>
      </c>
      <c r="F2564" s="1">
        <v>79.650000000000006</v>
      </c>
      <c r="G2564">
        <v>45.985948940953705</v>
      </c>
      <c r="H2564">
        <v>0</v>
      </c>
      <c r="I2564">
        <v>0</v>
      </c>
      <c r="J2564">
        <v>0</v>
      </c>
    </row>
    <row r="2565" spans="1:10">
      <c r="A2565" s="7">
        <v>36368</v>
      </c>
      <c r="B2565" t="s">
        <v>6278</v>
      </c>
      <c r="C2565">
        <v>2</v>
      </c>
      <c r="D2565" t="s">
        <v>5287</v>
      </c>
      <c r="E2565">
        <v>238.95</v>
      </c>
      <c r="F2565" s="1"/>
      <c r="H2565">
        <v>0</v>
      </c>
    </row>
    <row r="2566" spans="1:10">
      <c r="A2566" s="7">
        <v>36368</v>
      </c>
      <c r="B2566" t="s">
        <v>6278</v>
      </c>
      <c r="C2566">
        <v>3</v>
      </c>
      <c r="D2566" t="s">
        <v>5287</v>
      </c>
      <c r="E2566">
        <v>79.650000000000006</v>
      </c>
      <c r="F2566" s="1"/>
      <c r="H2566">
        <v>0</v>
      </c>
    </row>
    <row r="2567" spans="1:10">
      <c r="A2567" s="7">
        <v>36375</v>
      </c>
      <c r="B2567" t="s">
        <v>6278</v>
      </c>
      <c r="C2567">
        <v>1</v>
      </c>
      <c r="D2567" t="s">
        <v>5287</v>
      </c>
      <c r="E2567">
        <v>398.25</v>
      </c>
      <c r="F2567" s="1">
        <v>159.30000000000001</v>
      </c>
      <c r="G2567">
        <v>91.971897881907381</v>
      </c>
      <c r="H2567">
        <v>0</v>
      </c>
      <c r="I2567">
        <v>0</v>
      </c>
      <c r="J2567">
        <v>0</v>
      </c>
    </row>
    <row r="2568" spans="1:10">
      <c r="A2568" s="7">
        <v>36375</v>
      </c>
      <c r="B2568" t="s">
        <v>6278</v>
      </c>
      <c r="C2568">
        <v>2</v>
      </c>
      <c r="D2568" t="s">
        <v>5287</v>
      </c>
      <c r="E2568">
        <v>79.650000000000006</v>
      </c>
      <c r="F2568" s="1"/>
      <c r="H2568">
        <v>0</v>
      </c>
    </row>
    <row r="2569" spans="1:10">
      <c r="A2569" s="7">
        <v>36375</v>
      </c>
      <c r="B2569" t="s">
        <v>6278</v>
      </c>
      <c r="C2569">
        <v>3</v>
      </c>
      <c r="D2569" t="s">
        <v>5287</v>
      </c>
      <c r="E2569">
        <v>238.95</v>
      </c>
      <c r="F2569" s="1"/>
      <c r="H2569">
        <v>0</v>
      </c>
    </row>
    <row r="2570" spans="1:10">
      <c r="A2570" s="7">
        <v>36382</v>
      </c>
      <c r="B2570" t="s">
        <v>6278</v>
      </c>
      <c r="C2570">
        <v>1</v>
      </c>
      <c r="D2570" t="s">
        <v>5287</v>
      </c>
      <c r="E2570">
        <v>0</v>
      </c>
      <c r="F2570" s="1">
        <v>137.95784682286109</v>
      </c>
      <c r="G2570">
        <v>79.650000000000006</v>
      </c>
      <c r="H2570">
        <v>0</v>
      </c>
      <c r="I2570">
        <v>0</v>
      </c>
      <c r="J2570">
        <v>0</v>
      </c>
    </row>
    <row r="2571" spans="1:10">
      <c r="A2571" s="7">
        <v>36382</v>
      </c>
      <c r="B2571" t="s">
        <v>6278</v>
      </c>
      <c r="C2571">
        <v>2</v>
      </c>
      <c r="D2571" t="s">
        <v>5287</v>
      </c>
      <c r="E2571">
        <v>0</v>
      </c>
      <c r="F2571" s="1"/>
      <c r="H2571">
        <v>0</v>
      </c>
    </row>
    <row r="2572" spans="1:10">
      <c r="A2572" s="7">
        <v>36382</v>
      </c>
      <c r="B2572" t="s">
        <v>6278</v>
      </c>
      <c r="C2572">
        <v>3</v>
      </c>
      <c r="D2572" t="s">
        <v>5287</v>
      </c>
      <c r="E2572">
        <v>238.95</v>
      </c>
      <c r="F2572" s="1"/>
      <c r="H2572">
        <v>0</v>
      </c>
    </row>
    <row r="2573" spans="1:10">
      <c r="A2573" s="7">
        <v>36389</v>
      </c>
      <c r="B2573" t="s">
        <v>6278</v>
      </c>
      <c r="C2573">
        <v>1</v>
      </c>
      <c r="D2573" t="s">
        <v>5287</v>
      </c>
      <c r="E2573">
        <v>79.650000000000006</v>
      </c>
      <c r="F2573" s="1">
        <v>45.985948940953683</v>
      </c>
      <c r="G2573">
        <v>26.55</v>
      </c>
      <c r="H2573">
        <v>0</v>
      </c>
      <c r="I2573">
        <v>0</v>
      </c>
      <c r="J2573">
        <v>0</v>
      </c>
    </row>
    <row r="2574" spans="1:10">
      <c r="A2574" s="7">
        <v>36389</v>
      </c>
      <c r="B2574" t="s">
        <v>6278</v>
      </c>
      <c r="C2574">
        <v>2</v>
      </c>
      <c r="D2574" t="s">
        <v>5287</v>
      </c>
      <c r="E2574">
        <v>0</v>
      </c>
      <c r="F2574" s="1"/>
      <c r="H2574">
        <v>0</v>
      </c>
    </row>
    <row r="2575" spans="1:10">
      <c r="A2575" s="7">
        <v>36389</v>
      </c>
      <c r="B2575" t="s">
        <v>6278</v>
      </c>
      <c r="C2575">
        <v>3</v>
      </c>
      <c r="D2575" t="s">
        <v>5287</v>
      </c>
      <c r="E2575">
        <v>0</v>
      </c>
      <c r="F2575" s="1"/>
      <c r="H2575">
        <v>0</v>
      </c>
    </row>
    <row r="2576" spans="1:10">
      <c r="A2576" s="7">
        <v>36307</v>
      </c>
      <c r="B2576" t="s">
        <v>6278</v>
      </c>
      <c r="C2576">
        <v>1</v>
      </c>
      <c r="D2576" t="s">
        <v>4468</v>
      </c>
      <c r="E2576">
        <v>79.650000000000006</v>
      </c>
      <c r="F2576" s="1">
        <v>137.95784682286106</v>
      </c>
      <c r="G2576">
        <v>79.650000000000006</v>
      </c>
      <c r="H2576">
        <v>0</v>
      </c>
      <c r="I2576">
        <v>0</v>
      </c>
      <c r="J2576">
        <v>0</v>
      </c>
    </row>
    <row r="2577" spans="1:10">
      <c r="A2577" s="7">
        <v>36307</v>
      </c>
      <c r="B2577" t="s">
        <v>6278</v>
      </c>
      <c r="C2577">
        <v>2</v>
      </c>
      <c r="D2577" t="s">
        <v>4468</v>
      </c>
      <c r="E2577">
        <v>318.60000000000002</v>
      </c>
      <c r="F2577" s="1"/>
      <c r="H2577">
        <v>0</v>
      </c>
    </row>
    <row r="2578" spans="1:10">
      <c r="A2578" s="7">
        <v>36307</v>
      </c>
      <c r="B2578" t="s">
        <v>6278</v>
      </c>
      <c r="C2578">
        <v>3</v>
      </c>
      <c r="D2578" t="s">
        <v>4468</v>
      </c>
      <c r="E2578">
        <v>79.650000000000006</v>
      </c>
      <c r="F2578" s="1"/>
      <c r="H2578">
        <v>0</v>
      </c>
    </row>
    <row r="2579" spans="1:10">
      <c r="A2579" s="7">
        <v>36312</v>
      </c>
      <c r="B2579" t="s">
        <v>6278</v>
      </c>
      <c r="C2579">
        <v>1</v>
      </c>
      <c r="D2579" t="s">
        <v>4468</v>
      </c>
      <c r="E2579">
        <v>0</v>
      </c>
      <c r="F2579" s="1">
        <v>148.85026872666367</v>
      </c>
      <c r="G2579">
        <v>85.938742718287415</v>
      </c>
      <c r="H2579">
        <v>0</v>
      </c>
      <c r="I2579">
        <v>0</v>
      </c>
      <c r="J2579">
        <v>0</v>
      </c>
    </row>
    <row r="2580" spans="1:10">
      <c r="A2580" s="7">
        <v>36312</v>
      </c>
      <c r="B2580" t="s">
        <v>6278</v>
      </c>
      <c r="C2580">
        <v>2</v>
      </c>
      <c r="D2580" t="s">
        <v>4468</v>
      </c>
      <c r="E2580">
        <v>297.45</v>
      </c>
      <c r="F2580" s="1"/>
      <c r="H2580">
        <v>0</v>
      </c>
    </row>
    <row r="2581" spans="1:10">
      <c r="A2581" s="7">
        <v>36312</v>
      </c>
      <c r="B2581" t="s">
        <v>6278</v>
      </c>
      <c r="C2581">
        <v>3</v>
      </c>
      <c r="D2581" t="s">
        <v>4468</v>
      </c>
      <c r="E2581">
        <v>159.30000000000001</v>
      </c>
      <c r="F2581" s="1"/>
      <c r="H2581">
        <v>0</v>
      </c>
    </row>
    <row r="2582" spans="1:10">
      <c r="A2582" s="7">
        <v>36319</v>
      </c>
      <c r="B2582" t="s">
        <v>6278</v>
      </c>
      <c r="C2582">
        <v>1</v>
      </c>
      <c r="D2582" t="s">
        <v>4468</v>
      </c>
      <c r="E2582">
        <v>198.3</v>
      </c>
      <c r="F2582" s="1">
        <v>99.787135944469313</v>
      </c>
      <c r="G2582">
        <v>57.612129799201142</v>
      </c>
      <c r="H2582">
        <v>0</v>
      </c>
      <c r="I2582">
        <v>0</v>
      </c>
      <c r="J2582">
        <v>0</v>
      </c>
    </row>
    <row r="2583" spans="1:10">
      <c r="A2583" s="7">
        <v>36319</v>
      </c>
      <c r="B2583" t="s">
        <v>6278</v>
      </c>
      <c r="C2583">
        <v>2</v>
      </c>
      <c r="D2583" t="s">
        <v>4468</v>
      </c>
      <c r="E2583">
        <v>0</v>
      </c>
      <c r="F2583" s="1"/>
      <c r="H2583">
        <v>0</v>
      </c>
    </row>
    <row r="2584" spans="1:10">
      <c r="A2584" s="7">
        <v>36319</v>
      </c>
      <c r="B2584" t="s">
        <v>6278</v>
      </c>
      <c r="C2584">
        <v>3</v>
      </c>
      <c r="D2584" t="s">
        <v>4468</v>
      </c>
      <c r="E2584">
        <v>79.650000000000006</v>
      </c>
      <c r="F2584" s="1"/>
      <c r="H2584">
        <v>0</v>
      </c>
    </row>
    <row r="2585" spans="1:10">
      <c r="A2585" s="7">
        <v>36326</v>
      </c>
      <c r="B2585" t="s">
        <v>6278</v>
      </c>
      <c r="C2585">
        <v>1</v>
      </c>
      <c r="D2585" t="s">
        <v>4468</v>
      </c>
      <c r="E2585">
        <v>79.650000000000006</v>
      </c>
      <c r="F2585" s="1">
        <v>63.624936149280337</v>
      </c>
      <c r="G2585">
        <v>36.73387401295976</v>
      </c>
      <c r="H2585">
        <v>0</v>
      </c>
      <c r="I2585">
        <v>0</v>
      </c>
      <c r="J2585">
        <v>0</v>
      </c>
    </row>
    <row r="2586" spans="1:10">
      <c r="A2586" s="7">
        <v>36326</v>
      </c>
      <c r="B2586" t="s">
        <v>6278</v>
      </c>
      <c r="C2586">
        <v>2</v>
      </c>
      <c r="D2586" t="s">
        <v>4468</v>
      </c>
      <c r="E2586">
        <v>99.15</v>
      </c>
      <c r="F2586" s="1"/>
      <c r="H2586">
        <v>0</v>
      </c>
    </row>
    <row r="2587" spans="1:10">
      <c r="A2587" s="7">
        <v>36326</v>
      </c>
      <c r="B2587" t="s">
        <v>6278</v>
      </c>
      <c r="C2587">
        <v>3</v>
      </c>
      <c r="D2587" t="s">
        <v>4468</v>
      </c>
      <c r="E2587">
        <v>198.3</v>
      </c>
      <c r="F2587" s="1"/>
      <c r="H2587">
        <v>0</v>
      </c>
    </row>
    <row r="2588" spans="1:10">
      <c r="A2588" s="7">
        <v>36333</v>
      </c>
      <c r="B2588" t="s">
        <v>6278</v>
      </c>
      <c r="C2588">
        <v>1</v>
      </c>
      <c r="D2588" t="s">
        <v>4468</v>
      </c>
      <c r="E2588">
        <v>99.15</v>
      </c>
      <c r="F2588" s="1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7">
        <v>36333</v>
      </c>
      <c r="B2589" t="s">
        <v>6278</v>
      </c>
      <c r="C2589">
        <v>2</v>
      </c>
      <c r="D2589" t="s">
        <v>4468</v>
      </c>
      <c r="E2589">
        <v>99.15</v>
      </c>
      <c r="F2589" s="1"/>
      <c r="H2589">
        <v>0</v>
      </c>
    </row>
    <row r="2590" spans="1:10">
      <c r="A2590" s="7">
        <v>36333</v>
      </c>
      <c r="B2590" t="s">
        <v>6278</v>
      </c>
      <c r="C2590">
        <v>3</v>
      </c>
      <c r="D2590" t="s">
        <v>4468</v>
      </c>
      <c r="E2590">
        <v>99.15</v>
      </c>
      <c r="F2590" s="1"/>
      <c r="H2590">
        <v>0</v>
      </c>
    </row>
    <row r="2591" spans="1:10">
      <c r="A2591" s="7">
        <v>36340</v>
      </c>
      <c r="B2591" t="s">
        <v>6278</v>
      </c>
      <c r="C2591">
        <v>1</v>
      </c>
      <c r="D2591" t="s">
        <v>4468</v>
      </c>
      <c r="E2591">
        <v>0</v>
      </c>
      <c r="F2591" s="1">
        <v>45.985948940953683</v>
      </c>
      <c r="G2591">
        <v>26.55</v>
      </c>
      <c r="H2591">
        <v>0</v>
      </c>
      <c r="I2591">
        <v>0</v>
      </c>
      <c r="J2591">
        <v>0</v>
      </c>
    </row>
    <row r="2592" spans="1:10">
      <c r="A2592" s="7">
        <v>36340</v>
      </c>
      <c r="B2592" t="s">
        <v>6278</v>
      </c>
      <c r="C2592">
        <v>2</v>
      </c>
      <c r="D2592" t="s">
        <v>4468</v>
      </c>
      <c r="E2592">
        <v>0</v>
      </c>
      <c r="F2592" s="1"/>
      <c r="H2592">
        <v>0</v>
      </c>
    </row>
    <row r="2593" spans="1:10">
      <c r="A2593" s="7">
        <v>36340</v>
      </c>
      <c r="B2593" t="s">
        <v>6278</v>
      </c>
      <c r="C2593">
        <v>3</v>
      </c>
      <c r="D2593" t="s">
        <v>4468</v>
      </c>
      <c r="E2593">
        <v>79.650000000000006</v>
      </c>
      <c r="F2593" s="1"/>
      <c r="H2593">
        <v>0</v>
      </c>
    </row>
    <row r="2594" spans="1:10">
      <c r="A2594" s="7">
        <v>36347</v>
      </c>
      <c r="B2594" t="s">
        <v>6278</v>
      </c>
      <c r="C2594">
        <v>1</v>
      </c>
      <c r="D2594" t="s">
        <v>4468</v>
      </c>
      <c r="E2594">
        <v>99.15</v>
      </c>
      <c r="F2594" s="1">
        <v>34.727618691755985</v>
      </c>
      <c r="G2594">
        <v>20.05</v>
      </c>
      <c r="H2594">
        <v>0</v>
      </c>
      <c r="I2594">
        <v>0</v>
      </c>
      <c r="J2594">
        <v>0</v>
      </c>
    </row>
    <row r="2595" spans="1:10">
      <c r="A2595" s="7">
        <v>36347</v>
      </c>
      <c r="B2595" t="s">
        <v>6278</v>
      </c>
      <c r="C2595">
        <v>2</v>
      </c>
      <c r="D2595" t="s">
        <v>4468</v>
      </c>
      <c r="E2595">
        <v>99.15</v>
      </c>
      <c r="F2595" s="1"/>
      <c r="H2595">
        <v>0</v>
      </c>
    </row>
    <row r="2596" spans="1:10">
      <c r="A2596" s="7">
        <v>36347</v>
      </c>
      <c r="B2596" t="s">
        <v>6278</v>
      </c>
      <c r="C2596">
        <v>3</v>
      </c>
      <c r="D2596" t="s">
        <v>4468</v>
      </c>
      <c r="E2596">
        <v>159.30000000000001</v>
      </c>
      <c r="F2596" s="1"/>
      <c r="H2596">
        <v>0</v>
      </c>
    </row>
    <row r="2597" spans="1:10">
      <c r="A2597" s="7">
        <v>36354</v>
      </c>
      <c r="B2597" t="s">
        <v>6278</v>
      </c>
      <c r="C2597">
        <v>1</v>
      </c>
      <c r="D2597" t="s">
        <v>4468</v>
      </c>
      <c r="E2597">
        <v>79.650000000000006</v>
      </c>
      <c r="F2597" s="1">
        <v>45.985948940953683</v>
      </c>
      <c r="G2597">
        <v>26.55</v>
      </c>
      <c r="H2597">
        <v>0</v>
      </c>
      <c r="I2597">
        <v>0</v>
      </c>
      <c r="J2597">
        <v>0</v>
      </c>
    </row>
    <row r="2598" spans="1:10">
      <c r="A2598" s="7">
        <v>36354</v>
      </c>
      <c r="B2598" t="s">
        <v>6278</v>
      </c>
      <c r="C2598">
        <v>2</v>
      </c>
      <c r="D2598" t="s">
        <v>4468</v>
      </c>
      <c r="E2598">
        <v>0</v>
      </c>
      <c r="F2598" s="1"/>
      <c r="H2598">
        <v>0</v>
      </c>
    </row>
    <row r="2599" spans="1:10">
      <c r="A2599" s="7">
        <v>36354</v>
      </c>
      <c r="B2599" t="s">
        <v>6278</v>
      </c>
      <c r="C2599">
        <v>3</v>
      </c>
      <c r="D2599" t="s">
        <v>4468</v>
      </c>
      <c r="E2599">
        <v>79.650000000000006</v>
      </c>
      <c r="F2599" s="1"/>
      <c r="H2599">
        <v>0</v>
      </c>
    </row>
    <row r="2600" spans="1:10">
      <c r="A2600" s="7">
        <v>36361</v>
      </c>
      <c r="B2600" t="s">
        <v>6278</v>
      </c>
      <c r="C2600">
        <v>1</v>
      </c>
      <c r="D2600" t="s">
        <v>4468</v>
      </c>
      <c r="E2600">
        <v>0</v>
      </c>
      <c r="F2600" s="1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7">
        <v>36361</v>
      </c>
      <c r="B2601" t="s">
        <v>6278</v>
      </c>
      <c r="C2601">
        <v>2</v>
      </c>
      <c r="D2601" t="s">
        <v>4468</v>
      </c>
      <c r="E2601">
        <v>0</v>
      </c>
      <c r="F2601" s="1"/>
      <c r="H2601">
        <v>0</v>
      </c>
    </row>
    <row r="2602" spans="1:10">
      <c r="A2602" s="7">
        <v>36361</v>
      </c>
      <c r="B2602" t="s">
        <v>6278</v>
      </c>
      <c r="C2602">
        <v>3</v>
      </c>
      <c r="D2602" t="s">
        <v>4468</v>
      </c>
      <c r="E2602">
        <v>0</v>
      </c>
      <c r="F2602" s="1"/>
      <c r="H2602">
        <v>0</v>
      </c>
    </row>
    <row r="2603" spans="1:10">
      <c r="A2603" s="7">
        <v>36368</v>
      </c>
      <c r="B2603" t="s">
        <v>6278</v>
      </c>
      <c r="C2603">
        <v>1</v>
      </c>
      <c r="D2603" t="s">
        <v>4468</v>
      </c>
      <c r="E2603">
        <v>79.650000000000006</v>
      </c>
      <c r="F2603" s="1">
        <v>159.30000000000001</v>
      </c>
      <c r="G2603">
        <v>91.971897881907381</v>
      </c>
      <c r="H2603">
        <v>0</v>
      </c>
      <c r="I2603">
        <v>0</v>
      </c>
      <c r="J2603">
        <v>0</v>
      </c>
    </row>
    <row r="2604" spans="1:10">
      <c r="A2604" s="7">
        <v>36368</v>
      </c>
      <c r="B2604" t="s">
        <v>6278</v>
      </c>
      <c r="C2604">
        <v>2</v>
      </c>
      <c r="D2604" t="s">
        <v>4468</v>
      </c>
      <c r="E2604">
        <v>398.25</v>
      </c>
      <c r="F2604" s="1"/>
      <c r="H2604">
        <v>0</v>
      </c>
    </row>
    <row r="2605" spans="1:10">
      <c r="A2605" s="7">
        <v>36368</v>
      </c>
      <c r="B2605" t="s">
        <v>6278</v>
      </c>
      <c r="C2605">
        <v>3</v>
      </c>
      <c r="D2605" t="s">
        <v>4468</v>
      </c>
      <c r="E2605">
        <v>238.95</v>
      </c>
      <c r="F2605" s="1"/>
      <c r="H2605">
        <v>0</v>
      </c>
    </row>
    <row r="2606" spans="1:10">
      <c r="A2606" s="7">
        <v>36375</v>
      </c>
      <c r="B2606" t="s">
        <v>6278</v>
      </c>
      <c r="C2606">
        <v>1</v>
      </c>
      <c r="D2606" t="s">
        <v>4468</v>
      </c>
      <c r="E2606">
        <v>557.54999999999995</v>
      </c>
      <c r="F2606" s="1">
        <v>165.8046968574775</v>
      </c>
      <c r="G2606">
        <v>95.727386363568939</v>
      </c>
      <c r="H2606">
        <v>0</v>
      </c>
      <c r="I2606">
        <v>0</v>
      </c>
      <c r="J2606">
        <v>0</v>
      </c>
    </row>
    <row r="2607" spans="1:10">
      <c r="A2607" s="7">
        <v>36375</v>
      </c>
      <c r="B2607" t="s">
        <v>6278</v>
      </c>
      <c r="C2607">
        <v>2</v>
      </c>
      <c r="D2607" t="s">
        <v>4468</v>
      </c>
      <c r="E2607">
        <v>477.9</v>
      </c>
      <c r="F2607" s="1"/>
      <c r="H2607">
        <v>0</v>
      </c>
    </row>
    <row r="2608" spans="1:10">
      <c r="A2608" s="7">
        <v>36375</v>
      </c>
      <c r="B2608" t="s">
        <v>6278</v>
      </c>
      <c r="C2608">
        <v>3</v>
      </c>
      <c r="D2608" t="s">
        <v>4468</v>
      </c>
      <c r="E2608">
        <v>238.95</v>
      </c>
      <c r="F2608" s="1"/>
      <c r="H2608">
        <v>0</v>
      </c>
    </row>
    <row r="2609" spans="1:10">
      <c r="A2609" s="7">
        <v>36382</v>
      </c>
      <c r="B2609" t="s">
        <v>6278</v>
      </c>
      <c r="C2609">
        <v>1</v>
      </c>
      <c r="D2609" t="s">
        <v>4468</v>
      </c>
      <c r="E2609">
        <v>99.15</v>
      </c>
      <c r="F2609" s="1">
        <v>113.3966600037232</v>
      </c>
      <c r="G2609">
        <v>65.469592178354063</v>
      </c>
      <c r="H2609">
        <v>0</v>
      </c>
      <c r="I2609">
        <v>0</v>
      </c>
      <c r="J2609">
        <v>0</v>
      </c>
    </row>
    <row r="2610" spans="1:10">
      <c r="A2610" s="7">
        <v>36382</v>
      </c>
      <c r="B2610" t="s">
        <v>6278</v>
      </c>
      <c r="C2610">
        <v>2</v>
      </c>
      <c r="D2610" t="s">
        <v>4468</v>
      </c>
      <c r="E2610">
        <v>159.30000000000001</v>
      </c>
      <c r="F2610" s="1"/>
      <c r="H2610">
        <v>0</v>
      </c>
    </row>
    <row r="2611" spans="1:10">
      <c r="A2611" s="7">
        <v>36382</v>
      </c>
      <c r="B2611" t="s">
        <v>6278</v>
      </c>
      <c r="C2611">
        <v>3</v>
      </c>
      <c r="D2611" t="s">
        <v>4468</v>
      </c>
      <c r="E2611">
        <v>318.60000000000002</v>
      </c>
      <c r="F2611" s="1"/>
      <c r="H2611">
        <v>0</v>
      </c>
    </row>
    <row r="2612" spans="1:10">
      <c r="A2612" s="7">
        <v>36389</v>
      </c>
      <c r="B2612" t="s">
        <v>6278</v>
      </c>
      <c r="C2612">
        <v>1</v>
      </c>
      <c r="D2612" t="s">
        <v>4468</v>
      </c>
      <c r="E2612">
        <v>0</v>
      </c>
      <c r="F2612" s="1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7">
        <v>36389</v>
      </c>
      <c r="B2613" t="s">
        <v>6278</v>
      </c>
      <c r="C2613">
        <v>2</v>
      </c>
      <c r="D2613" t="s">
        <v>4468</v>
      </c>
      <c r="E2613">
        <v>0</v>
      </c>
      <c r="F2613" s="1"/>
      <c r="H2613">
        <v>0</v>
      </c>
    </row>
    <row r="2614" spans="1:10">
      <c r="A2614" s="7">
        <v>36389</v>
      </c>
      <c r="B2614" t="s">
        <v>6278</v>
      </c>
      <c r="C2614">
        <v>3</v>
      </c>
      <c r="D2614" t="s">
        <v>4468</v>
      </c>
      <c r="E2614">
        <v>0</v>
      </c>
      <c r="F2614" s="1"/>
      <c r="H2614">
        <v>0</v>
      </c>
    </row>
    <row r="2615" spans="1:10">
      <c r="A2615" s="7">
        <v>36307</v>
      </c>
      <c r="B2615" t="s">
        <v>6278</v>
      </c>
      <c r="C2615">
        <v>1</v>
      </c>
      <c r="D2615" t="s">
        <v>5423</v>
      </c>
      <c r="E2615">
        <v>2309.85</v>
      </c>
      <c r="F2615" s="1">
        <v>880.96404722326758</v>
      </c>
      <c r="G2615">
        <v>508.62482981073578</v>
      </c>
      <c r="H2615">
        <v>243931709.25</v>
      </c>
      <c r="I2615">
        <v>93034208.207013205</v>
      </c>
      <c r="J2615">
        <v>53713325.152162768</v>
      </c>
    </row>
    <row r="2616" spans="1:10">
      <c r="A2616" s="7">
        <v>36307</v>
      </c>
      <c r="B2616" t="s">
        <v>6278</v>
      </c>
      <c r="C2616">
        <v>2</v>
      </c>
      <c r="D2616" t="s">
        <v>5423</v>
      </c>
      <c r="E2616">
        <v>1593</v>
      </c>
      <c r="F2616" s="1"/>
      <c r="H2616">
        <v>168228765</v>
      </c>
    </row>
    <row r="2617" spans="1:10">
      <c r="A2617" s="7">
        <v>36307</v>
      </c>
      <c r="B2617" t="s">
        <v>6278</v>
      </c>
      <c r="C2617">
        <v>3</v>
      </c>
      <c r="D2617" t="s">
        <v>5423</v>
      </c>
      <c r="E2617">
        <v>3345.3</v>
      </c>
      <c r="F2617" s="1"/>
      <c r="H2617">
        <v>353280406.5</v>
      </c>
    </row>
    <row r="2618" spans="1:10">
      <c r="A2618" s="7">
        <v>36312</v>
      </c>
      <c r="B2618" t="s">
        <v>6278</v>
      </c>
      <c r="C2618">
        <v>1</v>
      </c>
      <c r="D2618" t="s">
        <v>5423</v>
      </c>
      <c r="E2618">
        <v>694.05</v>
      </c>
      <c r="F2618" s="1">
        <v>303.96456619152173</v>
      </c>
      <c r="G2618">
        <v>175.49402411478289</v>
      </c>
      <c r="H2618">
        <v>73295150.25</v>
      </c>
      <c r="I2618">
        <v>32100178.012655653</v>
      </c>
      <c r="J2618">
        <v>18533046.416641649</v>
      </c>
    </row>
    <row r="2619" spans="1:10">
      <c r="A2619" s="7">
        <v>36312</v>
      </c>
      <c r="B2619" t="s">
        <v>6278</v>
      </c>
      <c r="C2619">
        <v>2</v>
      </c>
      <c r="D2619" t="s">
        <v>5423</v>
      </c>
      <c r="E2619">
        <v>1189.8</v>
      </c>
      <c r="F2619" s="1"/>
      <c r="H2619">
        <v>125648829</v>
      </c>
    </row>
    <row r="2620" spans="1:10">
      <c r="A2620" s="7">
        <v>36312</v>
      </c>
      <c r="B2620" t="s">
        <v>6278</v>
      </c>
      <c r="C2620">
        <v>3</v>
      </c>
      <c r="D2620" t="s">
        <v>5423</v>
      </c>
      <c r="E2620">
        <v>637.20000000000005</v>
      </c>
      <c r="F2620" s="1"/>
      <c r="H2620">
        <v>67291506</v>
      </c>
    </row>
    <row r="2621" spans="1:10">
      <c r="A2621" s="7">
        <v>36319</v>
      </c>
      <c r="B2621" t="s">
        <v>6278</v>
      </c>
      <c r="C2621">
        <v>1</v>
      </c>
      <c r="D2621" t="s">
        <v>5423</v>
      </c>
      <c r="E2621">
        <v>1784.7</v>
      </c>
      <c r="F2621" s="1">
        <v>753.79264555977204</v>
      </c>
      <c r="G2621">
        <v>435.20238682709459</v>
      </c>
      <c r="H2621">
        <v>188473243.5</v>
      </c>
      <c r="I2621">
        <v>79604272.334339738</v>
      </c>
      <c r="J2621">
        <v>45959548.060875326</v>
      </c>
    </row>
    <row r="2622" spans="1:10">
      <c r="A2622" s="7">
        <v>36319</v>
      </c>
      <c r="B2622" t="s">
        <v>6278</v>
      </c>
      <c r="C2622">
        <v>2</v>
      </c>
      <c r="D2622" t="s">
        <v>5423</v>
      </c>
      <c r="E2622">
        <v>3073.65</v>
      </c>
      <c r="F2622" s="1"/>
      <c r="H2622">
        <v>324592808.25000006</v>
      </c>
    </row>
    <row r="2623" spans="1:10">
      <c r="A2623" s="7">
        <v>36319</v>
      </c>
      <c r="B2623" t="s">
        <v>6278</v>
      </c>
      <c r="C2623">
        <v>3</v>
      </c>
      <c r="D2623" t="s">
        <v>5423</v>
      </c>
      <c r="E2623">
        <v>3106.35</v>
      </c>
      <c r="F2623" s="1"/>
      <c r="H2623">
        <v>328046091.75</v>
      </c>
    </row>
    <row r="2624" spans="1:10">
      <c r="A2624" s="7">
        <v>36326</v>
      </c>
      <c r="B2624" t="s">
        <v>6278</v>
      </c>
      <c r="C2624">
        <v>1</v>
      </c>
      <c r="D2624" t="s">
        <v>5423</v>
      </c>
      <c r="E2624">
        <v>637.20000000000005</v>
      </c>
      <c r="F2624" s="1">
        <v>214.45805533949991</v>
      </c>
      <c r="G2624">
        <v>123.81741598014393</v>
      </c>
      <c r="H2624">
        <v>67291506</v>
      </c>
      <c r="I2624">
        <v>22647842.934127886</v>
      </c>
      <c r="J2624">
        <v>13075738.214583099</v>
      </c>
    </row>
    <row r="2625" spans="1:10">
      <c r="A2625" s="7">
        <v>36326</v>
      </c>
      <c r="B2625" t="s">
        <v>6278</v>
      </c>
      <c r="C2625">
        <v>2</v>
      </c>
      <c r="D2625" t="s">
        <v>5423</v>
      </c>
      <c r="E2625">
        <v>694.05</v>
      </c>
      <c r="F2625" s="1"/>
      <c r="H2625">
        <v>73295150.25</v>
      </c>
    </row>
    <row r="2626" spans="1:10">
      <c r="A2626" s="7">
        <v>36326</v>
      </c>
      <c r="B2626" t="s">
        <v>6278</v>
      </c>
      <c r="C2626">
        <v>3</v>
      </c>
      <c r="D2626" t="s">
        <v>5423</v>
      </c>
      <c r="E2626">
        <v>297.45</v>
      </c>
      <c r="F2626" s="1"/>
      <c r="H2626">
        <v>31412207.25</v>
      </c>
    </row>
    <row r="2627" spans="1:10">
      <c r="A2627" s="7">
        <v>36333</v>
      </c>
      <c r="B2627" t="s">
        <v>6278</v>
      </c>
      <c r="C2627">
        <v>1</v>
      </c>
      <c r="D2627" t="s">
        <v>5423</v>
      </c>
      <c r="E2627">
        <v>1983</v>
      </c>
      <c r="F2627" s="1">
        <v>524.65248498410824</v>
      </c>
      <c r="G2627">
        <v>302.90825343658099</v>
      </c>
      <c r="H2627">
        <v>209414715</v>
      </c>
      <c r="I2627">
        <v>55405925.676746756</v>
      </c>
      <c r="J2627">
        <v>31988626.10417014</v>
      </c>
    </row>
    <row r="2628" spans="1:10">
      <c r="A2628" s="7">
        <v>36333</v>
      </c>
      <c r="B2628" t="s">
        <v>6278</v>
      </c>
      <c r="C2628">
        <v>2</v>
      </c>
      <c r="D2628" t="s">
        <v>5423</v>
      </c>
      <c r="E2628">
        <v>1189.8</v>
      </c>
      <c r="F2628" s="1"/>
      <c r="H2628">
        <v>125648829</v>
      </c>
    </row>
    <row r="2629" spans="1:10">
      <c r="A2629" s="7">
        <v>36333</v>
      </c>
      <c r="B2629" t="s">
        <v>6278</v>
      </c>
      <c r="C2629">
        <v>3</v>
      </c>
      <c r="D2629" t="s">
        <v>5423</v>
      </c>
      <c r="E2629">
        <v>991.5</v>
      </c>
      <c r="F2629" s="1"/>
      <c r="H2629">
        <v>104707357.5</v>
      </c>
    </row>
    <row r="2630" spans="1:10">
      <c r="A2630" s="7">
        <v>36340</v>
      </c>
      <c r="B2630" t="s">
        <v>6278</v>
      </c>
      <c r="C2630">
        <v>1</v>
      </c>
      <c r="D2630" t="s">
        <v>5423</v>
      </c>
      <c r="E2630">
        <v>955.8</v>
      </c>
      <c r="F2630" s="1">
        <v>243.33476940215522</v>
      </c>
      <c r="G2630">
        <v>140.48939461752983</v>
      </c>
      <c r="H2630">
        <v>100937259</v>
      </c>
      <c r="I2630">
        <v>25697368.322714597</v>
      </c>
      <c r="J2630">
        <v>14836382.518584235</v>
      </c>
    </row>
    <row r="2631" spans="1:10">
      <c r="A2631" s="7">
        <v>36340</v>
      </c>
      <c r="B2631" t="s">
        <v>6278</v>
      </c>
      <c r="C2631">
        <v>2</v>
      </c>
      <c r="D2631" t="s">
        <v>5423</v>
      </c>
      <c r="E2631">
        <v>1115.0999999999999</v>
      </c>
      <c r="F2631" s="1"/>
      <c r="H2631">
        <v>117760135.50000001</v>
      </c>
    </row>
    <row r="2632" spans="1:10">
      <c r="A2632" s="7">
        <v>36340</v>
      </c>
      <c r="B2632" t="s">
        <v>6278</v>
      </c>
      <c r="C2632">
        <v>3</v>
      </c>
      <c r="D2632" t="s">
        <v>5423</v>
      </c>
      <c r="E2632">
        <v>637.20000000000005</v>
      </c>
      <c r="F2632" s="1"/>
      <c r="H2632">
        <v>67291506</v>
      </c>
    </row>
    <row r="2633" spans="1:10">
      <c r="A2633" s="7">
        <v>36347</v>
      </c>
      <c r="B2633" t="s">
        <v>6278</v>
      </c>
      <c r="C2633">
        <v>1</v>
      </c>
      <c r="D2633" t="s">
        <v>5423</v>
      </c>
      <c r="E2633">
        <v>1883.85</v>
      </c>
      <c r="F2633" s="1">
        <v>954.39269040578893</v>
      </c>
      <c r="G2633">
        <v>551.01887671839347</v>
      </c>
      <c r="H2633">
        <v>198943979.25</v>
      </c>
      <c r="I2633">
        <v>100788640.07030334</v>
      </c>
      <c r="J2633">
        <v>58190348.475845933</v>
      </c>
    </row>
    <row r="2634" spans="1:10">
      <c r="A2634" s="7">
        <v>36347</v>
      </c>
      <c r="B2634" t="s">
        <v>6278</v>
      </c>
      <c r="C2634">
        <v>2</v>
      </c>
      <c r="D2634" t="s">
        <v>5423</v>
      </c>
      <c r="E2634">
        <v>1983</v>
      </c>
      <c r="F2634" s="1"/>
      <c r="H2634">
        <v>209414715</v>
      </c>
    </row>
    <row r="2635" spans="1:10">
      <c r="A2635" s="7">
        <v>36347</v>
      </c>
      <c r="B2635" t="s">
        <v>6278</v>
      </c>
      <c r="C2635">
        <v>3</v>
      </c>
      <c r="D2635" t="s">
        <v>5423</v>
      </c>
      <c r="E2635">
        <v>3584.25</v>
      </c>
      <c r="F2635" s="1"/>
      <c r="H2635">
        <v>378514721.25</v>
      </c>
    </row>
    <row r="2636" spans="1:10">
      <c r="A2636" s="7">
        <v>36354</v>
      </c>
      <c r="B2636" t="s">
        <v>6278</v>
      </c>
      <c r="C2636">
        <v>1</v>
      </c>
      <c r="D2636" t="s">
        <v>5423</v>
      </c>
      <c r="E2636">
        <v>2389.5</v>
      </c>
      <c r="F2636" s="1">
        <v>1300.4363392723226</v>
      </c>
      <c r="G2636">
        <v>750.80727054284694</v>
      </c>
      <c r="H2636">
        <v>252343147.5</v>
      </c>
      <c r="I2636">
        <v>137332579.60885367</v>
      </c>
      <c r="J2636">
        <v>79289001.805677384</v>
      </c>
    </row>
    <row r="2637" spans="1:10">
      <c r="A2637" s="7">
        <v>36354</v>
      </c>
      <c r="B2637" t="s">
        <v>6278</v>
      </c>
      <c r="C2637">
        <v>2</v>
      </c>
      <c r="D2637" t="s">
        <v>5423</v>
      </c>
      <c r="E2637">
        <v>3866.85</v>
      </c>
      <c r="F2637" s="1"/>
      <c r="H2637">
        <v>408358694.25</v>
      </c>
    </row>
    <row r="2638" spans="1:10">
      <c r="A2638" s="7">
        <v>36354</v>
      </c>
      <c r="B2638" t="s">
        <v>6278</v>
      </c>
      <c r="C2638">
        <v>3</v>
      </c>
      <c r="D2638" t="s">
        <v>5423</v>
      </c>
      <c r="E2638">
        <v>1274.4000000000001</v>
      </c>
      <c r="F2638" s="1"/>
      <c r="H2638">
        <v>134583012</v>
      </c>
    </row>
    <row r="2639" spans="1:10">
      <c r="A2639" s="7">
        <v>36361</v>
      </c>
      <c r="B2639" t="s">
        <v>6278</v>
      </c>
      <c r="C2639">
        <v>1</v>
      </c>
      <c r="D2639" t="s">
        <v>5423</v>
      </c>
      <c r="E2639">
        <v>1911.6</v>
      </c>
      <c r="F2639" s="1">
        <v>287.18215909070682</v>
      </c>
      <c r="G2639">
        <v>165.80469685747752</v>
      </c>
      <c r="H2639">
        <v>201874518</v>
      </c>
      <c r="I2639">
        <v>30327871.910774086</v>
      </c>
      <c r="J2639">
        <v>17509805.01163391</v>
      </c>
    </row>
    <row r="2640" spans="1:10">
      <c r="A2640" s="7">
        <v>36361</v>
      </c>
      <c r="B2640" t="s">
        <v>6278</v>
      </c>
      <c r="C2640">
        <v>2</v>
      </c>
      <c r="D2640" t="s">
        <v>5423</v>
      </c>
      <c r="E2640">
        <v>1354.05</v>
      </c>
      <c r="F2640" s="1"/>
      <c r="H2640">
        <v>142994450.25</v>
      </c>
    </row>
    <row r="2641" spans="1:10">
      <c r="A2641" s="7">
        <v>36361</v>
      </c>
      <c r="B2641" t="s">
        <v>6278</v>
      </c>
      <c r="C2641">
        <v>3</v>
      </c>
      <c r="D2641" t="s">
        <v>5423</v>
      </c>
      <c r="E2641">
        <v>1752.3</v>
      </c>
      <c r="F2641" s="1"/>
      <c r="H2641">
        <v>185051641.5</v>
      </c>
    </row>
    <row r="2642" spans="1:10">
      <c r="A2642" s="7">
        <v>36368</v>
      </c>
      <c r="B2642" t="s">
        <v>6278</v>
      </c>
      <c r="C2642">
        <v>1</v>
      </c>
      <c r="D2642" t="s">
        <v>5423</v>
      </c>
      <c r="E2642">
        <v>0</v>
      </c>
      <c r="F2642" s="1">
        <v>256.03892770436295</v>
      </c>
      <c r="G2642">
        <v>147.8241438331371</v>
      </c>
      <c r="H2642">
        <v>0</v>
      </c>
      <c r="I2642">
        <v>27038990.960219249</v>
      </c>
      <c r="J2642">
        <v>15610968.709498443</v>
      </c>
    </row>
    <row r="2643" spans="1:10">
      <c r="A2643" s="7">
        <v>36368</v>
      </c>
      <c r="B2643" t="s">
        <v>6278</v>
      </c>
      <c r="C2643">
        <v>2</v>
      </c>
      <c r="D2643" t="s">
        <v>5423</v>
      </c>
      <c r="E2643">
        <v>477.9</v>
      </c>
      <c r="F2643" s="1"/>
      <c r="H2643">
        <v>50468629.5</v>
      </c>
    </row>
    <row r="2644" spans="1:10">
      <c r="A2644" s="7">
        <v>36368</v>
      </c>
      <c r="B2644" t="s">
        <v>6278</v>
      </c>
      <c r="C2644">
        <v>3</v>
      </c>
      <c r="D2644" t="s">
        <v>5423</v>
      </c>
      <c r="E2644">
        <v>79.650000000000006</v>
      </c>
      <c r="F2644" s="1"/>
      <c r="H2644">
        <v>8411438.25</v>
      </c>
    </row>
    <row r="2645" spans="1:10">
      <c r="A2645" s="7">
        <v>36375</v>
      </c>
      <c r="B2645" t="s">
        <v>6278</v>
      </c>
      <c r="C2645">
        <v>1</v>
      </c>
      <c r="D2645" t="s">
        <v>5423</v>
      </c>
      <c r="E2645">
        <v>0</v>
      </c>
      <c r="F2645" s="1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7">
        <v>36375</v>
      </c>
      <c r="B2646" t="s">
        <v>6278</v>
      </c>
      <c r="C2646">
        <v>2</v>
      </c>
      <c r="D2646" t="s">
        <v>5423</v>
      </c>
      <c r="E2646">
        <v>0</v>
      </c>
      <c r="F2646" s="1"/>
      <c r="H2646">
        <v>0</v>
      </c>
    </row>
    <row r="2647" spans="1:10">
      <c r="A2647" s="7">
        <v>36375</v>
      </c>
      <c r="B2647" t="s">
        <v>6278</v>
      </c>
      <c r="C2647">
        <v>3</v>
      </c>
      <c r="D2647" t="s">
        <v>5423</v>
      </c>
      <c r="E2647">
        <v>0</v>
      </c>
      <c r="F2647" s="1"/>
      <c r="H2647">
        <v>0</v>
      </c>
    </row>
    <row r="2648" spans="1:10">
      <c r="A2648" s="7">
        <v>36382</v>
      </c>
      <c r="B2648" t="s">
        <v>6278</v>
      </c>
      <c r="C2648">
        <v>1</v>
      </c>
      <c r="D2648" t="s">
        <v>5423</v>
      </c>
      <c r="E2648">
        <v>0</v>
      </c>
      <c r="F2648" s="1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7">
        <v>36382</v>
      </c>
      <c r="B2649" t="s">
        <v>6278</v>
      </c>
      <c r="C2649">
        <v>2</v>
      </c>
      <c r="D2649" t="s">
        <v>5423</v>
      </c>
      <c r="E2649">
        <v>0</v>
      </c>
      <c r="F2649" s="1"/>
      <c r="H2649">
        <v>0</v>
      </c>
    </row>
    <row r="2650" spans="1:10">
      <c r="A2650" s="7">
        <v>36382</v>
      </c>
      <c r="B2650" t="s">
        <v>6278</v>
      </c>
      <c r="C2650">
        <v>3</v>
      </c>
      <c r="D2650" t="s">
        <v>5423</v>
      </c>
      <c r="E2650">
        <v>0</v>
      </c>
      <c r="F2650" s="1"/>
      <c r="H2650">
        <v>0</v>
      </c>
    </row>
    <row r="2651" spans="1:10">
      <c r="A2651" s="7">
        <v>36389</v>
      </c>
      <c r="B2651" t="s">
        <v>6278</v>
      </c>
      <c r="C2651">
        <v>1</v>
      </c>
      <c r="D2651" t="s">
        <v>5423</v>
      </c>
      <c r="E2651">
        <v>0</v>
      </c>
      <c r="F2651" s="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 s="7">
        <v>36389</v>
      </c>
      <c r="B2652" t="s">
        <v>6278</v>
      </c>
      <c r="C2652">
        <v>2</v>
      </c>
      <c r="D2652" t="s">
        <v>5423</v>
      </c>
      <c r="E2652">
        <v>0</v>
      </c>
      <c r="F2652" s="1"/>
      <c r="H2652">
        <v>0</v>
      </c>
    </row>
    <row r="2653" spans="1:10">
      <c r="A2653" s="7">
        <v>36389</v>
      </c>
      <c r="B2653" t="s">
        <v>6278</v>
      </c>
      <c r="C2653">
        <v>3</v>
      </c>
      <c r="D2653" t="s">
        <v>5423</v>
      </c>
      <c r="E2653">
        <v>0</v>
      </c>
      <c r="F2653" s="1"/>
      <c r="H2653">
        <v>0</v>
      </c>
    </row>
    <row r="2654" spans="1:10">
      <c r="A2654" s="7">
        <v>36307</v>
      </c>
      <c r="B2654" t="s">
        <v>6278</v>
      </c>
      <c r="C2654">
        <v>1</v>
      </c>
      <c r="D2654" t="s">
        <v>6856</v>
      </c>
      <c r="E2654">
        <v>41816.25</v>
      </c>
      <c r="F2654" s="1">
        <v>5222.9997846065435</v>
      </c>
      <c r="G2654">
        <v>3015.5003316199454</v>
      </c>
      <c r="H2654">
        <v>0</v>
      </c>
      <c r="I2654">
        <v>0</v>
      </c>
      <c r="J2654">
        <v>0</v>
      </c>
    </row>
    <row r="2655" spans="1:10">
      <c r="A2655" s="7">
        <v>36307</v>
      </c>
      <c r="B2655" t="s">
        <v>6278</v>
      </c>
      <c r="C2655">
        <v>2</v>
      </c>
      <c r="D2655" t="s">
        <v>6856</v>
      </c>
      <c r="E2655">
        <v>31461.75</v>
      </c>
      <c r="F2655" s="1"/>
      <c r="H2655">
        <v>0</v>
      </c>
    </row>
    <row r="2656" spans="1:10">
      <c r="A2656" s="7">
        <v>36307</v>
      </c>
      <c r="B2656" t="s">
        <v>6278</v>
      </c>
      <c r="C2656">
        <v>3</v>
      </c>
      <c r="D2656" t="s">
        <v>6856</v>
      </c>
      <c r="E2656">
        <v>35444.25</v>
      </c>
      <c r="F2656" s="1"/>
      <c r="H2656">
        <v>0</v>
      </c>
    </row>
    <row r="2657" spans="1:10">
      <c r="A2657" s="7">
        <v>36312</v>
      </c>
      <c r="B2657" t="s">
        <v>6278</v>
      </c>
      <c r="C2657">
        <v>1</v>
      </c>
      <c r="D2657" t="s">
        <v>6856</v>
      </c>
      <c r="E2657">
        <v>30141.599999999999</v>
      </c>
      <c r="F2657" s="1">
        <v>5354.9506349265248</v>
      </c>
      <c r="G2657">
        <v>3091.6821905719867</v>
      </c>
      <c r="H2657">
        <v>0</v>
      </c>
      <c r="I2657">
        <v>0</v>
      </c>
      <c r="J2657">
        <v>0</v>
      </c>
    </row>
    <row r="2658" spans="1:10">
      <c r="A2658" s="7">
        <v>36312</v>
      </c>
      <c r="B2658" t="s">
        <v>6278</v>
      </c>
      <c r="C2658">
        <v>2</v>
      </c>
      <c r="D2658" t="s">
        <v>6856</v>
      </c>
      <c r="E2658">
        <v>25977.3</v>
      </c>
      <c r="F2658" s="1"/>
      <c r="H2658">
        <v>0</v>
      </c>
    </row>
    <row r="2659" spans="1:10">
      <c r="A2659" s="7">
        <v>36312</v>
      </c>
      <c r="B2659" t="s">
        <v>6278</v>
      </c>
      <c r="C2659">
        <v>3</v>
      </c>
      <c r="D2659" t="s">
        <v>6856</v>
      </c>
      <c r="E2659">
        <v>19514.25</v>
      </c>
      <c r="F2659" s="1"/>
      <c r="H2659">
        <v>0</v>
      </c>
    </row>
    <row r="2660" spans="1:10">
      <c r="A2660" s="7">
        <v>36319</v>
      </c>
      <c r="B2660" t="s">
        <v>6278</v>
      </c>
      <c r="C2660">
        <v>1</v>
      </c>
      <c r="D2660" t="s">
        <v>6856</v>
      </c>
      <c r="E2660">
        <v>9518.4</v>
      </c>
      <c r="F2660" s="1">
        <v>5835.2034662469096</v>
      </c>
      <c r="G2660">
        <v>3368.9562920138906</v>
      </c>
      <c r="H2660">
        <v>0</v>
      </c>
      <c r="I2660">
        <v>0</v>
      </c>
      <c r="J2660">
        <v>0</v>
      </c>
    </row>
    <row r="2661" spans="1:10">
      <c r="A2661" s="7">
        <v>36319</v>
      </c>
      <c r="B2661" t="s">
        <v>6278</v>
      </c>
      <c r="C2661">
        <v>2</v>
      </c>
      <c r="D2661" t="s">
        <v>6856</v>
      </c>
      <c r="E2661">
        <v>15169.95</v>
      </c>
      <c r="F2661" s="1"/>
      <c r="H2661">
        <v>0</v>
      </c>
    </row>
    <row r="2662" spans="1:10">
      <c r="A2662" s="7">
        <v>36319</v>
      </c>
      <c r="B2662" t="s">
        <v>6278</v>
      </c>
      <c r="C2662">
        <v>3</v>
      </c>
      <c r="D2662" t="s">
        <v>6856</v>
      </c>
      <c r="E2662">
        <v>21186.9</v>
      </c>
      <c r="F2662" s="1"/>
      <c r="H2662">
        <v>0</v>
      </c>
    </row>
    <row r="2663" spans="1:10">
      <c r="A2663" s="7">
        <v>36326</v>
      </c>
      <c r="B2663" t="s">
        <v>6278</v>
      </c>
      <c r="C2663">
        <v>1</v>
      </c>
      <c r="D2663" t="s">
        <v>6856</v>
      </c>
      <c r="E2663">
        <v>6929.55</v>
      </c>
      <c r="F2663" s="1">
        <v>2231.1486632450105</v>
      </c>
      <c r="G2663">
        <v>1288.1542813265805</v>
      </c>
      <c r="H2663">
        <v>0</v>
      </c>
      <c r="I2663">
        <v>0</v>
      </c>
      <c r="J2663">
        <v>0</v>
      </c>
    </row>
    <row r="2664" spans="1:10">
      <c r="A2664" s="7">
        <v>36326</v>
      </c>
      <c r="B2664" t="s">
        <v>6278</v>
      </c>
      <c r="C2664">
        <v>2</v>
      </c>
      <c r="D2664" t="s">
        <v>6856</v>
      </c>
      <c r="E2664">
        <v>4759.2</v>
      </c>
      <c r="F2664" s="1"/>
      <c r="H2664">
        <v>0</v>
      </c>
    </row>
    <row r="2665" spans="1:10">
      <c r="A2665" s="7">
        <v>36326</v>
      </c>
      <c r="B2665" t="s">
        <v>6278</v>
      </c>
      <c r="C2665">
        <v>3</v>
      </c>
      <c r="D2665" t="s">
        <v>6856</v>
      </c>
      <c r="E2665">
        <v>9220.9500000000007</v>
      </c>
      <c r="F2665" s="1"/>
      <c r="H2665">
        <v>0</v>
      </c>
    </row>
    <row r="2666" spans="1:10">
      <c r="A2666" s="7">
        <v>36333</v>
      </c>
      <c r="B2666" t="s">
        <v>6278</v>
      </c>
      <c r="C2666">
        <v>1</v>
      </c>
      <c r="D2666" t="s">
        <v>6856</v>
      </c>
      <c r="E2666">
        <v>0</v>
      </c>
      <c r="F2666" s="1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s="7">
        <v>36333</v>
      </c>
      <c r="B2667" t="s">
        <v>6278</v>
      </c>
      <c r="C2667">
        <v>2</v>
      </c>
      <c r="D2667" t="s">
        <v>6856</v>
      </c>
      <c r="E2667">
        <v>0</v>
      </c>
      <c r="F2667" s="1"/>
      <c r="H2667">
        <v>0</v>
      </c>
    </row>
    <row r="2668" spans="1:10">
      <c r="A2668" s="7">
        <v>36333</v>
      </c>
      <c r="B2668" t="s">
        <v>6278</v>
      </c>
      <c r="C2668">
        <v>3</v>
      </c>
      <c r="D2668" t="s">
        <v>6856</v>
      </c>
      <c r="E2668">
        <v>0</v>
      </c>
      <c r="F2668" s="1"/>
      <c r="H2668">
        <v>0</v>
      </c>
    </row>
    <row r="2669" spans="1:10">
      <c r="A2669" s="7">
        <v>36340</v>
      </c>
      <c r="B2669" t="s">
        <v>6278</v>
      </c>
      <c r="C2669">
        <v>1</v>
      </c>
      <c r="D2669" t="s">
        <v>6856</v>
      </c>
      <c r="E2669">
        <v>955.8</v>
      </c>
      <c r="F2669" s="1">
        <v>359.1617428123435</v>
      </c>
      <c r="G2669">
        <v>207.36212889532166</v>
      </c>
      <c r="H2669">
        <v>0</v>
      </c>
      <c r="I2669">
        <v>0</v>
      </c>
      <c r="J2669">
        <v>0</v>
      </c>
    </row>
    <row r="2670" spans="1:10">
      <c r="A2670" s="7">
        <v>36340</v>
      </c>
      <c r="B2670" t="s">
        <v>6278</v>
      </c>
      <c r="C2670">
        <v>2</v>
      </c>
      <c r="D2670" t="s">
        <v>6856</v>
      </c>
      <c r="E2670">
        <v>1354.05</v>
      </c>
      <c r="F2670" s="1"/>
      <c r="H2670">
        <v>0</v>
      </c>
    </row>
    <row r="2671" spans="1:10">
      <c r="A2671" s="7">
        <v>36340</v>
      </c>
      <c r="B2671" t="s">
        <v>6278</v>
      </c>
      <c r="C2671">
        <v>3</v>
      </c>
      <c r="D2671" t="s">
        <v>6856</v>
      </c>
      <c r="E2671">
        <v>637.20000000000005</v>
      </c>
      <c r="F2671" s="1"/>
      <c r="H2671">
        <v>0</v>
      </c>
    </row>
    <row r="2672" spans="1:10">
      <c r="A2672" s="7">
        <v>36347</v>
      </c>
      <c r="B2672" t="s">
        <v>6278</v>
      </c>
      <c r="C2672">
        <v>1</v>
      </c>
      <c r="D2672" t="s">
        <v>6856</v>
      </c>
      <c r="E2672">
        <v>793.2</v>
      </c>
      <c r="F2672" s="1">
        <v>210.74916369940834</v>
      </c>
      <c r="G2672">
        <v>121.67608639334192</v>
      </c>
      <c r="H2672">
        <v>0</v>
      </c>
      <c r="I2672">
        <v>0</v>
      </c>
      <c r="J2672">
        <v>0</v>
      </c>
    </row>
    <row r="2673" spans="1:10">
      <c r="A2673" s="7">
        <v>36347</v>
      </c>
      <c r="B2673" t="s">
        <v>6278</v>
      </c>
      <c r="C2673">
        <v>2</v>
      </c>
      <c r="D2673" t="s">
        <v>6856</v>
      </c>
      <c r="E2673">
        <v>1189.8</v>
      </c>
      <c r="F2673" s="1"/>
      <c r="H2673">
        <v>0</v>
      </c>
    </row>
    <row r="2674" spans="1:10">
      <c r="A2674" s="7">
        <v>36347</v>
      </c>
      <c r="B2674" t="s">
        <v>6278</v>
      </c>
      <c r="C2674">
        <v>3</v>
      </c>
      <c r="D2674" t="s">
        <v>6856</v>
      </c>
      <c r="E2674">
        <v>1115.0999999999999</v>
      </c>
      <c r="F2674" s="1"/>
      <c r="H2674">
        <v>0</v>
      </c>
    </row>
    <row r="2675" spans="1:10">
      <c r="A2675" s="7">
        <v>36354</v>
      </c>
      <c r="B2675" t="s">
        <v>6278</v>
      </c>
      <c r="C2675">
        <v>1</v>
      </c>
      <c r="D2675" t="s">
        <v>6856</v>
      </c>
      <c r="E2675">
        <v>876.15</v>
      </c>
      <c r="F2675" s="1">
        <v>317.32850092609078</v>
      </c>
      <c r="G2675">
        <v>183.20969543121893</v>
      </c>
      <c r="H2675">
        <v>0</v>
      </c>
      <c r="I2675">
        <v>0</v>
      </c>
      <c r="J2675">
        <v>0</v>
      </c>
    </row>
    <row r="2676" spans="1:10">
      <c r="A2676" s="7">
        <v>36354</v>
      </c>
      <c r="B2676" t="s">
        <v>6278</v>
      </c>
      <c r="C2676">
        <v>2</v>
      </c>
      <c r="D2676" t="s">
        <v>6856</v>
      </c>
      <c r="E2676">
        <v>892.35</v>
      </c>
      <c r="F2676" s="1"/>
      <c r="H2676">
        <v>0</v>
      </c>
    </row>
    <row r="2677" spans="1:10">
      <c r="A2677" s="7">
        <v>36354</v>
      </c>
      <c r="B2677" t="s">
        <v>6278</v>
      </c>
      <c r="C2677">
        <v>3</v>
      </c>
      <c r="D2677" t="s">
        <v>6856</v>
      </c>
      <c r="E2677">
        <v>1433.7</v>
      </c>
      <c r="F2677" s="1"/>
      <c r="H2677">
        <v>0</v>
      </c>
    </row>
    <row r="2678" spans="1:10">
      <c r="A2678" s="7">
        <v>36361</v>
      </c>
      <c r="B2678" t="s">
        <v>6278</v>
      </c>
      <c r="C2678">
        <v>1</v>
      </c>
      <c r="D2678" t="s">
        <v>6856</v>
      </c>
      <c r="E2678">
        <v>876.15</v>
      </c>
      <c r="F2678" s="1">
        <v>121.66738470107757</v>
      </c>
      <c r="G2678">
        <v>70.244697308764898</v>
      </c>
      <c r="H2678">
        <v>0</v>
      </c>
      <c r="I2678">
        <v>0</v>
      </c>
      <c r="J2678">
        <v>0</v>
      </c>
    </row>
    <row r="2679" spans="1:10">
      <c r="A2679" s="7">
        <v>36361</v>
      </c>
      <c r="B2679" t="s">
        <v>6278</v>
      </c>
      <c r="C2679">
        <v>2</v>
      </c>
      <c r="D2679" t="s">
        <v>6856</v>
      </c>
      <c r="E2679">
        <v>955.8</v>
      </c>
      <c r="F2679" s="1"/>
      <c r="H2679">
        <v>0</v>
      </c>
    </row>
    <row r="2680" spans="1:10">
      <c r="A2680" s="7">
        <v>36361</v>
      </c>
      <c r="B2680" t="s">
        <v>6278</v>
      </c>
      <c r="C2680">
        <v>3</v>
      </c>
      <c r="D2680" t="s">
        <v>6856</v>
      </c>
      <c r="E2680">
        <v>716.85</v>
      </c>
      <c r="F2680" s="1"/>
      <c r="H2680">
        <v>0</v>
      </c>
    </row>
    <row r="2681" spans="1:10">
      <c r="A2681" s="7">
        <v>36368</v>
      </c>
      <c r="B2681" t="s">
        <v>6278</v>
      </c>
      <c r="C2681">
        <v>1</v>
      </c>
      <c r="D2681" t="s">
        <v>6856</v>
      </c>
      <c r="E2681">
        <v>1194.75</v>
      </c>
      <c r="F2681" s="1">
        <v>400.89620851287685</v>
      </c>
      <c r="G2681">
        <v>231.4575339020098</v>
      </c>
      <c r="H2681">
        <v>0</v>
      </c>
      <c r="I2681">
        <v>0</v>
      </c>
      <c r="J2681">
        <v>0</v>
      </c>
    </row>
    <row r="2682" spans="1:10">
      <c r="A2682" s="7">
        <v>36368</v>
      </c>
      <c r="B2682" t="s">
        <v>6278</v>
      </c>
      <c r="C2682">
        <v>2</v>
      </c>
      <c r="D2682" t="s">
        <v>6856</v>
      </c>
      <c r="E2682">
        <v>876.15</v>
      </c>
      <c r="F2682" s="1"/>
      <c r="H2682">
        <v>0</v>
      </c>
    </row>
    <row r="2683" spans="1:10">
      <c r="A2683" s="7">
        <v>36368</v>
      </c>
      <c r="B2683" t="s">
        <v>6278</v>
      </c>
      <c r="C2683">
        <v>3</v>
      </c>
      <c r="D2683" t="s">
        <v>6856</v>
      </c>
      <c r="E2683">
        <v>398.25</v>
      </c>
      <c r="F2683" s="1"/>
      <c r="H2683">
        <v>0</v>
      </c>
    </row>
    <row r="2684" spans="1:10">
      <c r="A2684" s="7">
        <v>36375</v>
      </c>
      <c r="B2684" t="s">
        <v>6278</v>
      </c>
      <c r="C2684">
        <v>1</v>
      </c>
      <c r="D2684" t="s">
        <v>6856</v>
      </c>
      <c r="E2684">
        <v>3584.25</v>
      </c>
      <c r="F2684" s="1">
        <v>1002.240521282192</v>
      </c>
      <c r="G2684">
        <v>578.6438347550245</v>
      </c>
      <c r="H2684">
        <v>0</v>
      </c>
      <c r="I2684">
        <v>0</v>
      </c>
      <c r="J2684">
        <v>0</v>
      </c>
    </row>
    <row r="2685" spans="1:10">
      <c r="A2685" s="7">
        <v>36375</v>
      </c>
      <c r="B2685" t="s">
        <v>6278</v>
      </c>
      <c r="C2685">
        <v>2</v>
      </c>
      <c r="D2685" t="s">
        <v>6856</v>
      </c>
      <c r="E2685">
        <v>4380.75</v>
      </c>
      <c r="F2685" s="1"/>
      <c r="H2685">
        <v>0</v>
      </c>
    </row>
    <row r="2686" spans="1:10">
      <c r="A2686" s="7">
        <v>36375</v>
      </c>
      <c r="B2686" t="s">
        <v>6278</v>
      </c>
      <c r="C2686">
        <v>3</v>
      </c>
      <c r="D2686" t="s">
        <v>6856</v>
      </c>
      <c r="E2686">
        <v>2389.5</v>
      </c>
      <c r="F2686" s="1"/>
      <c r="H2686">
        <v>0</v>
      </c>
    </row>
    <row r="2687" spans="1:10">
      <c r="A2687" s="7">
        <v>36382</v>
      </c>
      <c r="B2687" t="s">
        <v>6278</v>
      </c>
      <c r="C2687">
        <v>1</v>
      </c>
      <c r="D2687" t="s">
        <v>6856</v>
      </c>
      <c r="E2687">
        <v>2577.9</v>
      </c>
      <c r="F2687" s="1">
        <v>318.21149806378753</v>
      </c>
      <c r="G2687">
        <v>183.71949406636182</v>
      </c>
      <c r="H2687">
        <v>0</v>
      </c>
      <c r="I2687">
        <v>0</v>
      </c>
      <c r="J2687">
        <v>0</v>
      </c>
    </row>
    <row r="2688" spans="1:10">
      <c r="A2688" s="7">
        <v>36382</v>
      </c>
      <c r="B2688" t="s">
        <v>6278</v>
      </c>
      <c r="C2688">
        <v>2</v>
      </c>
      <c r="D2688" t="s">
        <v>6856</v>
      </c>
      <c r="E2688">
        <v>1991.25</v>
      </c>
      <c r="F2688" s="1"/>
      <c r="H2688">
        <v>0</v>
      </c>
    </row>
    <row r="2689" spans="1:10">
      <c r="A2689" s="7">
        <v>36382</v>
      </c>
      <c r="B2689" t="s">
        <v>6278</v>
      </c>
      <c r="C2689">
        <v>3</v>
      </c>
      <c r="D2689" t="s">
        <v>6856</v>
      </c>
      <c r="E2689">
        <v>2070.9</v>
      </c>
      <c r="F2689" s="1"/>
      <c r="H2689">
        <v>0</v>
      </c>
    </row>
    <row r="2690" spans="1:10">
      <c r="A2690" s="7">
        <v>36389</v>
      </c>
      <c r="B2690" t="s">
        <v>6278</v>
      </c>
      <c r="C2690">
        <v>1</v>
      </c>
      <c r="D2690" t="s">
        <v>6856</v>
      </c>
      <c r="E2690">
        <v>0</v>
      </c>
      <c r="F2690" s="1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 s="7">
        <v>36389</v>
      </c>
      <c r="B2691" t="s">
        <v>6278</v>
      </c>
      <c r="C2691">
        <v>2</v>
      </c>
      <c r="D2691" t="s">
        <v>6856</v>
      </c>
      <c r="E2691">
        <v>0</v>
      </c>
      <c r="F2691" s="1"/>
      <c r="H2691">
        <v>0</v>
      </c>
    </row>
    <row r="2692" spans="1:10">
      <c r="A2692" s="7">
        <v>36389</v>
      </c>
      <c r="B2692" t="s">
        <v>6278</v>
      </c>
      <c r="C2692">
        <v>3</v>
      </c>
      <c r="D2692" t="s">
        <v>6856</v>
      </c>
      <c r="E2692">
        <v>0</v>
      </c>
      <c r="F2692" s="1"/>
      <c r="H2692">
        <v>0</v>
      </c>
    </row>
    <row r="2693" spans="1:10">
      <c r="A2693" s="7">
        <v>36307</v>
      </c>
      <c r="B2693" t="s">
        <v>5569</v>
      </c>
      <c r="C2693">
        <v>1</v>
      </c>
      <c r="D2693" t="s">
        <v>4163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 s="7">
        <v>36307</v>
      </c>
      <c r="B2694" t="s">
        <v>5569</v>
      </c>
      <c r="C2694">
        <v>2</v>
      </c>
      <c r="D2694" t="s">
        <v>4163</v>
      </c>
      <c r="E2694">
        <v>0</v>
      </c>
      <c r="H2694">
        <v>0</v>
      </c>
    </row>
    <row r="2695" spans="1:10">
      <c r="A2695" s="7">
        <v>36307</v>
      </c>
      <c r="B2695" t="s">
        <v>5569</v>
      </c>
      <c r="C2695">
        <v>3</v>
      </c>
      <c r="D2695" t="s">
        <v>4163</v>
      </c>
      <c r="E2695">
        <v>0</v>
      </c>
      <c r="H2695">
        <v>0</v>
      </c>
    </row>
    <row r="2696" spans="1:10">
      <c r="A2696" s="7">
        <v>36312</v>
      </c>
      <c r="B2696" t="s">
        <v>5569</v>
      </c>
      <c r="C2696">
        <v>1</v>
      </c>
      <c r="D2696" t="s">
        <v>4163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7">
        <v>36312</v>
      </c>
      <c r="B2697" t="s">
        <v>5569</v>
      </c>
      <c r="C2697">
        <v>2</v>
      </c>
      <c r="D2697" t="s">
        <v>4163</v>
      </c>
      <c r="E2697">
        <v>0</v>
      </c>
      <c r="H2697">
        <v>0</v>
      </c>
    </row>
    <row r="2698" spans="1:10">
      <c r="A2698" s="7">
        <v>36312</v>
      </c>
      <c r="B2698" t="s">
        <v>5569</v>
      </c>
      <c r="C2698">
        <v>3</v>
      </c>
      <c r="D2698" t="s">
        <v>4163</v>
      </c>
      <c r="E2698">
        <v>0</v>
      </c>
      <c r="H2698">
        <v>0</v>
      </c>
    </row>
    <row r="2699" spans="1:10">
      <c r="A2699" s="7">
        <v>36319</v>
      </c>
      <c r="B2699" t="s">
        <v>5569</v>
      </c>
      <c r="C2699">
        <v>1</v>
      </c>
      <c r="D2699" t="s">
        <v>4163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s="7">
        <v>36319</v>
      </c>
      <c r="B2700" t="s">
        <v>5569</v>
      </c>
      <c r="C2700">
        <v>2</v>
      </c>
      <c r="D2700" t="s">
        <v>4163</v>
      </c>
      <c r="E2700">
        <v>0</v>
      </c>
      <c r="H2700">
        <v>0</v>
      </c>
    </row>
    <row r="2701" spans="1:10">
      <c r="A2701" s="7">
        <v>36319</v>
      </c>
      <c r="B2701" t="s">
        <v>5569</v>
      </c>
      <c r="C2701">
        <v>3</v>
      </c>
      <c r="D2701" t="s">
        <v>4163</v>
      </c>
      <c r="E2701">
        <v>0</v>
      </c>
      <c r="H2701">
        <v>0</v>
      </c>
    </row>
    <row r="2702" spans="1:10">
      <c r="A2702" s="7">
        <v>36326</v>
      </c>
      <c r="B2702" t="s">
        <v>5569</v>
      </c>
      <c r="C2702">
        <v>1</v>
      </c>
      <c r="D2702" t="s">
        <v>4163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 s="7">
        <v>36326</v>
      </c>
      <c r="B2703" t="s">
        <v>5569</v>
      </c>
      <c r="C2703">
        <v>2</v>
      </c>
      <c r="D2703" t="s">
        <v>4163</v>
      </c>
      <c r="E2703">
        <v>0</v>
      </c>
      <c r="H2703">
        <v>0</v>
      </c>
    </row>
    <row r="2704" spans="1:10">
      <c r="A2704" s="7">
        <v>36326</v>
      </c>
      <c r="B2704" t="s">
        <v>5569</v>
      </c>
      <c r="C2704">
        <v>3</v>
      </c>
      <c r="D2704" t="s">
        <v>4163</v>
      </c>
      <c r="E2704">
        <v>0</v>
      </c>
      <c r="H2704">
        <v>0</v>
      </c>
    </row>
    <row r="2705" spans="1:10">
      <c r="A2705" s="7">
        <v>36333</v>
      </c>
      <c r="B2705" t="s">
        <v>5569</v>
      </c>
      <c r="C2705">
        <v>1</v>
      </c>
      <c r="D2705" t="s">
        <v>4163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s="7">
        <v>36333</v>
      </c>
      <c r="B2706" t="s">
        <v>5569</v>
      </c>
      <c r="C2706">
        <v>2</v>
      </c>
      <c r="D2706" t="s">
        <v>4163</v>
      </c>
      <c r="E2706">
        <v>0</v>
      </c>
      <c r="H2706">
        <v>0</v>
      </c>
    </row>
    <row r="2707" spans="1:10">
      <c r="A2707" s="7">
        <v>36333</v>
      </c>
      <c r="B2707" t="s">
        <v>5569</v>
      </c>
      <c r="C2707">
        <v>3</v>
      </c>
      <c r="D2707" t="s">
        <v>4163</v>
      </c>
      <c r="E2707">
        <v>0</v>
      </c>
      <c r="H2707">
        <v>0</v>
      </c>
    </row>
    <row r="2708" spans="1:10">
      <c r="A2708" s="7">
        <v>36340</v>
      </c>
      <c r="B2708" t="s">
        <v>5569</v>
      </c>
      <c r="C2708">
        <v>1</v>
      </c>
      <c r="D2708" t="s">
        <v>4163</v>
      </c>
      <c r="E2708">
        <v>1115.0999999999999</v>
      </c>
      <c r="F2708">
        <v>408.7320546519444</v>
      </c>
      <c r="G2708">
        <v>235.98156177972893</v>
      </c>
      <c r="H2708">
        <v>1293516</v>
      </c>
      <c r="I2708">
        <v>474129.18339625566</v>
      </c>
      <c r="J2708">
        <v>273738.61166448565</v>
      </c>
    </row>
    <row r="2709" spans="1:10">
      <c r="A2709" s="7">
        <v>36340</v>
      </c>
      <c r="B2709" t="s">
        <v>5569</v>
      </c>
      <c r="C2709">
        <v>2</v>
      </c>
      <c r="D2709" t="s">
        <v>4163</v>
      </c>
      <c r="E2709">
        <v>318.60000000000002</v>
      </c>
      <c r="H2709">
        <v>369576</v>
      </c>
    </row>
    <row r="2710" spans="1:10">
      <c r="A2710" s="7">
        <v>36340</v>
      </c>
      <c r="B2710" t="s">
        <v>5569</v>
      </c>
      <c r="C2710">
        <v>3</v>
      </c>
      <c r="D2710" t="s">
        <v>4163</v>
      </c>
      <c r="E2710">
        <v>876.15</v>
      </c>
      <c r="H2710">
        <v>1016334</v>
      </c>
    </row>
    <row r="2711" spans="1:10">
      <c r="A2711" s="7">
        <v>36347</v>
      </c>
      <c r="B2711" t="s">
        <v>5569</v>
      </c>
      <c r="C2711">
        <v>1</v>
      </c>
      <c r="D2711" t="s">
        <v>4163</v>
      </c>
      <c r="E2711">
        <v>3271.95</v>
      </c>
      <c r="F2711">
        <v>1050.8652756181455</v>
      </c>
      <c r="G2711">
        <v>606.7173497601666</v>
      </c>
      <c r="H2711">
        <v>3795462</v>
      </c>
      <c r="I2711">
        <v>1219003.7197170486</v>
      </c>
      <c r="J2711">
        <v>703792.12572179316</v>
      </c>
    </row>
    <row r="2712" spans="1:10">
      <c r="A2712" s="7">
        <v>36347</v>
      </c>
      <c r="B2712" t="s">
        <v>5569</v>
      </c>
      <c r="C2712">
        <v>2</v>
      </c>
      <c r="D2712" t="s">
        <v>4163</v>
      </c>
      <c r="E2712">
        <v>4560.8999999999996</v>
      </c>
      <c r="H2712">
        <v>5290644</v>
      </c>
    </row>
    <row r="2713" spans="1:10">
      <c r="A2713" s="7">
        <v>36347</v>
      </c>
      <c r="B2713" t="s">
        <v>5569</v>
      </c>
      <c r="C2713">
        <v>3</v>
      </c>
      <c r="D2713" t="s">
        <v>4163</v>
      </c>
      <c r="E2713">
        <v>2478.75</v>
      </c>
      <c r="H2713">
        <v>2875350</v>
      </c>
    </row>
    <row r="2714" spans="1:10">
      <c r="A2714" s="7">
        <v>36354</v>
      </c>
      <c r="B2714" t="s">
        <v>5569</v>
      </c>
      <c r="C2714">
        <v>1</v>
      </c>
      <c r="D2714" t="s">
        <v>4163</v>
      </c>
      <c r="E2714">
        <v>11151</v>
      </c>
      <c r="F2714">
        <v>2514.1321996864044</v>
      </c>
      <c r="G2714">
        <v>1451.5349022672517</v>
      </c>
      <c r="H2714">
        <v>12935160</v>
      </c>
      <c r="I2714">
        <v>2916393.3516362295</v>
      </c>
      <c r="J2714">
        <v>1683780.486630012</v>
      </c>
    </row>
    <row r="2715" spans="1:10">
      <c r="A2715" s="7">
        <v>36354</v>
      </c>
      <c r="B2715" t="s">
        <v>5569</v>
      </c>
      <c r="C2715">
        <v>2</v>
      </c>
      <c r="D2715" t="s">
        <v>4163</v>
      </c>
      <c r="E2715">
        <v>7407.45</v>
      </c>
      <c r="H2715">
        <v>8592642</v>
      </c>
    </row>
    <row r="2716" spans="1:10">
      <c r="A2716" s="7">
        <v>36354</v>
      </c>
      <c r="B2716" t="s">
        <v>5569</v>
      </c>
      <c r="C2716">
        <v>3</v>
      </c>
      <c r="D2716" t="s">
        <v>4163</v>
      </c>
      <c r="E2716">
        <v>6372</v>
      </c>
      <c r="H2716">
        <v>7391520</v>
      </c>
    </row>
    <row r="2717" spans="1:10">
      <c r="A2717" s="7">
        <v>36361</v>
      </c>
      <c r="B2717" t="s">
        <v>5569</v>
      </c>
      <c r="C2717">
        <v>1</v>
      </c>
      <c r="D2717" t="s">
        <v>4163</v>
      </c>
      <c r="E2717">
        <v>1035.45</v>
      </c>
      <c r="F2717">
        <v>512.0778554087259</v>
      </c>
      <c r="G2717">
        <v>295.6482876662742</v>
      </c>
      <c r="H2717">
        <v>1201122</v>
      </c>
      <c r="I2717">
        <v>594010.31227412203</v>
      </c>
      <c r="J2717">
        <v>342952.01369287801</v>
      </c>
    </row>
    <row r="2718" spans="1:10">
      <c r="A2718" s="7">
        <v>36361</v>
      </c>
      <c r="B2718" t="s">
        <v>5569</v>
      </c>
      <c r="C2718">
        <v>2</v>
      </c>
      <c r="D2718" t="s">
        <v>4163</v>
      </c>
      <c r="E2718">
        <v>238.95</v>
      </c>
      <c r="H2718">
        <v>277182</v>
      </c>
    </row>
    <row r="2719" spans="1:10">
      <c r="A2719" s="7">
        <v>36361</v>
      </c>
      <c r="B2719" t="s">
        <v>5569</v>
      </c>
      <c r="C2719">
        <v>3</v>
      </c>
      <c r="D2719" t="s">
        <v>4163</v>
      </c>
      <c r="E2719">
        <v>1194.75</v>
      </c>
      <c r="H2719">
        <v>1385910</v>
      </c>
    </row>
    <row r="2720" spans="1:10">
      <c r="A2720" s="7">
        <v>36368</v>
      </c>
      <c r="B2720" t="s">
        <v>5569</v>
      </c>
      <c r="C2720">
        <v>1</v>
      </c>
      <c r="D2720" t="s">
        <v>4163</v>
      </c>
      <c r="E2720">
        <v>0</v>
      </c>
      <c r="F2720">
        <v>57.244279190151389</v>
      </c>
      <c r="G2720">
        <v>33.049999999999997</v>
      </c>
      <c r="H2720">
        <v>0</v>
      </c>
      <c r="I2720">
        <v>66403.363860575613</v>
      </c>
      <c r="J2720">
        <v>38338</v>
      </c>
    </row>
    <row r="2721" spans="1:10">
      <c r="A2721" s="7">
        <v>36368</v>
      </c>
      <c r="B2721" t="s">
        <v>5569</v>
      </c>
      <c r="C2721">
        <v>2</v>
      </c>
      <c r="D2721" t="s">
        <v>4163</v>
      </c>
      <c r="E2721">
        <v>99.15</v>
      </c>
      <c r="H2721">
        <v>115014</v>
      </c>
    </row>
    <row r="2722" spans="1:10">
      <c r="A2722" s="7">
        <v>36368</v>
      </c>
      <c r="B2722" t="s">
        <v>5569</v>
      </c>
      <c r="C2722">
        <v>3</v>
      </c>
      <c r="D2722" t="s">
        <v>4163</v>
      </c>
      <c r="E2722">
        <v>99.15</v>
      </c>
      <c r="H2722">
        <v>115014</v>
      </c>
    </row>
    <row r="2723" spans="1:10">
      <c r="A2723" s="7">
        <v>36375</v>
      </c>
      <c r="B2723" t="s">
        <v>5569</v>
      </c>
      <c r="C2723">
        <v>1</v>
      </c>
      <c r="D2723" t="s">
        <v>4163</v>
      </c>
      <c r="E2723">
        <v>0</v>
      </c>
      <c r="F2723">
        <v>137.95784682286109</v>
      </c>
      <c r="G2723">
        <v>79.650000000000006</v>
      </c>
      <c r="H2723">
        <v>0</v>
      </c>
      <c r="I2723">
        <v>160031.10231451885</v>
      </c>
      <c r="J2723">
        <v>92394</v>
      </c>
    </row>
    <row r="2724" spans="1:10">
      <c r="A2724" s="7">
        <v>36375</v>
      </c>
      <c r="B2724" t="s">
        <v>5569</v>
      </c>
      <c r="C2724">
        <v>2</v>
      </c>
      <c r="D2724" t="s">
        <v>4163</v>
      </c>
      <c r="E2724">
        <v>0</v>
      </c>
      <c r="H2724">
        <v>0</v>
      </c>
    </row>
    <row r="2725" spans="1:10">
      <c r="A2725" s="7">
        <v>36375</v>
      </c>
      <c r="B2725" t="s">
        <v>5569</v>
      </c>
      <c r="C2725">
        <v>3</v>
      </c>
      <c r="D2725" t="s">
        <v>4163</v>
      </c>
      <c r="E2725">
        <v>238.95</v>
      </c>
      <c r="H2725">
        <v>277182</v>
      </c>
    </row>
    <row r="2726" spans="1:10">
      <c r="A2726" s="7">
        <v>36382</v>
      </c>
      <c r="B2726" t="s">
        <v>5569</v>
      </c>
      <c r="C2726">
        <v>1</v>
      </c>
      <c r="D2726" t="s">
        <v>4163</v>
      </c>
      <c r="E2726">
        <v>159.30000000000001</v>
      </c>
      <c r="F2726">
        <v>0</v>
      </c>
      <c r="G2726">
        <v>0</v>
      </c>
      <c r="H2726">
        <v>184788</v>
      </c>
      <c r="I2726">
        <v>0</v>
      </c>
      <c r="J2726">
        <v>0</v>
      </c>
    </row>
    <row r="2727" spans="1:10">
      <c r="A2727" s="7">
        <v>36382</v>
      </c>
      <c r="B2727" t="s">
        <v>5569</v>
      </c>
      <c r="C2727">
        <v>2</v>
      </c>
      <c r="D2727" t="s">
        <v>4163</v>
      </c>
      <c r="E2727">
        <v>159.30000000000001</v>
      </c>
      <c r="H2727">
        <v>184788</v>
      </c>
    </row>
    <row r="2728" spans="1:10">
      <c r="A2728" s="7">
        <v>36382</v>
      </c>
      <c r="B2728" t="s">
        <v>5569</v>
      </c>
      <c r="C2728">
        <v>3</v>
      </c>
      <c r="D2728" t="s">
        <v>4163</v>
      </c>
      <c r="E2728">
        <v>159.30000000000001</v>
      </c>
      <c r="H2728">
        <v>184788</v>
      </c>
    </row>
    <row r="2729" spans="1:10">
      <c r="A2729" s="7">
        <v>36389</v>
      </c>
      <c r="B2729" t="s">
        <v>5569</v>
      </c>
      <c r="C2729">
        <v>1</v>
      </c>
      <c r="D2729" t="s">
        <v>4163</v>
      </c>
      <c r="E2729">
        <v>318.60000000000002</v>
      </c>
      <c r="F2729">
        <v>121.66738470107754</v>
      </c>
      <c r="G2729">
        <v>70.24469730876487</v>
      </c>
      <c r="H2729">
        <v>369576</v>
      </c>
      <c r="I2729">
        <v>141134.16625324995</v>
      </c>
      <c r="J2729">
        <v>81483.848878167264</v>
      </c>
    </row>
    <row r="2730" spans="1:10">
      <c r="A2730" s="7">
        <v>36389</v>
      </c>
      <c r="B2730" t="s">
        <v>5569</v>
      </c>
      <c r="C2730">
        <v>2</v>
      </c>
      <c r="D2730" t="s">
        <v>4163</v>
      </c>
      <c r="E2730">
        <v>159.30000000000001</v>
      </c>
      <c r="H2730">
        <v>184788</v>
      </c>
    </row>
    <row r="2731" spans="1:10">
      <c r="A2731" s="7">
        <v>36389</v>
      </c>
      <c r="B2731" t="s">
        <v>5569</v>
      </c>
      <c r="C2731">
        <v>3</v>
      </c>
      <c r="D2731" t="s">
        <v>4163</v>
      </c>
      <c r="E2731">
        <v>79.650000000000006</v>
      </c>
      <c r="H2731">
        <v>92394</v>
      </c>
    </row>
    <row r="2732" spans="1:10">
      <c r="A2732" s="7">
        <v>36307</v>
      </c>
      <c r="B2732" t="s">
        <v>5569</v>
      </c>
      <c r="C2732">
        <v>1</v>
      </c>
      <c r="D2732" t="s">
        <v>3129</v>
      </c>
      <c r="E2732">
        <v>14575.95</v>
      </c>
      <c r="F2732">
        <v>3247.4676753587546</v>
      </c>
      <c r="G2732">
        <v>1874.9263365529853</v>
      </c>
      <c r="H2732">
        <v>0</v>
      </c>
      <c r="I2732">
        <v>0</v>
      </c>
      <c r="J2732">
        <v>0</v>
      </c>
    </row>
    <row r="2733" spans="1:10">
      <c r="A2733" s="7">
        <v>36307</v>
      </c>
      <c r="B2733" t="s">
        <v>5569</v>
      </c>
      <c r="C2733">
        <v>2</v>
      </c>
      <c r="D2733" t="s">
        <v>3129</v>
      </c>
      <c r="E2733">
        <v>12823.65</v>
      </c>
      <c r="H2733">
        <v>0</v>
      </c>
    </row>
    <row r="2734" spans="1:10">
      <c r="A2734" s="7">
        <v>36307</v>
      </c>
      <c r="B2734" t="s">
        <v>5569</v>
      </c>
      <c r="C2734">
        <v>3</v>
      </c>
      <c r="D2734" t="s">
        <v>3129</v>
      </c>
      <c r="E2734">
        <v>8283.6</v>
      </c>
      <c r="H2734">
        <v>0</v>
      </c>
    </row>
    <row r="2735" spans="1:10">
      <c r="A2735" s="7">
        <v>36312</v>
      </c>
      <c r="B2735" t="s">
        <v>5569</v>
      </c>
      <c r="C2735">
        <v>1</v>
      </c>
      <c r="D2735" t="s">
        <v>3129</v>
      </c>
      <c r="E2735">
        <v>7168.5</v>
      </c>
      <c r="F2735">
        <v>1116.0478114758341</v>
      </c>
      <c r="G2735">
        <v>644.35050438406563</v>
      </c>
      <c r="H2735">
        <v>0</v>
      </c>
      <c r="I2735">
        <v>0</v>
      </c>
      <c r="J2735">
        <v>0</v>
      </c>
    </row>
    <row r="2736" spans="1:10">
      <c r="A2736" s="7">
        <v>36312</v>
      </c>
      <c r="B2736" t="s">
        <v>5569</v>
      </c>
      <c r="C2736">
        <v>2</v>
      </c>
      <c r="D2736" t="s">
        <v>3129</v>
      </c>
      <c r="E2736">
        <v>8203.9500000000007</v>
      </c>
      <c r="H2736">
        <v>0</v>
      </c>
    </row>
    <row r="2737" spans="1:10">
      <c r="A2737" s="7">
        <v>36312</v>
      </c>
      <c r="B2737" t="s">
        <v>5569</v>
      </c>
      <c r="C2737">
        <v>3</v>
      </c>
      <c r="D2737" t="s">
        <v>3129</v>
      </c>
      <c r="E2737">
        <v>9398.7000000000007</v>
      </c>
      <c r="H2737">
        <v>0</v>
      </c>
    </row>
    <row r="2738" spans="1:10">
      <c r="A2738" s="7">
        <v>36319</v>
      </c>
      <c r="B2738" t="s">
        <v>5569</v>
      </c>
      <c r="C2738">
        <v>1</v>
      </c>
      <c r="D2738" t="s">
        <v>3129</v>
      </c>
      <c r="E2738">
        <v>1672.65</v>
      </c>
      <c r="F2738">
        <v>667.98449270922458</v>
      </c>
      <c r="G2738">
        <v>385.66102668016646</v>
      </c>
      <c r="H2738">
        <v>0</v>
      </c>
      <c r="I2738">
        <v>0</v>
      </c>
      <c r="J2738">
        <v>0</v>
      </c>
    </row>
    <row r="2739" spans="1:10">
      <c r="A2739" s="7">
        <v>36319</v>
      </c>
      <c r="B2739" t="s">
        <v>5569</v>
      </c>
      <c r="C2739">
        <v>2</v>
      </c>
      <c r="D2739" t="s">
        <v>3129</v>
      </c>
      <c r="E2739">
        <v>1752.3</v>
      </c>
      <c r="H2739">
        <v>0</v>
      </c>
    </row>
    <row r="2740" spans="1:10">
      <c r="A2740" s="7">
        <v>36319</v>
      </c>
      <c r="B2740" t="s">
        <v>5569</v>
      </c>
      <c r="C2740">
        <v>3</v>
      </c>
      <c r="D2740" t="s">
        <v>3129</v>
      </c>
      <c r="E2740">
        <v>2867.4</v>
      </c>
      <c r="H2740">
        <v>0</v>
      </c>
    </row>
    <row r="2741" spans="1:10">
      <c r="A2741" s="7">
        <v>36326</v>
      </c>
      <c r="B2741" t="s">
        <v>5569</v>
      </c>
      <c r="C2741">
        <v>1</v>
      </c>
      <c r="D2741" t="s">
        <v>3129</v>
      </c>
      <c r="E2741">
        <v>2082.15</v>
      </c>
      <c r="F2741">
        <v>1247.6101404284914</v>
      </c>
      <c r="G2741">
        <v>720.30805042009638</v>
      </c>
      <c r="H2741">
        <v>0</v>
      </c>
      <c r="I2741">
        <v>0</v>
      </c>
      <c r="J2741">
        <v>0</v>
      </c>
    </row>
    <row r="2742" spans="1:10">
      <c r="A2742" s="7">
        <v>36326</v>
      </c>
      <c r="B2742" t="s">
        <v>5569</v>
      </c>
      <c r="C2742">
        <v>2</v>
      </c>
      <c r="D2742" t="s">
        <v>3129</v>
      </c>
      <c r="E2742">
        <v>3569.4</v>
      </c>
      <c r="H2742">
        <v>0</v>
      </c>
    </row>
    <row r="2743" spans="1:10">
      <c r="A2743" s="7">
        <v>36326</v>
      </c>
      <c r="B2743" t="s">
        <v>5569</v>
      </c>
      <c r="C2743">
        <v>3</v>
      </c>
      <c r="D2743" t="s">
        <v>3129</v>
      </c>
      <c r="E2743">
        <v>1090.6500000000001</v>
      </c>
      <c r="H2743">
        <v>0</v>
      </c>
    </row>
    <row r="2744" spans="1:10">
      <c r="A2744" s="7">
        <v>36333</v>
      </c>
      <c r="B2744" t="s">
        <v>5569</v>
      </c>
      <c r="C2744">
        <v>1</v>
      </c>
      <c r="D2744" t="s">
        <v>3129</v>
      </c>
      <c r="E2744">
        <v>398.25</v>
      </c>
      <c r="F2744">
        <v>183.94379576381476</v>
      </c>
      <c r="G2744">
        <v>106.2</v>
      </c>
      <c r="H2744">
        <v>0</v>
      </c>
      <c r="I2744">
        <v>0</v>
      </c>
      <c r="J2744">
        <v>0</v>
      </c>
    </row>
    <row r="2745" spans="1:10">
      <c r="A2745" s="7">
        <v>36333</v>
      </c>
      <c r="B2745" t="s">
        <v>5569</v>
      </c>
      <c r="C2745">
        <v>2</v>
      </c>
      <c r="D2745" t="s">
        <v>3129</v>
      </c>
      <c r="E2745">
        <v>79.650000000000006</v>
      </c>
      <c r="H2745">
        <v>0</v>
      </c>
    </row>
    <row r="2746" spans="1:10">
      <c r="A2746" s="7">
        <v>36333</v>
      </c>
      <c r="B2746" t="s">
        <v>5569</v>
      </c>
      <c r="C2746">
        <v>3</v>
      </c>
      <c r="D2746" t="s">
        <v>3129</v>
      </c>
      <c r="E2746">
        <v>79.650000000000006</v>
      </c>
      <c r="H2746">
        <v>0</v>
      </c>
    </row>
    <row r="2747" spans="1:10">
      <c r="A2747" s="7">
        <v>36340</v>
      </c>
      <c r="B2747" t="s">
        <v>5569</v>
      </c>
      <c r="C2747">
        <v>1</v>
      </c>
      <c r="D2747" t="s">
        <v>3129</v>
      </c>
      <c r="E2747">
        <v>398.25</v>
      </c>
      <c r="F2747">
        <v>121.66738470107755</v>
      </c>
      <c r="G2747">
        <v>70.244697308764884</v>
      </c>
      <c r="H2747">
        <v>0</v>
      </c>
      <c r="I2747">
        <v>0</v>
      </c>
      <c r="J2747">
        <v>0</v>
      </c>
    </row>
    <row r="2748" spans="1:10">
      <c r="A2748" s="7">
        <v>36340</v>
      </c>
      <c r="B2748" t="s">
        <v>5569</v>
      </c>
      <c r="C2748">
        <v>2</v>
      </c>
      <c r="D2748" t="s">
        <v>3129</v>
      </c>
      <c r="E2748">
        <v>318.60000000000002</v>
      </c>
      <c r="H2748">
        <v>0</v>
      </c>
    </row>
    <row r="2749" spans="1:10">
      <c r="A2749" s="7">
        <v>36340</v>
      </c>
      <c r="B2749" t="s">
        <v>5569</v>
      </c>
      <c r="C2749">
        <v>3</v>
      </c>
      <c r="D2749" t="s">
        <v>3129</v>
      </c>
      <c r="E2749">
        <v>159.30000000000001</v>
      </c>
      <c r="H2749">
        <v>0</v>
      </c>
    </row>
    <row r="2750" spans="1:10">
      <c r="A2750" s="7">
        <v>36347</v>
      </c>
      <c r="B2750" t="s">
        <v>5569</v>
      </c>
      <c r="C2750">
        <v>1</v>
      </c>
      <c r="D2750" t="s">
        <v>3129</v>
      </c>
      <c r="E2750">
        <v>1586.4</v>
      </c>
      <c r="F2750">
        <v>825.58873538826822</v>
      </c>
      <c r="G2750">
        <v>476.6538786163394</v>
      </c>
      <c r="H2750">
        <v>0</v>
      </c>
      <c r="I2750">
        <v>0</v>
      </c>
      <c r="J2750">
        <v>0</v>
      </c>
    </row>
    <row r="2751" spans="1:10">
      <c r="A2751" s="7">
        <v>36347</v>
      </c>
      <c r="B2751" t="s">
        <v>5569</v>
      </c>
      <c r="C2751">
        <v>2</v>
      </c>
      <c r="D2751" t="s">
        <v>3129</v>
      </c>
      <c r="E2751">
        <v>396.6</v>
      </c>
      <c r="H2751">
        <v>0</v>
      </c>
    </row>
    <row r="2752" spans="1:10">
      <c r="A2752" s="7">
        <v>36347</v>
      </c>
      <c r="B2752" t="s">
        <v>5569</v>
      </c>
      <c r="C2752">
        <v>3</v>
      </c>
      <c r="D2752" t="s">
        <v>3129</v>
      </c>
      <c r="E2752">
        <v>0</v>
      </c>
      <c r="H2752">
        <v>0</v>
      </c>
    </row>
    <row r="2753" spans="1:10">
      <c r="A2753" s="7">
        <v>36354</v>
      </c>
      <c r="B2753" t="s">
        <v>5569</v>
      </c>
      <c r="C2753">
        <v>1</v>
      </c>
      <c r="D2753" t="s">
        <v>3129</v>
      </c>
      <c r="E2753">
        <v>398.25</v>
      </c>
      <c r="F2753">
        <v>79.650000000000006</v>
      </c>
      <c r="G2753">
        <v>45.985948940953691</v>
      </c>
      <c r="H2753">
        <v>0</v>
      </c>
      <c r="I2753">
        <v>0</v>
      </c>
      <c r="J2753">
        <v>0</v>
      </c>
    </row>
    <row r="2754" spans="1:10">
      <c r="A2754" s="7">
        <v>36354</v>
      </c>
      <c r="B2754" t="s">
        <v>5569</v>
      </c>
      <c r="C2754">
        <v>2</v>
      </c>
      <c r="D2754" t="s">
        <v>3129</v>
      </c>
      <c r="E2754">
        <v>318.60000000000002</v>
      </c>
      <c r="H2754">
        <v>0</v>
      </c>
    </row>
    <row r="2755" spans="1:10">
      <c r="A2755" s="7">
        <v>36354</v>
      </c>
      <c r="B2755" t="s">
        <v>5569</v>
      </c>
      <c r="C2755">
        <v>3</v>
      </c>
      <c r="D2755" t="s">
        <v>3129</v>
      </c>
      <c r="E2755">
        <v>238.95</v>
      </c>
      <c r="H2755">
        <v>0</v>
      </c>
    </row>
    <row r="2756" spans="1:10">
      <c r="A2756" s="7">
        <v>36361</v>
      </c>
      <c r="B2756" t="s">
        <v>5569</v>
      </c>
      <c r="C2756">
        <v>1</v>
      </c>
      <c r="D2756" t="s">
        <v>3129</v>
      </c>
      <c r="E2756">
        <v>637.20000000000005</v>
      </c>
      <c r="F2756">
        <v>321.90164258667579</v>
      </c>
      <c r="G2756">
        <v>185.85</v>
      </c>
      <c r="H2756">
        <v>0</v>
      </c>
      <c r="I2756">
        <v>0</v>
      </c>
      <c r="J2756">
        <v>0</v>
      </c>
    </row>
    <row r="2757" spans="1:10">
      <c r="A2757" s="7">
        <v>36361</v>
      </c>
      <c r="B2757" t="s">
        <v>5569</v>
      </c>
      <c r="C2757">
        <v>2</v>
      </c>
      <c r="D2757" t="s">
        <v>3129</v>
      </c>
      <c r="E2757">
        <v>238.95</v>
      </c>
      <c r="H2757">
        <v>0</v>
      </c>
    </row>
    <row r="2758" spans="1:10">
      <c r="A2758" s="7">
        <v>36361</v>
      </c>
      <c r="B2758" t="s">
        <v>5569</v>
      </c>
      <c r="C2758">
        <v>3</v>
      </c>
      <c r="D2758" t="s">
        <v>3129</v>
      </c>
      <c r="E2758">
        <v>0</v>
      </c>
      <c r="H2758">
        <v>0</v>
      </c>
    </row>
    <row r="2759" spans="1:10">
      <c r="A2759" s="7">
        <v>36368</v>
      </c>
      <c r="B2759" t="s">
        <v>5569</v>
      </c>
      <c r="C2759">
        <v>1</v>
      </c>
      <c r="D2759" t="s">
        <v>3129</v>
      </c>
      <c r="E2759">
        <v>495.75</v>
      </c>
      <c r="F2759">
        <v>206.39718384706705</v>
      </c>
      <c r="G2759">
        <v>119.16346965408485</v>
      </c>
      <c r="H2759">
        <v>0</v>
      </c>
      <c r="I2759">
        <v>0</v>
      </c>
      <c r="J2759">
        <v>0</v>
      </c>
    </row>
    <row r="2760" spans="1:10">
      <c r="A2760" s="7">
        <v>36368</v>
      </c>
      <c r="B2760" t="s">
        <v>5569</v>
      </c>
      <c r="C2760">
        <v>2</v>
      </c>
      <c r="D2760" t="s">
        <v>3129</v>
      </c>
      <c r="E2760">
        <v>793.2</v>
      </c>
      <c r="H2760">
        <v>0</v>
      </c>
    </row>
    <row r="2761" spans="1:10">
      <c r="A2761" s="7">
        <v>36368</v>
      </c>
      <c r="B2761" t="s">
        <v>5569</v>
      </c>
      <c r="C2761">
        <v>3</v>
      </c>
      <c r="D2761" t="s">
        <v>3129</v>
      </c>
      <c r="E2761">
        <v>892.35</v>
      </c>
      <c r="H2761">
        <v>0</v>
      </c>
    </row>
    <row r="2762" spans="1:10">
      <c r="A2762" s="7">
        <v>36375</v>
      </c>
      <c r="B2762" t="s">
        <v>5569</v>
      </c>
      <c r="C2762">
        <v>1</v>
      </c>
      <c r="D2762" t="s">
        <v>3129</v>
      </c>
      <c r="E2762">
        <v>0</v>
      </c>
      <c r="F2762">
        <v>281.21021051875056</v>
      </c>
      <c r="G2762">
        <v>162.35679074187198</v>
      </c>
      <c r="H2762">
        <v>0</v>
      </c>
      <c r="I2762">
        <v>0</v>
      </c>
      <c r="J2762">
        <v>0</v>
      </c>
    </row>
    <row r="2763" spans="1:10">
      <c r="A2763" s="7">
        <v>36375</v>
      </c>
      <c r="B2763" t="s">
        <v>5569</v>
      </c>
      <c r="C2763">
        <v>2</v>
      </c>
      <c r="D2763" t="s">
        <v>3129</v>
      </c>
      <c r="E2763">
        <v>495.75</v>
      </c>
      <c r="H2763">
        <v>0</v>
      </c>
    </row>
    <row r="2764" spans="1:10">
      <c r="A2764" s="7">
        <v>36375</v>
      </c>
      <c r="B2764" t="s">
        <v>5569</v>
      </c>
      <c r="C2764">
        <v>3</v>
      </c>
      <c r="D2764" t="s">
        <v>3129</v>
      </c>
      <c r="E2764">
        <v>477.9</v>
      </c>
      <c r="H2764">
        <v>0</v>
      </c>
    </row>
    <row r="2765" spans="1:10">
      <c r="A2765" s="7">
        <v>36382</v>
      </c>
      <c r="B2765" t="s">
        <v>5569</v>
      </c>
      <c r="C2765">
        <v>1</v>
      </c>
      <c r="D2765" t="s">
        <v>3129</v>
      </c>
      <c r="E2765">
        <v>159.30000000000001</v>
      </c>
      <c r="F2765">
        <v>603.10006632398904</v>
      </c>
      <c r="G2765">
        <v>348.19998564043624</v>
      </c>
      <c r="H2765">
        <v>0</v>
      </c>
      <c r="I2765">
        <v>0</v>
      </c>
      <c r="J2765">
        <v>0</v>
      </c>
    </row>
    <row r="2766" spans="1:10">
      <c r="A2766" s="7">
        <v>36382</v>
      </c>
      <c r="B2766" t="s">
        <v>5569</v>
      </c>
      <c r="C2766">
        <v>2</v>
      </c>
      <c r="D2766" t="s">
        <v>3129</v>
      </c>
      <c r="E2766">
        <v>1115.0999999999999</v>
      </c>
      <c r="H2766">
        <v>0</v>
      </c>
    </row>
    <row r="2767" spans="1:10">
      <c r="A2767" s="7">
        <v>36382</v>
      </c>
      <c r="B2767" t="s">
        <v>5569</v>
      </c>
      <c r="C2767">
        <v>3</v>
      </c>
      <c r="D2767" t="s">
        <v>3129</v>
      </c>
      <c r="E2767">
        <v>1274.4000000000001</v>
      </c>
      <c r="H2767">
        <v>0</v>
      </c>
    </row>
    <row r="2768" spans="1:10">
      <c r="A2768" s="7">
        <v>36389</v>
      </c>
      <c r="B2768" t="s">
        <v>5569</v>
      </c>
      <c r="C2768">
        <v>1</v>
      </c>
      <c r="D2768" t="s">
        <v>3129</v>
      </c>
      <c r="E2768">
        <v>477.9</v>
      </c>
      <c r="F2768">
        <v>243.3347694021551</v>
      </c>
      <c r="G2768">
        <v>140.48939461752977</v>
      </c>
      <c r="H2768">
        <v>0</v>
      </c>
      <c r="I2768">
        <v>0</v>
      </c>
      <c r="J2768">
        <v>0</v>
      </c>
    </row>
    <row r="2769" spans="1:10">
      <c r="A2769" s="7">
        <v>36389</v>
      </c>
      <c r="B2769" t="s">
        <v>5569</v>
      </c>
      <c r="C2769">
        <v>2</v>
      </c>
      <c r="D2769" t="s">
        <v>3129</v>
      </c>
      <c r="E2769">
        <v>796.5</v>
      </c>
      <c r="H2769">
        <v>0</v>
      </c>
    </row>
    <row r="2770" spans="1:10">
      <c r="A2770" s="7">
        <v>36389</v>
      </c>
      <c r="B2770" t="s">
        <v>5569</v>
      </c>
      <c r="C2770">
        <v>3</v>
      </c>
      <c r="D2770" t="s">
        <v>3129</v>
      </c>
      <c r="E2770">
        <v>955.8</v>
      </c>
      <c r="H2770">
        <v>0</v>
      </c>
    </row>
    <row r="2771" spans="1:10">
      <c r="A2771" s="7">
        <v>36307</v>
      </c>
      <c r="B2771" t="s">
        <v>5569</v>
      </c>
      <c r="C2771">
        <v>1</v>
      </c>
      <c r="D2771" t="s">
        <v>5889</v>
      </c>
      <c r="E2771">
        <v>3106.35</v>
      </c>
      <c r="F2771">
        <v>2054.4965733726594</v>
      </c>
      <c r="G2771">
        <v>1186.1641496858688</v>
      </c>
      <c r="H2771">
        <v>3581621.55</v>
      </c>
      <c r="I2771">
        <v>2368834.5490986765</v>
      </c>
      <c r="J2771">
        <v>1367647.2645878068</v>
      </c>
    </row>
    <row r="2772" spans="1:10">
      <c r="A2772" s="7">
        <v>36307</v>
      </c>
      <c r="B2772" t="s">
        <v>5569</v>
      </c>
      <c r="C2772">
        <v>2</v>
      </c>
      <c r="D2772" t="s">
        <v>5889</v>
      </c>
      <c r="E2772">
        <v>5973.75</v>
      </c>
      <c r="H2772">
        <v>6887733.75</v>
      </c>
    </row>
    <row r="2773" spans="1:10">
      <c r="A2773" s="7">
        <v>36307</v>
      </c>
      <c r="B2773" t="s">
        <v>5569</v>
      </c>
      <c r="C2773">
        <v>3</v>
      </c>
      <c r="D2773" t="s">
        <v>5889</v>
      </c>
      <c r="E2773">
        <v>1991.25</v>
      </c>
      <c r="H2773">
        <v>2295911.25</v>
      </c>
    </row>
    <row r="2774" spans="1:10">
      <c r="A2774" s="7">
        <v>36312</v>
      </c>
      <c r="B2774" t="s">
        <v>5569</v>
      </c>
      <c r="C2774">
        <v>1</v>
      </c>
      <c r="D2774" t="s">
        <v>5889</v>
      </c>
      <c r="E2774">
        <v>2070.9</v>
      </c>
      <c r="F2774">
        <v>603.10006632398915</v>
      </c>
      <c r="G2774">
        <v>348.1999856404363</v>
      </c>
      <c r="H2774">
        <v>2387747.7000000002</v>
      </c>
      <c r="I2774">
        <v>695374.3764715594</v>
      </c>
      <c r="J2774">
        <v>401474.58344342303</v>
      </c>
    </row>
    <row r="2775" spans="1:10">
      <c r="A2775" s="7">
        <v>36312</v>
      </c>
      <c r="B2775" t="s">
        <v>5569</v>
      </c>
      <c r="C2775">
        <v>2</v>
      </c>
      <c r="D2775" t="s">
        <v>5889</v>
      </c>
      <c r="E2775">
        <v>2230.1999999999998</v>
      </c>
      <c r="H2775">
        <v>2571420.6</v>
      </c>
    </row>
    <row r="2776" spans="1:10">
      <c r="A2776" s="7">
        <v>36312</v>
      </c>
      <c r="B2776" t="s">
        <v>5569</v>
      </c>
      <c r="C2776">
        <v>3</v>
      </c>
      <c r="D2776" t="s">
        <v>5889</v>
      </c>
      <c r="E2776">
        <v>1115.0999999999999</v>
      </c>
      <c r="H2776">
        <v>1285710.3</v>
      </c>
    </row>
    <row r="2777" spans="1:10">
      <c r="A2777" s="7">
        <v>36319</v>
      </c>
      <c r="B2777" t="s">
        <v>5569</v>
      </c>
      <c r="C2777">
        <v>1</v>
      </c>
      <c r="D2777" t="s">
        <v>5889</v>
      </c>
      <c r="E2777">
        <v>7566.75</v>
      </c>
      <c r="F2777">
        <v>694.37260170602951</v>
      </c>
      <c r="G2777">
        <v>400.89620851287697</v>
      </c>
      <c r="H2777">
        <v>8724462.75</v>
      </c>
      <c r="I2777">
        <v>800611.60976705176</v>
      </c>
      <c r="J2777">
        <v>462233.32841534697</v>
      </c>
    </row>
    <row r="2778" spans="1:10">
      <c r="A2778" s="7">
        <v>36319</v>
      </c>
      <c r="B2778" t="s">
        <v>5569</v>
      </c>
      <c r="C2778">
        <v>2</v>
      </c>
      <c r="D2778" t="s">
        <v>5889</v>
      </c>
      <c r="E2778">
        <v>6292.35</v>
      </c>
      <c r="H2778">
        <v>7255079.5499999998</v>
      </c>
    </row>
    <row r="2779" spans="1:10">
      <c r="A2779" s="7">
        <v>36319</v>
      </c>
      <c r="B2779" t="s">
        <v>5569</v>
      </c>
      <c r="C2779">
        <v>3</v>
      </c>
      <c r="D2779" t="s">
        <v>5889</v>
      </c>
      <c r="E2779">
        <v>7407.45</v>
      </c>
      <c r="H2779">
        <v>8540789.8499999996</v>
      </c>
    </row>
    <row r="2780" spans="1:10">
      <c r="A2780" s="7">
        <v>36326</v>
      </c>
      <c r="B2780" t="s">
        <v>5569</v>
      </c>
      <c r="C2780">
        <v>1</v>
      </c>
      <c r="D2780" t="s">
        <v>5889</v>
      </c>
      <c r="E2780">
        <v>1784.7</v>
      </c>
      <c r="F2780">
        <v>375.37584165739804</v>
      </c>
      <c r="G2780">
        <v>216.72334322818111</v>
      </c>
      <c r="H2780">
        <v>2057759.1</v>
      </c>
      <c r="I2780">
        <v>432808.34543097991</v>
      </c>
      <c r="J2780">
        <v>249882.01474209281</v>
      </c>
    </row>
    <row r="2781" spans="1:10">
      <c r="A2781" s="7">
        <v>36326</v>
      </c>
      <c r="B2781" t="s">
        <v>5569</v>
      </c>
      <c r="C2781">
        <v>2</v>
      </c>
      <c r="D2781" t="s">
        <v>5889</v>
      </c>
      <c r="E2781">
        <v>2478.75</v>
      </c>
      <c r="H2781">
        <v>2857998.75</v>
      </c>
    </row>
    <row r="2782" spans="1:10">
      <c r="A2782" s="7">
        <v>36326</v>
      </c>
      <c r="B2782" t="s">
        <v>5569</v>
      </c>
      <c r="C2782">
        <v>3</v>
      </c>
      <c r="D2782" t="s">
        <v>5889</v>
      </c>
      <c r="E2782">
        <v>2379.6</v>
      </c>
      <c r="H2782">
        <v>2743678.8</v>
      </c>
    </row>
    <row r="2783" spans="1:10">
      <c r="A2783" s="7">
        <v>36333</v>
      </c>
      <c r="B2783" t="s">
        <v>5569</v>
      </c>
      <c r="C2783">
        <v>1</v>
      </c>
      <c r="D2783" t="s">
        <v>5889</v>
      </c>
      <c r="E2783">
        <v>5973.75</v>
      </c>
      <c r="F2783">
        <v>973.33907760862019</v>
      </c>
      <c r="G2783">
        <v>561.95757847011896</v>
      </c>
      <c r="H2783">
        <v>6887733.75</v>
      </c>
      <c r="I2783">
        <v>1122259.9564827387</v>
      </c>
      <c r="J2783">
        <v>647937.08797604695</v>
      </c>
    </row>
    <row r="2784" spans="1:10">
      <c r="A2784" s="7">
        <v>36333</v>
      </c>
      <c r="B2784" t="s">
        <v>5569</v>
      </c>
      <c r="C2784">
        <v>2</v>
      </c>
      <c r="D2784" t="s">
        <v>5889</v>
      </c>
      <c r="E2784">
        <v>7885.35</v>
      </c>
      <c r="H2784">
        <v>9091808.5499999989</v>
      </c>
    </row>
    <row r="2785" spans="1:10">
      <c r="A2785" s="7">
        <v>36333</v>
      </c>
      <c r="B2785" t="s">
        <v>5569</v>
      </c>
      <c r="C2785">
        <v>3</v>
      </c>
      <c r="D2785" t="s">
        <v>5889</v>
      </c>
      <c r="E2785">
        <v>6610.95</v>
      </c>
      <c r="H2785">
        <v>7622425.3499999996</v>
      </c>
    </row>
    <row r="2786" spans="1:10">
      <c r="A2786" s="7">
        <v>36340</v>
      </c>
      <c r="B2786" t="s">
        <v>5569</v>
      </c>
      <c r="C2786">
        <v>1</v>
      </c>
      <c r="D2786" t="s">
        <v>5889</v>
      </c>
      <c r="E2786">
        <v>8044.65</v>
      </c>
      <c r="F2786">
        <v>2880.6444122800012</v>
      </c>
      <c r="G2786">
        <v>1663.1408268694502</v>
      </c>
      <c r="H2786">
        <v>9275481.4500000011</v>
      </c>
      <c r="I2786">
        <v>3321383.0073588421</v>
      </c>
      <c r="J2786">
        <v>1917601.3733804764</v>
      </c>
    </row>
    <row r="2787" spans="1:10">
      <c r="A2787" s="7">
        <v>36340</v>
      </c>
      <c r="B2787" t="s">
        <v>5569</v>
      </c>
      <c r="C2787">
        <v>2</v>
      </c>
      <c r="D2787" t="s">
        <v>5889</v>
      </c>
      <c r="E2787">
        <v>11389.95</v>
      </c>
      <c r="H2787">
        <v>13132612.35</v>
      </c>
    </row>
    <row r="2788" spans="1:10">
      <c r="A2788" s="7">
        <v>36340</v>
      </c>
      <c r="B2788" t="s">
        <v>5569</v>
      </c>
      <c r="C2788">
        <v>3</v>
      </c>
      <c r="D2788" t="s">
        <v>5889</v>
      </c>
      <c r="E2788">
        <v>13779.45</v>
      </c>
      <c r="H2788">
        <v>15887705.85</v>
      </c>
    </row>
    <row r="2789" spans="1:10">
      <c r="A2789" s="7">
        <v>36347</v>
      </c>
      <c r="B2789" t="s">
        <v>5569</v>
      </c>
      <c r="C2789">
        <v>1</v>
      </c>
      <c r="D2789" t="s">
        <v>5889</v>
      </c>
      <c r="E2789">
        <v>12393.75</v>
      </c>
      <c r="F2789">
        <v>2921.1414087647318</v>
      </c>
      <c r="G2789">
        <v>1686.5217786912806</v>
      </c>
      <c r="H2789">
        <v>17847000</v>
      </c>
      <c r="I2789">
        <v>4206443.6286212131</v>
      </c>
      <c r="J2789">
        <v>2428591.3613154436</v>
      </c>
    </row>
    <row r="2790" spans="1:10">
      <c r="A2790" s="7">
        <v>36347</v>
      </c>
      <c r="B2790" t="s">
        <v>5569</v>
      </c>
      <c r="C2790">
        <v>2</v>
      </c>
      <c r="D2790" t="s">
        <v>5889</v>
      </c>
      <c r="E2790">
        <v>6643.05</v>
      </c>
      <c r="H2790">
        <v>9565991.9999999981</v>
      </c>
    </row>
    <row r="2791" spans="1:10">
      <c r="A2791" s="7">
        <v>36347</v>
      </c>
      <c r="B2791" t="s">
        <v>5569</v>
      </c>
      <c r="C2791">
        <v>3</v>
      </c>
      <c r="D2791" t="s">
        <v>5889</v>
      </c>
      <c r="E2791">
        <v>8626.0499999999993</v>
      </c>
      <c r="H2791">
        <v>12421512.000000002</v>
      </c>
    </row>
    <row r="2792" spans="1:10">
      <c r="A2792" s="7">
        <v>36354</v>
      </c>
      <c r="B2792" t="s">
        <v>5569</v>
      </c>
      <c r="C2792">
        <v>1</v>
      </c>
      <c r="D2792" t="s">
        <v>5889</v>
      </c>
      <c r="E2792">
        <v>3982.5</v>
      </c>
      <c r="F2792">
        <v>859.08842239899843</v>
      </c>
      <c r="G2792">
        <v>495.99493192975268</v>
      </c>
      <c r="H2792">
        <v>5734800</v>
      </c>
      <c r="I2792">
        <v>1237087.3282545577</v>
      </c>
      <c r="J2792">
        <v>714232.70197884389</v>
      </c>
    </row>
    <row r="2793" spans="1:10">
      <c r="A2793" s="7">
        <v>36354</v>
      </c>
      <c r="B2793" t="s">
        <v>5569</v>
      </c>
      <c r="C2793">
        <v>2</v>
      </c>
      <c r="D2793" t="s">
        <v>5889</v>
      </c>
      <c r="E2793">
        <v>2628.45</v>
      </c>
      <c r="H2793">
        <v>3784968</v>
      </c>
    </row>
    <row r="2794" spans="1:10">
      <c r="A2794" s="7">
        <v>36354</v>
      </c>
      <c r="B2794" t="s">
        <v>5569</v>
      </c>
      <c r="C2794">
        <v>3</v>
      </c>
      <c r="D2794" t="s">
        <v>5889</v>
      </c>
      <c r="E2794">
        <v>2389.5</v>
      </c>
      <c r="H2794">
        <v>3440880</v>
      </c>
    </row>
    <row r="2795" spans="1:10">
      <c r="A2795" s="7">
        <v>36361</v>
      </c>
      <c r="B2795" t="s">
        <v>5569</v>
      </c>
      <c r="C2795">
        <v>1</v>
      </c>
      <c r="D2795" t="s">
        <v>5889</v>
      </c>
      <c r="E2795">
        <v>2389.5</v>
      </c>
      <c r="F2795">
        <v>695.89368261250934</v>
      </c>
      <c r="G2795">
        <v>401.77440498369231</v>
      </c>
      <c r="H2795">
        <v>3440880</v>
      </c>
      <c r="I2795">
        <v>1002086.9029620136</v>
      </c>
      <c r="J2795">
        <v>578555.14317651698</v>
      </c>
    </row>
    <row r="2796" spans="1:10">
      <c r="A2796" s="7">
        <v>36361</v>
      </c>
      <c r="B2796" t="s">
        <v>5569</v>
      </c>
      <c r="C2796">
        <v>2</v>
      </c>
      <c r="D2796" t="s">
        <v>5889</v>
      </c>
      <c r="E2796">
        <v>1035.45</v>
      </c>
      <c r="H2796">
        <v>1491048</v>
      </c>
    </row>
    <row r="2797" spans="1:10">
      <c r="A2797" s="7">
        <v>36361</v>
      </c>
      <c r="B2797" t="s">
        <v>5569</v>
      </c>
      <c r="C2797">
        <v>3</v>
      </c>
      <c r="D2797" t="s">
        <v>5889</v>
      </c>
      <c r="E2797">
        <v>1991.25</v>
      </c>
      <c r="H2797">
        <v>2867400</v>
      </c>
    </row>
    <row r="2798" spans="1:10">
      <c r="A2798" s="7">
        <v>36368</v>
      </c>
      <c r="B2798" t="s">
        <v>5569</v>
      </c>
      <c r="C2798">
        <v>1</v>
      </c>
      <c r="D2798" t="s">
        <v>5889</v>
      </c>
      <c r="E2798">
        <v>4759.2</v>
      </c>
      <c r="F2798">
        <v>1346.1537235769174</v>
      </c>
      <c r="G2798">
        <v>777.20221467775036</v>
      </c>
      <c r="H2798">
        <v>5496876</v>
      </c>
      <c r="I2798">
        <v>1554807.5507313397</v>
      </c>
      <c r="J2798">
        <v>897668.55795280181</v>
      </c>
    </row>
    <row r="2799" spans="1:10">
      <c r="A2799" s="7">
        <v>36368</v>
      </c>
      <c r="B2799" t="s">
        <v>5569</v>
      </c>
      <c r="C2799">
        <v>2</v>
      </c>
      <c r="D2799" t="s">
        <v>5889</v>
      </c>
      <c r="E2799">
        <v>2379.6</v>
      </c>
      <c r="H2799">
        <v>2748438</v>
      </c>
    </row>
    <row r="2800" spans="1:10">
      <c r="A2800" s="7">
        <v>36368</v>
      </c>
      <c r="B2800" t="s">
        <v>5569</v>
      </c>
      <c r="C2800">
        <v>3</v>
      </c>
      <c r="D2800" t="s">
        <v>5889</v>
      </c>
      <c r="E2800">
        <v>2478.75</v>
      </c>
      <c r="H2800">
        <v>2862956.25</v>
      </c>
    </row>
    <row r="2801" spans="1:10">
      <c r="A2801" s="7">
        <v>36375</v>
      </c>
      <c r="B2801" t="s">
        <v>5569</v>
      </c>
      <c r="C2801">
        <v>1</v>
      </c>
      <c r="D2801" t="s">
        <v>5889</v>
      </c>
      <c r="E2801">
        <v>3866.85</v>
      </c>
      <c r="F2801">
        <v>734.54775372333677</v>
      </c>
      <c r="G2801">
        <v>424.09134334480342</v>
      </c>
      <c r="H2801">
        <v>5575997.7000000002</v>
      </c>
      <c r="I2801">
        <v>1059217.8608690517</v>
      </c>
      <c r="J2801">
        <v>611539.71710320655</v>
      </c>
    </row>
    <row r="2802" spans="1:10">
      <c r="A2802" s="7">
        <v>36375</v>
      </c>
      <c r="B2802" t="s">
        <v>5569</v>
      </c>
      <c r="C2802">
        <v>2</v>
      </c>
      <c r="D2802" t="s">
        <v>5889</v>
      </c>
      <c r="E2802">
        <v>2776.2</v>
      </c>
      <c r="H2802">
        <v>4003280.4</v>
      </c>
    </row>
    <row r="2803" spans="1:10">
      <c r="A2803" s="7">
        <v>36375</v>
      </c>
      <c r="B2803" t="s">
        <v>5569</v>
      </c>
      <c r="C2803">
        <v>3</v>
      </c>
      <c r="D2803" t="s">
        <v>5889</v>
      </c>
      <c r="E2803">
        <v>2469.15</v>
      </c>
      <c r="H2803">
        <v>3560514.3</v>
      </c>
    </row>
    <row r="2804" spans="1:10">
      <c r="A2804" s="7">
        <v>36382</v>
      </c>
      <c r="B2804" t="s">
        <v>5569</v>
      </c>
      <c r="C2804">
        <v>1</v>
      </c>
      <c r="D2804" t="s">
        <v>5889</v>
      </c>
      <c r="E2804">
        <v>2389.5</v>
      </c>
      <c r="F2804">
        <v>759.8125739285972</v>
      </c>
      <c r="G2804">
        <v>438.67799409133806</v>
      </c>
      <c r="H2804">
        <v>3445659</v>
      </c>
      <c r="I2804">
        <v>1095649.7316050371</v>
      </c>
      <c r="J2804">
        <v>632573.66747970949</v>
      </c>
    </row>
    <row r="2805" spans="1:10">
      <c r="A2805" s="7">
        <v>36382</v>
      </c>
      <c r="B2805" t="s">
        <v>5569</v>
      </c>
      <c r="C2805">
        <v>2</v>
      </c>
      <c r="D2805" t="s">
        <v>5889</v>
      </c>
      <c r="E2805">
        <v>3743.55</v>
      </c>
      <c r="H2805">
        <v>5398199.0999999996</v>
      </c>
    </row>
    <row r="2806" spans="1:10">
      <c r="A2806" s="7">
        <v>36382</v>
      </c>
      <c r="B2806" t="s">
        <v>5569</v>
      </c>
      <c r="C2806">
        <v>3</v>
      </c>
      <c r="D2806" t="s">
        <v>5889</v>
      </c>
      <c r="E2806">
        <v>3663.9</v>
      </c>
      <c r="H2806">
        <v>5283343.8</v>
      </c>
    </row>
    <row r="2807" spans="1:10">
      <c r="A2807" s="7">
        <v>36389</v>
      </c>
      <c r="B2807" t="s">
        <v>5569</v>
      </c>
      <c r="C2807">
        <v>1</v>
      </c>
      <c r="D2807" t="s">
        <v>5889</v>
      </c>
      <c r="E2807">
        <v>3823.2</v>
      </c>
      <c r="F2807">
        <v>0</v>
      </c>
      <c r="G2807">
        <v>0</v>
      </c>
      <c r="H2807">
        <v>5513054.4000000004</v>
      </c>
      <c r="I2807">
        <v>0</v>
      </c>
      <c r="J2807">
        <v>0</v>
      </c>
    </row>
    <row r="2808" spans="1:10">
      <c r="A2808" s="7">
        <v>36389</v>
      </c>
      <c r="B2808" t="s">
        <v>5569</v>
      </c>
      <c r="C2808">
        <v>2</v>
      </c>
      <c r="D2808" t="s">
        <v>5889</v>
      </c>
      <c r="E2808">
        <v>3823.2</v>
      </c>
      <c r="H2808">
        <v>5513054.4000000004</v>
      </c>
    </row>
    <row r="2809" spans="1:10">
      <c r="A2809" s="7">
        <v>36389</v>
      </c>
      <c r="B2809" t="s">
        <v>5569</v>
      </c>
      <c r="C2809">
        <v>3</v>
      </c>
      <c r="D2809" t="s">
        <v>5889</v>
      </c>
      <c r="E2809">
        <v>3823.2</v>
      </c>
      <c r="H2809">
        <v>5513054.4000000004</v>
      </c>
    </row>
    <row r="2810" spans="1:10">
      <c r="A2810" s="7">
        <v>36307</v>
      </c>
      <c r="B2810" t="s">
        <v>5569</v>
      </c>
      <c r="C2810">
        <v>1</v>
      </c>
      <c r="D2810" t="s">
        <v>3266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s="7">
        <v>36307</v>
      </c>
      <c r="B2811" t="s">
        <v>5569</v>
      </c>
      <c r="C2811">
        <v>2</v>
      </c>
      <c r="D2811" t="s">
        <v>3266</v>
      </c>
      <c r="E2811">
        <v>0</v>
      </c>
      <c r="H2811">
        <v>0</v>
      </c>
    </row>
    <row r="2812" spans="1:10">
      <c r="A2812" s="7">
        <v>36307</v>
      </c>
      <c r="B2812" t="s">
        <v>5569</v>
      </c>
      <c r="C2812">
        <v>3</v>
      </c>
      <c r="D2812" t="s">
        <v>3266</v>
      </c>
      <c r="E2812">
        <v>0</v>
      </c>
      <c r="H2812">
        <v>0</v>
      </c>
    </row>
    <row r="2813" spans="1:10">
      <c r="A2813" s="7">
        <v>36312</v>
      </c>
      <c r="B2813" t="s">
        <v>5569</v>
      </c>
      <c r="C2813">
        <v>1</v>
      </c>
      <c r="D2813" t="s">
        <v>3266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s="7">
        <v>36312</v>
      </c>
      <c r="B2814" t="s">
        <v>5569</v>
      </c>
      <c r="C2814">
        <v>2</v>
      </c>
      <c r="D2814" t="s">
        <v>3266</v>
      </c>
      <c r="E2814">
        <v>0</v>
      </c>
      <c r="H2814">
        <v>0</v>
      </c>
    </row>
    <row r="2815" spans="1:10">
      <c r="A2815" s="7">
        <v>36312</v>
      </c>
      <c r="B2815" t="s">
        <v>5569</v>
      </c>
      <c r="C2815">
        <v>3</v>
      </c>
      <c r="D2815" t="s">
        <v>3266</v>
      </c>
      <c r="E2815">
        <v>0</v>
      </c>
      <c r="H2815">
        <v>0</v>
      </c>
    </row>
    <row r="2816" spans="1:10">
      <c r="A2816" s="7">
        <v>36319</v>
      </c>
      <c r="B2816" t="s">
        <v>5569</v>
      </c>
      <c r="C2816">
        <v>1</v>
      </c>
      <c r="D2816" t="s">
        <v>3266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s="7">
        <v>36319</v>
      </c>
      <c r="B2817" t="s">
        <v>5569</v>
      </c>
      <c r="C2817">
        <v>2</v>
      </c>
      <c r="D2817" t="s">
        <v>3266</v>
      </c>
      <c r="E2817">
        <v>0</v>
      </c>
      <c r="H2817">
        <v>0</v>
      </c>
    </row>
    <row r="2818" spans="1:10">
      <c r="A2818" s="7">
        <v>36319</v>
      </c>
      <c r="B2818" t="s">
        <v>5569</v>
      </c>
      <c r="C2818">
        <v>3</v>
      </c>
      <c r="D2818" t="s">
        <v>3266</v>
      </c>
      <c r="E2818">
        <v>0</v>
      </c>
      <c r="H2818">
        <v>0</v>
      </c>
    </row>
    <row r="2819" spans="1:10">
      <c r="A2819" s="7">
        <v>36326</v>
      </c>
      <c r="B2819" t="s">
        <v>5569</v>
      </c>
      <c r="C2819">
        <v>1</v>
      </c>
      <c r="D2819" t="s">
        <v>3266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 s="7">
        <v>36326</v>
      </c>
      <c r="B2820" t="s">
        <v>5569</v>
      </c>
      <c r="C2820">
        <v>2</v>
      </c>
      <c r="D2820" t="s">
        <v>3266</v>
      </c>
      <c r="E2820">
        <v>0</v>
      </c>
      <c r="H2820">
        <v>0</v>
      </c>
    </row>
    <row r="2821" spans="1:10">
      <c r="A2821" s="7">
        <v>36326</v>
      </c>
      <c r="B2821" t="s">
        <v>5569</v>
      </c>
      <c r="C2821">
        <v>3</v>
      </c>
      <c r="D2821" t="s">
        <v>3266</v>
      </c>
      <c r="E2821">
        <v>0</v>
      </c>
      <c r="H2821">
        <v>0</v>
      </c>
    </row>
    <row r="2822" spans="1:10">
      <c r="A2822" s="7">
        <v>36333</v>
      </c>
      <c r="B2822" t="s">
        <v>5569</v>
      </c>
      <c r="C2822">
        <v>1</v>
      </c>
      <c r="D2822" t="s">
        <v>3266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 s="7">
        <v>36333</v>
      </c>
      <c r="B2823" t="s">
        <v>5569</v>
      </c>
      <c r="C2823">
        <v>2</v>
      </c>
      <c r="D2823" t="s">
        <v>3266</v>
      </c>
      <c r="E2823">
        <v>0</v>
      </c>
      <c r="H2823">
        <v>0</v>
      </c>
    </row>
    <row r="2824" spans="1:10">
      <c r="A2824" s="7">
        <v>36333</v>
      </c>
      <c r="B2824" t="s">
        <v>5569</v>
      </c>
      <c r="C2824">
        <v>3</v>
      </c>
      <c r="D2824" t="s">
        <v>3266</v>
      </c>
      <c r="E2824">
        <v>0</v>
      </c>
      <c r="H2824">
        <v>0</v>
      </c>
    </row>
    <row r="2825" spans="1:10">
      <c r="A2825" s="7">
        <v>36340</v>
      </c>
      <c r="B2825" t="s">
        <v>5569</v>
      </c>
      <c r="C2825">
        <v>1</v>
      </c>
      <c r="D2825" t="s">
        <v>3266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s="7">
        <v>36340</v>
      </c>
      <c r="B2826" t="s">
        <v>5569</v>
      </c>
      <c r="C2826">
        <v>2</v>
      </c>
      <c r="D2826" t="s">
        <v>3266</v>
      </c>
      <c r="E2826">
        <v>0</v>
      </c>
      <c r="H2826">
        <v>0</v>
      </c>
    </row>
    <row r="2827" spans="1:10">
      <c r="A2827" s="7">
        <v>36340</v>
      </c>
      <c r="B2827" t="s">
        <v>5569</v>
      </c>
      <c r="C2827">
        <v>3</v>
      </c>
      <c r="D2827" t="s">
        <v>3266</v>
      </c>
      <c r="E2827">
        <v>0</v>
      </c>
      <c r="H2827">
        <v>0</v>
      </c>
    </row>
    <row r="2828" spans="1:10">
      <c r="A2828" s="7">
        <v>36347</v>
      </c>
      <c r="B2828" t="s">
        <v>5569</v>
      </c>
      <c r="C2828">
        <v>1</v>
      </c>
      <c r="D2828" t="s">
        <v>3266</v>
      </c>
      <c r="E2828">
        <v>0</v>
      </c>
      <c r="F2828">
        <v>171.73283757045419</v>
      </c>
      <c r="G2828">
        <v>99.15</v>
      </c>
      <c r="H2828">
        <v>0</v>
      </c>
      <c r="I2828">
        <v>0</v>
      </c>
      <c r="J2828">
        <v>0</v>
      </c>
    </row>
    <row r="2829" spans="1:10">
      <c r="A2829" s="7">
        <v>36347</v>
      </c>
      <c r="B2829" t="s">
        <v>5569</v>
      </c>
      <c r="C2829">
        <v>2</v>
      </c>
      <c r="D2829" t="s">
        <v>3266</v>
      </c>
      <c r="E2829">
        <v>0</v>
      </c>
      <c r="H2829">
        <v>0</v>
      </c>
    </row>
    <row r="2830" spans="1:10">
      <c r="A2830" s="7">
        <v>36347</v>
      </c>
      <c r="B2830" t="s">
        <v>5569</v>
      </c>
      <c r="C2830">
        <v>3</v>
      </c>
      <c r="D2830" t="s">
        <v>3266</v>
      </c>
      <c r="E2830">
        <v>297.45</v>
      </c>
      <c r="H2830">
        <v>0</v>
      </c>
    </row>
    <row r="2831" spans="1:10">
      <c r="A2831" s="7">
        <v>36354</v>
      </c>
      <c r="B2831" t="s">
        <v>5569</v>
      </c>
      <c r="C2831">
        <v>1</v>
      </c>
      <c r="D2831" t="s">
        <v>3266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7">
        <v>36354</v>
      </c>
      <c r="B2832" t="s">
        <v>5569</v>
      </c>
      <c r="C2832">
        <v>2</v>
      </c>
      <c r="D2832" t="s">
        <v>3266</v>
      </c>
      <c r="E2832">
        <v>0</v>
      </c>
      <c r="H2832">
        <v>0</v>
      </c>
    </row>
    <row r="2833" spans="1:10">
      <c r="A2833" s="7">
        <v>36354</v>
      </c>
      <c r="B2833" t="s">
        <v>5569</v>
      </c>
      <c r="C2833">
        <v>3</v>
      </c>
      <c r="D2833" t="s">
        <v>3266</v>
      </c>
      <c r="E2833">
        <v>0</v>
      </c>
      <c r="H2833">
        <v>0</v>
      </c>
    </row>
    <row r="2834" spans="1:10">
      <c r="A2834" s="7">
        <v>36361</v>
      </c>
      <c r="B2834" t="s">
        <v>5569</v>
      </c>
      <c r="C2834">
        <v>1</v>
      </c>
      <c r="D2834" t="s">
        <v>3266</v>
      </c>
      <c r="E2834">
        <v>876.15</v>
      </c>
      <c r="F2834">
        <v>557.54999999999995</v>
      </c>
      <c r="G2834">
        <v>321.90164258667585</v>
      </c>
      <c r="H2834">
        <v>0</v>
      </c>
      <c r="I2834">
        <v>0</v>
      </c>
      <c r="J2834">
        <v>0</v>
      </c>
    </row>
    <row r="2835" spans="1:10">
      <c r="A2835" s="7">
        <v>36361</v>
      </c>
      <c r="B2835" t="s">
        <v>5569</v>
      </c>
      <c r="C2835">
        <v>2</v>
      </c>
      <c r="D2835" t="s">
        <v>3266</v>
      </c>
      <c r="E2835">
        <v>716.85</v>
      </c>
      <c r="H2835">
        <v>0</v>
      </c>
    </row>
    <row r="2836" spans="1:10">
      <c r="A2836" s="7">
        <v>36361</v>
      </c>
      <c r="B2836" t="s">
        <v>5569</v>
      </c>
      <c r="C2836">
        <v>3</v>
      </c>
      <c r="D2836" t="s">
        <v>3266</v>
      </c>
      <c r="E2836">
        <v>1752.3</v>
      </c>
      <c r="H2836">
        <v>0</v>
      </c>
    </row>
    <row r="2837" spans="1:10">
      <c r="A2837" s="7">
        <v>36368</v>
      </c>
      <c r="B2837" t="s">
        <v>5569</v>
      </c>
      <c r="C2837">
        <v>1</v>
      </c>
      <c r="D2837" t="s">
        <v>3266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 s="7">
        <v>36368</v>
      </c>
      <c r="B2838" t="s">
        <v>5569</v>
      </c>
      <c r="C2838">
        <v>2</v>
      </c>
      <c r="D2838" t="s">
        <v>3266</v>
      </c>
      <c r="E2838">
        <v>0</v>
      </c>
      <c r="H2838">
        <v>0</v>
      </c>
    </row>
    <row r="2839" spans="1:10">
      <c r="A2839" s="7">
        <v>36368</v>
      </c>
      <c r="B2839" t="s">
        <v>5569</v>
      </c>
      <c r="C2839">
        <v>3</v>
      </c>
      <c r="D2839" t="s">
        <v>3266</v>
      </c>
      <c r="E2839">
        <v>0</v>
      </c>
      <c r="H2839">
        <v>0</v>
      </c>
    </row>
    <row r="2840" spans="1:10">
      <c r="A2840" s="7">
        <v>36375</v>
      </c>
      <c r="B2840" t="s">
        <v>5569</v>
      </c>
      <c r="C2840">
        <v>1</v>
      </c>
      <c r="D2840" t="s">
        <v>3266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7">
        <v>36375</v>
      </c>
      <c r="B2841" t="s">
        <v>5569</v>
      </c>
      <c r="C2841">
        <v>2</v>
      </c>
      <c r="D2841" t="s">
        <v>3266</v>
      </c>
      <c r="E2841">
        <v>0</v>
      </c>
      <c r="H2841">
        <v>0</v>
      </c>
    </row>
    <row r="2842" spans="1:10">
      <c r="A2842" s="7">
        <v>36375</v>
      </c>
      <c r="B2842" t="s">
        <v>5569</v>
      </c>
      <c r="C2842">
        <v>3</v>
      </c>
      <c r="D2842" t="s">
        <v>3266</v>
      </c>
      <c r="E2842">
        <v>0</v>
      </c>
      <c r="H2842">
        <v>0</v>
      </c>
    </row>
    <row r="2843" spans="1:10">
      <c r="A2843" s="7">
        <v>36382</v>
      </c>
      <c r="B2843" t="s">
        <v>5569</v>
      </c>
      <c r="C2843">
        <v>1</v>
      </c>
      <c r="D2843" t="s">
        <v>3266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 s="7">
        <v>36382</v>
      </c>
      <c r="B2844" t="s">
        <v>5569</v>
      </c>
      <c r="C2844">
        <v>2</v>
      </c>
      <c r="D2844" t="s">
        <v>3266</v>
      </c>
      <c r="E2844">
        <v>0</v>
      </c>
      <c r="H2844">
        <v>0</v>
      </c>
    </row>
    <row r="2845" spans="1:10">
      <c r="A2845" s="7">
        <v>36382</v>
      </c>
      <c r="B2845" t="s">
        <v>5569</v>
      </c>
      <c r="C2845">
        <v>3</v>
      </c>
      <c r="D2845" t="s">
        <v>3266</v>
      </c>
      <c r="E2845">
        <v>0</v>
      </c>
      <c r="H2845">
        <v>0</v>
      </c>
    </row>
    <row r="2846" spans="1:10">
      <c r="A2846" s="7">
        <v>36389</v>
      </c>
      <c r="B2846" t="s">
        <v>5569</v>
      </c>
      <c r="C2846">
        <v>1</v>
      </c>
      <c r="D2846" t="s">
        <v>3266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s="7">
        <v>36389</v>
      </c>
      <c r="B2847" t="s">
        <v>5569</v>
      </c>
      <c r="C2847">
        <v>2</v>
      </c>
      <c r="D2847" t="s">
        <v>3266</v>
      </c>
      <c r="E2847">
        <v>0</v>
      </c>
      <c r="H2847">
        <v>0</v>
      </c>
    </row>
    <row r="2848" spans="1:10">
      <c r="A2848" s="7">
        <v>36389</v>
      </c>
      <c r="B2848" t="s">
        <v>5569</v>
      </c>
      <c r="C2848">
        <v>3</v>
      </c>
      <c r="D2848" t="s">
        <v>3266</v>
      </c>
      <c r="E2848">
        <v>0</v>
      </c>
      <c r="H2848">
        <v>0</v>
      </c>
    </row>
    <row r="2849" spans="1:10">
      <c r="A2849" s="7">
        <v>36307</v>
      </c>
      <c r="B2849" t="s">
        <v>5569</v>
      </c>
      <c r="C2849">
        <v>1</v>
      </c>
      <c r="D2849" t="s">
        <v>6247</v>
      </c>
      <c r="E2849">
        <v>19514.25</v>
      </c>
      <c r="F2849">
        <v>3954.7916089220171</v>
      </c>
      <c r="G2849">
        <v>2283.3000000000002</v>
      </c>
      <c r="H2849">
        <v>13605335.100000001</v>
      </c>
      <c r="I2849">
        <v>2757280.7097404315</v>
      </c>
      <c r="J2849">
        <v>1591916.76</v>
      </c>
    </row>
    <row r="2850" spans="1:10">
      <c r="A2850" s="7">
        <v>36307</v>
      </c>
      <c r="B2850" t="s">
        <v>5569</v>
      </c>
      <c r="C2850">
        <v>2</v>
      </c>
      <c r="D2850" t="s">
        <v>6247</v>
      </c>
      <c r="E2850">
        <v>19514.25</v>
      </c>
      <c r="H2850">
        <v>13605335.100000001</v>
      </c>
    </row>
    <row r="2851" spans="1:10">
      <c r="A2851" s="7">
        <v>36307</v>
      </c>
      <c r="B2851" t="s">
        <v>5569</v>
      </c>
      <c r="C2851">
        <v>3</v>
      </c>
      <c r="D2851" t="s">
        <v>6247</v>
      </c>
      <c r="E2851">
        <v>12664.35</v>
      </c>
      <c r="H2851">
        <v>8829584.8200000003</v>
      </c>
    </row>
    <row r="2852" spans="1:10">
      <c r="A2852" s="7">
        <v>36312</v>
      </c>
      <c r="B2852" t="s">
        <v>5569</v>
      </c>
      <c r="C2852">
        <v>1</v>
      </c>
      <c r="D2852" t="s">
        <v>6247</v>
      </c>
      <c r="E2852">
        <v>10035.9</v>
      </c>
      <c r="F2852">
        <v>2598.5113137140661</v>
      </c>
      <c r="G2852">
        <v>1500.2512064651041</v>
      </c>
      <c r="H2852">
        <v>2613348.36</v>
      </c>
      <c r="I2852">
        <v>676652.34609114286</v>
      </c>
      <c r="J2852">
        <v>390665.41416351317</v>
      </c>
    </row>
    <row r="2853" spans="1:10">
      <c r="A2853" s="7">
        <v>36312</v>
      </c>
      <c r="B2853" t="s">
        <v>5569</v>
      </c>
      <c r="C2853">
        <v>2</v>
      </c>
      <c r="D2853" t="s">
        <v>6247</v>
      </c>
      <c r="E2853">
        <v>10115.549999999999</v>
      </c>
      <c r="H2853">
        <v>2634089.2200000002</v>
      </c>
    </row>
    <row r="2854" spans="1:10">
      <c r="A2854" s="7">
        <v>36312</v>
      </c>
      <c r="B2854" t="s">
        <v>5569</v>
      </c>
      <c r="C2854">
        <v>3</v>
      </c>
      <c r="D2854" t="s">
        <v>6247</v>
      </c>
      <c r="E2854">
        <v>5575.5</v>
      </c>
      <c r="H2854">
        <v>1451860.2</v>
      </c>
    </row>
    <row r="2855" spans="1:10">
      <c r="A2855" s="7">
        <v>36319</v>
      </c>
      <c r="B2855" t="s">
        <v>5569</v>
      </c>
      <c r="C2855">
        <v>1</v>
      </c>
      <c r="D2855" t="s">
        <v>6247</v>
      </c>
      <c r="E2855">
        <v>1433.7</v>
      </c>
      <c r="F2855">
        <v>722.72591796614017</v>
      </c>
      <c r="G2855">
        <v>417.26600328807046</v>
      </c>
      <c r="H2855">
        <v>120430.8</v>
      </c>
      <c r="I2855">
        <v>60708.977109155778</v>
      </c>
      <c r="J2855">
        <v>35050.344276197917</v>
      </c>
    </row>
    <row r="2856" spans="1:10">
      <c r="A2856" s="7">
        <v>36319</v>
      </c>
      <c r="B2856" t="s">
        <v>5569</v>
      </c>
      <c r="C2856">
        <v>2</v>
      </c>
      <c r="D2856" t="s">
        <v>6247</v>
      </c>
      <c r="E2856">
        <v>876.15</v>
      </c>
      <c r="H2856">
        <v>73596.600000000006</v>
      </c>
    </row>
    <row r="2857" spans="1:10">
      <c r="A2857" s="7">
        <v>36319</v>
      </c>
      <c r="B2857" t="s">
        <v>5569</v>
      </c>
      <c r="C2857">
        <v>3</v>
      </c>
      <c r="D2857" t="s">
        <v>6247</v>
      </c>
      <c r="E2857">
        <v>2309.85</v>
      </c>
      <c r="H2857">
        <v>194027.4</v>
      </c>
    </row>
    <row r="2858" spans="1:10">
      <c r="A2858" s="7">
        <v>36326</v>
      </c>
      <c r="B2858" t="s">
        <v>5569</v>
      </c>
      <c r="C2858">
        <v>1</v>
      </c>
      <c r="D2858" t="s">
        <v>6247</v>
      </c>
      <c r="E2858">
        <v>991.5</v>
      </c>
      <c r="F2858">
        <v>343.46567514090839</v>
      </c>
      <c r="G2858">
        <v>198.3</v>
      </c>
      <c r="H2858">
        <v>124929</v>
      </c>
      <c r="I2858">
        <v>43276.675067754455</v>
      </c>
      <c r="J2858">
        <v>24985.8</v>
      </c>
    </row>
    <row r="2859" spans="1:10">
      <c r="A2859" s="7">
        <v>36326</v>
      </c>
      <c r="B2859" t="s">
        <v>5569</v>
      </c>
      <c r="C2859">
        <v>2</v>
      </c>
      <c r="D2859" t="s">
        <v>6247</v>
      </c>
      <c r="E2859">
        <v>396.6</v>
      </c>
      <c r="H2859">
        <v>49971.6</v>
      </c>
    </row>
    <row r="2860" spans="1:10">
      <c r="A2860" s="7">
        <v>36326</v>
      </c>
      <c r="B2860" t="s">
        <v>5569</v>
      </c>
      <c r="C2860">
        <v>3</v>
      </c>
      <c r="D2860" t="s">
        <v>6247</v>
      </c>
      <c r="E2860">
        <v>991.5</v>
      </c>
      <c r="H2860">
        <v>124929</v>
      </c>
    </row>
    <row r="2861" spans="1:10">
      <c r="A2861" s="7">
        <v>36333</v>
      </c>
      <c r="B2861" t="s">
        <v>5569</v>
      </c>
      <c r="C2861">
        <v>1</v>
      </c>
      <c r="D2861" t="s">
        <v>6247</v>
      </c>
      <c r="E2861">
        <v>238.95</v>
      </c>
      <c r="F2861">
        <v>79.650000000000006</v>
      </c>
      <c r="G2861">
        <v>45.985948940953705</v>
      </c>
      <c r="H2861">
        <v>40143.599999999999</v>
      </c>
      <c r="I2861">
        <v>13381.2</v>
      </c>
      <c r="J2861">
        <v>7725.6394220802222</v>
      </c>
    </row>
    <row r="2862" spans="1:10">
      <c r="A2862" s="7">
        <v>36333</v>
      </c>
      <c r="B2862" t="s">
        <v>5569</v>
      </c>
      <c r="C2862">
        <v>2</v>
      </c>
      <c r="D2862" t="s">
        <v>6247</v>
      </c>
      <c r="E2862">
        <v>79.650000000000006</v>
      </c>
      <c r="H2862">
        <v>13381.2</v>
      </c>
    </row>
    <row r="2863" spans="1:10">
      <c r="A2863" s="7">
        <v>36333</v>
      </c>
      <c r="B2863" t="s">
        <v>5569</v>
      </c>
      <c r="C2863">
        <v>3</v>
      </c>
      <c r="D2863" t="s">
        <v>6247</v>
      </c>
      <c r="E2863">
        <v>159.30000000000001</v>
      </c>
      <c r="H2863">
        <v>26762.400000000001</v>
      </c>
    </row>
    <row r="2864" spans="1:10">
      <c r="A2864" s="7">
        <v>36340</v>
      </c>
      <c r="B2864" t="s">
        <v>5569</v>
      </c>
      <c r="C2864">
        <v>1</v>
      </c>
      <c r="D2864" t="s">
        <v>6247</v>
      </c>
      <c r="E2864">
        <v>79.650000000000006</v>
      </c>
      <c r="F2864">
        <v>121.66738470107754</v>
      </c>
      <c r="G2864">
        <v>70.24469730876487</v>
      </c>
      <c r="H2864">
        <v>30107.7</v>
      </c>
      <c r="I2864">
        <v>45990.271417007309</v>
      </c>
      <c r="J2864">
        <v>26552.495582713123</v>
      </c>
    </row>
    <row r="2865" spans="1:10">
      <c r="A2865" s="7">
        <v>36340</v>
      </c>
      <c r="B2865" t="s">
        <v>5569</v>
      </c>
      <c r="C2865">
        <v>2</v>
      </c>
      <c r="D2865" t="s">
        <v>6247</v>
      </c>
      <c r="E2865">
        <v>159.30000000000001</v>
      </c>
      <c r="H2865">
        <v>60215.4</v>
      </c>
    </row>
    <row r="2866" spans="1:10">
      <c r="A2866" s="7">
        <v>36340</v>
      </c>
      <c r="B2866" t="s">
        <v>5569</v>
      </c>
      <c r="C2866">
        <v>3</v>
      </c>
      <c r="D2866" t="s">
        <v>6247</v>
      </c>
      <c r="E2866">
        <v>318.60000000000002</v>
      </c>
      <c r="H2866">
        <v>120430.8</v>
      </c>
    </row>
    <row r="2867" spans="1:10">
      <c r="A2867" s="7">
        <v>36347</v>
      </c>
      <c r="B2867" t="s">
        <v>5569</v>
      </c>
      <c r="C2867">
        <v>1</v>
      </c>
      <c r="D2867" t="s">
        <v>6247</v>
      </c>
      <c r="E2867">
        <v>1586.4</v>
      </c>
      <c r="F2867">
        <v>650.17002968454324</v>
      </c>
      <c r="G2867">
        <v>375.37584165739804</v>
      </c>
      <c r="H2867">
        <v>932803.2</v>
      </c>
      <c r="I2867">
        <v>382299.97745451145</v>
      </c>
      <c r="J2867">
        <v>220720.99489455007</v>
      </c>
    </row>
    <row r="2868" spans="1:10">
      <c r="A2868" s="7">
        <v>36347</v>
      </c>
      <c r="B2868" t="s">
        <v>5569</v>
      </c>
      <c r="C2868">
        <v>2</v>
      </c>
      <c r="D2868" t="s">
        <v>6247</v>
      </c>
      <c r="E2868">
        <v>2082.15</v>
      </c>
      <c r="H2868">
        <v>1224304.2</v>
      </c>
    </row>
    <row r="2869" spans="1:10">
      <c r="A2869" s="7">
        <v>36347</v>
      </c>
      <c r="B2869" t="s">
        <v>5569</v>
      </c>
      <c r="C2869">
        <v>3</v>
      </c>
      <c r="D2869" t="s">
        <v>6247</v>
      </c>
      <c r="E2869">
        <v>793.2</v>
      </c>
      <c r="H2869">
        <v>466401.6</v>
      </c>
    </row>
    <row r="2870" spans="1:10">
      <c r="A2870" s="7">
        <v>36354</v>
      </c>
      <c r="B2870" t="s">
        <v>5569</v>
      </c>
      <c r="C2870">
        <v>1</v>
      </c>
      <c r="D2870" t="s">
        <v>6247</v>
      </c>
      <c r="E2870">
        <v>4858.6499999999996</v>
      </c>
      <c r="F2870">
        <v>530.33583463688376</v>
      </c>
      <c r="G2870">
        <v>306.18953688850974</v>
      </c>
      <c r="H2870">
        <v>2367134.2799999998</v>
      </c>
      <c r="I2870">
        <v>258379.61863508984</v>
      </c>
      <c r="J2870">
        <v>149175.54237208198</v>
      </c>
    </row>
    <row r="2871" spans="1:10">
      <c r="A2871" s="7">
        <v>36354</v>
      </c>
      <c r="B2871" t="s">
        <v>5569</v>
      </c>
      <c r="C2871">
        <v>2</v>
      </c>
      <c r="D2871" t="s">
        <v>6247</v>
      </c>
      <c r="E2871">
        <v>3823.2</v>
      </c>
      <c r="H2871">
        <v>1862663.04</v>
      </c>
    </row>
    <row r="2872" spans="1:10">
      <c r="A2872" s="7">
        <v>36354</v>
      </c>
      <c r="B2872" t="s">
        <v>5569</v>
      </c>
      <c r="C2872">
        <v>3</v>
      </c>
      <c r="D2872" t="s">
        <v>6247</v>
      </c>
      <c r="E2872">
        <v>4141.8</v>
      </c>
      <c r="H2872">
        <v>2017884.96</v>
      </c>
    </row>
    <row r="2873" spans="1:10">
      <c r="A2873" s="7">
        <v>36361</v>
      </c>
      <c r="B2873" t="s">
        <v>5569</v>
      </c>
      <c r="C2873">
        <v>1</v>
      </c>
      <c r="D2873" t="s">
        <v>6247</v>
      </c>
      <c r="E2873">
        <v>477.9</v>
      </c>
      <c r="F2873">
        <v>443.4724314994113</v>
      </c>
      <c r="G2873">
        <v>256.038927704363</v>
      </c>
      <c r="H2873">
        <v>188674.92</v>
      </c>
      <c r="I2873">
        <v>175082.91595596759</v>
      </c>
      <c r="J2873">
        <v>101084.16865768252</v>
      </c>
    </row>
    <row r="2874" spans="1:10">
      <c r="A2874" s="7">
        <v>36361</v>
      </c>
      <c r="B2874" t="s">
        <v>5569</v>
      </c>
      <c r="C2874">
        <v>2</v>
      </c>
      <c r="D2874" t="s">
        <v>6247</v>
      </c>
      <c r="E2874">
        <v>159.30000000000001</v>
      </c>
      <c r="H2874">
        <v>62891.64</v>
      </c>
    </row>
    <row r="2875" spans="1:10">
      <c r="A2875" s="7">
        <v>36361</v>
      </c>
      <c r="B2875" t="s">
        <v>5569</v>
      </c>
      <c r="C2875">
        <v>3</v>
      </c>
      <c r="D2875" t="s">
        <v>6247</v>
      </c>
      <c r="E2875">
        <v>1035.45</v>
      </c>
      <c r="H2875">
        <v>408795.66</v>
      </c>
    </row>
    <row r="2876" spans="1:10">
      <c r="A2876" s="7">
        <v>36368</v>
      </c>
      <c r="B2876" t="s">
        <v>5569</v>
      </c>
      <c r="C2876">
        <v>1</v>
      </c>
      <c r="D2876" t="s">
        <v>6247</v>
      </c>
      <c r="E2876">
        <v>396.6</v>
      </c>
      <c r="F2876">
        <v>206.39718384706703</v>
      </c>
      <c r="G2876">
        <v>119.16346965408484</v>
      </c>
      <c r="H2876">
        <v>149914.79999999999</v>
      </c>
      <c r="I2876">
        <v>78018.135494191345</v>
      </c>
      <c r="J2876">
        <v>45043.791529244074</v>
      </c>
    </row>
    <row r="2877" spans="1:10">
      <c r="A2877" s="7">
        <v>36368</v>
      </c>
      <c r="B2877" t="s">
        <v>5569</v>
      </c>
      <c r="C2877">
        <v>2</v>
      </c>
      <c r="D2877" t="s">
        <v>6247</v>
      </c>
      <c r="E2877">
        <v>0</v>
      </c>
      <c r="H2877">
        <v>0</v>
      </c>
    </row>
    <row r="2878" spans="1:10">
      <c r="A2878" s="7">
        <v>36368</v>
      </c>
      <c r="B2878" t="s">
        <v>5569</v>
      </c>
      <c r="C2878">
        <v>3</v>
      </c>
      <c r="D2878" t="s">
        <v>6247</v>
      </c>
      <c r="E2878">
        <v>297.45</v>
      </c>
      <c r="H2878">
        <v>112436.1</v>
      </c>
    </row>
    <row r="2879" spans="1:10">
      <c r="A2879" s="7">
        <v>36375</v>
      </c>
      <c r="B2879" t="s">
        <v>5569</v>
      </c>
      <c r="C2879">
        <v>1</v>
      </c>
      <c r="D2879" t="s">
        <v>6247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s="7">
        <v>36375</v>
      </c>
      <c r="B2880" t="s">
        <v>5569</v>
      </c>
      <c r="C2880">
        <v>2</v>
      </c>
      <c r="D2880" t="s">
        <v>6247</v>
      </c>
      <c r="E2880">
        <v>0</v>
      </c>
      <c r="H2880">
        <v>0</v>
      </c>
    </row>
    <row r="2881" spans="1:10">
      <c r="A2881" s="7">
        <v>36375</v>
      </c>
      <c r="B2881" t="s">
        <v>5569</v>
      </c>
      <c r="C2881">
        <v>3</v>
      </c>
      <c r="D2881" t="s">
        <v>6247</v>
      </c>
      <c r="E2881">
        <v>0</v>
      </c>
      <c r="H2881">
        <v>0</v>
      </c>
    </row>
    <row r="2882" spans="1:10">
      <c r="A2882" s="7">
        <v>36382</v>
      </c>
      <c r="B2882" t="s">
        <v>5569</v>
      </c>
      <c r="C2882">
        <v>1</v>
      </c>
      <c r="D2882" t="s">
        <v>6247</v>
      </c>
      <c r="E2882">
        <v>318.60000000000002</v>
      </c>
      <c r="F2882">
        <v>121.66738470107755</v>
      </c>
      <c r="G2882">
        <v>70.244697308764884</v>
      </c>
      <c r="H2882">
        <v>120430.8</v>
      </c>
      <c r="I2882">
        <v>45990.271417007309</v>
      </c>
      <c r="J2882">
        <v>26552.495582713123</v>
      </c>
    </row>
    <row r="2883" spans="1:10">
      <c r="A2883" s="7">
        <v>36382</v>
      </c>
      <c r="B2883" t="s">
        <v>5569</v>
      </c>
      <c r="C2883">
        <v>2</v>
      </c>
      <c r="D2883" t="s">
        <v>6247</v>
      </c>
      <c r="E2883">
        <v>79.650000000000006</v>
      </c>
      <c r="H2883">
        <v>30107.7</v>
      </c>
    </row>
    <row r="2884" spans="1:10">
      <c r="A2884" s="7">
        <v>36382</v>
      </c>
      <c r="B2884" t="s">
        <v>5569</v>
      </c>
      <c r="C2884">
        <v>3</v>
      </c>
      <c r="D2884" t="s">
        <v>6247</v>
      </c>
      <c r="E2884">
        <v>238.95</v>
      </c>
      <c r="H2884">
        <v>90323.1</v>
      </c>
    </row>
    <row r="2885" spans="1:10">
      <c r="A2885" s="7">
        <v>36389</v>
      </c>
      <c r="B2885" t="s">
        <v>5569</v>
      </c>
      <c r="C2885">
        <v>1</v>
      </c>
      <c r="D2885" t="s">
        <v>6247</v>
      </c>
      <c r="E2885">
        <v>79.650000000000006</v>
      </c>
      <c r="F2885">
        <v>137.95784682286106</v>
      </c>
      <c r="G2885">
        <v>79.650000000000006</v>
      </c>
      <c r="H2885">
        <v>30107.7</v>
      </c>
      <c r="I2885">
        <v>52148.066099041484</v>
      </c>
      <c r="J2885">
        <v>30107.7</v>
      </c>
    </row>
    <row r="2886" spans="1:10">
      <c r="A2886" s="7">
        <v>36389</v>
      </c>
      <c r="B2886" t="s">
        <v>5569</v>
      </c>
      <c r="C2886">
        <v>2</v>
      </c>
      <c r="D2886" t="s">
        <v>6247</v>
      </c>
      <c r="E2886">
        <v>79.650000000000006</v>
      </c>
      <c r="H2886">
        <v>30107.7</v>
      </c>
    </row>
    <row r="2887" spans="1:10">
      <c r="A2887" s="7">
        <v>36389</v>
      </c>
      <c r="B2887" t="s">
        <v>5569</v>
      </c>
      <c r="C2887">
        <v>3</v>
      </c>
      <c r="D2887" t="s">
        <v>6247</v>
      </c>
      <c r="E2887">
        <v>318.60000000000002</v>
      </c>
      <c r="H2887">
        <v>120430.8</v>
      </c>
    </row>
    <row r="2888" spans="1:10">
      <c r="A2888" s="7">
        <v>36307</v>
      </c>
      <c r="B2888" t="s">
        <v>5569</v>
      </c>
      <c r="C2888">
        <v>1</v>
      </c>
      <c r="D2888" t="s">
        <v>3665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7">
        <v>36307</v>
      </c>
      <c r="B2889" t="s">
        <v>5569</v>
      </c>
      <c r="C2889">
        <v>2</v>
      </c>
      <c r="D2889" t="s">
        <v>3665</v>
      </c>
      <c r="E2889">
        <v>0</v>
      </c>
      <c r="H2889">
        <v>0</v>
      </c>
    </row>
    <row r="2890" spans="1:10">
      <c r="A2890" s="7">
        <v>36307</v>
      </c>
      <c r="B2890" t="s">
        <v>5569</v>
      </c>
      <c r="C2890">
        <v>3</v>
      </c>
      <c r="D2890" t="s">
        <v>3665</v>
      </c>
      <c r="E2890">
        <v>0</v>
      </c>
      <c r="H2890">
        <v>0</v>
      </c>
    </row>
    <row r="2891" spans="1:10">
      <c r="A2891" s="7">
        <v>36312</v>
      </c>
      <c r="B2891" t="s">
        <v>5569</v>
      </c>
      <c r="C2891">
        <v>1</v>
      </c>
      <c r="D2891" t="s">
        <v>3665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s="7">
        <v>36312</v>
      </c>
      <c r="B2892" t="s">
        <v>5569</v>
      </c>
      <c r="C2892">
        <v>2</v>
      </c>
      <c r="D2892" t="s">
        <v>3665</v>
      </c>
      <c r="E2892">
        <v>0</v>
      </c>
      <c r="H2892">
        <v>0</v>
      </c>
    </row>
    <row r="2893" spans="1:10">
      <c r="A2893" s="7">
        <v>36312</v>
      </c>
      <c r="B2893" t="s">
        <v>5569</v>
      </c>
      <c r="C2893">
        <v>3</v>
      </c>
      <c r="D2893" t="s">
        <v>3665</v>
      </c>
      <c r="E2893">
        <v>0</v>
      </c>
      <c r="H2893">
        <v>0</v>
      </c>
    </row>
    <row r="2894" spans="1:10">
      <c r="A2894" s="7">
        <v>36319</v>
      </c>
      <c r="B2894" t="s">
        <v>5569</v>
      </c>
      <c r="C2894">
        <v>1</v>
      </c>
      <c r="D2894" t="s">
        <v>3665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s="7">
        <v>36319</v>
      </c>
      <c r="B2895" t="s">
        <v>5569</v>
      </c>
      <c r="C2895">
        <v>2</v>
      </c>
      <c r="D2895" t="s">
        <v>3665</v>
      </c>
      <c r="E2895">
        <v>0</v>
      </c>
      <c r="H2895">
        <v>0</v>
      </c>
    </row>
    <row r="2896" spans="1:10">
      <c r="A2896" s="7">
        <v>36319</v>
      </c>
      <c r="B2896" t="s">
        <v>5569</v>
      </c>
      <c r="C2896">
        <v>3</v>
      </c>
      <c r="D2896" t="s">
        <v>3665</v>
      </c>
      <c r="E2896">
        <v>0</v>
      </c>
      <c r="H2896">
        <v>0</v>
      </c>
    </row>
    <row r="2897" spans="1:10">
      <c r="A2897" s="7">
        <v>36326</v>
      </c>
      <c r="B2897" t="s">
        <v>5569</v>
      </c>
      <c r="C2897">
        <v>1</v>
      </c>
      <c r="D2897" t="s">
        <v>3665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s="7">
        <v>36326</v>
      </c>
      <c r="B2898" t="s">
        <v>5569</v>
      </c>
      <c r="C2898">
        <v>2</v>
      </c>
      <c r="D2898" t="s">
        <v>3665</v>
      </c>
      <c r="E2898">
        <v>0</v>
      </c>
      <c r="H2898">
        <v>0</v>
      </c>
    </row>
    <row r="2899" spans="1:10">
      <c r="A2899" s="7">
        <v>36326</v>
      </c>
      <c r="B2899" t="s">
        <v>5569</v>
      </c>
      <c r="C2899">
        <v>3</v>
      </c>
      <c r="D2899" t="s">
        <v>3665</v>
      </c>
      <c r="E2899">
        <v>0</v>
      </c>
      <c r="H2899">
        <v>0</v>
      </c>
    </row>
    <row r="2900" spans="1:10">
      <c r="A2900" s="7">
        <v>36333</v>
      </c>
      <c r="B2900" t="s">
        <v>5569</v>
      </c>
      <c r="C2900">
        <v>1</v>
      </c>
      <c r="D2900" t="s">
        <v>3665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 s="7">
        <v>36333</v>
      </c>
      <c r="B2901" t="s">
        <v>5569</v>
      </c>
      <c r="C2901">
        <v>2</v>
      </c>
      <c r="D2901" t="s">
        <v>3665</v>
      </c>
      <c r="E2901">
        <v>0</v>
      </c>
      <c r="H2901">
        <v>0</v>
      </c>
    </row>
    <row r="2902" spans="1:10">
      <c r="A2902" s="7">
        <v>36333</v>
      </c>
      <c r="B2902" t="s">
        <v>5569</v>
      </c>
      <c r="C2902">
        <v>3</v>
      </c>
      <c r="D2902" t="s">
        <v>3665</v>
      </c>
      <c r="E2902">
        <v>0</v>
      </c>
      <c r="H2902">
        <v>0</v>
      </c>
    </row>
    <row r="2903" spans="1:10">
      <c r="A2903" s="7">
        <v>36340</v>
      </c>
      <c r="B2903" t="s">
        <v>5569</v>
      </c>
      <c r="C2903">
        <v>1</v>
      </c>
      <c r="D2903" t="s">
        <v>3665</v>
      </c>
      <c r="E2903">
        <v>876.15</v>
      </c>
      <c r="F2903">
        <v>321.90164258667579</v>
      </c>
      <c r="G2903">
        <v>185.85</v>
      </c>
      <c r="H2903">
        <v>4117905</v>
      </c>
      <c r="I2903">
        <v>1512937.7201573763</v>
      </c>
      <c r="J2903">
        <v>873495</v>
      </c>
    </row>
    <row r="2904" spans="1:10">
      <c r="A2904" s="7">
        <v>36340</v>
      </c>
      <c r="B2904" t="s">
        <v>5569</v>
      </c>
      <c r="C2904">
        <v>2</v>
      </c>
      <c r="D2904" t="s">
        <v>3665</v>
      </c>
      <c r="E2904">
        <v>1274.4000000000001</v>
      </c>
      <c r="H2904">
        <v>5989679.9999999991</v>
      </c>
    </row>
    <row r="2905" spans="1:10">
      <c r="A2905" s="7">
        <v>36340</v>
      </c>
      <c r="B2905" t="s">
        <v>5569</v>
      </c>
      <c r="C2905">
        <v>3</v>
      </c>
      <c r="D2905" t="s">
        <v>3665</v>
      </c>
      <c r="E2905">
        <v>637.20000000000005</v>
      </c>
      <c r="H2905">
        <v>2994840</v>
      </c>
    </row>
    <row r="2906" spans="1:10">
      <c r="A2906" s="7">
        <v>36347</v>
      </c>
      <c r="B2906" t="s">
        <v>5569</v>
      </c>
      <c r="C2906">
        <v>1</v>
      </c>
      <c r="D2906" t="s">
        <v>3665</v>
      </c>
      <c r="E2906">
        <v>793.2</v>
      </c>
      <c r="F2906">
        <v>262.32624249205418</v>
      </c>
      <c r="G2906">
        <v>151.45412671829052</v>
      </c>
      <c r="H2906">
        <v>3728040</v>
      </c>
      <c r="I2906">
        <v>1232933.3397126545</v>
      </c>
      <c r="J2906">
        <v>711834.39557596541</v>
      </c>
    </row>
    <row r="2907" spans="1:10">
      <c r="A2907" s="7">
        <v>36347</v>
      </c>
      <c r="B2907" t="s">
        <v>5569</v>
      </c>
      <c r="C2907">
        <v>2</v>
      </c>
      <c r="D2907" t="s">
        <v>3665</v>
      </c>
      <c r="E2907">
        <v>892.35</v>
      </c>
      <c r="H2907">
        <v>4194045</v>
      </c>
    </row>
    <row r="2908" spans="1:10">
      <c r="A2908" s="7">
        <v>36347</v>
      </c>
      <c r="B2908" t="s">
        <v>5569</v>
      </c>
      <c r="C2908">
        <v>3</v>
      </c>
      <c r="D2908" t="s">
        <v>3665</v>
      </c>
      <c r="E2908">
        <v>396.6</v>
      </c>
      <c r="H2908">
        <v>1864020</v>
      </c>
    </row>
    <row r="2909" spans="1:10">
      <c r="A2909" s="7">
        <v>36354</v>
      </c>
      <c r="B2909" t="s">
        <v>5569</v>
      </c>
      <c r="C2909">
        <v>1</v>
      </c>
      <c r="D2909" t="s">
        <v>3665</v>
      </c>
      <c r="E2909">
        <v>955.8</v>
      </c>
      <c r="F2909">
        <v>359.16174281234345</v>
      </c>
      <c r="G2909">
        <v>207.36212889532163</v>
      </c>
      <c r="H2909">
        <v>4492260</v>
      </c>
      <c r="I2909">
        <v>1688060.1912180141</v>
      </c>
      <c r="J2909">
        <v>974602.00580801163</v>
      </c>
    </row>
    <row r="2910" spans="1:10">
      <c r="A2910" s="7">
        <v>36354</v>
      </c>
      <c r="B2910" t="s">
        <v>5569</v>
      </c>
      <c r="C2910">
        <v>2</v>
      </c>
      <c r="D2910" t="s">
        <v>3665</v>
      </c>
      <c r="E2910">
        <v>1672.65</v>
      </c>
      <c r="H2910">
        <v>7861454.9999999991</v>
      </c>
    </row>
    <row r="2911" spans="1:10">
      <c r="A2911" s="7">
        <v>36354</v>
      </c>
      <c r="B2911" t="s">
        <v>5569</v>
      </c>
      <c r="C2911">
        <v>3</v>
      </c>
      <c r="D2911" t="s">
        <v>3665</v>
      </c>
      <c r="E2911">
        <v>1274.4000000000001</v>
      </c>
      <c r="H2911">
        <v>5989679.9999999991</v>
      </c>
    </row>
    <row r="2912" spans="1:10">
      <c r="A2912" s="7">
        <v>36361</v>
      </c>
      <c r="B2912" t="s">
        <v>5569</v>
      </c>
      <c r="C2912">
        <v>1</v>
      </c>
      <c r="D2912" t="s">
        <v>3665</v>
      </c>
      <c r="E2912">
        <v>716.85</v>
      </c>
      <c r="F2912">
        <v>137.95784682286111</v>
      </c>
      <c r="G2912">
        <v>79.650000000000006</v>
      </c>
      <c r="H2912">
        <v>7010793</v>
      </c>
      <c r="I2912">
        <v>1349227.7419275814</v>
      </c>
      <c r="J2912">
        <v>778977</v>
      </c>
    </row>
    <row r="2913" spans="1:10">
      <c r="A2913" s="7">
        <v>36361</v>
      </c>
      <c r="B2913" t="s">
        <v>5569</v>
      </c>
      <c r="C2913">
        <v>2</v>
      </c>
      <c r="D2913" t="s">
        <v>3665</v>
      </c>
      <c r="E2913">
        <v>955.8</v>
      </c>
      <c r="H2913">
        <v>9347724</v>
      </c>
    </row>
    <row r="2914" spans="1:10">
      <c r="A2914" s="7">
        <v>36361</v>
      </c>
      <c r="B2914" t="s">
        <v>5569</v>
      </c>
      <c r="C2914">
        <v>3</v>
      </c>
      <c r="D2914" t="s">
        <v>3665</v>
      </c>
      <c r="E2914">
        <v>955.8</v>
      </c>
      <c r="H2914">
        <v>9347724</v>
      </c>
    </row>
    <row r="2915" spans="1:10">
      <c r="A2915" s="7">
        <v>36368</v>
      </c>
      <c r="B2915" t="s">
        <v>5569</v>
      </c>
      <c r="C2915">
        <v>1</v>
      </c>
      <c r="D2915" t="s">
        <v>3665</v>
      </c>
      <c r="E2915">
        <v>6643.05</v>
      </c>
      <c r="F2915">
        <v>499.04405617139736</v>
      </c>
      <c r="G2915">
        <v>288.12322016803898</v>
      </c>
      <c r="H2915">
        <v>64969028.999999993</v>
      </c>
      <c r="I2915">
        <v>4880650.8693562681</v>
      </c>
      <c r="J2915">
        <v>2817845.0932434225</v>
      </c>
    </row>
    <row r="2916" spans="1:10">
      <c r="A2916" s="7">
        <v>36368</v>
      </c>
      <c r="B2916" t="s">
        <v>5569</v>
      </c>
      <c r="C2916">
        <v>2</v>
      </c>
      <c r="D2916" t="s">
        <v>3665</v>
      </c>
      <c r="E2916">
        <v>7237.95</v>
      </c>
      <c r="H2916">
        <v>70787150.999999985</v>
      </c>
    </row>
    <row r="2917" spans="1:10">
      <c r="A2917" s="7">
        <v>36368</v>
      </c>
      <c r="B2917" t="s">
        <v>5569</v>
      </c>
      <c r="C2917">
        <v>3</v>
      </c>
      <c r="D2917" t="s">
        <v>3665</v>
      </c>
      <c r="E2917">
        <v>7634.55</v>
      </c>
      <c r="H2917">
        <v>74665899.000000015</v>
      </c>
    </row>
    <row r="2918" spans="1:10">
      <c r="A2918" s="7">
        <v>36375</v>
      </c>
      <c r="B2918" t="s">
        <v>5569</v>
      </c>
      <c r="C2918">
        <v>1</v>
      </c>
      <c r="D2918" t="s">
        <v>3665</v>
      </c>
      <c r="E2918">
        <v>5552.4</v>
      </c>
      <c r="F2918">
        <v>1171.6356547579119</v>
      </c>
      <c r="G2918">
        <v>676.44416066664394</v>
      </c>
      <c r="H2918">
        <v>54285814.800000004</v>
      </c>
      <c r="I2918">
        <v>11455081.796568103</v>
      </c>
      <c r="J2918">
        <v>6613594.558837777</v>
      </c>
    </row>
    <row r="2919" spans="1:10">
      <c r="A2919" s="7">
        <v>36375</v>
      </c>
      <c r="B2919" t="s">
        <v>5569</v>
      </c>
      <c r="C2919">
        <v>2</v>
      </c>
      <c r="D2919" t="s">
        <v>3665</v>
      </c>
      <c r="E2919">
        <v>3966</v>
      </c>
      <c r="H2919">
        <v>38775582</v>
      </c>
    </row>
    <row r="2920" spans="1:10">
      <c r="A2920" s="7">
        <v>36375</v>
      </c>
      <c r="B2920" t="s">
        <v>5569</v>
      </c>
      <c r="C2920">
        <v>3</v>
      </c>
      <c r="D2920" t="s">
        <v>3665</v>
      </c>
      <c r="E2920">
        <v>3265.65</v>
      </c>
      <c r="H2920">
        <v>31928260.050000001</v>
      </c>
    </row>
    <row r="2921" spans="1:10">
      <c r="A2921" s="7">
        <v>36382</v>
      </c>
      <c r="B2921" t="s">
        <v>5569</v>
      </c>
      <c r="C2921">
        <v>1</v>
      </c>
      <c r="D2921" t="s">
        <v>3665</v>
      </c>
      <c r="E2921">
        <v>4540.05</v>
      </c>
      <c r="F2921">
        <v>331.60939371495471</v>
      </c>
      <c r="G2921">
        <v>191.45477272713771</v>
      </c>
      <c r="H2921">
        <v>44388068.850000001</v>
      </c>
      <c r="I2921">
        <v>3242145.0423511104</v>
      </c>
      <c r="J2921">
        <v>1871853.3129532244</v>
      </c>
    </row>
    <row r="2922" spans="1:10">
      <c r="A2922" s="7">
        <v>36382</v>
      </c>
      <c r="B2922" t="s">
        <v>5569</v>
      </c>
      <c r="C2922">
        <v>2</v>
      </c>
      <c r="D2922" t="s">
        <v>3665</v>
      </c>
      <c r="E2922">
        <v>4062.15</v>
      </c>
      <c r="H2922">
        <v>39715640.550000004</v>
      </c>
    </row>
    <row r="2923" spans="1:10">
      <c r="A2923" s="7">
        <v>36382</v>
      </c>
      <c r="B2923" t="s">
        <v>5569</v>
      </c>
      <c r="C2923">
        <v>3</v>
      </c>
      <c r="D2923" t="s">
        <v>3665</v>
      </c>
      <c r="E2923">
        <v>4699.3500000000004</v>
      </c>
      <c r="H2923">
        <v>45945544.949999996</v>
      </c>
    </row>
    <row r="2924" spans="1:10">
      <c r="A2924" s="7">
        <v>36389</v>
      </c>
      <c r="B2924" t="s">
        <v>5569</v>
      </c>
      <c r="C2924">
        <v>1</v>
      </c>
      <c r="D2924" t="s">
        <v>3665</v>
      </c>
      <c r="E2924">
        <v>1752.3</v>
      </c>
      <c r="F2924">
        <v>408.7320546519444</v>
      </c>
      <c r="G2924">
        <v>235.98156177972893</v>
      </c>
      <c r="H2924">
        <v>17132237.099999998</v>
      </c>
      <c r="I2924">
        <v>3996173.2983320593</v>
      </c>
      <c r="J2924">
        <v>2307191.7295204094</v>
      </c>
    </row>
    <row r="2925" spans="1:10">
      <c r="A2925" s="7">
        <v>36389</v>
      </c>
      <c r="B2925" t="s">
        <v>5569</v>
      </c>
      <c r="C2925">
        <v>2</v>
      </c>
      <c r="D2925" t="s">
        <v>3665</v>
      </c>
      <c r="E2925">
        <v>2309.85</v>
      </c>
      <c r="H2925">
        <v>22583403.449999999</v>
      </c>
    </row>
    <row r="2926" spans="1:10">
      <c r="A2926" s="7">
        <v>36389</v>
      </c>
      <c r="B2926" t="s">
        <v>5569</v>
      </c>
      <c r="C2926">
        <v>3</v>
      </c>
      <c r="D2926" t="s">
        <v>3665</v>
      </c>
      <c r="E2926">
        <v>1513.35</v>
      </c>
      <c r="H2926">
        <v>14796022.950000001</v>
      </c>
    </row>
    <row r="2927" spans="1:10">
      <c r="A2927" s="7">
        <v>36307</v>
      </c>
      <c r="B2927" t="s">
        <v>5569</v>
      </c>
      <c r="C2927">
        <v>1</v>
      </c>
      <c r="D2927" t="s">
        <v>6041</v>
      </c>
      <c r="E2927">
        <v>79.650000000000006</v>
      </c>
      <c r="F2927">
        <v>79.650000000000006</v>
      </c>
      <c r="G2927">
        <v>45.985948940953691</v>
      </c>
      <c r="H2927">
        <v>1957637.7</v>
      </c>
      <c r="I2927">
        <v>1957637.7</v>
      </c>
      <c r="J2927">
        <v>1130242.6530707597</v>
      </c>
    </row>
    <row r="2928" spans="1:10">
      <c r="A2928" s="7">
        <v>36307</v>
      </c>
      <c r="B2928" t="s">
        <v>5569</v>
      </c>
      <c r="C2928">
        <v>2</v>
      </c>
      <c r="D2928" t="s">
        <v>6041</v>
      </c>
      <c r="E2928">
        <v>159.30000000000001</v>
      </c>
      <c r="H2928">
        <v>3915275.4</v>
      </c>
    </row>
    <row r="2929" spans="1:10">
      <c r="A2929" s="7">
        <v>36307</v>
      </c>
      <c r="B2929" t="s">
        <v>5569</v>
      </c>
      <c r="C2929">
        <v>3</v>
      </c>
      <c r="D2929" t="s">
        <v>6041</v>
      </c>
      <c r="E2929">
        <v>0</v>
      </c>
      <c r="H2929">
        <v>0</v>
      </c>
    </row>
    <row r="2930" spans="1:10">
      <c r="A2930" s="7">
        <v>36312</v>
      </c>
      <c r="B2930" t="s">
        <v>5569</v>
      </c>
      <c r="C2930">
        <v>1</v>
      </c>
      <c r="D2930" t="s">
        <v>6041</v>
      </c>
      <c r="E2930">
        <v>238.95</v>
      </c>
      <c r="F2930">
        <v>79.650000000000006</v>
      </c>
      <c r="G2930">
        <v>45.985948940953705</v>
      </c>
      <c r="H2930">
        <v>5872913.1000000006</v>
      </c>
      <c r="I2930">
        <v>1957637.7</v>
      </c>
      <c r="J2930">
        <v>1130242.6530707602</v>
      </c>
    </row>
    <row r="2931" spans="1:10">
      <c r="A2931" s="7">
        <v>36312</v>
      </c>
      <c r="B2931" t="s">
        <v>5569</v>
      </c>
      <c r="C2931">
        <v>2</v>
      </c>
      <c r="D2931" t="s">
        <v>6041</v>
      </c>
      <c r="E2931">
        <v>79.650000000000006</v>
      </c>
      <c r="H2931">
        <v>1957637.7</v>
      </c>
    </row>
    <row r="2932" spans="1:10">
      <c r="A2932" s="7">
        <v>36312</v>
      </c>
      <c r="B2932" t="s">
        <v>5569</v>
      </c>
      <c r="C2932">
        <v>3</v>
      </c>
      <c r="D2932" t="s">
        <v>6041</v>
      </c>
      <c r="E2932">
        <v>159.30000000000001</v>
      </c>
      <c r="H2932">
        <v>3915275.4</v>
      </c>
    </row>
    <row r="2933" spans="1:10">
      <c r="A2933" s="7">
        <v>36319</v>
      </c>
      <c r="B2933" t="s">
        <v>5569</v>
      </c>
      <c r="C2933">
        <v>1</v>
      </c>
      <c r="D2933" t="s">
        <v>6041</v>
      </c>
      <c r="E2933">
        <v>398.25</v>
      </c>
      <c r="F2933">
        <v>79.650000000000006</v>
      </c>
      <c r="G2933">
        <v>45.985948940953691</v>
      </c>
      <c r="H2933">
        <v>9788188.5</v>
      </c>
      <c r="I2933">
        <v>1957637.7</v>
      </c>
      <c r="J2933">
        <v>1130242.6530707607</v>
      </c>
    </row>
    <row r="2934" spans="1:10">
      <c r="A2934" s="7">
        <v>36319</v>
      </c>
      <c r="B2934" t="s">
        <v>5569</v>
      </c>
      <c r="C2934">
        <v>2</v>
      </c>
      <c r="D2934" t="s">
        <v>6041</v>
      </c>
      <c r="E2934">
        <v>477.9</v>
      </c>
      <c r="H2934">
        <v>11745826.200000001</v>
      </c>
    </row>
    <row r="2935" spans="1:10">
      <c r="A2935" s="7">
        <v>36319</v>
      </c>
      <c r="B2935" t="s">
        <v>5569</v>
      </c>
      <c r="C2935">
        <v>3</v>
      </c>
      <c r="D2935" t="s">
        <v>6041</v>
      </c>
      <c r="E2935">
        <v>318.60000000000002</v>
      </c>
      <c r="H2935">
        <v>7830550.7999999989</v>
      </c>
    </row>
    <row r="2936" spans="1:10">
      <c r="A2936" s="7">
        <v>36326</v>
      </c>
      <c r="B2936" t="s">
        <v>5569</v>
      </c>
      <c r="C2936">
        <v>1</v>
      </c>
      <c r="D2936" t="s">
        <v>6041</v>
      </c>
      <c r="E2936">
        <v>793.2</v>
      </c>
      <c r="F2936">
        <v>151.4541267182905</v>
      </c>
      <c r="G2936">
        <v>87.442080830684716</v>
      </c>
      <c r="H2936">
        <v>19495269.599999998</v>
      </c>
      <c r="I2936">
        <v>3722439.5264821434</v>
      </c>
      <c r="J2936">
        <v>2149151.4626565687</v>
      </c>
    </row>
    <row r="2937" spans="1:10">
      <c r="A2937" s="7">
        <v>36326</v>
      </c>
      <c r="B2937" t="s">
        <v>5569</v>
      </c>
      <c r="C2937">
        <v>2</v>
      </c>
      <c r="D2937" t="s">
        <v>6041</v>
      </c>
      <c r="E2937">
        <v>991.5</v>
      </c>
      <c r="H2937">
        <v>24369087</v>
      </c>
    </row>
    <row r="2938" spans="1:10">
      <c r="A2938" s="7">
        <v>36326</v>
      </c>
      <c r="B2938" t="s">
        <v>5569</v>
      </c>
      <c r="C2938">
        <v>3</v>
      </c>
      <c r="D2938" t="s">
        <v>6041</v>
      </c>
      <c r="E2938">
        <v>1090.6500000000001</v>
      </c>
      <c r="H2938">
        <v>26805995.699999996</v>
      </c>
    </row>
    <row r="2939" spans="1:10">
      <c r="A2939" s="7">
        <v>36333</v>
      </c>
      <c r="B2939" t="s">
        <v>5569</v>
      </c>
      <c r="C2939">
        <v>1</v>
      </c>
      <c r="D2939" t="s">
        <v>6041</v>
      </c>
      <c r="E2939">
        <v>1433.7</v>
      </c>
      <c r="F2939">
        <v>530.33583463688376</v>
      </c>
      <c r="G2939">
        <v>306.18953688850974</v>
      </c>
      <c r="H2939">
        <v>35237478.600000001</v>
      </c>
      <c r="I2939">
        <v>13034594.143705327</v>
      </c>
      <c r="J2939">
        <v>7525526.4376457902</v>
      </c>
    </row>
    <row r="2940" spans="1:10">
      <c r="A2940" s="7">
        <v>36333</v>
      </c>
      <c r="B2940" t="s">
        <v>5569</v>
      </c>
      <c r="C2940">
        <v>2</v>
      </c>
      <c r="D2940" t="s">
        <v>6041</v>
      </c>
      <c r="E2940">
        <v>2469.15</v>
      </c>
      <c r="H2940">
        <v>60686768.700000003</v>
      </c>
    </row>
    <row r="2941" spans="1:10">
      <c r="A2941" s="7">
        <v>36333</v>
      </c>
      <c r="B2941" t="s">
        <v>5569</v>
      </c>
      <c r="C2941">
        <v>3</v>
      </c>
      <c r="D2941" t="s">
        <v>6041</v>
      </c>
      <c r="E2941">
        <v>1752.3</v>
      </c>
      <c r="H2941">
        <v>43068029.399999999</v>
      </c>
    </row>
    <row r="2942" spans="1:10">
      <c r="A2942" s="7">
        <v>36340</v>
      </c>
      <c r="B2942" t="s">
        <v>5569</v>
      </c>
      <c r="C2942">
        <v>1</v>
      </c>
      <c r="D2942" t="s">
        <v>6041</v>
      </c>
      <c r="E2942">
        <v>1035.45</v>
      </c>
      <c r="F2942">
        <v>287.18215909070676</v>
      </c>
      <c r="G2942">
        <v>165.8046968574775</v>
      </c>
      <c r="H2942">
        <v>25449290.100000001</v>
      </c>
      <c r="I2942">
        <v>7058363.1061313897</v>
      </c>
      <c r="J2942">
        <v>4075147.8393630814</v>
      </c>
    </row>
    <row r="2943" spans="1:10">
      <c r="A2943" s="7">
        <v>36340</v>
      </c>
      <c r="B2943" t="s">
        <v>5569</v>
      </c>
      <c r="C2943">
        <v>2</v>
      </c>
      <c r="D2943" t="s">
        <v>6041</v>
      </c>
      <c r="E2943">
        <v>1593</v>
      </c>
      <c r="H2943">
        <v>39152754</v>
      </c>
    </row>
    <row r="2944" spans="1:10">
      <c r="A2944" s="7">
        <v>36340</v>
      </c>
      <c r="B2944" t="s">
        <v>5569</v>
      </c>
      <c r="C2944">
        <v>3</v>
      </c>
      <c r="D2944" t="s">
        <v>6041</v>
      </c>
      <c r="E2944">
        <v>1433.7</v>
      </c>
      <c r="H2944">
        <v>35237478.600000001</v>
      </c>
    </row>
    <row r="2945" spans="1:10">
      <c r="A2945" s="7">
        <v>36347</v>
      </c>
      <c r="B2945" t="s">
        <v>5569</v>
      </c>
      <c r="C2945">
        <v>1</v>
      </c>
      <c r="D2945" t="s">
        <v>6041</v>
      </c>
      <c r="E2945">
        <v>4957.5</v>
      </c>
      <c r="F2945">
        <v>1367.8867579225996</v>
      </c>
      <c r="G2945">
        <v>789.74978790753732</v>
      </c>
      <c r="H2945">
        <v>121845435</v>
      </c>
      <c r="I2945">
        <v>33619920.736221649</v>
      </c>
      <c r="J2945">
        <v>19410470.287191451</v>
      </c>
    </row>
    <row r="2946" spans="1:10">
      <c r="A2946" s="7">
        <v>36347</v>
      </c>
      <c r="B2946" t="s">
        <v>5569</v>
      </c>
      <c r="C2946">
        <v>2</v>
      </c>
      <c r="D2946" t="s">
        <v>6041</v>
      </c>
      <c r="E2946">
        <v>2875.35</v>
      </c>
      <c r="H2946">
        <v>70670352.299999982</v>
      </c>
    </row>
    <row r="2947" spans="1:10">
      <c r="A2947" s="7">
        <v>36347</v>
      </c>
      <c r="B2947" t="s">
        <v>5569</v>
      </c>
      <c r="C2947">
        <v>3</v>
      </c>
      <c r="D2947" t="s">
        <v>6041</v>
      </c>
      <c r="E2947">
        <v>2379.6</v>
      </c>
      <c r="H2947">
        <v>58485808.799999997</v>
      </c>
    </row>
    <row r="2948" spans="1:10">
      <c r="A2948" s="7">
        <v>36354</v>
      </c>
      <c r="B2948" t="s">
        <v>5569</v>
      </c>
      <c r="C2948">
        <v>1</v>
      </c>
      <c r="D2948" t="s">
        <v>6041</v>
      </c>
      <c r="E2948">
        <v>1911.6</v>
      </c>
      <c r="F2948">
        <v>677.41532865739032</v>
      </c>
      <c r="G2948">
        <v>391.10592235352311</v>
      </c>
      <c r="H2948">
        <v>46983304.800000004</v>
      </c>
      <c r="I2948">
        <v>16649513.947741339</v>
      </c>
      <c r="J2948">
        <v>9612601.3596048914</v>
      </c>
    </row>
    <row r="2949" spans="1:10">
      <c r="A2949" s="7">
        <v>36354</v>
      </c>
      <c r="B2949" t="s">
        <v>5569</v>
      </c>
      <c r="C2949">
        <v>2</v>
      </c>
      <c r="D2949" t="s">
        <v>6041</v>
      </c>
      <c r="E2949">
        <v>637.20000000000005</v>
      </c>
      <c r="H2949">
        <v>15661101.599999998</v>
      </c>
    </row>
    <row r="2950" spans="1:10">
      <c r="A2950" s="7">
        <v>36354</v>
      </c>
      <c r="B2950" t="s">
        <v>5569</v>
      </c>
      <c r="C2950">
        <v>3</v>
      </c>
      <c r="D2950" t="s">
        <v>6041</v>
      </c>
      <c r="E2950">
        <v>876.15</v>
      </c>
      <c r="H2950">
        <v>21534014.699999999</v>
      </c>
    </row>
    <row r="2951" spans="1:10">
      <c r="A2951" s="7">
        <v>36361</v>
      </c>
      <c r="B2951" t="s">
        <v>5569</v>
      </c>
      <c r="C2951">
        <v>1</v>
      </c>
      <c r="D2951" t="s">
        <v>6041</v>
      </c>
      <c r="E2951">
        <v>796.5</v>
      </c>
      <c r="F2951">
        <v>210.73409192629464</v>
      </c>
      <c r="G2951">
        <v>121.66738470107755</v>
      </c>
      <c r="H2951">
        <v>26300430</v>
      </c>
      <c r="I2951">
        <v>6958439.7154062483</v>
      </c>
      <c r="J2951">
        <v>4017457.0428295806</v>
      </c>
    </row>
    <row r="2952" spans="1:10">
      <c r="A2952" s="7">
        <v>36361</v>
      </c>
      <c r="B2952" t="s">
        <v>5569</v>
      </c>
      <c r="C2952">
        <v>2</v>
      </c>
      <c r="D2952" t="s">
        <v>6041</v>
      </c>
      <c r="E2952">
        <v>398.25</v>
      </c>
      <c r="H2952">
        <v>13150215</v>
      </c>
    </row>
    <row r="2953" spans="1:10">
      <c r="A2953" s="7">
        <v>36361</v>
      </c>
      <c r="B2953" t="s">
        <v>5569</v>
      </c>
      <c r="C2953">
        <v>3</v>
      </c>
      <c r="D2953" t="s">
        <v>6041</v>
      </c>
      <c r="E2953">
        <v>477.9</v>
      </c>
      <c r="H2953">
        <v>15780258.000000002</v>
      </c>
    </row>
    <row r="2954" spans="1:10">
      <c r="A2954" s="7">
        <v>36368</v>
      </c>
      <c r="B2954" t="s">
        <v>5569</v>
      </c>
      <c r="C2954">
        <v>1</v>
      </c>
      <c r="D2954" t="s">
        <v>6041</v>
      </c>
      <c r="E2954">
        <v>694.05</v>
      </c>
      <c r="F2954">
        <v>114.48855838030282</v>
      </c>
      <c r="G2954">
        <v>66.099999999999994</v>
      </c>
      <c r="H2954">
        <v>22917531.000000004</v>
      </c>
      <c r="I2954">
        <v>3780412.1977176</v>
      </c>
      <c r="J2954">
        <v>2182622</v>
      </c>
    </row>
    <row r="2955" spans="1:10">
      <c r="A2955" s="7">
        <v>36368</v>
      </c>
      <c r="B2955" t="s">
        <v>5569</v>
      </c>
      <c r="C2955">
        <v>2</v>
      </c>
      <c r="D2955" t="s">
        <v>6041</v>
      </c>
      <c r="E2955">
        <v>694.05</v>
      </c>
      <c r="H2955">
        <v>22917531.000000004</v>
      </c>
    </row>
    <row r="2956" spans="1:10">
      <c r="A2956" s="7">
        <v>36368</v>
      </c>
      <c r="B2956" t="s">
        <v>5569</v>
      </c>
      <c r="C2956">
        <v>3</v>
      </c>
      <c r="D2956" t="s">
        <v>6041</v>
      </c>
      <c r="E2956">
        <v>495.75</v>
      </c>
      <c r="H2956">
        <v>16369665</v>
      </c>
    </row>
    <row r="2957" spans="1:10">
      <c r="A2957" s="7">
        <v>36375</v>
      </c>
      <c r="B2957" t="s">
        <v>5569</v>
      </c>
      <c r="C2957">
        <v>1</v>
      </c>
      <c r="D2957" t="s">
        <v>6041</v>
      </c>
      <c r="E2957">
        <v>793.2</v>
      </c>
      <c r="F2957">
        <v>199.36830239534066</v>
      </c>
      <c r="G2957">
        <v>115.10534305582865</v>
      </c>
      <c r="H2957">
        <v>29185000.799999997</v>
      </c>
      <c r="I2957">
        <v>7335557.3183341632</v>
      </c>
      <c r="J2957">
        <v>4235185.9923961591</v>
      </c>
    </row>
    <row r="2958" spans="1:10">
      <c r="A2958" s="7">
        <v>36375</v>
      </c>
      <c r="B2958" t="s">
        <v>5569</v>
      </c>
      <c r="C2958">
        <v>2</v>
      </c>
      <c r="D2958" t="s">
        <v>6041</v>
      </c>
      <c r="E2958">
        <v>1189.8</v>
      </c>
      <c r="H2958">
        <v>43777501.199999996</v>
      </c>
    </row>
    <row r="2959" spans="1:10">
      <c r="A2959" s="7">
        <v>36375</v>
      </c>
      <c r="B2959" t="s">
        <v>5569</v>
      </c>
      <c r="C2959">
        <v>3</v>
      </c>
      <c r="D2959" t="s">
        <v>6041</v>
      </c>
      <c r="E2959">
        <v>955.8</v>
      </c>
      <c r="H2959">
        <v>35167705.200000003</v>
      </c>
    </row>
    <row r="2960" spans="1:10">
      <c r="A2960" s="7">
        <v>36382</v>
      </c>
      <c r="B2960" t="s">
        <v>5569</v>
      </c>
      <c r="C2960">
        <v>1</v>
      </c>
      <c r="D2960" t="s">
        <v>6041</v>
      </c>
      <c r="E2960">
        <v>1513.35</v>
      </c>
      <c r="F2960">
        <v>243.33476940215618</v>
      </c>
      <c r="G2960">
        <v>140.48939461753039</v>
      </c>
      <c r="H2960">
        <v>55682199.900000006</v>
      </c>
      <c r="I2960">
        <v>8953259.5053828936</v>
      </c>
      <c r="J2960">
        <v>5169166.7855573893</v>
      </c>
    </row>
    <row r="2961" spans="1:10">
      <c r="A2961" s="7">
        <v>36382</v>
      </c>
      <c r="B2961" t="s">
        <v>5569</v>
      </c>
      <c r="C2961">
        <v>2</v>
      </c>
      <c r="D2961" t="s">
        <v>6041</v>
      </c>
      <c r="E2961">
        <v>1672.65</v>
      </c>
      <c r="H2961">
        <v>61543484.099999994</v>
      </c>
    </row>
    <row r="2962" spans="1:10">
      <c r="A2962" s="7">
        <v>36382</v>
      </c>
      <c r="B2962" t="s">
        <v>5569</v>
      </c>
      <c r="C2962">
        <v>3</v>
      </c>
      <c r="D2962" t="s">
        <v>6041</v>
      </c>
      <c r="E2962">
        <v>1991.25</v>
      </c>
      <c r="H2962">
        <v>73266052.5</v>
      </c>
    </row>
    <row r="2963" spans="1:10">
      <c r="A2963" s="7">
        <v>36389</v>
      </c>
      <c r="B2963" t="s">
        <v>5569</v>
      </c>
      <c r="C2963">
        <v>1</v>
      </c>
      <c r="D2963" t="s">
        <v>6041</v>
      </c>
      <c r="E2963">
        <v>1194.75</v>
      </c>
      <c r="F2963">
        <v>331.60939371495488</v>
      </c>
      <c r="G2963">
        <v>191.45477272713779</v>
      </c>
      <c r="H2963">
        <v>43959631.5</v>
      </c>
      <c r="I2963">
        <v>12201236.032348048</v>
      </c>
      <c r="J2963">
        <v>7044386.9077223074</v>
      </c>
    </row>
    <row r="2964" spans="1:10">
      <c r="A2964" s="7">
        <v>36389</v>
      </c>
      <c r="B2964" t="s">
        <v>5569</v>
      </c>
      <c r="C2964">
        <v>2</v>
      </c>
      <c r="D2964" t="s">
        <v>6041</v>
      </c>
      <c r="E2964">
        <v>1672.65</v>
      </c>
      <c r="H2964">
        <v>61543484.099999994</v>
      </c>
    </row>
    <row r="2965" spans="1:10">
      <c r="A2965" s="7">
        <v>36389</v>
      </c>
      <c r="B2965" t="s">
        <v>5569</v>
      </c>
      <c r="C2965">
        <v>3</v>
      </c>
      <c r="D2965" t="s">
        <v>6041</v>
      </c>
      <c r="E2965">
        <v>1035.45</v>
      </c>
      <c r="H2965">
        <v>38098347.300000004</v>
      </c>
    </row>
    <row r="2966" spans="1:10">
      <c r="A2966" s="7">
        <v>36307</v>
      </c>
      <c r="B2966" t="s">
        <v>5569</v>
      </c>
      <c r="C2966">
        <v>1</v>
      </c>
      <c r="D2966" t="s">
        <v>6386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7">
        <v>36307</v>
      </c>
      <c r="B2967" t="s">
        <v>5569</v>
      </c>
      <c r="C2967">
        <v>2</v>
      </c>
      <c r="D2967" t="s">
        <v>6386</v>
      </c>
      <c r="E2967">
        <v>0</v>
      </c>
      <c r="H2967">
        <v>0</v>
      </c>
    </row>
    <row r="2968" spans="1:10">
      <c r="A2968" s="7">
        <v>36307</v>
      </c>
      <c r="B2968" t="s">
        <v>5569</v>
      </c>
      <c r="C2968">
        <v>3</v>
      </c>
      <c r="D2968" t="s">
        <v>6386</v>
      </c>
      <c r="E2968">
        <v>0</v>
      </c>
      <c r="H2968">
        <v>0</v>
      </c>
    </row>
    <row r="2969" spans="1:10">
      <c r="A2969" s="7">
        <v>36312</v>
      </c>
      <c r="B2969" t="s">
        <v>5569</v>
      </c>
      <c r="C2969">
        <v>1</v>
      </c>
      <c r="D2969" t="s">
        <v>6386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s="7">
        <v>36312</v>
      </c>
      <c r="B2970" t="s">
        <v>5569</v>
      </c>
      <c r="C2970">
        <v>2</v>
      </c>
      <c r="D2970" t="s">
        <v>6386</v>
      </c>
      <c r="E2970">
        <v>0</v>
      </c>
      <c r="H2970">
        <v>0</v>
      </c>
    </row>
    <row r="2971" spans="1:10">
      <c r="A2971" s="7">
        <v>36312</v>
      </c>
      <c r="B2971" t="s">
        <v>5569</v>
      </c>
      <c r="C2971">
        <v>3</v>
      </c>
      <c r="D2971" t="s">
        <v>6386</v>
      </c>
      <c r="E2971">
        <v>0</v>
      </c>
      <c r="H2971">
        <v>0</v>
      </c>
    </row>
    <row r="2972" spans="1:10">
      <c r="A2972" s="7">
        <v>36319</v>
      </c>
      <c r="B2972" t="s">
        <v>5569</v>
      </c>
      <c r="C2972">
        <v>1</v>
      </c>
      <c r="D2972" t="s">
        <v>6386</v>
      </c>
      <c r="E2972">
        <v>318.60000000000002</v>
      </c>
      <c r="F2972">
        <v>79.650000000000006</v>
      </c>
      <c r="G2972">
        <v>45.985948940953691</v>
      </c>
      <c r="H2972">
        <v>1529280</v>
      </c>
      <c r="I2972">
        <v>382320</v>
      </c>
      <c r="J2972">
        <v>220732.5549165777</v>
      </c>
    </row>
    <row r="2973" spans="1:10">
      <c r="A2973" s="7">
        <v>36319</v>
      </c>
      <c r="B2973" t="s">
        <v>5569</v>
      </c>
      <c r="C2973">
        <v>2</v>
      </c>
      <c r="D2973" t="s">
        <v>6386</v>
      </c>
      <c r="E2973">
        <v>159.30000000000001</v>
      </c>
      <c r="H2973">
        <v>764640</v>
      </c>
    </row>
    <row r="2974" spans="1:10">
      <c r="A2974" s="7">
        <v>36319</v>
      </c>
      <c r="B2974" t="s">
        <v>5569</v>
      </c>
      <c r="C2974">
        <v>3</v>
      </c>
      <c r="D2974" t="s">
        <v>6386</v>
      </c>
      <c r="E2974">
        <v>238.95</v>
      </c>
      <c r="H2974">
        <v>1146960</v>
      </c>
    </row>
    <row r="2975" spans="1:10">
      <c r="A2975" s="7">
        <v>36326</v>
      </c>
      <c r="B2975" t="s">
        <v>5569</v>
      </c>
      <c r="C2975">
        <v>1</v>
      </c>
      <c r="D2975" t="s">
        <v>6386</v>
      </c>
      <c r="E2975">
        <v>694.05</v>
      </c>
      <c r="F2975">
        <v>843.26088934564007</v>
      </c>
      <c r="G2975">
        <v>486.85690146078855</v>
      </c>
      <c r="H2975">
        <v>3331440</v>
      </c>
      <c r="I2975">
        <v>4047652.2688590731</v>
      </c>
      <c r="J2975">
        <v>2336913.1270117853</v>
      </c>
    </row>
    <row r="2976" spans="1:10">
      <c r="A2976" s="7">
        <v>36326</v>
      </c>
      <c r="B2976" t="s">
        <v>5569</v>
      </c>
      <c r="C2976">
        <v>2</v>
      </c>
      <c r="D2976" t="s">
        <v>6386</v>
      </c>
      <c r="E2976">
        <v>1487.25</v>
      </c>
      <c r="H2976">
        <v>7138800</v>
      </c>
    </row>
    <row r="2977" spans="1:10">
      <c r="A2977" s="7">
        <v>36326</v>
      </c>
      <c r="B2977" t="s">
        <v>5569</v>
      </c>
      <c r="C2977">
        <v>3</v>
      </c>
      <c r="D2977" t="s">
        <v>6386</v>
      </c>
      <c r="E2977">
        <v>2379.6</v>
      </c>
      <c r="H2977">
        <v>11422080</v>
      </c>
    </row>
    <row r="2978" spans="1:10">
      <c r="A2978" s="7">
        <v>36333</v>
      </c>
      <c r="B2978" t="s">
        <v>5569</v>
      </c>
      <c r="C2978">
        <v>1</v>
      </c>
      <c r="D2978" t="s">
        <v>6386</v>
      </c>
      <c r="E2978">
        <v>4858.6499999999996</v>
      </c>
      <c r="F2978">
        <v>4427.0881073229166</v>
      </c>
      <c r="G2978">
        <v>2555.980510489077</v>
      </c>
      <c r="H2978">
        <v>23321520.000000004</v>
      </c>
      <c r="I2978">
        <v>21250022.915150002</v>
      </c>
      <c r="J2978">
        <v>12268706.450347571</v>
      </c>
    </row>
    <row r="2979" spans="1:10">
      <c r="A2979" s="7">
        <v>36333</v>
      </c>
      <c r="B2979" t="s">
        <v>5569</v>
      </c>
      <c r="C2979">
        <v>2</v>
      </c>
      <c r="D2979" t="s">
        <v>6386</v>
      </c>
      <c r="E2979">
        <v>6770.25</v>
      </c>
      <c r="H2979">
        <v>32497200</v>
      </c>
    </row>
    <row r="2980" spans="1:10">
      <c r="A2980" s="7">
        <v>36333</v>
      </c>
      <c r="B2980" t="s">
        <v>5569</v>
      </c>
      <c r="C2980">
        <v>3</v>
      </c>
      <c r="D2980" t="s">
        <v>6386</v>
      </c>
      <c r="E2980">
        <v>13301.55</v>
      </c>
      <c r="H2980">
        <v>63847440.000000007</v>
      </c>
    </row>
    <row r="2981" spans="1:10">
      <c r="A2981" s="7">
        <v>36340</v>
      </c>
      <c r="B2981" t="s">
        <v>5569</v>
      </c>
      <c r="C2981">
        <v>1</v>
      </c>
      <c r="D2981" t="s">
        <v>6386</v>
      </c>
      <c r="E2981">
        <v>8363.25</v>
      </c>
      <c r="F2981">
        <v>897.609913882417</v>
      </c>
      <c r="G2981">
        <v>518.23532540729025</v>
      </c>
      <c r="H2981">
        <v>40143600</v>
      </c>
      <c r="I2981">
        <v>4308527.5866356017</v>
      </c>
      <c r="J2981">
        <v>2487529.5619549933</v>
      </c>
    </row>
    <row r="2982" spans="1:10">
      <c r="A2982" s="7">
        <v>36340</v>
      </c>
      <c r="B2982" t="s">
        <v>5569</v>
      </c>
      <c r="C2982">
        <v>2</v>
      </c>
      <c r="D2982" t="s">
        <v>6386</v>
      </c>
      <c r="E2982">
        <v>8283.6</v>
      </c>
      <c r="H2982">
        <v>39761280</v>
      </c>
    </row>
    <row r="2983" spans="1:10">
      <c r="A2983" s="7">
        <v>36340</v>
      </c>
      <c r="B2983" t="s">
        <v>5569</v>
      </c>
      <c r="C2983">
        <v>3</v>
      </c>
      <c r="D2983" t="s">
        <v>6386</v>
      </c>
      <c r="E2983">
        <v>9876.6</v>
      </c>
      <c r="H2983">
        <v>47407680</v>
      </c>
    </row>
    <row r="2984" spans="1:10">
      <c r="A2984" s="7">
        <v>36347</v>
      </c>
      <c r="B2984" t="s">
        <v>5569</v>
      </c>
      <c r="C2984">
        <v>1</v>
      </c>
      <c r="D2984" t="s">
        <v>6386</v>
      </c>
      <c r="E2984">
        <v>25184.1</v>
      </c>
      <c r="F2984">
        <v>7834.7323687538956</v>
      </c>
      <c r="G2984">
        <v>4523.3848421287357</v>
      </c>
      <c r="H2984">
        <v>87388827.000000015</v>
      </c>
      <c r="I2984">
        <v>27186521.319576018</v>
      </c>
      <c r="J2984">
        <v>15696145.402186714</v>
      </c>
    </row>
    <row r="2985" spans="1:10">
      <c r="A2985" s="7">
        <v>36347</v>
      </c>
      <c r="B2985" t="s">
        <v>5569</v>
      </c>
      <c r="C2985">
        <v>2</v>
      </c>
      <c r="D2985" t="s">
        <v>6386</v>
      </c>
      <c r="E2985">
        <v>17053.8</v>
      </c>
      <c r="H2985">
        <v>59176686.000000007</v>
      </c>
    </row>
    <row r="2986" spans="1:10">
      <c r="A2986" s="7">
        <v>36347</v>
      </c>
      <c r="B2986" t="s">
        <v>5569</v>
      </c>
      <c r="C2986">
        <v>3</v>
      </c>
      <c r="D2986" t="s">
        <v>6386</v>
      </c>
      <c r="E2986">
        <v>9518.4</v>
      </c>
      <c r="H2986">
        <v>33028848</v>
      </c>
    </row>
    <row r="2987" spans="1:10">
      <c r="A2987" s="7">
        <v>36354</v>
      </c>
      <c r="B2987" t="s">
        <v>5569</v>
      </c>
      <c r="C2987">
        <v>1</v>
      </c>
      <c r="D2987" t="s">
        <v>6386</v>
      </c>
      <c r="E2987">
        <v>35284.949999999997</v>
      </c>
      <c r="F2987">
        <v>2625.2298456516141</v>
      </c>
      <c r="G2987">
        <v>1515.6771580715993</v>
      </c>
      <c r="H2987">
        <v>122438776.50000001</v>
      </c>
      <c r="I2987">
        <v>9109547.5644111</v>
      </c>
      <c r="J2987">
        <v>5259399.7385084489</v>
      </c>
    </row>
    <row r="2988" spans="1:10">
      <c r="A2988" s="7">
        <v>36354</v>
      </c>
      <c r="B2988" t="s">
        <v>5569</v>
      </c>
      <c r="C2988">
        <v>2</v>
      </c>
      <c r="D2988" t="s">
        <v>6386</v>
      </c>
      <c r="E2988">
        <v>33453</v>
      </c>
      <c r="H2988">
        <v>116081910</v>
      </c>
    </row>
    <row r="2989" spans="1:10">
      <c r="A2989" s="7">
        <v>36354</v>
      </c>
      <c r="B2989" t="s">
        <v>5569</v>
      </c>
      <c r="C2989">
        <v>3</v>
      </c>
      <c r="D2989" t="s">
        <v>6386</v>
      </c>
      <c r="E2989">
        <v>38630.25</v>
      </c>
      <c r="H2989">
        <v>134046967.5</v>
      </c>
    </row>
    <row r="2990" spans="1:10">
      <c r="A2990" s="7">
        <v>36361</v>
      </c>
      <c r="B2990" t="s">
        <v>5569</v>
      </c>
      <c r="C2990">
        <v>1</v>
      </c>
      <c r="D2990" t="s">
        <v>6386</v>
      </c>
      <c r="E2990">
        <v>26045.55</v>
      </c>
      <c r="F2990">
        <v>7384.7191557973274</v>
      </c>
      <c r="G2990">
        <v>4263.5695924893735</v>
      </c>
      <c r="H2990">
        <v>36229360.049999997</v>
      </c>
      <c r="I2990">
        <v>10272144.345714081</v>
      </c>
      <c r="J2990">
        <v>5930625.3031527176</v>
      </c>
    </row>
    <row r="2991" spans="1:10">
      <c r="A2991" s="7">
        <v>36361</v>
      </c>
      <c r="B2991" t="s">
        <v>5569</v>
      </c>
      <c r="C2991">
        <v>2</v>
      </c>
      <c r="D2991" t="s">
        <v>6386</v>
      </c>
      <c r="E2991">
        <v>12345.75</v>
      </c>
      <c r="H2991">
        <v>17172938.25</v>
      </c>
    </row>
    <row r="2992" spans="1:10">
      <c r="A2992" s="7">
        <v>36361</v>
      </c>
      <c r="B2992" t="s">
        <v>5569</v>
      </c>
      <c r="C2992">
        <v>3</v>
      </c>
      <c r="D2992" t="s">
        <v>6386</v>
      </c>
      <c r="E2992">
        <v>23974.65</v>
      </c>
      <c r="H2992">
        <v>33348738.149999999</v>
      </c>
    </row>
    <row r="2993" spans="1:10">
      <c r="A2993" s="7">
        <v>36368</v>
      </c>
      <c r="B2993" t="s">
        <v>5569</v>
      </c>
      <c r="C2993">
        <v>1</v>
      </c>
      <c r="D2993" t="s">
        <v>6386</v>
      </c>
      <c r="E2993">
        <v>11104.8</v>
      </c>
      <c r="F2993">
        <v>3033.9467970780242</v>
      </c>
      <c r="G2993">
        <v>1751.65</v>
      </c>
      <c r="H2993">
        <v>15446776.800000001</v>
      </c>
      <c r="I2993">
        <v>4220219.9947355315</v>
      </c>
      <c r="J2993">
        <v>2436545.15</v>
      </c>
    </row>
    <row r="2994" spans="1:10">
      <c r="A2994" s="7">
        <v>36368</v>
      </c>
      <c r="B2994" t="s">
        <v>5569</v>
      </c>
      <c r="C2994">
        <v>2</v>
      </c>
      <c r="D2994" t="s">
        <v>6386</v>
      </c>
      <c r="E2994">
        <v>11104.8</v>
      </c>
      <c r="H2994">
        <v>15446776.800000001</v>
      </c>
    </row>
    <row r="2995" spans="1:10">
      <c r="A2995" s="7">
        <v>36368</v>
      </c>
      <c r="B2995" t="s">
        <v>5569</v>
      </c>
      <c r="C2995">
        <v>3</v>
      </c>
      <c r="D2995" t="s">
        <v>6386</v>
      </c>
      <c r="E2995">
        <v>5849.85</v>
      </c>
      <c r="H2995">
        <v>8137141.3500000006</v>
      </c>
    </row>
    <row r="2996" spans="1:10">
      <c r="A2996" s="7">
        <v>36375</v>
      </c>
      <c r="B2996" t="s">
        <v>5569</v>
      </c>
      <c r="C2996">
        <v>1</v>
      </c>
      <c r="D2996" t="s">
        <v>6386</v>
      </c>
      <c r="E2996">
        <v>3470.25</v>
      </c>
      <c r="F2996">
        <v>397.5252539147678</v>
      </c>
      <c r="G2996">
        <v>229.51131235736554</v>
      </c>
      <c r="H2996">
        <v>14037161.25</v>
      </c>
      <c r="I2996">
        <v>1607989.6520852335</v>
      </c>
      <c r="J2996">
        <v>928373.25848554226</v>
      </c>
    </row>
    <row r="2997" spans="1:10">
      <c r="A2997" s="7">
        <v>36375</v>
      </c>
      <c r="B2997" t="s">
        <v>5569</v>
      </c>
      <c r="C2997">
        <v>2</v>
      </c>
      <c r="D2997" t="s">
        <v>6386</v>
      </c>
      <c r="E2997">
        <v>2677.05</v>
      </c>
      <c r="H2997">
        <v>10828667.249999998</v>
      </c>
    </row>
    <row r="2998" spans="1:10">
      <c r="A2998" s="7">
        <v>36375</v>
      </c>
      <c r="B2998" t="s">
        <v>5569</v>
      </c>
      <c r="C2998">
        <v>3</v>
      </c>
      <c r="D2998" t="s">
        <v>6386</v>
      </c>
      <c r="E2998">
        <v>3026.7</v>
      </c>
      <c r="H2998">
        <v>12243001.500000002</v>
      </c>
    </row>
    <row r="2999" spans="1:10">
      <c r="A2999" s="7">
        <v>36382</v>
      </c>
      <c r="B2999" t="s">
        <v>5569</v>
      </c>
      <c r="C2999">
        <v>1</v>
      </c>
      <c r="D2999" t="s">
        <v>6386</v>
      </c>
      <c r="E2999">
        <v>10673.1</v>
      </c>
      <c r="F2999">
        <v>2433.3476940215514</v>
      </c>
      <c r="G2999">
        <v>1404.893946175298</v>
      </c>
      <c r="H2999">
        <v>43172689.5</v>
      </c>
      <c r="I2999">
        <v>9842891.4223171752</v>
      </c>
      <c r="J2999">
        <v>5682796.0122790802</v>
      </c>
    </row>
    <row r="3000" spans="1:10">
      <c r="A3000" s="7">
        <v>36382</v>
      </c>
      <c r="B3000" t="s">
        <v>5569</v>
      </c>
      <c r="C3000">
        <v>2</v>
      </c>
      <c r="D3000" t="s">
        <v>6386</v>
      </c>
      <c r="E3000">
        <v>7487.1</v>
      </c>
      <c r="H3000">
        <v>30285319.499999996</v>
      </c>
    </row>
    <row r="3001" spans="1:10">
      <c r="A3001" s="7">
        <v>36382</v>
      </c>
      <c r="B3001" t="s">
        <v>5569</v>
      </c>
      <c r="C3001">
        <v>3</v>
      </c>
      <c r="D3001" t="s">
        <v>6386</v>
      </c>
      <c r="E3001">
        <v>5894.1</v>
      </c>
      <c r="H3001">
        <v>23841634.499999996</v>
      </c>
    </row>
    <row r="3002" spans="1:10">
      <c r="A3002" s="7">
        <v>36389</v>
      </c>
      <c r="B3002" t="s">
        <v>5569</v>
      </c>
      <c r="C3002">
        <v>1</v>
      </c>
      <c r="D3002" t="s">
        <v>6386</v>
      </c>
      <c r="E3002">
        <v>4779</v>
      </c>
      <c r="F3002">
        <v>3259.8167413982032</v>
      </c>
      <c r="G3002">
        <v>1882.0560731551013</v>
      </c>
      <c r="H3002">
        <v>19331055</v>
      </c>
      <c r="I3002">
        <v>13185958.718955731</v>
      </c>
      <c r="J3002">
        <v>7612916.8159123845</v>
      </c>
    </row>
    <row r="3003" spans="1:10">
      <c r="A3003" s="7">
        <v>36389</v>
      </c>
      <c r="B3003" t="s">
        <v>5569</v>
      </c>
      <c r="C3003">
        <v>2</v>
      </c>
      <c r="D3003" t="s">
        <v>6386</v>
      </c>
      <c r="E3003">
        <v>6770.25</v>
      </c>
      <c r="H3003">
        <v>27385661.25</v>
      </c>
    </row>
    <row r="3004" spans="1:10">
      <c r="A3004" s="7">
        <v>36389</v>
      </c>
      <c r="B3004" t="s">
        <v>5569</v>
      </c>
      <c r="C3004">
        <v>3</v>
      </c>
      <c r="D3004" t="s">
        <v>6386</v>
      </c>
      <c r="E3004">
        <v>11151</v>
      </c>
      <c r="H3004">
        <v>45105795</v>
      </c>
    </row>
    <row r="3005" spans="1:10">
      <c r="A3005" s="7">
        <v>36307</v>
      </c>
      <c r="B3005" t="s">
        <v>5569</v>
      </c>
      <c r="C3005">
        <v>1</v>
      </c>
      <c r="D3005" t="s">
        <v>6195</v>
      </c>
      <c r="E3005">
        <v>0</v>
      </c>
      <c r="F3005">
        <v>275.91569364572217</v>
      </c>
      <c r="G3005">
        <v>159.30000000000001</v>
      </c>
      <c r="H3005">
        <v>0</v>
      </c>
      <c r="I3005">
        <v>370002.94517891342</v>
      </c>
      <c r="J3005">
        <v>213621.3</v>
      </c>
    </row>
    <row r="3006" spans="1:10">
      <c r="A3006" s="7">
        <v>36307</v>
      </c>
      <c r="B3006" t="s">
        <v>5569</v>
      </c>
      <c r="C3006">
        <v>2</v>
      </c>
      <c r="D3006" t="s">
        <v>6195</v>
      </c>
      <c r="E3006">
        <v>0</v>
      </c>
      <c r="H3006">
        <v>0</v>
      </c>
    </row>
    <row r="3007" spans="1:10">
      <c r="A3007" s="7">
        <v>36307</v>
      </c>
      <c r="B3007" t="s">
        <v>5569</v>
      </c>
      <c r="C3007">
        <v>3</v>
      </c>
      <c r="D3007" t="s">
        <v>6195</v>
      </c>
      <c r="E3007">
        <v>477.9</v>
      </c>
      <c r="H3007">
        <v>640863.9</v>
      </c>
    </row>
    <row r="3008" spans="1:10">
      <c r="A3008" s="7">
        <v>36312</v>
      </c>
      <c r="B3008" t="s">
        <v>5569</v>
      </c>
      <c r="C3008">
        <v>1</v>
      </c>
      <c r="D3008" t="s">
        <v>6195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 s="7">
        <v>36312</v>
      </c>
      <c r="B3009" t="s">
        <v>5569</v>
      </c>
      <c r="C3009">
        <v>2</v>
      </c>
      <c r="D3009" t="s">
        <v>6195</v>
      </c>
      <c r="E3009">
        <v>0</v>
      </c>
      <c r="H3009">
        <v>0</v>
      </c>
    </row>
    <row r="3010" spans="1:10">
      <c r="A3010" s="7">
        <v>36312</v>
      </c>
      <c r="B3010" t="s">
        <v>5569</v>
      </c>
      <c r="C3010">
        <v>3</v>
      </c>
      <c r="D3010" t="s">
        <v>6195</v>
      </c>
      <c r="E3010">
        <v>0</v>
      </c>
      <c r="H3010">
        <v>0</v>
      </c>
    </row>
    <row r="3011" spans="1:10">
      <c r="A3011" s="7">
        <v>36319</v>
      </c>
      <c r="B3011" t="s">
        <v>5569</v>
      </c>
      <c r="C3011">
        <v>1</v>
      </c>
      <c r="D3011" t="s">
        <v>6195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7">
        <v>36319</v>
      </c>
      <c r="B3012" t="s">
        <v>5569</v>
      </c>
      <c r="C3012">
        <v>2</v>
      </c>
      <c r="D3012" t="s">
        <v>6195</v>
      </c>
      <c r="E3012">
        <v>0</v>
      </c>
      <c r="H3012">
        <v>0</v>
      </c>
    </row>
    <row r="3013" spans="1:10">
      <c r="A3013" s="7">
        <v>36319</v>
      </c>
      <c r="B3013" t="s">
        <v>5569</v>
      </c>
      <c r="C3013">
        <v>3</v>
      </c>
      <c r="D3013" t="s">
        <v>6195</v>
      </c>
      <c r="E3013">
        <v>0</v>
      </c>
      <c r="H3013">
        <v>0</v>
      </c>
    </row>
    <row r="3014" spans="1:10">
      <c r="A3014" s="7">
        <v>36326</v>
      </c>
      <c r="B3014" t="s">
        <v>5569</v>
      </c>
      <c r="C3014">
        <v>1</v>
      </c>
      <c r="D3014" t="s">
        <v>6195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s="7">
        <v>36326</v>
      </c>
      <c r="B3015" t="s">
        <v>5569</v>
      </c>
      <c r="C3015">
        <v>2</v>
      </c>
      <c r="D3015" t="s">
        <v>6195</v>
      </c>
      <c r="E3015">
        <v>0</v>
      </c>
      <c r="H3015">
        <v>0</v>
      </c>
    </row>
    <row r="3016" spans="1:10">
      <c r="A3016" s="7">
        <v>36326</v>
      </c>
      <c r="B3016" t="s">
        <v>5569</v>
      </c>
      <c r="C3016">
        <v>3</v>
      </c>
      <c r="D3016" t="s">
        <v>6195</v>
      </c>
      <c r="E3016">
        <v>0</v>
      </c>
      <c r="H3016">
        <v>0</v>
      </c>
    </row>
    <row r="3017" spans="1:10">
      <c r="A3017" s="7">
        <v>36333</v>
      </c>
      <c r="B3017" t="s">
        <v>5569</v>
      </c>
      <c r="C3017">
        <v>1</v>
      </c>
      <c r="D3017" t="s">
        <v>6195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7">
        <v>36333</v>
      </c>
      <c r="B3018" t="s">
        <v>5569</v>
      </c>
      <c r="C3018">
        <v>2</v>
      </c>
      <c r="D3018" t="s">
        <v>6195</v>
      </c>
      <c r="E3018">
        <v>0</v>
      </c>
      <c r="H3018">
        <v>0</v>
      </c>
    </row>
    <row r="3019" spans="1:10">
      <c r="A3019" s="7">
        <v>36333</v>
      </c>
      <c r="B3019" t="s">
        <v>5569</v>
      </c>
      <c r="C3019">
        <v>3</v>
      </c>
      <c r="D3019" t="s">
        <v>6195</v>
      </c>
      <c r="E3019">
        <v>0</v>
      </c>
      <c r="H3019">
        <v>0</v>
      </c>
    </row>
    <row r="3020" spans="1:10">
      <c r="A3020" s="7">
        <v>36340</v>
      </c>
      <c r="B3020" t="s">
        <v>5569</v>
      </c>
      <c r="C3020">
        <v>1</v>
      </c>
      <c r="D3020" t="s">
        <v>6195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7">
        <v>36340</v>
      </c>
      <c r="B3021" t="s">
        <v>5569</v>
      </c>
      <c r="C3021">
        <v>2</v>
      </c>
      <c r="D3021" t="s">
        <v>6195</v>
      </c>
      <c r="E3021">
        <v>0</v>
      </c>
      <c r="H3021">
        <v>0</v>
      </c>
    </row>
    <row r="3022" spans="1:10">
      <c r="A3022" s="7">
        <v>36340</v>
      </c>
      <c r="B3022" t="s">
        <v>5569</v>
      </c>
      <c r="C3022">
        <v>3</v>
      </c>
      <c r="D3022" t="s">
        <v>6195</v>
      </c>
      <c r="E3022">
        <v>0</v>
      </c>
      <c r="H3022">
        <v>0</v>
      </c>
    </row>
    <row r="3023" spans="1:10">
      <c r="A3023" s="7">
        <v>36347</v>
      </c>
      <c r="B3023" t="s">
        <v>5569</v>
      </c>
      <c r="C3023">
        <v>1</v>
      </c>
      <c r="D3023" t="s">
        <v>6195</v>
      </c>
      <c r="E3023">
        <v>1685.55</v>
      </c>
      <c r="F3023">
        <v>468.56461934294634</v>
      </c>
      <c r="G3023">
        <v>270.52590911038459</v>
      </c>
      <c r="H3023">
        <v>2009175.6</v>
      </c>
      <c r="I3023">
        <v>558529.02625679213</v>
      </c>
      <c r="J3023">
        <v>322466.88365957851</v>
      </c>
    </row>
    <row r="3024" spans="1:10">
      <c r="A3024" s="7">
        <v>36347</v>
      </c>
      <c r="B3024" t="s">
        <v>5569</v>
      </c>
      <c r="C3024">
        <v>2</v>
      </c>
      <c r="D3024" t="s">
        <v>6195</v>
      </c>
      <c r="E3024">
        <v>1487.25</v>
      </c>
      <c r="H3024">
        <v>1772802</v>
      </c>
    </row>
    <row r="3025" spans="1:10">
      <c r="A3025" s="7">
        <v>36347</v>
      </c>
      <c r="B3025" t="s">
        <v>5569</v>
      </c>
      <c r="C3025">
        <v>3</v>
      </c>
      <c r="D3025" t="s">
        <v>6195</v>
      </c>
      <c r="E3025">
        <v>793.2</v>
      </c>
      <c r="H3025">
        <v>945494.4</v>
      </c>
    </row>
    <row r="3026" spans="1:10">
      <c r="A3026" s="7">
        <v>36354</v>
      </c>
      <c r="B3026" t="s">
        <v>5569</v>
      </c>
      <c r="C3026">
        <v>1</v>
      </c>
      <c r="D3026" t="s">
        <v>6195</v>
      </c>
      <c r="E3026">
        <v>5814.45</v>
      </c>
      <c r="F3026">
        <v>557.54999999999995</v>
      </c>
      <c r="G3026">
        <v>321.90164258667596</v>
      </c>
      <c r="H3026">
        <v>6930824.3999999994</v>
      </c>
      <c r="I3026">
        <v>664599.6</v>
      </c>
      <c r="J3026">
        <v>383706.75796331768</v>
      </c>
    </row>
    <row r="3027" spans="1:10">
      <c r="A3027" s="7">
        <v>36354</v>
      </c>
      <c r="B3027" t="s">
        <v>5569</v>
      </c>
      <c r="C3027">
        <v>2</v>
      </c>
      <c r="D3027" t="s">
        <v>6195</v>
      </c>
      <c r="E3027">
        <v>4699.3500000000004</v>
      </c>
      <c r="H3027">
        <v>5601625.1999999993</v>
      </c>
    </row>
    <row r="3028" spans="1:10">
      <c r="A3028" s="7">
        <v>36354</v>
      </c>
      <c r="B3028" t="s">
        <v>5569</v>
      </c>
      <c r="C3028">
        <v>3</v>
      </c>
      <c r="D3028" t="s">
        <v>6195</v>
      </c>
      <c r="E3028">
        <v>5256.9</v>
      </c>
      <c r="H3028">
        <v>6266224.8000000007</v>
      </c>
    </row>
    <row r="3029" spans="1:10">
      <c r="A3029" s="7">
        <v>36361</v>
      </c>
      <c r="B3029" t="s">
        <v>5569</v>
      </c>
      <c r="C3029">
        <v>1</v>
      </c>
      <c r="D3029" t="s">
        <v>6195</v>
      </c>
      <c r="E3029">
        <v>5495.85</v>
      </c>
      <c r="F3029">
        <v>796.5</v>
      </c>
      <c r="G3029">
        <v>459.85948940953682</v>
      </c>
      <c r="H3029">
        <v>5710188.1499999994</v>
      </c>
      <c r="I3029">
        <v>827563.5</v>
      </c>
      <c r="J3029">
        <v>477794.00949650875</v>
      </c>
    </row>
    <row r="3030" spans="1:10">
      <c r="A3030" s="7">
        <v>36361</v>
      </c>
      <c r="B3030" t="s">
        <v>5569</v>
      </c>
      <c r="C3030">
        <v>2</v>
      </c>
      <c r="D3030" t="s">
        <v>6195</v>
      </c>
      <c r="E3030">
        <v>3902.85</v>
      </c>
      <c r="H3030">
        <v>4055061.15</v>
      </c>
    </row>
    <row r="3031" spans="1:10">
      <c r="A3031" s="7">
        <v>36361</v>
      </c>
      <c r="B3031" t="s">
        <v>5569</v>
      </c>
      <c r="C3031">
        <v>3</v>
      </c>
      <c r="D3031" t="s">
        <v>6195</v>
      </c>
      <c r="E3031">
        <v>4699.3500000000004</v>
      </c>
      <c r="H3031">
        <v>4882624.6500000004</v>
      </c>
    </row>
    <row r="3032" spans="1:10">
      <c r="A3032" s="7">
        <v>36368</v>
      </c>
      <c r="B3032" t="s">
        <v>5569</v>
      </c>
      <c r="C3032">
        <v>1</v>
      </c>
      <c r="D3032" t="s">
        <v>6195</v>
      </c>
      <c r="E3032">
        <v>2577.9</v>
      </c>
      <c r="F3032">
        <v>228.97711676060578</v>
      </c>
      <c r="G3032">
        <v>132.19999999999999</v>
      </c>
      <c r="H3032">
        <v>2678438.1</v>
      </c>
      <c r="I3032">
        <v>237907.22431426941</v>
      </c>
      <c r="J3032">
        <v>137355.79999999999</v>
      </c>
    </row>
    <row r="3033" spans="1:10">
      <c r="A3033" s="7">
        <v>36368</v>
      </c>
      <c r="B3033" t="s">
        <v>5569</v>
      </c>
      <c r="C3033">
        <v>2</v>
      </c>
      <c r="D3033" t="s">
        <v>6195</v>
      </c>
      <c r="E3033">
        <v>2974.5</v>
      </c>
      <c r="H3033">
        <v>3090505.5</v>
      </c>
    </row>
    <row r="3034" spans="1:10">
      <c r="A3034" s="7">
        <v>36368</v>
      </c>
      <c r="B3034" t="s">
        <v>5569</v>
      </c>
      <c r="C3034">
        <v>3</v>
      </c>
      <c r="D3034" t="s">
        <v>6195</v>
      </c>
      <c r="E3034">
        <v>2974.5</v>
      </c>
      <c r="H3034">
        <v>3090505.5</v>
      </c>
    </row>
    <row r="3035" spans="1:10">
      <c r="A3035" s="7">
        <v>36375</v>
      </c>
      <c r="B3035" t="s">
        <v>5569</v>
      </c>
      <c r="C3035">
        <v>1</v>
      </c>
      <c r="D3035" t="s">
        <v>6195</v>
      </c>
      <c r="E3035">
        <v>198.3</v>
      </c>
      <c r="F3035">
        <v>141.7562961564671</v>
      </c>
      <c r="G3035">
        <v>81.843035745260593</v>
      </c>
      <c r="H3035">
        <v>236373.6</v>
      </c>
      <c r="I3035">
        <v>168973.50501850879</v>
      </c>
      <c r="J3035">
        <v>97556.898608350632</v>
      </c>
    </row>
    <row r="3036" spans="1:10">
      <c r="A3036" s="7">
        <v>36375</v>
      </c>
      <c r="B3036" t="s">
        <v>5569</v>
      </c>
      <c r="C3036">
        <v>2</v>
      </c>
      <c r="D3036" t="s">
        <v>6195</v>
      </c>
      <c r="E3036">
        <v>297.45</v>
      </c>
      <c r="H3036">
        <v>354560.4</v>
      </c>
    </row>
    <row r="3037" spans="1:10">
      <c r="A3037" s="7">
        <v>36375</v>
      </c>
      <c r="B3037" t="s">
        <v>5569</v>
      </c>
      <c r="C3037">
        <v>3</v>
      </c>
      <c r="D3037" t="s">
        <v>6195</v>
      </c>
      <c r="E3037">
        <v>477.9</v>
      </c>
      <c r="H3037">
        <v>569656.80000000005</v>
      </c>
    </row>
    <row r="3038" spans="1:10">
      <c r="A3038" s="7">
        <v>36382</v>
      </c>
      <c r="B3038" t="s">
        <v>5569</v>
      </c>
      <c r="C3038">
        <v>1</v>
      </c>
      <c r="D3038" t="s">
        <v>6195</v>
      </c>
      <c r="E3038">
        <v>716.85</v>
      </c>
      <c r="F3038">
        <v>165.80469685747747</v>
      </c>
      <c r="G3038">
        <v>95.727386363568911</v>
      </c>
      <c r="H3038">
        <v>854485.2</v>
      </c>
      <c r="I3038">
        <v>197639.19865411313</v>
      </c>
      <c r="J3038">
        <v>114107.04454537414</v>
      </c>
    </row>
    <row r="3039" spans="1:10">
      <c r="A3039" s="7">
        <v>36382</v>
      </c>
      <c r="B3039" t="s">
        <v>5569</v>
      </c>
      <c r="C3039">
        <v>2</v>
      </c>
      <c r="D3039" t="s">
        <v>6195</v>
      </c>
      <c r="E3039">
        <v>398.25</v>
      </c>
      <c r="H3039">
        <v>474714</v>
      </c>
    </row>
    <row r="3040" spans="1:10">
      <c r="A3040" s="7">
        <v>36382</v>
      </c>
      <c r="B3040" t="s">
        <v>5569</v>
      </c>
      <c r="C3040">
        <v>3</v>
      </c>
      <c r="D3040" t="s">
        <v>6195</v>
      </c>
      <c r="E3040">
        <v>637.20000000000005</v>
      </c>
      <c r="H3040">
        <v>759542.4</v>
      </c>
    </row>
    <row r="3041" spans="1:10">
      <c r="A3041" s="7">
        <v>36389</v>
      </c>
      <c r="B3041" t="s">
        <v>5569</v>
      </c>
      <c r="C3041">
        <v>1</v>
      </c>
      <c r="D3041" t="s">
        <v>6195</v>
      </c>
      <c r="E3041">
        <v>159.30000000000001</v>
      </c>
      <c r="F3041">
        <v>91.971897881907367</v>
      </c>
      <c r="G3041">
        <v>53.1</v>
      </c>
      <c r="H3041">
        <v>189885.6</v>
      </c>
      <c r="I3041">
        <v>109630.50227523359</v>
      </c>
      <c r="J3041">
        <v>63295.199999999997</v>
      </c>
    </row>
    <row r="3042" spans="1:10">
      <c r="A3042" s="7">
        <v>36389</v>
      </c>
      <c r="B3042" t="s">
        <v>5569</v>
      </c>
      <c r="C3042">
        <v>2</v>
      </c>
      <c r="D3042" t="s">
        <v>6195</v>
      </c>
      <c r="E3042">
        <v>159.30000000000001</v>
      </c>
      <c r="H3042">
        <v>189885.6</v>
      </c>
    </row>
    <row r="3043" spans="1:10">
      <c r="A3043" s="7">
        <v>36389</v>
      </c>
      <c r="B3043" t="s">
        <v>5569</v>
      </c>
      <c r="C3043">
        <v>3</v>
      </c>
      <c r="D3043" t="s">
        <v>6195</v>
      </c>
      <c r="E3043">
        <v>318.60000000000002</v>
      </c>
      <c r="H3043">
        <v>379771.2</v>
      </c>
    </row>
    <row r="3044" spans="1:10">
      <c r="A3044" s="7">
        <v>36307</v>
      </c>
      <c r="B3044" t="s">
        <v>5569</v>
      </c>
      <c r="C3044">
        <v>1</v>
      </c>
      <c r="D3044" t="s">
        <v>6225</v>
      </c>
      <c r="E3044">
        <v>9239.4</v>
      </c>
      <c r="F3044">
        <v>2010.275113634947</v>
      </c>
      <c r="G3044">
        <v>1160.6328780023423</v>
      </c>
      <c r="H3044">
        <v>88042242.599999994</v>
      </c>
      <c r="I3044">
        <v>19155911.557827409</v>
      </c>
      <c r="J3044">
        <v>11059670.69448432</v>
      </c>
    </row>
    <row r="3045" spans="1:10">
      <c r="A3045" s="7">
        <v>36307</v>
      </c>
      <c r="B3045" t="s">
        <v>5569</v>
      </c>
      <c r="C3045">
        <v>2</v>
      </c>
      <c r="D3045" t="s">
        <v>6225</v>
      </c>
      <c r="E3045">
        <v>8841.15</v>
      </c>
      <c r="H3045">
        <v>84247318.349999994</v>
      </c>
    </row>
    <row r="3046" spans="1:10">
      <c r="A3046" s="7">
        <v>36307</v>
      </c>
      <c r="B3046" t="s">
        <v>5569</v>
      </c>
      <c r="C3046">
        <v>3</v>
      </c>
      <c r="D3046" t="s">
        <v>6225</v>
      </c>
      <c r="E3046">
        <v>5575.5</v>
      </c>
      <c r="H3046">
        <v>53128939.5</v>
      </c>
    </row>
    <row r="3047" spans="1:10">
      <c r="A3047" s="7">
        <v>36312</v>
      </c>
      <c r="B3047" t="s">
        <v>5569</v>
      </c>
      <c r="C3047">
        <v>1</v>
      </c>
      <c r="D3047" t="s">
        <v>6225</v>
      </c>
      <c r="E3047">
        <v>8522.5499999999993</v>
      </c>
      <c r="F3047">
        <v>2507.3941448244618</v>
      </c>
      <c r="G3047">
        <v>1447.6446844788945</v>
      </c>
      <c r="H3047">
        <v>81211378.950000003</v>
      </c>
      <c r="I3047">
        <v>23892958.806032304</v>
      </c>
      <c r="J3047">
        <v>13794606.198399391</v>
      </c>
    </row>
    <row r="3048" spans="1:10">
      <c r="A3048" s="7">
        <v>36312</v>
      </c>
      <c r="B3048" t="s">
        <v>5569</v>
      </c>
      <c r="C3048">
        <v>2</v>
      </c>
      <c r="D3048" t="s">
        <v>6225</v>
      </c>
      <c r="E3048">
        <v>9876.6</v>
      </c>
      <c r="H3048">
        <v>94114121.400000006</v>
      </c>
    </row>
    <row r="3049" spans="1:10">
      <c r="A3049" s="7">
        <v>36312</v>
      </c>
      <c r="B3049" t="s">
        <v>5569</v>
      </c>
      <c r="C3049">
        <v>3</v>
      </c>
      <c r="D3049" t="s">
        <v>6225</v>
      </c>
      <c r="E3049">
        <v>13381.2</v>
      </c>
      <c r="H3049">
        <v>127509454.8</v>
      </c>
    </row>
    <row r="3050" spans="1:10">
      <c r="A3050" s="7">
        <v>36319</v>
      </c>
      <c r="B3050" t="s">
        <v>5569</v>
      </c>
      <c r="C3050">
        <v>1</v>
      </c>
      <c r="D3050" t="s">
        <v>6225</v>
      </c>
      <c r="E3050">
        <v>19354.95</v>
      </c>
      <c r="F3050">
        <v>5659.8223655871034</v>
      </c>
      <c r="G3050">
        <v>3267.6999663371789</v>
      </c>
      <c r="H3050">
        <v>184433318.55000001</v>
      </c>
      <c r="I3050">
        <v>53932447.32167951</v>
      </c>
      <c r="J3050">
        <v>31137912.979226977</v>
      </c>
    </row>
    <row r="3051" spans="1:10">
      <c r="A3051" s="7">
        <v>36319</v>
      </c>
      <c r="B3051" t="s">
        <v>5569</v>
      </c>
      <c r="C3051">
        <v>2</v>
      </c>
      <c r="D3051" t="s">
        <v>6225</v>
      </c>
      <c r="E3051">
        <v>24611.85</v>
      </c>
      <c r="H3051">
        <v>234526318.65000001</v>
      </c>
    </row>
    <row r="3052" spans="1:10">
      <c r="A3052" s="7">
        <v>36319</v>
      </c>
      <c r="B3052" t="s">
        <v>5569</v>
      </c>
      <c r="C3052">
        <v>3</v>
      </c>
      <c r="D3052" t="s">
        <v>6225</v>
      </c>
      <c r="E3052">
        <v>30665.25</v>
      </c>
      <c r="H3052">
        <v>292209167.25</v>
      </c>
    </row>
    <row r="3053" spans="1:10">
      <c r="A3053" s="7">
        <v>36326</v>
      </c>
      <c r="B3053" t="s">
        <v>5569</v>
      </c>
      <c r="C3053">
        <v>1</v>
      </c>
      <c r="D3053" t="s">
        <v>6225</v>
      </c>
      <c r="E3053">
        <v>20821.5</v>
      </c>
      <c r="F3053">
        <v>9839.8570062018644</v>
      </c>
      <c r="G3053">
        <v>5681.0440913180719</v>
      </c>
      <c r="H3053">
        <v>198408073.5</v>
      </c>
      <c r="I3053">
        <v>93763997.412097588</v>
      </c>
      <c r="J3053">
        <v>54134669.146169916</v>
      </c>
    </row>
    <row r="3054" spans="1:10">
      <c r="A3054" s="7">
        <v>36326</v>
      </c>
      <c r="B3054" t="s">
        <v>5569</v>
      </c>
      <c r="C3054">
        <v>2</v>
      </c>
      <c r="D3054" t="s">
        <v>6225</v>
      </c>
      <c r="E3054">
        <v>35396.550000000003</v>
      </c>
      <c r="H3054">
        <v>337293724.94999999</v>
      </c>
    </row>
    <row r="3055" spans="1:10">
      <c r="A3055" s="7">
        <v>36326</v>
      </c>
      <c r="B3055" t="s">
        <v>5569</v>
      </c>
      <c r="C3055">
        <v>3</v>
      </c>
      <c r="D3055" t="s">
        <v>6225</v>
      </c>
      <c r="E3055">
        <v>16657.2</v>
      </c>
      <c r="H3055">
        <v>158726458.80000001</v>
      </c>
    </row>
    <row r="3056" spans="1:10">
      <c r="A3056" s="7">
        <v>36333</v>
      </c>
      <c r="B3056" t="s">
        <v>5569</v>
      </c>
      <c r="C3056">
        <v>1</v>
      </c>
      <c r="D3056" t="s">
        <v>6225</v>
      </c>
      <c r="E3056">
        <v>12106.8</v>
      </c>
      <c r="F3056">
        <v>2174.5082133668752</v>
      </c>
      <c r="G3056">
        <v>1255.4529023424177</v>
      </c>
      <c r="H3056">
        <v>115365697.2</v>
      </c>
      <c r="I3056">
        <v>20720888.765172955</v>
      </c>
      <c r="J3056">
        <v>11963210.706420898</v>
      </c>
    </row>
    <row r="3057" spans="1:10">
      <c r="A3057" s="7">
        <v>36333</v>
      </c>
      <c r="B3057" t="s">
        <v>5569</v>
      </c>
      <c r="C3057">
        <v>2</v>
      </c>
      <c r="D3057" t="s">
        <v>6225</v>
      </c>
      <c r="E3057">
        <v>15611.4</v>
      </c>
      <c r="H3057">
        <v>148761030.59999999</v>
      </c>
    </row>
    <row r="3058" spans="1:10">
      <c r="A3058" s="7">
        <v>36333</v>
      </c>
      <c r="B3058" t="s">
        <v>5569</v>
      </c>
      <c r="C3058">
        <v>3</v>
      </c>
      <c r="D3058" t="s">
        <v>6225</v>
      </c>
      <c r="E3058">
        <v>11628.9</v>
      </c>
      <c r="H3058">
        <v>110811788.09999999</v>
      </c>
    </row>
    <row r="3059" spans="1:10">
      <c r="A3059" s="7">
        <v>36340</v>
      </c>
      <c r="B3059" t="s">
        <v>5569</v>
      </c>
      <c r="C3059">
        <v>1</v>
      </c>
      <c r="D3059" t="s">
        <v>6225</v>
      </c>
      <c r="E3059">
        <v>7088.85</v>
      </c>
      <c r="F3059">
        <v>3920.1504311059289</v>
      </c>
      <c r="G3059">
        <v>2263.2999066628358</v>
      </c>
      <c r="H3059">
        <v>67549651.649999991</v>
      </c>
      <c r="I3059">
        <v>37355113.458008401</v>
      </c>
      <c r="J3059">
        <v>21566984.810590163</v>
      </c>
    </row>
    <row r="3060" spans="1:10">
      <c r="A3060" s="7">
        <v>36340</v>
      </c>
      <c r="B3060" t="s">
        <v>5569</v>
      </c>
      <c r="C3060">
        <v>2</v>
      </c>
      <c r="D3060" t="s">
        <v>6225</v>
      </c>
      <c r="E3060">
        <v>12106.8</v>
      </c>
      <c r="H3060">
        <v>115365697.2</v>
      </c>
    </row>
    <row r="3061" spans="1:10">
      <c r="A3061" s="7">
        <v>36340</v>
      </c>
      <c r="B3061" t="s">
        <v>5569</v>
      </c>
      <c r="C3061">
        <v>3</v>
      </c>
      <c r="D3061" t="s">
        <v>6225</v>
      </c>
      <c r="E3061">
        <v>14814.9</v>
      </c>
      <c r="H3061">
        <v>141171182.09999999</v>
      </c>
    </row>
    <row r="3062" spans="1:10">
      <c r="A3062" s="7">
        <v>36347</v>
      </c>
      <c r="B3062" t="s">
        <v>5569</v>
      </c>
      <c r="C3062">
        <v>1</v>
      </c>
      <c r="D3062" t="s">
        <v>6225</v>
      </c>
      <c r="E3062">
        <v>18937.650000000001</v>
      </c>
      <c r="F3062">
        <v>4466.1544926815959</v>
      </c>
      <c r="G3062">
        <v>2578.5354985921758</v>
      </c>
      <c r="H3062">
        <v>180456866.85000002</v>
      </c>
      <c r="I3062">
        <v>42557986.160762936</v>
      </c>
      <c r="J3062">
        <v>24570864.76608485</v>
      </c>
    </row>
    <row r="3063" spans="1:10">
      <c r="A3063" s="7">
        <v>36347</v>
      </c>
      <c r="B3063" t="s">
        <v>5569</v>
      </c>
      <c r="C3063">
        <v>2</v>
      </c>
      <c r="D3063" t="s">
        <v>6225</v>
      </c>
      <c r="E3063">
        <v>11104.8</v>
      </c>
      <c r="H3063">
        <v>105817639.2</v>
      </c>
    </row>
    <row r="3064" spans="1:10">
      <c r="A3064" s="7">
        <v>36347</v>
      </c>
      <c r="B3064" t="s">
        <v>5569</v>
      </c>
      <c r="C3064">
        <v>3</v>
      </c>
      <c r="D3064" t="s">
        <v>6225</v>
      </c>
      <c r="E3064">
        <v>11303.1</v>
      </c>
      <c r="H3064">
        <v>107707239.90000001</v>
      </c>
    </row>
    <row r="3065" spans="1:10">
      <c r="A3065" s="7">
        <v>36354</v>
      </c>
      <c r="B3065" t="s">
        <v>5569</v>
      </c>
      <c r="C3065">
        <v>1</v>
      </c>
      <c r="D3065" t="s">
        <v>6225</v>
      </c>
      <c r="E3065">
        <v>2548.8000000000002</v>
      </c>
      <c r="F3065">
        <v>392.90411998348901</v>
      </c>
      <c r="G3065">
        <v>226.84329943818042</v>
      </c>
      <c r="H3065">
        <v>24287515.199999999</v>
      </c>
      <c r="I3065">
        <v>3743983.3593226676</v>
      </c>
      <c r="J3065">
        <v>2161589.8003464215</v>
      </c>
    </row>
    <row r="3066" spans="1:10">
      <c r="A3066" s="7">
        <v>36354</v>
      </c>
      <c r="B3066" t="s">
        <v>5569</v>
      </c>
      <c r="C3066">
        <v>2</v>
      </c>
      <c r="D3066" t="s">
        <v>6225</v>
      </c>
      <c r="E3066">
        <v>2469.15</v>
      </c>
      <c r="H3066">
        <v>23528530.350000001</v>
      </c>
    </row>
    <row r="3067" spans="1:10">
      <c r="A3067" s="7">
        <v>36354</v>
      </c>
      <c r="B3067" t="s">
        <v>5569</v>
      </c>
      <c r="C3067">
        <v>3</v>
      </c>
      <c r="D3067" t="s">
        <v>6225</v>
      </c>
      <c r="E3067">
        <v>1831.95</v>
      </c>
      <c r="H3067">
        <v>17456651.550000001</v>
      </c>
    </row>
    <row r="3068" spans="1:10">
      <c r="A3068" s="7">
        <v>36361</v>
      </c>
      <c r="B3068" t="s">
        <v>5569</v>
      </c>
      <c r="C3068">
        <v>1</v>
      </c>
      <c r="D3068" t="s">
        <v>6225</v>
      </c>
      <c r="E3068">
        <v>2867.4</v>
      </c>
      <c r="F3068">
        <v>1270.2447884167839</v>
      </c>
      <c r="G3068">
        <v>733.37617052914948</v>
      </c>
      <c r="H3068">
        <v>27323454.600000001</v>
      </c>
      <c r="I3068">
        <v>12104162.588823533</v>
      </c>
      <c r="J3068">
        <v>6988341.5289722644</v>
      </c>
    </row>
    <row r="3069" spans="1:10">
      <c r="A3069" s="7">
        <v>36361</v>
      </c>
      <c r="B3069" t="s">
        <v>5569</v>
      </c>
      <c r="C3069">
        <v>2</v>
      </c>
      <c r="D3069" t="s">
        <v>6225</v>
      </c>
      <c r="E3069">
        <v>2150.5500000000002</v>
      </c>
      <c r="H3069">
        <v>20492590.949999999</v>
      </c>
    </row>
    <row r="3070" spans="1:10">
      <c r="A3070" s="7">
        <v>36361</v>
      </c>
      <c r="B3070" t="s">
        <v>5569</v>
      </c>
      <c r="C3070">
        <v>3</v>
      </c>
      <c r="D3070" t="s">
        <v>6225</v>
      </c>
      <c r="E3070">
        <v>4619.7</v>
      </c>
      <c r="H3070">
        <v>44021121.299999997</v>
      </c>
    </row>
    <row r="3071" spans="1:10">
      <c r="A3071" s="7">
        <v>36368</v>
      </c>
      <c r="B3071" t="s">
        <v>5569</v>
      </c>
      <c r="C3071">
        <v>1</v>
      </c>
      <c r="D3071" t="s">
        <v>6225</v>
      </c>
      <c r="E3071">
        <v>5354.1</v>
      </c>
      <c r="F3071">
        <v>1488.3512589439367</v>
      </c>
      <c r="G3071">
        <v>859.3</v>
      </c>
      <c r="H3071">
        <v>51019218.899999999</v>
      </c>
      <c r="I3071">
        <v>14182499.146476772</v>
      </c>
      <c r="J3071">
        <v>8188269.700000002</v>
      </c>
    </row>
    <row r="3072" spans="1:10">
      <c r="A3072" s="7">
        <v>36368</v>
      </c>
      <c r="B3072" t="s">
        <v>5569</v>
      </c>
      <c r="C3072">
        <v>2</v>
      </c>
      <c r="D3072" t="s">
        <v>6225</v>
      </c>
      <c r="E3072">
        <v>6742.2</v>
      </c>
      <c r="H3072">
        <v>64246423.800000004</v>
      </c>
    </row>
    <row r="3073" spans="1:10">
      <c r="A3073" s="7">
        <v>36368</v>
      </c>
      <c r="B3073" t="s">
        <v>5569</v>
      </c>
      <c r="C3073">
        <v>3</v>
      </c>
      <c r="D3073" t="s">
        <v>6225</v>
      </c>
      <c r="E3073">
        <v>8328.6</v>
      </c>
      <c r="H3073">
        <v>79363229.400000006</v>
      </c>
    </row>
    <row r="3074" spans="1:10">
      <c r="A3074" s="7">
        <v>36375</v>
      </c>
      <c r="B3074" t="s">
        <v>5569</v>
      </c>
      <c r="C3074">
        <v>1</v>
      </c>
      <c r="D3074" t="s">
        <v>6225</v>
      </c>
      <c r="E3074">
        <v>20226.599999999999</v>
      </c>
      <c r="F3074">
        <v>2798.5757971689832</v>
      </c>
      <c r="G3074">
        <v>1615.7584898430841</v>
      </c>
      <c r="H3074">
        <v>192739271.40000001</v>
      </c>
      <c r="I3074">
        <v>26667628.77122324</v>
      </c>
      <c r="J3074">
        <v>15396562.649714747</v>
      </c>
    </row>
    <row r="3075" spans="1:10">
      <c r="A3075" s="7">
        <v>36375</v>
      </c>
      <c r="B3075" t="s">
        <v>5569</v>
      </c>
      <c r="C3075">
        <v>2</v>
      </c>
      <c r="D3075" t="s">
        <v>6225</v>
      </c>
      <c r="E3075">
        <v>14773.35</v>
      </c>
      <c r="H3075">
        <v>140775252.14999998</v>
      </c>
    </row>
    <row r="3076" spans="1:10">
      <c r="A3076" s="7">
        <v>36375</v>
      </c>
      <c r="B3076" t="s">
        <v>5569</v>
      </c>
      <c r="C3076">
        <v>3</v>
      </c>
      <c r="D3076" t="s">
        <v>6225</v>
      </c>
      <c r="E3076">
        <v>16407.900000000001</v>
      </c>
      <c r="H3076">
        <v>156350879.09999999</v>
      </c>
    </row>
    <row r="3077" spans="1:10">
      <c r="A3077" s="7">
        <v>36382</v>
      </c>
      <c r="B3077" t="s">
        <v>5569</v>
      </c>
      <c r="C3077">
        <v>1</v>
      </c>
      <c r="D3077" t="s">
        <v>6225</v>
      </c>
      <c r="E3077">
        <v>21186.9</v>
      </c>
      <c r="F3077">
        <v>2796.0818349075544</v>
      </c>
      <c r="G3077">
        <v>1614.3186000600992</v>
      </c>
      <c r="H3077">
        <v>201889970.09999999</v>
      </c>
      <c r="I3077">
        <v>26643863.804834083</v>
      </c>
      <c r="J3077">
        <v>15382841.939972686</v>
      </c>
    </row>
    <row r="3078" spans="1:10">
      <c r="A3078" s="7">
        <v>36382</v>
      </c>
      <c r="B3078" t="s">
        <v>5569</v>
      </c>
      <c r="C3078">
        <v>2</v>
      </c>
      <c r="D3078" t="s">
        <v>6225</v>
      </c>
      <c r="E3078">
        <v>16089.3</v>
      </c>
      <c r="H3078">
        <v>153314939.70000002</v>
      </c>
    </row>
    <row r="3079" spans="1:10">
      <c r="A3079" s="7">
        <v>36382</v>
      </c>
      <c r="B3079" t="s">
        <v>5569</v>
      </c>
      <c r="C3079">
        <v>3</v>
      </c>
      <c r="D3079" t="s">
        <v>6225</v>
      </c>
      <c r="E3079">
        <v>20629.349999999999</v>
      </c>
      <c r="H3079">
        <v>196577076.15000001</v>
      </c>
    </row>
    <row r="3080" spans="1:10">
      <c r="A3080" s="7">
        <v>36389</v>
      </c>
      <c r="B3080" t="s">
        <v>5569</v>
      </c>
      <c r="C3080">
        <v>1</v>
      </c>
      <c r="D3080" t="s">
        <v>6225</v>
      </c>
      <c r="E3080">
        <v>10513.8</v>
      </c>
      <c r="F3080">
        <v>1541.0439716309197</v>
      </c>
      <c r="G3080">
        <v>889.72215185416155</v>
      </c>
      <c r="H3080">
        <v>100186000.2</v>
      </c>
      <c r="I3080">
        <v>14684608.005671039</v>
      </c>
      <c r="J3080">
        <v>8478162.3850183077</v>
      </c>
    </row>
    <row r="3081" spans="1:10">
      <c r="A3081" s="7">
        <v>36389</v>
      </c>
      <c r="B3081" t="s">
        <v>5569</v>
      </c>
      <c r="C3081">
        <v>2</v>
      </c>
      <c r="D3081" t="s">
        <v>6225</v>
      </c>
      <c r="E3081">
        <v>10434.15</v>
      </c>
      <c r="H3081">
        <v>99427015.349999994</v>
      </c>
    </row>
    <row r="3082" spans="1:10">
      <c r="A3082" s="7">
        <v>36389</v>
      </c>
      <c r="B3082" t="s">
        <v>5569</v>
      </c>
      <c r="C3082">
        <v>3</v>
      </c>
      <c r="D3082" t="s">
        <v>6225</v>
      </c>
      <c r="E3082">
        <v>13142.25</v>
      </c>
      <c r="H3082">
        <v>125232500.25</v>
      </c>
    </row>
    <row r="3083" spans="1:10">
      <c r="A3083" s="7">
        <v>36307</v>
      </c>
      <c r="B3083" t="s">
        <v>5569</v>
      </c>
      <c r="C3083">
        <v>1</v>
      </c>
      <c r="D3083" t="s">
        <v>6354</v>
      </c>
      <c r="E3083">
        <v>79.650000000000006</v>
      </c>
      <c r="F3083">
        <v>45.985948940953683</v>
      </c>
      <c r="G3083">
        <v>26.55</v>
      </c>
      <c r="H3083">
        <v>6728831.9999999991</v>
      </c>
      <c r="I3083">
        <v>3884892.966531768</v>
      </c>
      <c r="J3083">
        <v>2242944</v>
      </c>
    </row>
    <row r="3084" spans="1:10">
      <c r="A3084" s="7">
        <v>36307</v>
      </c>
      <c r="B3084" t="s">
        <v>5569</v>
      </c>
      <c r="C3084">
        <v>2</v>
      </c>
      <c r="D3084" t="s">
        <v>6354</v>
      </c>
      <c r="E3084">
        <v>0</v>
      </c>
      <c r="H3084">
        <v>0</v>
      </c>
    </row>
    <row r="3085" spans="1:10">
      <c r="A3085" s="7">
        <v>36307</v>
      </c>
      <c r="B3085" t="s">
        <v>5569</v>
      </c>
      <c r="C3085">
        <v>3</v>
      </c>
      <c r="D3085" t="s">
        <v>6354</v>
      </c>
      <c r="E3085">
        <v>0</v>
      </c>
      <c r="H3085">
        <v>0</v>
      </c>
    </row>
    <row r="3086" spans="1:10">
      <c r="A3086" s="7">
        <v>36312</v>
      </c>
      <c r="B3086" t="s">
        <v>5569</v>
      </c>
      <c r="C3086">
        <v>1</v>
      </c>
      <c r="D3086" t="s">
        <v>6354</v>
      </c>
      <c r="E3086">
        <v>79.650000000000006</v>
      </c>
      <c r="F3086">
        <v>45.985948940953683</v>
      </c>
      <c r="G3086">
        <v>26.55</v>
      </c>
      <c r="H3086">
        <v>6728831.9999999991</v>
      </c>
      <c r="I3086">
        <v>3884892.966531768</v>
      </c>
      <c r="J3086">
        <v>2242944</v>
      </c>
    </row>
    <row r="3087" spans="1:10">
      <c r="A3087" s="7">
        <v>36312</v>
      </c>
      <c r="B3087" t="s">
        <v>5569</v>
      </c>
      <c r="C3087">
        <v>2</v>
      </c>
      <c r="D3087" t="s">
        <v>6354</v>
      </c>
      <c r="E3087">
        <v>0</v>
      </c>
      <c r="H3087">
        <v>0</v>
      </c>
    </row>
    <row r="3088" spans="1:10">
      <c r="A3088" s="7">
        <v>36312</v>
      </c>
      <c r="B3088" t="s">
        <v>5569</v>
      </c>
      <c r="C3088">
        <v>3</v>
      </c>
      <c r="D3088" t="s">
        <v>6354</v>
      </c>
      <c r="E3088">
        <v>0</v>
      </c>
      <c r="H3088">
        <v>0</v>
      </c>
    </row>
    <row r="3089" spans="1:10">
      <c r="A3089" s="7">
        <v>36319</v>
      </c>
      <c r="B3089" t="s">
        <v>5569</v>
      </c>
      <c r="C3089">
        <v>1</v>
      </c>
      <c r="D3089" t="s">
        <v>6354</v>
      </c>
      <c r="E3089">
        <v>238.95</v>
      </c>
      <c r="F3089">
        <v>45.985948940953712</v>
      </c>
      <c r="G3089">
        <v>26.55</v>
      </c>
      <c r="H3089">
        <v>20186496</v>
      </c>
      <c r="I3089">
        <v>3884892.966531768</v>
      </c>
      <c r="J3089">
        <v>2242944</v>
      </c>
    </row>
    <row r="3090" spans="1:10">
      <c r="A3090" s="7">
        <v>36319</v>
      </c>
      <c r="B3090" t="s">
        <v>5569</v>
      </c>
      <c r="C3090">
        <v>2</v>
      </c>
      <c r="D3090" t="s">
        <v>6354</v>
      </c>
      <c r="E3090">
        <v>159.30000000000001</v>
      </c>
      <c r="H3090">
        <v>13457663.999999998</v>
      </c>
    </row>
    <row r="3091" spans="1:10">
      <c r="A3091" s="7">
        <v>36319</v>
      </c>
      <c r="B3091" t="s">
        <v>5569</v>
      </c>
      <c r="C3091">
        <v>3</v>
      </c>
      <c r="D3091" t="s">
        <v>6354</v>
      </c>
      <c r="E3091">
        <v>238.95</v>
      </c>
      <c r="H3091">
        <v>20186496</v>
      </c>
    </row>
    <row r="3092" spans="1:10">
      <c r="A3092" s="7">
        <v>36326</v>
      </c>
      <c r="B3092" t="s">
        <v>5569</v>
      </c>
      <c r="C3092">
        <v>1</v>
      </c>
      <c r="D3092" t="s">
        <v>6354</v>
      </c>
      <c r="E3092">
        <v>198.3</v>
      </c>
      <c r="F3092">
        <v>343.46567514090833</v>
      </c>
      <c r="G3092">
        <v>198.3</v>
      </c>
      <c r="H3092">
        <v>16752383.999999998</v>
      </c>
      <c r="I3092">
        <v>29015980.235903937</v>
      </c>
      <c r="J3092">
        <v>16752384</v>
      </c>
    </row>
    <row r="3093" spans="1:10">
      <c r="A3093" s="7">
        <v>36326</v>
      </c>
      <c r="B3093" t="s">
        <v>5569</v>
      </c>
      <c r="C3093">
        <v>2</v>
      </c>
      <c r="D3093" t="s">
        <v>6354</v>
      </c>
      <c r="E3093">
        <v>793.2</v>
      </c>
      <c r="H3093">
        <v>67009535.999999993</v>
      </c>
    </row>
    <row r="3094" spans="1:10">
      <c r="A3094" s="7">
        <v>36326</v>
      </c>
      <c r="B3094" t="s">
        <v>5569</v>
      </c>
      <c r="C3094">
        <v>3</v>
      </c>
      <c r="D3094" t="s">
        <v>6354</v>
      </c>
      <c r="E3094">
        <v>198.3</v>
      </c>
      <c r="H3094">
        <v>16752383.999999998</v>
      </c>
    </row>
    <row r="3095" spans="1:10">
      <c r="A3095" s="7">
        <v>36333</v>
      </c>
      <c r="B3095" t="s">
        <v>5569</v>
      </c>
      <c r="C3095">
        <v>1</v>
      </c>
      <c r="D3095" t="s">
        <v>6354</v>
      </c>
      <c r="E3095">
        <v>557.54999999999995</v>
      </c>
      <c r="F3095">
        <v>421.46818385258928</v>
      </c>
      <c r="G3095">
        <v>243.3347694021551</v>
      </c>
      <c r="H3095">
        <v>47101824.000000007</v>
      </c>
      <c r="I3095">
        <v>35605632.171866745</v>
      </c>
      <c r="J3095">
        <v>20556921.319094066</v>
      </c>
    </row>
    <row r="3096" spans="1:10">
      <c r="A3096" s="7">
        <v>36333</v>
      </c>
      <c r="B3096" t="s">
        <v>5569</v>
      </c>
      <c r="C3096">
        <v>2</v>
      </c>
      <c r="D3096" t="s">
        <v>6354</v>
      </c>
      <c r="E3096">
        <v>1194.75</v>
      </c>
      <c r="H3096">
        <v>100932480</v>
      </c>
    </row>
    <row r="3097" spans="1:10">
      <c r="A3097" s="7">
        <v>36333</v>
      </c>
      <c r="B3097" t="s">
        <v>5569</v>
      </c>
      <c r="C3097">
        <v>3</v>
      </c>
      <c r="D3097" t="s">
        <v>6354</v>
      </c>
      <c r="E3097">
        <v>398.25</v>
      </c>
      <c r="H3097">
        <v>33644160</v>
      </c>
    </row>
    <row r="3098" spans="1:10">
      <c r="A3098" s="7">
        <v>36340</v>
      </c>
      <c r="B3098" t="s">
        <v>5569</v>
      </c>
      <c r="C3098">
        <v>1</v>
      </c>
      <c r="D3098" t="s">
        <v>6354</v>
      </c>
      <c r="E3098">
        <v>318.60000000000002</v>
      </c>
      <c r="F3098">
        <v>365.00215410323273</v>
      </c>
      <c r="G3098">
        <v>210.7340919262947</v>
      </c>
      <c r="H3098">
        <v>26915327.999999996</v>
      </c>
      <c r="I3098">
        <v>30835381.978641097</v>
      </c>
      <c r="J3098">
        <v>17802816.085933372</v>
      </c>
    </row>
    <row r="3099" spans="1:10">
      <c r="A3099" s="7">
        <v>36340</v>
      </c>
      <c r="B3099" t="s">
        <v>5569</v>
      </c>
      <c r="C3099">
        <v>2</v>
      </c>
      <c r="D3099" t="s">
        <v>6354</v>
      </c>
      <c r="E3099">
        <v>1035.45</v>
      </c>
      <c r="H3099">
        <v>87474816</v>
      </c>
    </row>
    <row r="3100" spans="1:10">
      <c r="A3100" s="7">
        <v>36340</v>
      </c>
      <c r="B3100" t="s">
        <v>5569</v>
      </c>
      <c r="C3100">
        <v>3</v>
      </c>
      <c r="D3100" t="s">
        <v>6354</v>
      </c>
      <c r="E3100">
        <v>796.5</v>
      </c>
      <c r="H3100">
        <v>67288320</v>
      </c>
    </row>
    <row r="3101" spans="1:10">
      <c r="A3101" s="7">
        <v>36347</v>
      </c>
      <c r="B3101" t="s">
        <v>5569</v>
      </c>
      <c r="C3101">
        <v>1</v>
      </c>
      <c r="D3101" t="s">
        <v>6354</v>
      </c>
      <c r="E3101">
        <v>1487.25</v>
      </c>
      <c r="F3101">
        <v>508.79828272115856</v>
      </c>
      <c r="G3101">
        <v>293.75482549228025</v>
      </c>
      <c r="H3101">
        <v>125642880</v>
      </c>
      <c r="I3101">
        <v>42983278.924283475</v>
      </c>
      <c r="J3101">
        <v>24816407.657587834</v>
      </c>
    </row>
    <row r="3102" spans="1:10">
      <c r="A3102" s="7">
        <v>36347</v>
      </c>
      <c r="B3102" t="s">
        <v>5569</v>
      </c>
      <c r="C3102">
        <v>2</v>
      </c>
      <c r="D3102" t="s">
        <v>6354</v>
      </c>
      <c r="E3102">
        <v>495.75</v>
      </c>
      <c r="H3102">
        <v>41880960</v>
      </c>
    </row>
    <row r="3103" spans="1:10">
      <c r="A3103" s="7">
        <v>36347</v>
      </c>
      <c r="B3103" t="s">
        <v>5569</v>
      </c>
      <c r="C3103">
        <v>3</v>
      </c>
      <c r="D3103" t="s">
        <v>6354</v>
      </c>
      <c r="E3103">
        <v>1189.8</v>
      </c>
      <c r="H3103">
        <v>100514304</v>
      </c>
    </row>
    <row r="3104" spans="1:10">
      <c r="A3104" s="7">
        <v>36354</v>
      </c>
      <c r="B3104" t="s">
        <v>5569</v>
      </c>
      <c r="C3104">
        <v>1</v>
      </c>
      <c r="D3104" t="s">
        <v>6354</v>
      </c>
      <c r="E3104">
        <v>2469.15</v>
      </c>
      <c r="F3104">
        <v>608.33692350538786</v>
      </c>
      <c r="G3104">
        <v>351.22348654382449</v>
      </c>
      <c r="H3104">
        <v>208593792</v>
      </c>
      <c r="I3104">
        <v>51392303.297735155</v>
      </c>
      <c r="J3104">
        <v>29671360.143222284</v>
      </c>
    </row>
    <row r="3105" spans="1:10">
      <c r="A3105" s="7">
        <v>36354</v>
      </c>
      <c r="B3105" t="s">
        <v>5569</v>
      </c>
      <c r="C3105">
        <v>2</v>
      </c>
      <c r="D3105" t="s">
        <v>6354</v>
      </c>
      <c r="E3105">
        <v>1274.4000000000001</v>
      </c>
      <c r="H3105">
        <v>107661311.99999999</v>
      </c>
    </row>
    <row r="3106" spans="1:10">
      <c r="A3106" s="7">
        <v>36354</v>
      </c>
      <c r="B3106" t="s">
        <v>5569</v>
      </c>
      <c r="C3106">
        <v>3</v>
      </c>
      <c r="D3106" t="s">
        <v>6354</v>
      </c>
      <c r="E3106">
        <v>2070.9</v>
      </c>
      <c r="H3106">
        <v>174949632</v>
      </c>
    </row>
    <row r="3107" spans="1:10">
      <c r="A3107" s="7">
        <v>36361</v>
      </c>
      <c r="B3107" t="s">
        <v>5569</v>
      </c>
      <c r="C3107">
        <v>1</v>
      </c>
      <c r="D3107" t="s">
        <v>6354</v>
      </c>
      <c r="E3107">
        <v>9876.6</v>
      </c>
      <c r="F3107">
        <v>1571.6164799339567</v>
      </c>
      <c r="G3107">
        <v>907.37319775272204</v>
      </c>
      <c r="H3107">
        <v>447903810</v>
      </c>
      <c r="I3107">
        <v>71272807.365004927</v>
      </c>
      <c r="J3107">
        <v>41149374.518085942</v>
      </c>
    </row>
    <row r="3108" spans="1:10">
      <c r="A3108" s="7">
        <v>36361</v>
      </c>
      <c r="B3108" t="s">
        <v>5569</v>
      </c>
      <c r="C3108">
        <v>2</v>
      </c>
      <c r="D3108" t="s">
        <v>6354</v>
      </c>
      <c r="E3108">
        <v>7009.2</v>
      </c>
      <c r="H3108">
        <v>317867220</v>
      </c>
    </row>
    <row r="3109" spans="1:10">
      <c r="A3109" s="7">
        <v>36361</v>
      </c>
      <c r="B3109" t="s">
        <v>5569</v>
      </c>
      <c r="C3109">
        <v>3</v>
      </c>
      <c r="D3109" t="s">
        <v>6354</v>
      </c>
      <c r="E3109">
        <v>7327.8</v>
      </c>
      <c r="H3109">
        <v>332315730</v>
      </c>
    </row>
    <row r="3110" spans="1:10">
      <c r="A3110" s="7">
        <v>36368</v>
      </c>
      <c r="B3110" t="s">
        <v>5569</v>
      </c>
      <c r="C3110">
        <v>1</v>
      </c>
      <c r="D3110" t="s">
        <v>6354</v>
      </c>
      <c r="E3110">
        <v>12592.05</v>
      </c>
      <c r="F3110">
        <v>2478.75</v>
      </c>
      <c r="G3110">
        <v>1431.1069797537843</v>
      </c>
      <c r="H3110">
        <v>571049467.5</v>
      </c>
      <c r="I3110">
        <v>112411312.5</v>
      </c>
      <c r="J3110">
        <v>64900701.531834148</v>
      </c>
    </row>
    <row r="3111" spans="1:10">
      <c r="A3111" s="7">
        <v>36368</v>
      </c>
      <c r="B3111" t="s">
        <v>5569</v>
      </c>
      <c r="C3111">
        <v>2</v>
      </c>
      <c r="D3111" t="s">
        <v>6354</v>
      </c>
      <c r="E3111">
        <v>15070.8</v>
      </c>
      <c r="H3111">
        <v>683460780</v>
      </c>
    </row>
    <row r="3112" spans="1:10">
      <c r="A3112" s="7">
        <v>36368</v>
      </c>
      <c r="B3112" t="s">
        <v>5569</v>
      </c>
      <c r="C3112">
        <v>3</v>
      </c>
      <c r="D3112" t="s">
        <v>6354</v>
      </c>
      <c r="E3112">
        <v>17549.55</v>
      </c>
      <c r="H3112">
        <v>795872092.5</v>
      </c>
    </row>
    <row r="3113" spans="1:10">
      <c r="A3113" s="7">
        <v>36375</v>
      </c>
      <c r="B3113" t="s">
        <v>5569</v>
      </c>
      <c r="C3113">
        <v>1</v>
      </c>
      <c r="D3113" t="s">
        <v>6354</v>
      </c>
      <c r="E3113">
        <v>18243.599999999999</v>
      </c>
      <c r="F3113">
        <v>2754.2493364799066</v>
      </c>
      <c r="G3113">
        <v>1590.1665958320223</v>
      </c>
      <c r="H3113">
        <v>827383747.20000005</v>
      </c>
      <c r="I3113">
        <v>124910715.90803669</v>
      </c>
      <c r="J3113">
        <v>72117235.454173863</v>
      </c>
    </row>
    <row r="3114" spans="1:10">
      <c r="A3114" s="7">
        <v>36375</v>
      </c>
      <c r="B3114" t="s">
        <v>5569</v>
      </c>
      <c r="C3114">
        <v>2</v>
      </c>
      <c r="D3114" t="s">
        <v>6354</v>
      </c>
      <c r="E3114">
        <v>15764.85</v>
      </c>
      <c r="H3114">
        <v>714967477.20000005</v>
      </c>
    </row>
    <row r="3115" spans="1:10">
      <c r="A3115" s="7">
        <v>36375</v>
      </c>
      <c r="B3115" t="s">
        <v>5569</v>
      </c>
      <c r="C3115">
        <v>3</v>
      </c>
      <c r="D3115" t="s">
        <v>6354</v>
      </c>
      <c r="E3115">
        <v>12744</v>
      </c>
      <c r="H3115">
        <v>577965888</v>
      </c>
    </row>
    <row r="3116" spans="1:10">
      <c r="A3116" s="7">
        <v>36382</v>
      </c>
      <c r="B3116" t="s">
        <v>5569</v>
      </c>
      <c r="C3116">
        <v>1</v>
      </c>
      <c r="D3116" t="s">
        <v>6354</v>
      </c>
      <c r="E3116">
        <v>12823.65</v>
      </c>
      <c r="F3116">
        <v>2275.723767837389</v>
      </c>
      <c r="G3116">
        <v>1313.889729962146</v>
      </c>
      <c r="H3116">
        <v>581578174.79999995</v>
      </c>
      <c r="I3116">
        <v>103208624.31896123</v>
      </c>
      <c r="J3116">
        <v>59587527.033243224</v>
      </c>
    </row>
    <row r="3117" spans="1:10">
      <c r="A3117" s="7">
        <v>36382</v>
      </c>
      <c r="B3117" t="s">
        <v>5569</v>
      </c>
      <c r="C3117">
        <v>2</v>
      </c>
      <c r="D3117" t="s">
        <v>6354</v>
      </c>
      <c r="E3117">
        <v>8602.2000000000007</v>
      </c>
      <c r="H3117">
        <v>390126974.39999998</v>
      </c>
    </row>
    <row r="3118" spans="1:10">
      <c r="A3118" s="7">
        <v>36382</v>
      </c>
      <c r="B3118" t="s">
        <v>5569</v>
      </c>
      <c r="C3118">
        <v>3</v>
      </c>
      <c r="D3118" t="s">
        <v>6354</v>
      </c>
      <c r="E3118">
        <v>12186.45</v>
      </c>
      <c r="H3118">
        <v>552679880.39999998</v>
      </c>
    </row>
    <row r="3119" spans="1:10">
      <c r="A3119" s="7">
        <v>36389</v>
      </c>
      <c r="B3119" t="s">
        <v>5569</v>
      </c>
      <c r="C3119">
        <v>1</v>
      </c>
      <c r="D3119" t="s">
        <v>6354</v>
      </c>
      <c r="E3119">
        <v>1035.45</v>
      </c>
      <c r="F3119">
        <v>165.80469685747741</v>
      </c>
      <c r="G3119">
        <v>95.727386363568883</v>
      </c>
      <c r="H3119">
        <v>46959728.399999999</v>
      </c>
      <c r="I3119">
        <v>7519574.6118803192</v>
      </c>
      <c r="J3119">
        <v>4341428.4263605783</v>
      </c>
    </row>
    <row r="3120" spans="1:10">
      <c r="A3120" s="7">
        <v>36389</v>
      </c>
      <c r="B3120" t="s">
        <v>5569</v>
      </c>
      <c r="C3120">
        <v>2</v>
      </c>
      <c r="D3120" t="s">
        <v>6354</v>
      </c>
      <c r="E3120">
        <v>1274.4000000000001</v>
      </c>
      <c r="H3120">
        <v>57796588.799999997</v>
      </c>
    </row>
    <row r="3121" spans="1:10">
      <c r="A3121" s="7">
        <v>36389</v>
      </c>
      <c r="B3121" t="s">
        <v>5569</v>
      </c>
      <c r="C3121">
        <v>3</v>
      </c>
      <c r="D3121" t="s">
        <v>6354</v>
      </c>
      <c r="E3121">
        <v>1354.05</v>
      </c>
      <c r="H3121">
        <v>61408875.600000001</v>
      </c>
    </row>
    <row r="3122" spans="1:10">
      <c r="A3122" s="7">
        <v>36307</v>
      </c>
      <c r="B3122" t="s">
        <v>5569</v>
      </c>
      <c r="C3122">
        <v>1</v>
      </c>
      <c r="D3122" t="s">
        <v>6501</v>
      </c>
      <c r="E3122">
        <v>876.15</v>
      </c>
      <c r="F3122">
        <v>121.66738470107757</v>
      </c>
      <c r="G3122">
        <v>70.244697308764898</v>
      </c>
      <c r="H3122">
        <v>1460542.05</v>
      </c>
      <c r="I3122">
        <v>202819.53029669635</v>
      </c>
      <c r="J3122">
        <v>117097.9104137111</v>
      </c>
    </row>
    <row r="3123" spans="1:10">
      <c r="A3123" s="7">
        <v>36307</v>
      </c>
      <c r="B3123" t="s">
        <v>5569</v>
      </c>
      <c r="C3123">
        <v>2</v>
      </c>
      <c r="D3123" t="s">
        <v>6501</v>
      </c>
      <c r="E3123">
        <v>955.8</v>
      </c>
      <c r="H3123">
        <v>1593318.6</v>
      </c>
    </row>
    <row r="3124" spans="1:10">
      <c r="A3124" s="7">
        <v>36307</v>
      </c>
      <c r="B3124" t="s">
        <v>5569</v>
      </c>
      <c r="C3124">
        <v>3</v>
      </c>
      <c r="D3124" t="s">
        <v>6501</v>
      </c>
      <c r="E3124">
        <v>716.85</v>
      </c>
      <c r="H3124">
        <v>1194988.95</v>
      </c>
    </row>
    <row r="3125" spans="1:10">
      <c r="A3125" s="7">
        <v>36312</v>
      </c>
      <c r="B3125" t="s">
        <v>5569</v>
      </c>
      <c r="C3125">
        <v>1</v>
      </c>
      <c r="D3125" t="s">
        <v>6501</v>
      </c>
      <c r="E3125">
        <v>5655.15</v>
      </c>
      <c r="F3125">
        <v>2440.7234639548988</v>
      </c>
      <c r="G3125">
        <v>1409.1523489317967</v>
      </c>
      <c r="H3125">
        <v>9427135.0500000007</v>
      </c>
      <c r="I3125">
        <v>4068686.0144128166</v>
      </c>
      <c r="J3125">
        <v>2349056.9656693055</v>
      </c>
    </row>
    <row r="3126" spans="1:10">
      <c r="A3126" s="7">
        <v>36312</v>
      </c>
      <c r="B3126" t="s">
        <v>5569</v>
      </c>
      <c r="C3126">
        <v>2</v>
      </c>
      <c r="D3126" t="s">
        <v>6501</v>
      </c>
      <c r="E3126">
        <v>4938.3</v>
      </c>
      <c r="H3126">
        <v>8232146.1000000006</v>
      </c>
    </row>
    <row r="3127" spans="1:10">
      <c r="A3127" s="7">
        <v>36312</v>
      </c>
      <c r="B3127" t="s">
        <v>5569</v>
      </c>
      <c r="C3127">
        <v>3</v>
      </c>
      <c r="D3127" t="s">
        <v>6501</v>
      </c>
      <c r="E3127">
        <v>1115.0999999999999</v>
      </c>
      <c r="H3127">
        <v>1858871.7</v>
      </c>
    </row>
    <row r="3128" spans="1:10">
      <c r="A3128" s="7">
        <v>36319</v>
      </c>
      <c r="B3128" t="s">
        <v>5569</v>
      </c>
      <c r="C3128">
        <v>1</v>
      </c>
      <c r="D3128" t="s">
        <v>6501</v>
      </c>
      <c r="E3128">
        <v>7009.2</v>
      </c>
      <c r="F3128">
        <v>2520.4327664113557</v>
      </c>
      <c r="G3128">
        <v>1455.1725361619494</v>
      </c>
      <c r="H3128">
        <v>11684336.4</v>
      </c>
      <c r="I3128">
        <v>4201561.4216077309</v>
      </c>
      <c r="J3128">
        <v>2425772.6177819702</v>
      </c>
    </row>
    <row r="3129" spans="1:10">
      <c r="A3129" s="7">
        <v>36319</v>
      </c>
      <c r="B3129" t="s">
        <v>5569</v>
      </c>
      <c r="C3129">
        <v>2</v>
      </c>
      <c r="D3129" t="s">
        <v>6501</v>
      </c>
      <c r="E3129">
        <v>2070.9</v>
      </c>
      <c r="H3129">
        <v>3452190.3</v>
      </c>
    </row>
    <row r="3130" spans="1:10">
      <c r="A3130" s="7">
        <v>36319</v>
      </c>
      <c r="B3130" t="s">
        <v>5569</v>
      </c>
      <c r="C3130">
        <v>3</v>
      </c>
      <c r="D3130" t="s">
        <v>6501</v>
      </c>
      <c r="E3130">
        <v>5416.2</v>
      </c>
      <c r="H3130">
        <v>9028805.4000000004</v>
      </c>
    </row>
    <row r="3131" spans="1:10">
      <c r="A3131" s="7">
        <v>36326</v>
      </c>
      <c r="B3131" t="s">
        <v>5569</v>
      </c>
      <c r="C3131">
        <v>1</v>
      </c>
      <c r="D3131" t="s">
        <v>6501</v>
      </c>
      <c r="E3131">
        <v>2974.5</v>
      </c>
      <c r="F3131">
        <v>454.36238015487169</v>
      </c>
      <c r="G3131">
        <v>262.32624249205423</v>
      </c>
      <c r="H3131">
        <v>4958491.5</v>
      </c>
      <c r="I3131">
        <v>757422.08771817118</v>
      </c>
      <c r="J3131">
        <v>437297.84623425448</v>
      </c>
    </row>
    <row r="3132" spans="1:10">
      <c r="A3132" s="7">
        <v>36326</v>
      </c>
      <c r="B3132" t="s">
        <v>5569</v>
      </c>
      <c r="C3132">
        <v>2</v>
      </c>
      <c r="D3132" t="s">
        <v>6501</v>
      </c>
      <c r="E3132">
        <v>2379.6</v>
      </c>
      <c r="H3132">
        <v>3966793.2</v>
      </c>
    </row>
    <row r="3133" spans="1:10">
      <c r="A3133" s="7">
        <v>36326</v>
      </c>
      <c r="B3133" t="s">
        <v>5569</v>
      </c>
      <c r="C3133">
        <v>3</v>
      </c>
      <c r="D3133" t="s">
        <v>6501</v>
      </c>
      <c r="E3133">
        <v>3271.95</v>
      </c>
      <c r="H3133">
        <v>5454340.6500000004</v>
      </c>
    </row>
    <row r="3134" spans="1:10">
      <c r="A3134" s="7">
        <v>36333</v>
      </c>
      <c r="B3134" t="s">
        <v>5569</v>
      </c>
      <c r="C3134">
        <v>1</v>
      </c>
      <c r="D3134" t="s">
        <v>6501</v>
      </c>
      <c r="E3134">
        <v>2628.45</v>
      </c>
      <c r="F3134">
        <v>459.85948940953705</v>
      </c>
      <c r="G3134">
        <v>265.5</v>
      </c>
      <c r="H3134">
        <v>4381626.1500000004</v>
      </c>
      <c r="I3134">
        <v>766585.76884569833</v>
      </c>
      <c r="J3134">
        <v>442588.5</v>
      </c>
    </row>
    <row r="3135" spans="1:10">
      <c r="A3135" s="7">
        <v>36333</v>
      </c>
      <c r="B3135" t="s">
        <v>5569</v>
      </c>
      <c r="C3135">
        <v>2</v>
      </c>
      <c r="D3135" t="s">
        <v>6501</v>
      </c>
      <c r="E3135">
        <v>2628.45</v>
      </c>
      <c r="H3135">
        <v>4381626.1500000004</v>
      </c>
    </row>
    <row r="3136" spans="1:10">
      <c r="A3136" s="7">
        <v>36333</v>
      </c>
      <c r="B3136" t="s">
        <v>5569</v>
      </c>
      <c r="C3136">
        <v>3</v>
      </c>
      <c r="D3136" t="s">
        <v>6501</v>
      </c>
      <c r="E3136">
        <v>1831.95</v>
      </c>
      <c r="H3136">
        <v>3053860.65</v>
      </c>
    </row>
    <row r="3137" spans="1:10">
      <c r="A3137" s="7">
        <v>36340</v>
      </c>
      <c r="B3137" t="s">
        <v>5569</v>
      </c>
      <c r="C3137">
        <v>1</v>
      </c>
      <c r="D3137" t="s">
        <v>6501</v>
      </c>
      <c r="E3137">
        <v>876.15</v>
      </c>
      <c r="F3137">
        <v>452.90907200010912</v>
      </c>
      <c r="G3137">
        <v>261.48717463768662</v>
      </c>
      <c r="H3137">
        <v>1460542.05</v>
      </c>
      <c r="I3137">
        <v>754999.42302418198</v>
      </c>
      <c r="J3137">
        <v>435899.12012102362</v>
      </c>
    </row>
    <row r="3138" spans="1:10">
      <c r="A3138" s="7">
        <v>36340</v>
      </c>
      <c r="B3138" t="s">
        <v>5569</v>
      </c>
      <c r="C3138">
        <v>2</v>
      </c>
      <c r="D3138" t="s">
        <v>6501</v>
      </c>
      <c r="E3138">
        <v>1513.35</v>
      </c>
      <c r="H3138">
        <v>2522754.4500000002</v>
      </c>
    </row>
    <row r="3139" spans="1:10">
      <c r="A3139" s="7">
        <v>36340</v>
      </c>
      <c r="B3139" t="s">
        <v>5569</v>
      </c>
      <c r="C3139">
        <v>3</v>
      </c>
      <c r="D3139" t="s">
        <v>6501</v>
      </c>
      <c r="E3139">
        <v>1752.3</v>
      </c>
      <c r="H3139">
        <v>2921084.1</v>
      </c>
    </row>
    <row r="3140" spans="1:10">
      <c r="A3140" s="7">
        <v>36347</v>
      </c>
      <c r="B3140" t="s">
        <v>5569</v>
      </c>
      <c r="C3140">
        <v>1</v>
      </c>
      <c r="D3140" t="s">
        <v>6501</v>
      </c>
      <c r="E3140">
        <v>1388.1</v>
      </c>
      <c r="F3140">
        <v>206.39718384706674</v>
      </c>
      <c r="G3140">
        <v>119.16346965408466</v>
      </c>
      <c r="H3140">
        <v>2313962.7000000002</v>
      </c>
      <c r="I3140">
        <v>344064.10547306092</v>
      </c>
      <c r="J3140">
        <v>198645.50391335951</v>
      </c>
    </row>
    <row r="3141" spans="1:10">
      <c r="A3141" s="7">
        <v>36347</v>
      </c>
      <c r="B3141" t="s">
        <v>5569</v>
      </c>
      <c r="C3141">
        <v>2</v>
      </c>
      <c r="D3141" t="s">
        <v>6501</v>
      </c>
      <c r="E3141">
        <v>991.5</v>
      </c>
      <c r="H3141">
        <v>1652830.5</v>
      </c>
    </row>
    <row r="3142" spans="1:10">
      <c r="A3142" s="7">
        <v>36347</v>
      </c>
      <c r="B3142" t="s">
        <v>5569</v>
      </c>
      <c r="C3142">
        <v>3</v>
      </c>
      <c r="D3142" t="s">
        <v>6501</v>
      </c>
      <c r="E3142">
        <v>1090.6500000000001</v>
      </c>
      <c r="H3142">
        <v>1818113.55</v>
      </c>
    </row>
    <row r="3143" spans="1:10">
      <c r="A3143" s="7">
        <v>36354</v>
      </c>
      <c r="B3143" t="s">
        <v>5569</v>
      </c>
      <c r="C3143">
        <v>1</v>
      </c>
      <c r="D3143" t="s">
        <v>6501</v>
      </c>
      <c r="E3143">
        <v>637.20000000000005</v>
      </c>
      <c r="F3143">
        <v>165.80469685747744</v>
      </c>
      <c r="G3143">
        <v>95.727386363568897</v>
      </c>
      <c r="H3143">
        <v>1062212.3999999999</v>
      </c>
      <c r="I3143">
        <v>276396.42966141494</v>
      </c>
      <c r="J3143">
        <v>159577.55306806939</v>
      </c>
    </row>
    <row r="3144" spans="1:10">
      <c r="A3144" s="7">
        <v>36354</v>
      </c>
      <c r="B3144" t="s">
        <v>5569</v>
      </c>
      <c r="C3144">
        <v>2</v>
      </c>
      <c r="D3144" t="s">
        <v>6501</v>
      </c>
      <c r="E3144">
        <v>318.60000000000002</v>
      </c>
      <c r="H3144">
        <v>531106.19999999995</v>
      </c>
    </row>
    <row r="3145" spans="1:10">
      <c r="A3145" s="7">
        <v>36354</v>
      </c>
      <c r="B3145" t="s">
        <v>5569</v>
      </c>
      <c r="C3145">
        <v>3</v>
      </c>
      <c r="D3145" t="s">
        <v>6501</v>
      </c>
      <c r="E3145">
        <v>398.25</v>
      </c>
      <c r="H3145">
        <v>663882.75</v>
      </c>
    </row>
    <row r="3146" spans="1:10">
      <c r="A3146" s="7">
        <v>36361</v>
      </c>
      <c r="B3146" t="s">
        <v>5569</v>
      </c>
      <c r="C3146">
        <v>1</v>
      </c>
      <c r="D3146" t="s">
        <v>6501</v>
      </c>
      <c r="E3146">
        <v>1354.05</v>
      </c>
      <c r="F3146">
        <v>210.73409192629447</v>
      </c>
      <c r="G3146">
        <v>121.66738470107747</v>
      </c>
      <c r="H3146">
        <v>2257201.35</v>
      </c>
      <c r="I3146">
        <v>351293.73124113312</v>
      </c>
      <c r="J3146">
        <v>202819.53029669626</v>
      </c>
    </row>
    <row r="3147" spans="1:10">
      <c r="A3147" s="7">
        <v>36361</v>
      </c>
      <c r="B3147" t="s">
        <v>5569</v>
      </c>
      <c r="C3147">
        <v>2</v>
      </c>
      <c r="D3147" t="s">
        <v>6501</v>
      </c>
      <c r="E3147">
        <v>955.8</v>
      </c>
      <c r="H3147">
        <v>1593318.6</v>
      </c>
    </row>
    <row r="3148" spans="1:10">
      <c r="A3148" s="7">
        <v>36361</v>
      </c>
      <c r="B3148" t="s">
        <v>5569</v>
      </c>
      <c r="C3148">
        <v>3</v>
      </c>
      <c r="D3148" t="s">
        <v>6501</v>
      </c>
      <c r="E3148">
        <v>1274.4000000000001</v>
      </c>
      <c r="H3148">
        <v>2124424.7999999998</v>
      </c>
    </row>
    <row r="3149" spans="1:10">
      <c r="A3149" s="7">
        <v>36368</v>
      </c>
      <c r="B3149" t="s">
        <v>5569</v>
      </c>
      <c r="C3149">
        <v>1</v>
      </c>
      <c r="D3149" t="s">
        <v>6501</v>
      </c>
      <c r="E3149">
        <v>2181.3000000000002</v>
      </c>
      <c r="F3149">
        <v>847.13797134823301</v>
      </c>
      <c r="G3149">
        <v>489.09533579865581</v>
      </c>
      <c r="H3149">
        <v>3636227.1</v>
      </c>
      <c r="I3149">
        <v>1412178.9982375046</v>
      </c>
      <c r="J3149">
        <v>815321.92477635934</v>
      </c>
    </row>
    <row r="3150" spans="1:10">
      <c r="A3150" s="7">
        <v>36368</v>
      </c>
      <c r="B3150" t="s">
        <v>5569</v>
      </c>
      <c r="C3150">
        <v>2</v>
      </c>
      <c r="D3150" t="s">
        <v>6501</v>
      </c>
      <c r="E3150">
        <v>1487.25</v>
      </c>
      <c r="H3150">
        <v>2479245.75</v>
      </c>
    </row>
    <row r="3151" spans="1:10">
      <c r="A3151" s="7">
        <v>36368</v>
      </c>
      <c r="B3151" t="s">
        <v>5569</v>
      </c>
      <c r="C3151">
        <v>3</v>
      </c>
      <c r="D3151" t="s">
        <v>6501</v>
      </c>
      <c r="E3151">
        <v>495.75</v>
      </c>
      <c r="H3151">
        <v>826415.25</v>
      </c>
    </row>
    <row r="3152" spans="1:10">
      <c r="A3152" s="7">
        <v>36375</v>
      </c>
      <c r="B3152" t="s">
        <v>5569</v>
      </c>
      <c r="C3152">
        <v>1</v>
      </c>
      <c r="D3152" t="s">
        <v>6501</v>
      </c>
      <c r="E3152">
        <v>7039.65</v>
      </c>
      <c r="F3152">
        <v>1877.540229262745</v>
      </c>
      <c r="G3152">
        <v>1083.9983567791976</v>
      </c>
      <c r="H3152">
        <v>11735096.550000001</v>
      </c>
      <c r="I3152">
        <v>3129859.5621809959</v>
      </c>
      <c r="J3152">
        <v>1807025.2607509224</v>
      </c>
    </row>
    <row r="3153" spans="1:10">
      <c r="A3153" s="7">
        <v>36375</v>
      </c>
      <c r="B3153" t="s">
        <v>5569</v>
      </c>
      <c r="C3153">
        <v>2</v>
      </c>
      <c r="D3153" t="s">
        <v>6501</v>
      </c>
      <c r="E3153">
        <v>3569.4</v>
      </c>
      <c r="H3153">
        <v>5950189.7999999998</v>
      </c>
    </row>
    <row r="3154" spans="1:10">
      <c r="A3154" s="7">
        <v>36375</v>
      </c>
      <c r="B3154" t="s">
        <v>5569</v>
      </c>
      <c r="C3154">
        <v>3</v>
      </c>
      <c r="D3154" t="s">
        <v>6501</v>
      </c>
      <c r="E3154">
        <v>4062.15</v>
      </c>
      <c r="H3154">
        <v>6771604.0499999998</v>
      </c>
    </row>
    <row r="3155" spans="1:10">
      <c r="A3155" s="7">
        <v>36382</v>
      </c>
      <c r="B3155" t="s">
        <v>5569</v>
      </c>
      <c r="C3155">
        <v>1</v>
      </c>
      <c r="D3155" t="s">
        <v>6501</v>
      </c>
      <c r="E3155">
        <v>1991.25</v>
      </c>
      <c r="F3155">
        <v>995.89046460943689</v>
      </c>
      <c r="G3155">
        <v>574.97762782563984</v>
      </c>
      <c r="H3155">
        <v>3319413.75</v>
      </c>
      <c r="I3155">
        <v>1660149.4045039313</v>
      </c>
      <c r="J3155">
        <v>958487.70558534167</v>
      </c>
    </row>
    <row r="3156" spans="1:10">
      <c r="A3156" s="7">
        <v>36382</v>
      </c>
      <c r="B3156" t="s">
        <v>5569</v>
      </c>
      <c r="C3156">
        <v>2</v>
      </c>
      <c r="D3156" t="s">
        <v>6501</v>
      </c>
      <c r="E3156">
        <v>3982.5</v>
      </c>
      <c r="H3156">
        <v>6638827.5</v>
      </c>
    </row>
    <row r="3157" spans="1:10">
      <c r="A3157" s="7">
        <v>36382</v>
      </c>
      <c r="B3157" t="s">
        <v>5569</v>
      </c>
      <c r="C3157">
        <v>3</v>
      </c>
      <c r="D3157" t="s">
        <v>6501</v>
      </c>
      <c r="E3157">
        <v>2947.05</v>
      </c>
      <c r="H3157">
        <v>4912732.3499999996</v>
      </c>
    </row>
    <row r="3158" spans="1:10">
      <c r="A3158" s="7">
        <v>36389</v>
      </c>
      <c r="B3158" t="s">
        <v>5569</v>
      </c>
      <c r="C3158">
        <v>1</v>
      </c>
      <c r="D3158" t="s">
        <v>6501</v>
      </c>
      <c r="E3158">
        <v>2867.4</v>
      </c>
      <c r="F3158">
        <v>618.67766849951852</v>
      </c>
      <c r="G3158">
        <v>357.19371844980708</v>
      </c>
      <c r="H3158">
        <v>4779955.8</v>
      </c>
      <c r="I3158">
        <v>1031335.6733886972</v>
      </c>
      <c r="J3158">
        <v>595441.92865582835</v>
      </c>
    </row>
    <row r="3159" spans="1:10">
      <c r="A3159" s="7">
        <v>36389</v>
      </c>
      <c r="B3159" t="s">
        <v>5569</v>
      </c>
      <c r="C3159">
        <v>2</v>
      </c>
      <c r="D3159" t="s">
        <v>6501</v>
      </c>
      <c r="E3159">
        <v>2548.8000000000002</v>
      </c>
      <c r="H3159">
        <v>4248849.5999999996</v>
      </c>
    </row>
    <row r="3160" spans="1:10">
      <c r="A3160" s="7">
        <v>36389</v>
      </c>
      <c r="B3160" t="s">
        <v>5569</v>
      </c>
      <c r="C3160">
        <v>3</v>
      </c>
      <c r="D3160" t="s">
        <v>6501</v>
      </c>
      <c r="E3160">
        <v>1672.65</v>
      </c>
      <c r="H3160">
        <v>2788307.55</v>
      </c>
    </row>
    <row r="3161" spans="1:10">
      <c r="A3161" s="7">
        <v>36307</v>
      </c>
      <c r="B3161" t="s">
        <v>5569</v>
      </c>
      <c r="C3161">
        <v>1</v>
      </c>
      <c r="D3161" t="s">
        <v>6505</v>
      </c>
      <c r="E3161">
        <v>0</v>
      </c>
      <c r="F3161">
        <v>91.971897881907367</v>
      </c>
      <c r="G3161">
        <v>53.1</v>
      </c>
      <c r="H3161">
        <v>0</v>
      </c>
      <c r="I3161">
        <v>22438383.926248938</v>
      </c>
      <c r="J3161">
        <v>12954806.999999996</v>
      </c>
    </row>
    <row r="3162" spans="1:10">
      <c r="A3162" s="7">
        <v>36307</v>
      </c>
      <c r="B3162" t="s">
        <v>5569</v>
      </c>
      <c r="C3162">
        <v>2</v>
      </c>
      <c r="D3162" t="s">
        <v>6505</v>
      </c>
      <c r="E3162">
        <v>159.30000000000001</v>
      </c>
      <c r="H3162">
        <v>38864420.999999993</v>
      </c>
    </row>
    <row r="3163" spans="1:10">
      <c r="A3163" s="7">
        <v>36307</v>
      </c>
      <c r="B3163" t="s">
        <v>5569</v>
      </c>
      <c r="C3163">
        <v>3</v>
      </c>
      <c r="D3163" t="s">
        <v>6505</v>
      </c>
      <c r="E3163">
        <v>0</v>
      </c>
      <c r="H3163">
        <v>0</v>
      </c>
    </row>
    <row r="3164" spans="1:10">
      <c r="A3164" s="7">
        <v>36312</v>
      </c>
      <c r="B3164" t="s">
        <v>5569</v>
      </c>
      <c r="C3164">
        <v>1</v>
      </c>
      <c r="D3164" t="s">
        <v>6505</v>
      </c>
      <c r="E3164">
        <v>0</v>
      </c>
      <c r="F3164">
        <v>45.985948940953683</v>
      </c>
      <c r="G3164">
        <v>26.55</v>
      </c>
      <c r="H3164">
        <v>0</v>
      </c>
      <c r="I3164">
        <v>11219191.963124469</v>
      </c>
      <c r="J3164">
        <v>6477403.4999999981</v>
      </c>
    </row>
    <row r="3165" spans="1:10">
      <c r="A3165" s="7">
        <v>36312</v>
      </c>
      <c r="B3165" t="s">
        <v>5569</v>
      </c>
      <c r="C3165">
        <v>2</v>
      </c>
      <c r="D3165" t="s">
        <v>6505</v>
      </c>
      <c r="E3165">
        <v>79.650000000000006</v>
      </c>
      <c r="H3165">
        <v>19432210.499999996</v>
      </c>
    </row>
    <row r="3166" spans="1:10">
      <c r="A3166" s="7">
        <v>36312</v>
      </c>
      <c r="B3166" t="s">
        <v>5569</v>
      </c>
      <c r="C3166">
        <v>3</v>
      </c>
      <c r="D3166" t="s">
        <v>6505</v>
      </c>
      <c r="E3166">
        <v>0</v>
      </c>
      <c r="H3166">
        <v>0</v>
      </c>
    </row>
    <row r="3167" spans="1:10">
      <c r="A3167" s="7">
        <v>36319</v>
      </c>
      <c r="B3167" t="s">
        <v>5569</v>
      </c>
      <c r="C3167">
        <v>1</v>
      </c>
      <c r="D3167" t="s">
        <v>6505</v>
      </c>
      <c r="E3167">
        <v>79.650000000000006</v>
      </c>
      <c r="F3167">
        <v>91.971897881907395</v>
      </c>
      <c r="G3167">
        <v>53.1</v>
      </c>
      <c r="H3167">
        <v>19432210.499999996</v>
      </c>
      <c r="I3167">
        <v>22438383.926248949</v>
      </c>
      <c r="J3167">
        <v>12954807.000000004</v>
      </c>
    </row>
    <row r="3168" spans="1:10">
      <c r="A3168" s="7">
        <v>36319</v>
      </c>
      <c r="B3168" t="s">
        <v>5569</v>
      </c>
      <c r="C3168">
        <v>2</v>
      </c>
      <c r="D3168" t="s">
        <v>6505</v>
      </c>
      <c r="E3168">
        <v>79.650000000000006</v>
      </c>
      <c r="H3168">
        <v>19432210.499999996</v>
      </c>
    </row>
    <row r="3169" spans="1:10">
      <c r="A3169" s="7">
        <v>36319</v>
      </c>
      <c r="B3169" t="s">
        <v>5569</v>
      </c>
      <c r="C3169">
        <v>3</v>
      </c>
      <c r="D3169" t="s">
        <v>6505</v>
      </c>
      <c r="E3169">
        <v>238.95</v>
      </c>
      <c r="H3169">
        <v>58296631.500000007</v>
      </c>
    </row>
    <row r="3170" spans="1:10">
      <c r="A3170" s="7">
        <v>36326</v>
      </c>
      <c r="B3170" t="s">
        <v>5569</v>
      </c>
      <c r="C3170">
        <v>1</v>
      </c>
      <c r="D3170" t="s">
        <v>6505</v>
      </c>
      <c r="E3170">
        <v>0</v>
      </c>
      <c r="F3170">
        <v>57.244279190151389</v>
      </c>
      <c r="G3170">
        <v>33.049999999999997</v>
      </c>
      <c r="H3170">
        <v>0</v>
      </c>
      <c r="I3170">
        <v>13965886.794021234</v>
      </c>
      <c r="J3170">
        <v>8063208.4999999991</v>
      </c>
    </row>
    <row r="3171" spans="1:10">
      <c r="A3171" s="7">
        <v>36326</v>
      </c>
      <c r="B3171" t="s">
        <v>5569</v>
      </c>
      <c r="C3171">
        <v>2</v>
      </c>
      <c r="D3171" t="s">
        <v>6505</v>
      </c>
      <c r="E3171">
        <v>99.15</v>
      </c>
      <c r="H3171">
        <v>24189625.499999996</v>
      </c>
    </row>
    <row r="3172" spans="1:10">
      <c r="A3172" s="7">
        <v>36326</v>
      </c>
      <c r="B3172" t="s">
        <v>5569</v>
      </c>
      <c r="C3172">
        <v>3</v>
      </c>
      <c r="D3172" t="s">
        <v>6505</v>
      </c>
      <c r="E3172">
        <v>99.15</v>
      </c>
      <c r="H3172">
        <v>24189625.499999996</v>
      </c>
    </row>
    <row r="3173" spans="1:10">
      <c r="A3173" s="7">
        <v>36333</v>
      </c>
      <c r="B3173" t="s">
        <v>5569</v>
      </c>
      <c r="C3173">
        <v>1</v>
      </c>
      <c r="D3173" t="s">
        <v>6505</v>
      </c>
      <c r="E3173">
        <v>0</v>
      </c>
      <c r="F3173">
        <v>165.80469685747747</v>
      </c>
      <c r="G3173">
        <v>95.727386363568911</v>
      </c>
      <c r="H3173">
        <v>0</v>
      </c>
      <c r="I3173">
        <v>40451371.892318778</v>
      </c>
      <c r="J3173">
        <v>23354610.451119907</v>
      </c>
    </row>
    <row r="3174" spans="1:10">
      <c r="A3174" s="7">
        <v>36333</v>
      </c>
      <c r="B3174" t="s">
        <v>5569</v>
      </c>
      <c r="C3174">
        <v>2</v>
      </c>
      <c r="D3174" t="s">
        <v>6505</v>
      </c>
      <c r="E3174">
        <v>238.95</v>
      </c>
      <c r="H3174">
        <v>58296631.500000007</v>
      </c>
    </row>
    <row r="3175" spans="1:10">
      <c r="A3175" s="7">
        <v>36333</v>
      </c>
      <c r="B3175" t="s">
        <v>5569</v>
      </c>
      <c r="C3175">
        <v>3</v>
      </c>
      <c r="D3175" t="s">
        <v>6505</v>
      </c>
      <c r="E3175">
        <v>318.60000000000002</v>
      </c>
      <c r="H3175">
        <v>77728841.999999985</v>
      </c>
    </row>
    <row r="3176" spans="1:10">
      <c r="A3176" s="7">
        <v>36340</v>
      </c>
      <c r="B3176" t="s">
        <v>5569</v>
      </c>
      <c r="C3176">
        <v>1</v>
      </c>
      <c r="D3176" t="s">
        <v>6505</v>
      </c>
      <c r="E3176">
        <v>79.650000000000006</v>
      </c>
      <c r="F3176">
        <v>45.985948940953683</v>
      </c>
      <c r="G3176">
        <v>26.55</v>
      </c>
      <c r="H3176">
        <v>19432210.499999996</v>
      </c>
      <c r="I3176">
        <v>11219191.963124471</v>
      </c>
      <c r="J3176">
        <v>6477403.4999999991</v>
      </c>
    </row>
    <row r="3177" spans="1:10">
      <c r="A3177" s="7">
        <v>36340</v>
      </c>
      <c r="B3177" t="s">
        <v>5569</v>
      </c>
      <c r="C3177">
        <v>2</v>
      </c>
      <c r="D3177" t="s">
        <v>6505</v>
      </c>
      <c r="E3177">
        <v>79.650000000000006</v>
      </c>
      <c r="H3177">
        <v>19432210.499999996</v>
      </c>
    </row>
    <row r="3178" spans="1:10">
      <c r="A3178" s="7">
        <v>36340</v>
      </c>
      <c r="B3178" t="s">
        <v>5569</v>
      </c>
      <c r="C3178">
        <v>3</v>
      </c>
      <c r="D3178" t="s">
        <v>6505</v>
      </c>
      <c r="E3178">
        <v>159.30000000000001</v>
      </c>
      <c r="H3178">
        <v>38864420.999999993</v>
      </c>
    </row>
    <row r="3179" spans="1:10">
      <c r="A3179" s="7">
        <v>36347</v>
      </c>
      <c r="B3179" t="s">
        <v>5569</v>
      </c>
      <c r="C3179">
        <v>1</v>
      </c>
      <c r="D3179" t="s">
        <v>6505</v>
      </c>
      <c r="E3179">
        <v>99.15</v>
      </c>
      <c r="F3179">
        <v>57.244279190151389</v>
      </c>
      <c r="G3179">
        <v>33.049999999999997</v>
      </c>
      <c r="H3179">
        <v>14941409.249999998</v>
      </c>
      <c r="I3179">
        <v>8626426.6525598634</v>
      </c>
      <c r="J3179">
        <v>4980469.75</v>
      </c>
    </row>
    <row r="3180" spans="1:10">
      <c r="A3180" s="7">
        <v>36347</v>
      </c>
      <c r="B3180" t="s">
        <v>5569</v>
      </c>
      <c r="C3180">
        <v>2</v>
      </c>
      <c r="D3180" t="s">
        <v>6505</v>
      </c>
      <c r="E3180">
        <v>99.15</v>
      </c>
      <c r="H3180">
        <v>14941409.249999998</v>
      </c>
    </row>
    <row r="3181" spans="1:10">
      <c r="A3181" s="7">
        <v>36347</v>
      </c>
      <c r="B3181" t="s">
        <v>5569</v>
      </c>
      <c r="C3181">
        <v>3</v>
      </c>
      <c r="D3181" t="s">
        <v>6505</v>
      </c>
      <c r="E3181">
        <v>0</v>
      </c>
      <c r="H3181">
        <v>0</v>
      </c>
    </row>
    <row r="3182" spans="1:10">
      <c r="A3182" s="7">
        <v>36354</v>
      </c>
      <c r="B3182" t="s">
        <v>5569</v>
      </c>
      <c r="C3182">
        <v>1</v>
      </c>
      <c r="D3182" t="s">
        <v>6505</v>
      </c>
      <c r="E3182">
        <v>159.30000000000001</v>
      </c>
      <c r="F3182">
        <v>79.650000000000006</v>
      </c>
      <c r="G3182">
        <v>45.985948940953691</v>
      </c>
      <c r="H3182">
        <v>24005713.499999996</v>
      </c>
      <c r="I3182">
        <v>12002856.749999998</v>
      </c>
      <c r="J3182">
        <v>6929852.5756570157</v>
      </c>
    </row>
    <row r="3183" spans="1:10">
      <c r="A3183" s="7">
        <v>36354</v>
      </c>
      <c r="B3183" t="s">
        <v>5569</v>
      </c>
      <c r="C3183">
        <v>2</v>
      </c>
      <c r="D3183" t="s">
        <v>6505</v>
      </c>
      <c r="E3183">
        <v>79.650000000000006</v>
      </c>
      <c r="H3183">
        <v>12002856.749999998</v>
      </c>
    </row>
    <row r="3184" spans="1:10">
      <c r="A3184" s="7">
        <v>36354</v>
      </c>
      <c r="B3184" t="s">
        <v>5569</v>
      </c>
      <c r="C3184">
        <v>3</v>
      </c>
      <c r="D3184" t="s">
        <v>6505</v>
      </c>
      <c r="E3184">
        <v>0</v>
      </c>
      <c r="H3184">
        <v>0</v>
      </c>
    </row>
    <row r="3185" spans="1:10">
      <c r="A3185" s="7">
        <v>36361</v>
      </c>
      <c r="B3185" t="s">
        <v>5569</v>
      </c>
      <c r="C3185">
        <v>1</v>
      </c>
      <c r="D3185" t="s">
        <v>6505</v>
      </c>
      <c r="E3185">
        <v>318.60000000000002</v>
      </c>
      <c r="F3185">
        <v>165.80469685747747</v>
      </c>
      <c r="G3185">
        <v>95.727386363568911</v>
      </c>
      <c r="H3185">
        <v>51198064.199999996</v>
      </c>
      <c r="I3185">
        <v>26644317.370906059</v>
      </c>
      <c r="J3185">
        <v>15383103.806466436</v>
      </c>
    </row>
    <row r="3186" spans="1:10">
      <c r="A3186" s="7">
        <v>36361</v>
      </c>
      <c r="B3186" t="s">
        <v>5569</v>
      </c>
      <c r="C3186">
        <v>2</v>
      </c>
      <c r="D3186" t="s">
        <v>6505</v>
      </c>
      <c r="E3186">
        <v>79.650000000000006</v>
      </c>
      <c r="H3186">
        <v>12799516.049999999</v>
      </c>
    </row>
    <row r="3187" spans="1:10">
      <c r="A3187" s="7">
        <v>36361</v>
      </c>
      <c r="B3187" t="s">
        <v>5569</v>
      </c>
      <c r="C3187">
        <v>3</v>
      </c>
      <c r="D3187" t="s">
        <v>6505</v>
      </c>
      <c r="E3187">
        <v>0</v>
      </c>
      <c r="H3187">
        <v>0</v>
      </c>
    </row>
    <row r="3188" spans="1:10">
      <c r="A3188" s="7">
        <v>36368</v>
      </c>
      <c r="B3188" t="s">
        <v>5569</v>
      </c>
      <c r="C3188">
        <v>1</v>
      </c>
      <c r="D3188" t="s">
        <v>6505</v>
      </c>
      <c r="E3188">
        <v>396.6</v>
      </c>
      <c r="F3188">
        <v>0</v>
      </c>
      <c r="G3188">
        <v>0</v>
      </c>
      <c r="H3188">
        <v>63732430.199999996</v>
      </c>
      <c r="I3188">
        <v>0</v>
      </c>
      <c r="J3188">
        <v>0</v>
      </c>
    </row>
    <row r="3189" spans="1:10">
      <c r="A3189" s="7">
        <v>36368</v>
      </c>
      <c r="B3189" t="s">
        <v>5569</v>
      </c>
      <c r="C3189">
        <v>2</v>
      </c>
      <c r="D3189" t="s">
        <v>6505</v>
      </c>
      <c r="E3189">
        <v>396.6</v>
      </c>
      <c r="H3189">
        <v>63732430.199999996</v>
      </c>
    </row>
    <row r="3190" spans="1:10">
      <c r="A3190" s="7">
        <v>36368</v>
      </c>
      <c r="B3190" t="s">
        <v>5569</v>
      </c>
      <c r="C3190">
        <v>3</v>
      </c>
      <c r="D3190" t="s">
        <v>6505</v>
      </c>
      <c r="E3190">
        <v>396.6</v>
      </c>
      <c r="H3190">
        <v>63732430.199999996</v>
      </c>
    </row>
    <row r="3191" spans="1:10">
      <c r="A3191" s="7">
        <v>36375</v>
      </c>
      <c r="B3191" t="s">
        <v>5569</v>
      </c>
      <c r="C3191">
        <v>1</v>
      </c>
      <c r="D3191" t="s">
        <v>6505</v>
      </c>
      <c r="E3191">
        <v>1288.95</v>
      </c>
      <c r="F3191">
        <v>524.06013729342158</v>
      </c>
      <c r="G3191">
        <v>302.56626133790922</v>
      </c>
      <c r="H3191">
        <v>170766540.74999997</v>
      </c>
      <c r="I3191">
        <v>69430107.289318979</v>
      </c>
      <c r="J3191">
        <v>40085491.133352913</v>
      </c>
    </row>
    <row r="3192" spans="1:10">
      <c r="A3192" s="7">
        <v>36375</v>
      </c>
      <c r="B3192" t="s">
        <v>5569</v>
      </c>
      <c r="C3192">
        <v>2</v>
      </c>
      <c r="D3192" t="s">
        <v>6505</v>
      </c>
      <c r="E3192">
        <v>1983</v>
      </c>
      <c r="H3192">
        <v>262717755</v>
      </c>
    </row>
    <row r="3193" spans="1:10">
      <c r="A3193" s="7">
        <v>36375</v>
      </c>
      <c r="B3193" t="s">
        <v>5569</v>
      </c>
      <c r="C3193">
        <v>3</v>
      </c>
      <c r="D3193" t="s">
        <v>6505</v>
      </c>
      <c r="E3193">
        <v>955.8</v>
      </c>
      <c r="H3193">
        <v>126629163.00000001</v>
      </c>
    </row>
    <row r="3194" spans="1:10">
      <c r="A3194" s="7">
        <v>36382</v>
      </c>
      <c r="B3194" t="s">
        <v>5569</v>
      </c>
      <c r="C3194">
        <v>1</v>
      </c>
      <c r="D3194" t="s">
        <v>6505</v>
      </c>
      <c r="E3194">
        <v>2230.1999999999998</v>
      </c>
      <c r="F3194">
        <v>574.36431818141341</v>
      </c>
      <c r="G3194">
        <v>331.60939371495493</v>
      </c>
      <c r="H3194">
        <v>295468047.00000006</v>
      </c>
      <c r="I3194">
        <v>76094656.694264546</v>
      </c>
      <c r="J3194">
        <v>43933270.5263258</v>
      </c>
    </row>
    <row r="3195" spans="1:10">
      <c r="A3195" s="7">
        <v>36382</v>
      </c>
      <c r="B3195" t="s">
        <v>5569</v>
      </c>
      <c r="C3195">
        <v>2</v>
      </c>
      <c r="D3195" t="s">
        <v>6505</v>
      </c>
      <c r="E3195">
        <v>1433.7</v>
      </c>
      <c r="H3195">
        <v>189943744.5</v>
      </c>
    </row>
    <row r="3196" spans="1:10">
      <c r="A3196" s="7">
        <v>36382</v>
      </c>
      <c r="B3196" t="s">
        <v>5569</v>
      </c>
      <c r="C3196">
        <v>3</v>
      </c>
      <c r="D3196" t="s">
        <v>6505</v>
      </c>
      <c r="E3196">
        <v>2548.8000000000002</v>
      </c>
      <c r="H3196">
        <v>337677767.99999994</v>
      </c>
    </row>
    <row r="3197" spans="1:10">
      <c r="A3197" s="7">
        <v>36389</v>
      </c>
      <c r="B3197" t="s">
        <v>5569</v>
      </c>
      <c r="C3197">
        <v>1</v>
      </c>
      <c r="D3197" t="s">
        <v>6505</v>
      </c>
      <c r="E3197">
        <v>637.20000000000005</v>
      </c>
      <c r="F3197">
        <v>229.92974470476844</v>
      </c>
      <c r="G3197">
        <v>132.75</v>
      </c>
      <c r="H3197">
        <v>84419441.999999985</v>
      </c>
      <c r="I3197">
        <v>30462242.227211237</v>
      </c>
      <c r="J3197">
        <v>17587383.749999993</v>
      </c>
    </row>
    <row r="3198" spans="1:10">
      <c r="A3198" s="7">
        <v>36389</v>
      </c>
      <c r="B3198" t="s">
        <v>5569</v>
      </c>
      <c r="C3198">
        <v>2</v>
      </c>
      <c r="D3198" t="s">
        <v>6505</v>
      </c>
      <c r="E3198">
        <v>238.95</v>
      </c>
      <c r="H3198">
        <v>31657290.750000004</v>
      </c>
    </row>
    <row r="3199" spans="1:10">
      <c r="A3199" s="7">
        <v>36389</v>
      </c>
      <c r="B3199" t="s">
        <v>5569</v>
      </c>
      <c r="C3199">
        <v>3</v>
      </c>
      <c r="D3199" t="s">
        <v>6505</v>
      </c>
      <c r="E3199">
        <v>637.20000000000005</v>
      </c>
      <c r="H3199">
        <v>84419441.999999985</v>
      </c>
    </row>
    <row r="3200" spans="1:10">
      <c r="A3200" s="7">
        <v>36307</v>
      </c>
      <c r="B3200" t="s">
        <v>5569</v>
      </c>
      <c r="C3200">
        <v>1</v>
      </c>
      <c r="D3200" t="s">
        <v>5138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s="7">
        <v>36307</v>
      </c>
      <c r="B3201" t="s">
        <v>5569</v>
      </c>
      <c r="C3201">
        <v>2</v>
      </c>
      <c r="D3201" t="s">
        <v>5138</v>
      </c>
      <c r="E3201">
        <v>0</v>
      </c>
      <c r="H3201">
        <v>0</v>
      </c>
    </row>
    <row r="3202" spans="1:10">
      <c r="A3202" s="7">
        <v>36307</v>
      </c>
      <c r="B3202" t="s">
        <v>5569</v>
      </c>
      <c r="C3202">
        <v>3</v>
      </c>
      <c r="D3202" t="s">
        <v>5138</v>
      </c>
      <c r="E3202">
        <v>0</v>
      </c>
      <c r="H3202">
        <v>0</v>
      </c>
    </row>
    <row r="3203" spans="1:10">
      <c r="A3203" s="7">
        <v>36312</v>
      </c>
      <c r="B3203" t="s">
        <v>5569</v>
      </c>
      <c r="C3203">
        <v>1</v>
      </c>
      <c r="D3203" t="s">
        <v>5138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 s="7">
        <v>36312</v>
      </c>
      <c r="B3204" t="s">
        <v>5569</v>
      </c>
      <c r="C3204">
        <v>2</v>
      </c>
      <c r="D3204" t="s">
        <v>5138</v>
      </c>
      <c r="E3204">
        <v>0</v>
      </c>
      <c r="H3204">
        <v>0</v>
      </c>
    </row>
    <row r="3205" spans="1:10">
      <c r="A3205" s="7">
        <v>36312</v>
      </c>
      <c r="B3205" t="s">
        <v>5569</v>
      </c>
      <c r="C3205">
        <v>3</v>
      </c>
      <c r="D3205" t="s">
        <v>5138</v>
      </c>
      <c r="E3205">
        <v>0</v>
      </c>
      <c r="H3205">
        <v>0</v>
      </c>
    </row>
    <row r="3206" spans="1:10">
      <c r="A3206" s="7">
        <v>36319</v>
      </c>
      <c r="B3206" t="s">
        <v>5569</v>
      </c>
      <c r="C3206">
        <v>1</v>
      </c>
      <c r="D3206" t="s">
        <v>5138</v>
      </c>
      <c r="E3206">
        <v>0</v>
      </c>
      <c r="F3206">
        <v>91.971897881907367</v>
      </c>
      <c r="G3206">
        <v>53.1</v>
      </c>
      <c r="H3206">
        <v>0</v>
      </c>
      <c r="I3206">
        <v>1052158.5117690205</v>
      </c>
      <c r="J3206">
        <v>607464</v>
      </c>
    </row>
    <row r="3207" spans="1:10">
      <c r="A3207" s="7">
        <v>36319</v>
      </c>
      <c r="B3207" t="s">
        <v>5569</v>
      </c>
      <c r="C3207">
        <v>2</v>
      </c>
      <c r="D3207" t="s">
        <v>5138</v>
      </c>
      <c r="E3207">
        <v>0</v>
      </c>
      <c r="H3207">
        <v>0</v>
      </c>
    </row>
    <row r="3208" spans="1:10">
      <c r="A3208" s="7">
        <v>36319</v>
      </c>
      <c r="B3208" t="s">
        <v>5569</v>
      </c>
      <c r="C3208">
        <v>3</v>
      </c>
      <c r="D3208" t="s">
        <v>5138</v>
      </c>
      <c r="E3208">
        <v>159.30000000000001</v>
      </c>
      <c r="H3208">
        <v>1822392</v>
      </c>
    </row>
    <row r="3209" spans="1:10">
      <c r="A3209" s="7">
        <v>36326</v>
      </c>
      <c r="B3209" t="s">
        <v>5569</v>
      </c>
      <c r="C3209">
        <v>1</v>
      </c>
      <c r="D3209" t="s">
        <v>5138</v>
      </c>
      <c r="E3209">
        <v>99.15</v>
      </c>
      <c r="F3209">
        <v>0</v>
      </c>
      <c r="G3209">
        <v>0</v>
      </c>
      <c r="H3209">
        <v>1134276</v>
      </c>
      <c r="I3209">
        <v>0</v>
      </c>
      <c r="J3209">
        <v>0</v>
      </c>
    </row>
    <row r="3210" spans="1:10">
      <c r="A3210" s="7">
        <v>36326</v>
      </c>
      <c r="B3210" t="s">
        <v>5569</v>
      </c>
      <c r="C3210">
        <v>2</v>
      </c>
      <c r="D3210" t="s">
        <v>5138</v>
      </c>
      <c r="E3210">
        <v>99.15</v>
      </c>
      <c r="H3210">
        <v>1134276</v>
      </c>
    </row>
    <row r="3211" spans="1:10">
      <c r="A3211" s="7">
        <v>36326</v>
      </c>
      <c r="B3211" t="s">
        <v>5569</v>
      </c>
      <c r="C3211">
        <v>3</v>
      </c>
      <c r="D3211" t="s">
        <v>5138</v>
      </c>
      <c r="E3211">
        <v>99.15</v>
      </c>
      <c r="H3211">
        <v>1134276</v>
      </c>
    </row>
    <row r="3212" spans="1:10">
      <c r="A3212" s="7">
        <v>36333</v>
      </c>
      <c r="B3212" t="s">
        <v>5569</v>
      </c>
      <c r="C3212">
        <v>1</v>
      </c>
      <c r="D3212" t="s">
        <v>5138</v>
      </c>
      <c r="E3212">
        <v>0</v>
      </c>
      <c r="F3212">
        <v>301.55003316199458</v>
      </c>
      <c r="G3212">
        <v>174.09999282021815</v>
      </c>
      <c r="H3212">
        <v>0</v>
      </c>
      <c r="I3212">
        <v>3449732.3793732184</v>
      </c>
      <c r="J3212">
        <v>1991703.9178632959</v>
      </c>
    </row>
    <row r="3213" spans="1:10">
      <c r="A3213" s="7">
        <v>36333</v>
      </c>
      <c r="B3213" t="s">
        <v>5569</v>
      </c>
      <c r="C3213">
        <v>2</v>
      </c>
      <c r="D3213" t="s">
        <v>5138</v>
      </c>
      <c r="E3213">
        <v>477.9</v>
      </c>
      <c r="H3213">
        <v>5467176</v>
      </c>
    </row>
    <row r="3214" spans="1:10">
      <c r="A3214" s="7">
        <v>36333</v>
      </c>
      <c r="B3214" t="s">
        <v>5569</v>
      </c>
      <c r="C3214">
        <v>3</v>
      </c>
      <c r="D3214" t="s">
        <v>5138</v>
      </c>
      <c r="E3214">
        <v>557.54999999999995</v>
      </c>
      <c r="H3214">
        <v>6378372.0000000009</v>
      </c>
    </row>
    <row r="3215" spans="1:10">
      <c r="A3215" s="7">
        <v>36340</v>
      </c>
      <c r="B3215" t="s">
        <v>5569</v>
      </c>
      <c r="C3215">
        <v>1</v>
      </c>
      <c r="D3215" t="s">
        <v>5138</v>
      </c>
      <c r="E3215">
        <v>477.9</v>
      </c>
      <c r="F3215">
        <v>121.66738470107757</v>
      </c>
      <c r="G3215">
        <v>70.244697308764898</v>
      </c>
      <c r="H3215">
        <v>5467176</v>
      </c>
      <c r="I3215">
        <v>1391874.8809803273</v>
      </c>
      <c r="J3215">
        <v>803599.33721227036</v>
      </c>
    </row>
    <row r="3216" spans="1:10">
      <c r="A3216" s="7">
        <v>36340</v>
      </c>
      <c r="B3216" t="s">
        <v>5569</v>
      </c>
      <c r="C3216">
        <v>2</v>
      </c>
      <c r="D3216" t="s">
        <v>5138</v>
      </c>
      <c r="E3216">
        <v>238.95</v>
      </c>
      <c r="H3216">
        <v>2733588</v>
      </c>
    </row>
    <row r="3217" spans="1:10">
      <c r="A3217" s="7">
        <v>36340</v>
      </c>
      <c r="B3217" t="s">
        <v>5569</v>
      </c>
      <c r="C3217">
        <v>3</v>
      </c>
      <c r="D3217" t="s">
        <v>5138</v>
      </c>
      <c r="E3217">
        <v>318.60000000000002</v>
      </c>
      <c r="H3217">
        <v>3644784</v>
      </c>
    </row>
    <row r="3218" spans="1:10">
      <c r="A3218" s="7">
        <v>36347</v>
      </c>
      <c r="B3218" t="s">
        <v>5569</v>
      </c>
      <c r="C3218">
        <v>1</v>
      </c>
      <c r="D3218" t="s">
        <v>5138</v>
      </c>
      <c r="E3218">
        <v>1189.8</v>
      </c>
      <c r="F3218">
        <v>206.39718384706711</v>
      </c>
      <c r="G3218">
        <v>119.16346965408488</v>
      </c>
      <c r="H3218">
        <v>13611312</v>
      </c>
      <c r="I3218">
        <v>2361183.7832104471</v>
      </c>
      <c r="J3218">
        <v>1363230.0928427307</v>
      </c>
    </row>
    <row r="3219" spans="1:10">
      <c r="A3219" s="7">
        <v>36347</v>
      </c>
      <c r="B3219" t="s">
        <v>5569</v>
      </c>
      <c r="C3219">
        <v>2</v>
      </c>
      <c r="D3219" t="s">
        <v>5138</v>
      </c>
      <c r="E3219">
        <v>1487.25</v>
      </c>
      <c r="H3219">
        <v>17014140</v>
      </c>
    </row>
    <row r="3220" spans="1:10">
      <c r="A3220" s="7">
        <v>36347</v>
      </c>
      <c r="B3220" t="s">
        <v>5569</v>
      </c>
      <c r="C3220">
        <v>3</v>
      </c>
      <c r="D3220" t="s">
        <v>5138</v>
      </c>
      <c r="E3220">
        <v>1090.6500000000001</v>
      </c>
      <c r="H3220">
        <v>12477035.999999998</v>
      </c>
    </row>
    <row r="3221" spans="1:10">
      <c r="A3221" s="7">
        <v>36354</v>
      </c>
      <c r="B3221" t="s">
        <v>5569</v>
      </c>
      <c r="C3221">
        <v>1</v>
      </c>
      <c r="D3221" t="s">
        <v>5138</v>
      </c>
      <c r="E3221">
        <v>2070.9</v>
      </c>
      <c r="F3221">
        <v>713.89390493265876</v>
      </c>
      <c r="G3221">
        <v>412.16683818570368</v>
      </c>
      <c r="H3221">
        <v>23691096</v>
      </c>
      <c r="I3221">
        <v>8166946.2724296162</v>
      </c>
      <c r="J3221">
        <v>4715188.6288444502</v>
      </c>
    </row>
    <row r="3222" spans="1:10">
      <c r="A3222" s="7">
        <v>36354</v>
      </c>
      <c r="B3222" t="s">
        <v>5569</v>
      </c>
      <c r="C3222">
        <v>2</v>
      </c>
      <c r="D3222" t="s">
        <v>5138</v>
      </c>
      <c r="E3222">
        <v>796.5</v>
      </c>
      <c r="H3222">
        <v>9111960</v>
      </c>
    </row>
    <row r="3223" spans="1:10">
      <c r="A3223" s="7">
        <v>36354</v>
      </c>
      <c r="B3223" t="s">
        <v>5569</v>
      </c>
      <c r="C3223">
        <v>3</v>
      </c>
      <c r="D3223" t="s">
        <v>5138</v>
      </c>
      <c r="E3223">
        <v>876.15</v>
      </c>
      <c r="H3223">
        <v>10023156</v>
      </c>
    </row>
    <row r="3224" spans="1:10">
      <c r="A3224" s="7">
        <v>36361</v>
      </c>
      <c r="B3224" t="s">
        <v>5569</v>
      </c>
      <c r="C3224">
        <v>1</v>
      </c>
      <c r="D3224" t="s">
        <v>5138</v>
      </c>
      <c r="E3224">
        <v>2389.5</v>
      </c>
      <c r="F3224">
        <v>243.33476940215505</v>
      </c>
      <c r="G3224">
        <v>140.48939461752974</v>
      </c>
      <c r="H3224">
        <v>27335880</v>
      </c>
      <c r="I3224">
        <v>2783749.7619606545</v>
      </c>
      <c r="J3224">
        <v>1607198.6744245407</v>
      </c>
    </row>
    <row r="3225" spans="1:10">
      <c r="A3225" s="7">
        <v>36361</v>
      </c>
      <c r="B3225" t="s">
        <v>5569</v>
      </c>
      <c r="C3225">
        <v>2</v>
      </c>
      <c r="D3225" t="s">
        <v>5138</v>
      </c>
      <c r="E3225">
        <v>2230.1999999999998</v>
      </c>
      <c r="H3225">
        <v>25513488.000000004</v>
      </c>
    </row>
    <row r="3226" spans="1:10">
      <c r="A3226" s="7">
        <v>36361</v>
      </c>
      <c r="B3226" t="s">
        <v>5569</v>
      </c>
      <c r="C3226">
        <v>3</v>
      </c>
      <c r="D3226" t="s">
        <v>5138</v>
      </c>
      <c r="E3226">
        <v>1911.6</v>
      </c>
      <c r="H3226">
        <v>21868704</v>
      </c>
    </row>
    <row r="3227" spans="1:10">
      <c r="A3227" s="7">
        <v>36368</v>
      </c>
      <c r="B3227" t="s">
        <v>5569</v>
      </c>
      <c r="C3227">
        <v>1</v>
      </c>
      <c r="D3227" t="s">
        <v>5138</v>
      </c>
      <c r="E3227">
        <v>3966</v>
      </c>
      <c r="F3227">
        <v>262.32624249205406</v>
      </c>
      <c r="G3227">
        <v>151.45412671829047</v>
      </c>
      <c r="H3227">
        <v>45371040</v>
      </c>
      <c r="I3227">
        <v>3001012.2141090981</v>
      </c>
      <c r="J3227">
        <v>1732635.2096572428</v>
      </c>
    </row>
    <row r="3228" spans="1:10">
      <c r="A3228" s="7">
        <v>36368</v>
      </c>
      <c r="B3228" t="s">
        <v>5569</v>
      </c>
      <c r="C3228">
        <v>2</v>
      </c>
      <c r="D3228" t="s">
        <v>5138</v>
      </c>
      <c r="E3228">
        <v>4461.75</v>
      </c>
      <c r="H3228">
        <v>51042420</v>
      </c>
    </row>
    <row r="3229" spans="1:10">
      <c r="A3229" s="7">
        <v>36368</v>
      </c>
      <c r="B3229" t="s">
        <v>5569</v>
      </c>
      <c r="C3229">
        <v>3</v>
      </c>
      <c r="D3229" t="s">
        <v>5138</v>
      </c>
      <c r="E3229">
        <v>4362.6000000000004</v>
      </c>
      <c r="H3229">
        <v>49908143.999999993</v>
      </c>
    </row>
    <row r="3230" spans="1:10">
      <c r="A3230" s="7">
        <v>36375</v>
      </c>
      <c r="B3230" t="s">
        <v>5569</v>
      </c>
      <c r="C3230">
        <v>1</v>
      </c>
      <c r="D3230" t="s">
        <v>5138</v>
      </c>
      <c r="E3230">
        <v>3668.55</v>
      </c>
      <c r="F3230">
        <v>1128.6135997319896</v>
      </c>
      <c r="G3230">
        <v>651.60536561633671</v>
      </c>
      <c r="H3230">
        <v>41968212</v>
      </c>
      <c r="I3230">
        <v>12911339.58093396</v>
      </c>
      <c r="J3230">
        <v>7454365.3826508923</v>
      </c>
    </row>
    <row r="3231" spans="1:10">
      <c r="A3231" s="7">
        <v>36375</v>
      </c>
      <c r="B3231" t="s">
        <v>5569</v>
      </c>
      <c r="C3231">
        <v>2</v>
      </c>
      <c r="D3231" t="s">
        <v>5138</v>
      </c>
      <c r="E3231">
        <v>2776.2</v>
      </c>
      <c r="H3231">
        <v>31759728.000000004</v>
      </c>
    </row>
    <row r="3232" spans="1:10">
      <c r="A3232" s="7">
        <v>36375</v>
      </c>
      <c r="B3232" t="s">
        <v>5569</v>
      </c>
      <c r="C3232">
        <v>3</v>
      </c>
      <c r="D3232" t="s">
        <v>5138</v>
      </c>
      <c r="E3232">
        <v>5017.95</v>
      </c>
      <c r="H3232">
        <v>57405348</v>
      </c>
    </row>
    <row r="3233" spans="1:10">
      <c r="A3233" s="7">
        <v>36382</v>
      </c>
      <c r="B3233" t="s">
        <v>5569</v>
      </c>
      <c r="C3233">
        <v>1</v>
      </c>
      <c r="D3233" t="s">
        <v>5138</v>
      </c>
      <c r="E3233">
        <v>2867.4</v>
      </c>
      <c r="F3233">
        <v>159.30000000000001</v>
      </c>
      <c r="G3233">
        <v>91.971897881907367</v>
      </c>
      <c r="H3233">
        <v>32803056</v>
      </c>
      <c r="I3233">
        <v>1822392</v>
      </c>
      <c r="J3233">
        <v>1052158.5117690205</v>
      </c>
    </row>
    <row r="3234" spans="1:10">
      <c r="A3234" s="7">
        <v>36382</v>
      </c>
      <c r="B3234" t="s">
        <v>5569</v>
      </c>
      <c r="C3234">
        <v>2</v>
      </c>
      <c r="D3234" t="s">
        <v>5138</v>
      </c>
      <c r="E3234">
        <v>3026.7</v>
      </c>
      <c r="H3234">
        <v>34625448</v>
      </c>
    </row>
    <row r="3235" spans="1:10">
      <c r="A3235" s="7">
        <v>36382</v>
      </c>
      <c r="B3235" t="s">
        <v>5569</v>
      </c>
      <c r="C3235">
        <v>3</v>
      </c>
      <c r="D3235" t="s">
        <v>5138</v>
      </c>
      <c r="E3235">
        <v>3186</v>
      </c>
      <c r="H3235">
        <v>36447840</v>
      </c>
    </row>
    <row r="3236" spans="1:10">
      <c r="A3236" s="7">
        <v>36389</v>
      </c>
      <c r="B3236" t="s">
        <v>5569</v>
      </c>
      <c r="C3236">
        <v>1</v>
      </c>
      <c r="D3236" t="s">
        <v>5138</v>
      </c>
      <c r="E3236">
        <v>1672.65</v>
      </c>
      <c r="F3236">
        <v>347.18630085301476</v>
      </c>
      <c r="G3236">
        <v>200.44810425643848</v>
      </c>
      <c r="H3236">
        <v>19135116</v>
      </c>
      <c r="I3236">
        <v>3971811.2817584886</v>
      </c>
      <c r="J3236">
        <v>2293126.312693656</v>
      </c>
    </row>
    <row r="3237" spans="1:10">
      <c r="A3237" s="7">
        <v>36389</v>
      </c>
      <c r="B3237" t="s">
        <v>5569</v>
      </c>
      <c r="C3237">
        <v>2</v>
      </c>
      <c r="D3237" t="s">
        <v>5138</v>
      </c>
      <c r="E3237">
        <v>2230.1999999999998</v>
      </c>
      <c r="H3237">
        <v>25513488.000000004</v>
      </c>
    </row>
    <row r="3238" spans="1:10">
      <c r="A3238" s="7">
        <v>36389</v>
      </c>
      <c r="B3238" t="s">
        <v>5569</v>
      </c>
      <c r="C3238">
        <v>3</v>
      </c>
      <c r="D3238" t="s">
        <v>5138</v>
      </c>
      <c r="E3238">
        <v>2309.85</v>
      </c>
      <c r="H3238">
        <v>26424684</v>
      </c>
    </row>
    <row r="3239" spans="1:10">
      <c r="A3239" s="7">
        <v>36307</v>
      </c>
      <c r="B3239" t="s">
        <v>5569</v>
      </c>
      <c r="C3239">
        <v>1</v>
      </c>
      <c r="D3239" t="s">
        <v>6967</v>
      </c>
      <c r="E3239">
        <v>318.60000000000002</v>
      </c>
      <c r="F3239">
        <v>79.650000000000006</v>
      </c>
      <c r="G3239">
        <v>45.985948940953691</v>
      </c>
      <c r="H3239">
        <v>0</v>
      </c>
      <c r="I3239">
        <v>0</v>
      </c>
      <c r="J3239">
        <v>0</v>
      </c>
    </row>
    <row r="3240" spans="1:10">
      <c r="A3240" s="7">
        <v>36307</v>
      </c>
      <c r="B3240" t="s">
        <v>5569</v>
      </c>
      <c r="C3240">
        <v>2</v>
      </c>
      <c r="D3240" t="s">
        <v>6967</v>
      </c>
      <c r="E3240">
        <v>238.95</v>
      </c>
      <c r="H3240">
        <v>0</v>
      </c>
    </row>
    <row r="3241" spans="1:10">
      <c r="A3241" s="7">
        <v>36307</v>
      </c>
      <c r="B3241" t="s">
        <v>5569</v>
      </c>
      <c r="C3241">
        <v>3</v>
      </c>
      <c r="D3241" t="s">
        <v>6967</v>
      </c>
      <c r="E3241">
        <v>398.25</v>
      </c>
      <c r="H3241">
        <v>0</v>
      </c>
    </row>
    <row r="3242" spans="1:10">
      <c r="A3242" s="7">
        <v>36312</v>
      </c>
      <c r="B3242" t="s">
        <v>5569</v>
      </c>
      <c r="C3242">
        <v>1</v>
      </c>
      <c r="D3242" t="s">
        <v>6967</v>
      </c>
      <c r="E3242">
        <v>398.25</v>
      </c>
      <c r="F3242">
        <v>79.650000000000006</v>
      </c>
      <c r="G3242">
        <v>45.985948940953691</v>
      </c>
      <c r="H3242">
        <v>0</v>
      </c>
      <c r="I3242">
        <v>0</v>
      </c>
      <c r="J3242">
        <v>0</v>
      </c>
    </row>
    <row r="3243" spans="1:10">
      <c r="A3243" s="7">
        <v>36312</v>
      </c>
      <c r="B3243" t="s">
        <v>5569</v>
      </c>
      <c r="C3243">
        <v>2</v>
      </c>
      <c r="D3243" t="s">
        <v>6967</v>
      </c>
      <c r="E3243">
        <v>238.95</v>
      </c>
      <c r="H3243">
        <v>0</v>
      </c>
    </row>
    <row r="3244" spans="1:10">
      <c r="A3244" s="7">
        <v>36312</v>
      </c>
      <c r="B3244" t="s">
        <v>5569</v>
      </c>
      <c r="C3244">
        <v>3</v>
      </c>
      <c r="D3244" t="s">
        <v>6967</v>
      </c>
      <c r="E3244">
        <v>318.60000000000002</v>
      </c>
      <c r="H3244">
        <v>0</v>
      </c>
    </row>
    <row r="3245" spans="1:10">
      <c r="A3245" s="7">
        <v>36319</v>
      </c>
      <c r="B3245" t="s">
        <v>5569</v>
      </c>
      <c r="C3245">
        <v>1</v>
      </c>
      <c r="D3245" t="s">
        <v>6967</v>
      </c>
      <c r="E3245">
        <v>796.5</v>
      </c>
      <c r="F3245">
        <v>91.971897881907424</v>
      </c>
      <c r="G3245">
        <v>53.1</v>
      </c>
      <c r="H3245">
        <v>0</v>
      </c>
      <c r="I3245">
        <v>0</v>
      </c>
      <c r="J3245">
        <v>0</v>
      </c>
    </row>
    <row r="3246" spans="1:10">
      <c r="A3246" s="7">
        <v>36319</v>
      </c>
      <c r="B3246" t="s">
        <v>5569</v>
      </c>
      <c r="C3246">
        <v>2</v>
      </c>
      <c r="D3246" t="s">
        <v>6967</v>
      </c>
      <c r="E3246">
        <v>637.20000000000005</v>
      </c>
      <c r="H3246">
        <v>0</v>
      </c>
    </row>
    <row r="3247" spans="1:10">
      <c r="A3247" s="7">
        <v>36319</v>
      </c>
      <c r="B3247" t="s">
        <v>5569</v>
      </c>
      <c r="C3247">
        <v>3</v>
      </c>
      <c r="D3247" t="s">
        <v>6967</v>
      </c>
      <c r="E3247">
        <v>796.5</v>
      </c>
      <c r="H3247">
        <v>0</v>
      </c>
    </row>
    <row r="3248" spans="1:10">
      <c r="A3248" s="7">
        <v>36326</v>
      </c>
      <c r="B3248" t="s">
        <v>5569</v>
      </c>
      <c r="C3248">
        <v>1</v>
      </c>
      <c r="D3248" t="s">
        <v>6967</v>
      </c>
      <c r="E3248">
        <v>694.05</v>
      </c>
      <c r="F3248">
        <v>114.48855838030282</v>
      </c>
      <c r="G3248">
        <v>66.099999999999994</v>
      </c>
      <c r="H3248">
        <v>0</v>
      </c>
      <c r="I3248">
        <v>0</v>
      </c>
      <c r="J3248">
        <v>0</v>
      </c>
    </row>
    <row r="3249" spans="1:10">
      <c r="A3249" s="7">
        <v>36326</v>
      </c>
      <c r="B3249" t="s">
        <v>5569</v>
      </c>
      <c r="C3249">
        <v>2</v>
      </c>
      <c r="D3249" t="s">
        <v>6967</v>
      </c>
      <c r="E3249">
        <v>694.05</v>
      </c>
      <c r="H3249">
        <v>0</v>
      </c>
    </row>
    <row r="3250" spans="1:10">
      <c r="A3250" s="7">
        <v>36326</v>
      </c>
      <c r="B3250" t="s">
        <v>5569</v>
      </c>
      <c r="C3250">
        <v>3</v>
      </c>
      <c r="D3250" t="s">
        <v>6967</v>
      </c>
      <c r="E3250">
        <v>495.75</v>
      </c>
      <c r="H3250">
        <v>0</v>
      </c>
    </row>
    <row r="3251" spans="1:10">
      <c r="A3251" s="7">
        <v>36333</v>
      </c>
      <c r="B3251" t="s">
        <v>5569</v>
      </c>
      <c r="C3251">
        <v>1</v>
      </c>
      <c r="D3251" t="s">
        <v>6967</v>
      </c>
      <c r="E3251">
        <v>159.30000000000001</v>
      </c>
      <c r="F3251">
        <v>279.72160713824024</v>
      </c>
      <c r="G3251">
        <v>161.49734517941775</v>
      </c>
      <c r="H3251">
        <v>0</v>
      </c>
      <c r="I3251">
        <v>0</v>
      </c>
      <c r="J3251">
        <v>0</v>
      </c>
    </row>
    <row r="3252" spans="1:10">
      <c r="A3252" s="7">
        <v>36333</v>
      </c>
      <c r="B3252" t="s">
        <v>5569</v>
      </c>
      <c r="C3252">
        <v>2</v>
      </c>
      <c r="D3252" t="s">
        <v>6967</v>
      </c>
      <c r="E3252">
        <v>716.85</v>
      </c>
      <c r="H3252">
        <v>0</v>
      </c>
    </row>
    <row r="3253" spans="1:10">
      <c r="A3253" s="7">
        <v>36333</v>
      </c>
      <c r="B3253" t="s">
        <v>5569</v>
      </c>
      <c r="C3253">
        <v>3</v>
      </c>
      <c r="D3253" t="s">
        <v>6967</v>
      </c>
      <c r="E3253">
        <v>398.25</v>
      </c>
      <c r="H3253">
        <v>0</v>
      </c>
    </row>
    <row r="3254" spans="1:10">
      <c r="A3254" s="7">
        <v>36340</v>
      </c>
      <c r="B3254" t="s">
        <v>5569</v>
      </c>
      <c r="C3254">
        <v>1</v>
      </c>
      <c r="D3254" t="s">
        <v>6967</v>
      </c>
      <c r="E3254">
        <v>398.25</v>
      </c>
      <c r="F3254">
        <v>45.985948940953712</v>
      </c>
      <c r="G3254">
        <v>26.55</v>
      </c>
      <c r="H3254">
        <v>0</v>
      </c>
      <c r="I3254">
        <v>0</v>
      </c>
      <c r="J3254">
        <v>0</v>
      </c>
    </row>
    <row r="3255" spans="1:10">
      <c r="A3255" s="7">
        <v>36340</v>
      </c>
      <c r="B3255" t="s">
        <v>5569</v>
      </c>
      <c r="C3255">
        <v>2</v>
      </c>
      <c r="D3255" t="s">
        <v>6967</v>
      </c>
      <c r="E3255">
        <v>398.25</v>
      </c>
      <c r="H3255">
        <v>0</v>
      </c>
    </row>
    <row r="3256" spans="1:10">
      <c r="A3256" s="7">
        <v>36340</v>
      </c>
      <c r="B3256" t="s">
        <v>5569</v>
      </c>
      <c r="C3256">
        <v>3</v>
      </c>
      <c r="D3256" t="s">
        <v>6967</v>
      </c>
      <c r="E3256">
        <v>318.60000000000002</v>
      </c>
      <c r="H3256">
        <v>0</v>
      </c>
    </row>
    <row r="3257" spans="1:10">
      <c r="A3257" s="7">
        <v>36347</v>
      </c>
      <c r="B3257" t="s">
        <v>5569</v>
      </c>
      <c r="C3257">
        <v>1</v>
      </c>
      <c r="D3257" t="s">
        <v>6967</v>
      </c>
      <c r="E3257">
        <v>1090.6500000000001</v>
      </c>
      <c r="F3257">
        <v>499.04405617139651</v>
      </c>
      <c r="G3257">
        <v>288.12322016803853</v>
      </c>
      <c r="H3257">
        <v>0</v>
      </c>
      <c r="I3257">
        <v>0</v>
      </c>
      <c r="J3257">
        <v>0</v>
      </c>
    </row>
    <row r="3258" spans="1:10">
      <c r="A3258" s="7">
        <v>36347</v>
      </c>
      <c r="B3258" t="s">
        <v>5569</v>
      </c>
      <c r="C3258">
        <v>2</v>
      </c>
      <c r="D3258" t="s">
        <v>6967</v>
      </c>
      <c r="E3258">
        <v>99.15</v>
      </c>
      <c r="H3258">
        <v>0</v>
      </c>
    </row>
    <row r="3259" spans="1:10">
      <c r="A3259" s="7">
        <v>36347</v>
      </c>
      <c r="B3259" t="s">
        <v>5569</v>
      </c>
      <c r="C3259">
        <v>3</v>
      </c>
      <c r="D3259" t="s">
        <v>6967</v>
      </c>
      <c r="E3259">
        <v>495.75</v>
      </c>
      <c r="H3259">
        <v>0</v>
      </c>
    </row>
    <row r="3260" spans="1:10">
      <c r="A3260" s="7">
        <v>36354</v>
      </c>
      <c r="B3260" t="s">
        <v>5569</v>
      </c>
      <c r="C3260">
        <v>1</v>
      </c>
      <c r="D3260" t="s">
        <v>6967</v>
      </c>
      <c r="E3260">
        <v>477.9</v>
      </c>
      <c r="F3260">
        <v>137.95784682286109</v>
      </c>
      <c r="G3260">
        <v>79.650000000000006</v>
      </c>
      <c r="H3260">
        <v>0</v>
      </c>
      <c r="I3260">
        <v>0</v>
      </c>
      <c r="J3260">
        <v>0</v>
      </c>
    </row>
    <row r="3261" spans="1:10">
      <c r="A3261" s="7">
        <v>36354</v>
      </c>
      <c r="B3261" t="s">
        <v>5569</v>
      </c>
      <c r="C3261">
        <v>2</v>
      </c>
      <c r="D3261" t="s">
        <v>6967</v>
      </c>
      <c r="E3261">
        <v>238.95</v>
      </c>
      <c r="H3261">
        <v>0</v>
      </c>
    </row>
    <row r="3262" spans="1:10">
      <c r="A3262" s="7">
        <v>36354</v>
      </c>
      <c r="B3262" t="s">
        <v>5569</v>
      </c>
      <c r="C3262">
        <v>3</v>
      </c>
      <c r="D3262" t="s">
        <v>6967</v>
      </c>
      <c r="E3262">
        <v>238.95</v>
      </c>
      <c r="H3262">
        <v>0</v>
      </c>
    </row>
    <row r="3263" spans="1:10">
      <c r="A3263" s="7">
        <v>36361</v>
      </c>
      <c r="B3263" t="s">
        <v>5569</v>
      </c>
      <c r="C3263">
        <v>1</v>
      </c>
      <c r="D3263" t="s">
        <v>6967</v>
      </c>
      <c r="E3263">
        <v>318.60000000000002</v>
      </c>
      <c r="F3263">
        <v>165.80469685747752</v>
      </c>
      <c r="G3263">
        <v>95.727386363568954</v>
      </c>
      <c r="H3263">
        <v>0</v>
      </c>
      <c r="I3263">
        <v>0</v>
      </c>
      <c r="J3263">
        <v>0</v>
      </c>
    </row>
    <row r="3264" spans="1:10">
      <c r="A3264" s="7">
        <v>36361</v>
      </c>
      <c r="B3264" t="s">
        <v>5569</v>
      </c>
      <c r="C3264">
        <v>2</v>
      </c>
      <c r="D3264" t="s">
        <v>6967</v>
      </c>
      <c r="E3264">
        <v>557.54999999999995</v>
      </c>
      <c r="H3264">
        <v>0</v>
      </c>
    </row>
    <row r="3265" spans="1:10">
      <c r="A3265" s="7">
        <v>36361</v>
      </c>
      <c r="B3265" t="s">
        <v>5569</v>
      </c>
      <c r="C3265">
        <v>3</v>
      </c>
      <c r="D3265" t="s">
        <v>6967</v>
      </c>
      <c r="E3265">
        <v>238.95</v>
      </c>
      <c r="H3265">
        <v>0</v>
      </c>
    </row>
    <row r="3266" spans="1:10">
      <c r="A3266" s="7">
        <v>36368</v>
      </c>
      <c r="B3266" t="s">
        <v>5569</v>
      </c>
      <c r="C3266">
        <v>1</v>
      </c>
      <c r="D3266" t="s">
        <v>6967</v>
      </c>
      <c r="E3266">
        <v>0</v>
      </c>
      <c r="F3266">
        <v>249.52202808569825</v>
      </c>
      <c r="G3266">
        <v>144.06161008401926</v>
      </c>
      <c r="H3266">
        <v>0</v>
      </c>
      <c r="I3266">
        <v>0</v>
      </c>
      <c r="J3266">
        <v>0</v>
      </c>
    </row>
    <row r="3267" spans="1:10">
      <c r="A3267" s="7">
        <v>36368</v>
      </c>
      <c r="B3267" t="s">
        <v>5569</v>
      </c>
      <c r="C3267">
        <v>2</v>
      </c>
      <c r="D3267" t="s">
        <v>6967</v>
      </c>
      <c r="E3267">
        <v>198.3</v>
      </c>
      <c r="H3267">
        <v>0</v>
      </c>
    </row>
    <row r="3268" spans="1:10">
      <c r="A3268" s="7">
        <v>36368</v>
      </c>
      <c r="B3268" t="s">
        <v>5569</v>
      </c>
      <c r="C3268">
        <v>3</v>
      </c>
      <c r="D3268" t="s">
        <v>6967</v>
      </c>
      <c r="E3268">
        <v>495.75</v>
      </c>
      <c r="H3268">
        <v>0</v>
      </c>
    </row>
    <row r="3269" spans="1:10">
      <c r="A3269" s="7">
        <v>36375</v>
      </c>
      <c r="B3269" t="s">
        <v>5569</v>
      </c>
      <c r="C3269">
        <v>1</v>
      </c>
      <c r="D3269" t="s">
        <v>6967</v>
      </c>
      <c r="E3269">
        <v>198.3</v>
      </c>
      <c r="F3269">
        <v>109.89473372277671</v>
      </c>
      <c r="G3269">
        <v>63.44775409736738</v>
      </c>
      <c r="H3269">
        <v>0</v>
      </c>
      <c r="I3269">
        <v>0</v>
      </c>
      <c r="J3269">
        <v>0</v>
      </c>
    </row>
    <row r="3270" spans="1:10">
      <c r="A3270" s="7">
        <v>36375</v>
      </c>
      <c r="B3270" t="s">
        <v>5569</v>
      </c>
      <c r="C3270">
        <v>2</v>
      </c>
      <c r="D3270" t="s">
        <v>6967</v>
      </c>
      <c r="E3270">
        <v>99.15</v>
      </c>
      <c r="H3270">
        <v>0</v>
      </c>
    </row>
    <row r="3271" spans="1:10">
      <c r="A3271" s="7">
        <v>36375</v>
      </c>
      <c r="B3271" t="s">
        <v>5569</v>
      </c>
      <c r="C3271">
        <v>3</v>
      </c>
      <c r="D3271" t="s">
        <v>6967</v>
      </c>
      <c r="E3271">
        <v>318.60000000000002</v>
      </c>
      <c r="H3271">
        <v>0</v>
      </c>
    </row>
    <row r="3272" spans="1:10">
      <c r="A3272" s="7">
        <v>36382</v>
      </c>
      <c r="B3272" t="s">
        <v>5569</v>
      </c>
      <c r="C3272">
        <v>1</v>
      </c>
      <c r="D3272" t="s">
        <v>6967</v>
      </c>
      <c r="E3272">
        <v>238.95</v>
      </c>
      <c r="F3272">
        <v>45.985948940953712</v>
      </c>
      <c r="G3272">
        <v>26.55</v>
      </c>
      <c r="H3272">
        <v>0</v>
      </c>
      <c r="I3272">
        <v>0</v>
      </c>
      <c r="J3272">
        <v>0</v>
      </c>
    </row>
    <row r="3273" spans="1:10">
      <c r="A3273" s="7">
        <v>36382</v>
      </c>
      <c r="B3273" t="s">
        <v>5569</v>
      </c>
      <c r="C3273">
        <v>2</v>
      </c>
      <c r="D3273" t="s">
        <v>6967</v>
      </c>
      <c r="E3273">
        <v>159.30000000000001</v>
      </c>
      <c r="H3273">
        <v>0</v>
      </c>
    </row>
    <row r="3274" spans="1:10">
      <c r="A3274" s="7">
        <v>36382</v>
      </c>
      <c r="B3274" t="s">
        <v>5569</v>
      </c>
      <c r="C3274">
        <v>3</v>
      </c>
      <c r="D3274" t="s">
        <v>6967</v>
      </c>
      <c r="E3274">
        <v>159.30000000000001</v>
      </c>
      <c r="H3274">
        <v>0</v>
      </c>
    </row>
    <row r="3275" spans="1:10">
      <c r="A3275" s="7">
        <v>36389</v>
      </c>
      <c r="B3275" t="s">
        <v>5569</v>
      </c>
      <c r="C3275">
        <v>1</v>
      </c>
      <c r="D3275" t="s">
        <v>6967</v>
      </c>
      <c r="E3275">
        <v>79.650000000000006</v>
      </c>
      <c r="F3275">
        <v>79.650000000000006</v>
      </c>
      <c r="G3275">
        <v>45.985948940953705</v>
      </c>
      <c r="H3275">
        <v>0</v>
      </c>
      <c r="I3275">
        <v>0</v>
      </c>
      <c r="J3275">
        <v>0</v>
      </c>
    </row>
    <row r="3276" spans="1:10">
      <c r="A3276" s="7">
        <v>36389</v>
      </c>
      <c r="B3276" t="s">
        <v>5569</v>
      </c>
      <c r="C3276">
        <v>2</v>
      </c>
      <c r="D3276" t="s">
        <v>6967</v>
      </c>
      <c r="E3276">
        <v>238.95</v>
      </c>
      <c r="H3276">
        <v>0</v>
      </c>
    </row>
    <row r="3277" spans="1:10">
      <c r="A3277" s="7">
        <v>36389</v>
      </c>
      <c r="B3277" t="s">
        <v>5569</v>
      </c>
      <c r="C3277">
        <v>3</v>
      </c>
      <c r="D3277" t="s">
        <v>6967</v>
      </c>
      <c r="E3277">
        <v>159.30000000000001</v>
      </c>
      <c r="H3277">
        <v>0</v>
      </c>
    </row>
    <row r="3278" spans="1:10">
      <c r="A3278" s="7">
        <v>36307</v>
      </c>
      <c r="B3278" t="s">
        <v>5569</v>
      </c>
      <c r="C3278">
        <v>1</v>
      </c>
      <c r="D3278" t="s">
        <v>5287</v>
      </c>
      <c r="E3278">
        <v>79.650000000000006</v>
      </c>
      <c r="F3278">
        <v>121.66738470107754</v>
      </c>
      <c r="G3278">
        <v>70.24469730876487</v>
      </c>
      <c r="H3278">
        <v>0</v>
      </c>
      <c r="I3278">
        <v>0</v>
      </c>
      <c r="J3278">
        <v>0</v>
      </c>
    </row>
    <row r="3279" spans="1:10">
      <c r="A3279" s="7">
        <v>36307</v>
      </c>
      <c r="B3279" t="s">
        <v>5569</v>
      </c>
      <c r="C3279">
        <v>2</v>
      </c>
      <c r="D3279" t="s">
        <v>5287</v>
      </c>
      <c r="E3279">
        <v>318.60000000000002</v>
      </c>
      <c r="H3279">
        <v>0</v>
      </c>
    </row>
    <row r="3280" spans="1:10">
      <c r="A3280" s="7">
        <v>36307</v>
      </c>
      <c r="B3280" t="s">
        <v>5569</v>
      </c>
      <c r="C3280">
        <v>3</v>
      </c>
      <c r="D3280" t="s">
        <v>5287</v>
      </c>
      <c r="E3280">
        <v>159.30000000000001</v>
      </c>
      <c r="H3280">
        <v>0</v>
      </c>
    </row>
    <row r="3281" spans="1:10">
      <c r="A3281" s="7">
        <v>36312</v>
      </c>
      <c r="B3281" t="s">
        <v>5569</v>
      </c>
      <c r="C3281">
        <v>1</v>
      </c>
      <c r="D3281" t="s">
        <v>5287</v>
      </c>
      <c r="E3281">
        <v>79.650000000000006</v>
      </c>
      <c r="F3281">
        <v>45.985948940953683</v>
      </c>
      <c r="G3281">
        <v>26.55</v>
      </c>
      <c r="H3281">
        <v>0</v>
      </c>
      <c r="I3281">
        <v>0</v>
      </c>
      <c r="J3281">
        <v>0</v>
      </c>
    </row>
    <row r="3282" spans="1:10">
      <c r="A3282" s="7">
        <v>36312</v>
      </c>
      <c r="B3282" t="s">
        <v>5569</v>
      </c>
      <c r="C3282">
        <v>2</v>
      </c>
      <c r="D3282" t="s">
        <v>5287</v>
      </c>
      <c r="E3282">
        <v>0</v>
      </c>
      <c r="H3282">
        <v>0</v>
      </c>
    </row>
    <row r="3283" spans="1:10">
      <c r="A3283" s="7">
        <v>36312</v>
      </c>
      <c r="B3283" t="s">
        <v>5569</v>
      </c>
      <c r="C3283">
        <v>3</v>
      </c>
      <c r="D3283" t="s">
        <v>5287</v>
      </c>
      <c r="E3283">
        <v>79.650000000000006</v>
      </c>
      <c r="H3283">
        <v>0</v>
      </c>
    </row>
    <row r="3284" spans="1:10">
      <c r="A3284" s="7">
        <v>36319</v>
      </c>
      <c r="B3284" t="s">
        <v>5569</v>
      </c>
      <c r="C3284">
        <v>1</v>
      </c>
      <c r="D3284" t="s">
        <v>5287</v>
      </c>
      <c r="E3284">
        <v>398.25</v>
      </c>
      <c r="F3284">
        <v>452.90907200010901</v>
      </c>
      <c r="G3284">
        <v>261.48717463768656</v>
      </c>
      <c r="H3284">
        <v>0</v>
      </c>
      <c r="I3284">
        <v>0</v>
      </c>
      <c r="J3284">
        <v>0</v>
      </c>
    </row>
    <row r="3285" spans="1:10">
      <c r="A3285" s="7">
        <v>36319</v>
      </c>
      <c r="B3285" t="s">
        <v>5569</v>
      </c>
      <c r="C3285">
        <v>2</v>
      </c>
      <c r="D3285" t="s">
        <v>5287</v>
      </c>
      <c r="E3285">
        <v>1274.4000000000001</v>
      </c>
      <c r="H3285">
        <v>0</v>
      </c>
    </row>
    <row r="3286" spans="1:10">
      <c r="A3286" s="7">
        <v>36319</v>
      </c>
      <c r="B3286" t="s">
        <v>5569</v>
      </c>
      <c r="C3286">
        <v>3</v>
      </c>
      <c r="D3286" t="s">
        <v>5287</v>
      </c>
      <c r="E3286">
        <v>1035.45</v>
      </c>
      <c r="H3286">
        <v>0</v>
      </c>
    </row>
    <row r="3287" spans="1:10">
      <c r="A3287" s="7">
        <v>36326</v>
      </c>
      <c r="B3287" t="s">
        <v>5569</v>
      </c>
      <c r="C3287">
        <v>1</v>
      </c>
      <c r="D3287" t="s">
        <v>5287</v>
      </c>
      <c r="E3287">
        <v>198.3</v>
      </c>
      <c r="F3287">
        <v>99.15</v>
      </c>
      <c r="G3287">
        <v>57.244279190151396</v>
      </c>
      <c r="H3287">
        <v>0</v>
      </c>
      <c r="I3287">
        <v>0</v>
      </c>
      <c r="J3287">
        <v>0</v>
      </c>
    </row>
    <row r="3288" spans="1:10">
      <c r="A3288" s="7">
        <v>36326</v>
      </c>
      <c r="B3288" t="s">
        <v>5569</v>
      </c>
      <c r="C3288">
        <v>2</v>
      </c>
      <c r="D3288" t="s">
        <v>5287</v>
      </c>
      <c r="E3288">
        <v>0</v>
      </c>
      <c r="H3288">
        <v>0</v>
      </c>
    </row>
    <row r="3289" spans="1:10">
      <c r="A3289" s="7">
        <v>36326</v>
      </c>
      <c r="B3289" t="s">
        <v>5569</v>
      </c>
      <c r="C3289">
        <v>3</v>
      </c>
      <c r="D3289" t="s">
        <v>5287</v>
      </c>
      <c r="E3289">
        <v>99.15</v>
      </c>
      <c r="H3289">
        <v>0</v>
      </c>
    </row>
    <row r="3290" spans="1:10">
      <c r="A3290" s="7">
        <v>36333</v>
      </c>
      <c r="B3290" t="s">
        <v>5569</v>
      </c>
      <c r="C3290">
        <v>1</v>
      </c>
      <c r="D3290" t="s">
        <v>5287</v>
      </c>
      <c r="E3290">
        <v>238.95</v>
      </c>
      <c r="F3290">
        <v>79.650000000000006</v>
      </c>
      <c r="G3290">
        <v>45.985948940953691</v>
      </c>
      <c r="H3290">
        <v>0</v>
      </c>
      <c r="I3290">
        <v>0</v>
      </c>
      <c r="J3290">
        <v>0</v>
      </c>
    </row>
    <row r="3291" spans="1:10">
      <c r="A3291" s="7">
        <v>36333</v>
      </c>
      <c r="B3291" t="s">
        <v>5569</v>
      </c>
      <c r="C3291">
        <v>2</v>
      </c>
      <c r="D3291" t="s">
        <v>5287</v>
      </c>
      <c r="E3291">
        <v>398.25</v>
      </c>
      <c r="H3291">
        <v>0</v>
      </c>
    </row>
    <row r="3292" spans="1:10">
      <c r="A3292" s="7">
        <v>36333</v>
      </c>
      <c r="B3292" t="s">
        <v>5569</v>
      </c>
      <c r="C3292">
        <v>3</v>
      </c>
      <c r="D3292" t="s">
        <v>5287</v>
      </c>
      <c r="E3292">
        <v>318.60000000000002</v>
      </c>
      <c r="H3292">
        <v>0</v>
      </c>
    </row>
    <row r="3293" spans="1:10">
      <c r="A3293" s="7">
        <v>36340</v>
      </c>
      <c r="B3293" t="s">
        <v>5569</v>
      </c>
      <c r="C3293">
        <v>1</v>
      </c>
      <c r="D3293" t="s">
        <v>5287</v>
      </c>
      <c r="E3293">
        <v>398.25</v>
      </c>
      <c r="F3293">
        <v>165.80469685747747</v>
      </c>
      <c r="G3293">
        <v>95.727386363568911</v>
      </c>
      <c r="H3293">
        <v>0</v>
      </c>
      <c r="I3293">
        <v>0</v>
      </c>
      <c r="J3293">
        <v>0</v>
      </c>
    </row>
    <row r="3294" spans="1:10">
      <c r="A3294" s="7">
        <v>36340</v>
      </c>
      <c r="B3294" t="s">
        <v>5569</v>
      </c>
      <c r="C3294">
        <v>2</v>
      </c>
      <c r="D3294" t="s">
        <v>5287</v>
      </c>
      <c r="E3294">
        <v>637.20000000000005</v>
      </c>
      <c r="H3294">
        <v>0</v>
      </c>
    </row>
    <row r="3295" spans="1:10">
      <c r="A3295" s="7">
        <v>36340</v>
      </c>
      <c r="B3295" t="s">
        <v>5569</v>
      </c>
      <c r="C3295">
        <v>3</v>
      </c>
      <c r="D3295" t="s">
        <v>5287</v>
      </c>
      <c r="E3295">
        <v>716.85</v>
      </c>
      <c r="H3295">
        <v>0</v>
      </c>
    </row>
    <row r="3296" spans="1:10">
      <c r="A3296" s="7">
        <v>36347</v>
      </c>
      <c r="B3296" t="s">
        <v>5569</v>
      </c>
      <c r="C3296">
        <v>1</v>
      </c>
      <c r="D3296" t="s">
        <v>5287</v>
      </c>
      <c r="E3296">
        <v>2082.15</v>
      </c>
      <c r="F3296">
        <v>801.41990866211961</v>
      </c>
      <c r="G3296">
        <v>462.7</v>
      </c>
      <c r="H3296">
        <v>0</v>
      </c>
      <c r="I3296">
        <v>0</v>
      </c>
      <c r="J3296">
        <v>0</v>
      </c>
    </row>
    <row r="3297" spans="1:10">
      <c r="A3297" s="7">
        <v>36347</v>
      </c>
      <c r="B3297" t="s">
        <v>5569</v>
      </c>
      <c r="C3297">
        <v>2</v>
      </c>
      <c r="D3297" t="s">
        <v>5287</v>
      </c>
      <c r="E3297">
        <v>694.05</v>
      </c>
      <c r="H3297">
        <v>0</v>
      </c>
    </row>
    <row r="3298" spans="1:10">
      <c r="A3298" s="7">
        <v>36347</v>
      </c>
      <c r="B3298" t="s">
        <v>5569</v>
      </c>
      <c r="C3298">
        <v>3</v>
      </c>
      <c r="D3298" t="s">
        <v>5287</v>
      </c>
      <c r="E3298">
        <v>694.05</v>
      </c>
      <c r="H3298">
        <v>0</v>
      </c>
    </row>
    <row r="3299" spans="1:10">
      <c r="A3299" s="7">
        <v>36354</v>
      </c>
      <c r="B3299" t="s">
        <v>5569</v>
      </c>
      <c r="C3299">
        <v>1</v>
      </c>
      <c r="D3299" t="s">
        <v>5287</v>
      </c>
      <c r="E3299">
        <v>159.30000000000001</v>
      </c>
      <c r="F3299">
        <v>45.985948940953683</v>
      </c>
      <c r="G3299">
        <v>26.55</v>
      </c>
      <c r="H3299">
        <v>0</v>
      </c>
      <c r="I3299">
        <v>0</v>
      </c>
      <c r="J3299">
        <v>0</v>
      </c>
    </row>
    <row r="3300" spans="1:10">
      <c r="A3300" s="7">
        <v>36354</v>
      </c>
      <c r="B3300" t="s">
        <v>5569</v>
      </c>
      <c r="C3300">
        <v>2</v>
      </c>
      <c r="D3300" t="s">
        <v>5287</v>
      </c>
      <c r="E3300">
        <v>79.650000000000006</v>
      </c>
      <c r="H3300">
        <v>0</v>
      </c>
    </row>
    <row r="3301" spans="1:10">
      <c r="A3301" s="7">
        <v>36354</v>
      </c>
      <c r="B3301" t="s">
        <v>5569</v>
      </c>
      <c r="C3301">
        <v>3</v>
      </c>
      <c r="D3301" t="s">
        <v>5287</v>
      </c>
      <c r="E3301">
        <v>79.650000000000006</v>
      </c>
      <c r="H3301">
        <v>0</v>
      </c>
    </row>
    <row r="3302" spans="1:10">
      <c r="A3302" s="7">
        <v>36361</v>
      </c>
      <c r="B3302" t="s">
        <v>5569</v>
      </c>
      <c r="C3302">
        <v>1</v>
      </c>
      <c r="D3302" t="s">
        <v>5287</v>
      </c>
      <c r="E3302">
        <v>477.9</v>
      </c>
      <c r="F3302">
        <v>165.8046968574775</v>
      </c>
      <c r="G3302">
        <v>95.727386363568939</v>
      </c>
      <c r="H3302">
        <v>0</v>
      </c>
      <c r="I3302">
        <v>0</v>
      </c>
      <c r="J3302">
        <v>0</v>
      </c>
    </row>
    <row r="3303" spans="1:10">
      <c r="A3303" s="7">
        <v>36361</v>
      </c>
      <c r="B3303" t="s">
        <v>5569</v>
      </c>
      <c r="C3303">
        <v>2</v>
      </c>
      <c r="D3303" t="s">
        <v>5287</v>
      </c>
      <c r="E3303">
        <v>159.30000000000001</v>
      </c>
      <c r="H3303">
        <v>0</v>
      </c>
    </row>
    <row r="3304" spans="1:10">
      <c r="A3304" s="7">
        <v>36361</v>
      </c>
      <c r="B3304" t="s">
        <v>5569</v>
      </c>
      <c r="C3304">
        <v>3</v>
      </c>
      <c r="D3304" t="s">
        <v>5287</v>
      </c>
      <c r="E3304">
        <v>238.95</v>
      </c>
      <c r="H3304">
        <v>0</v>
      </c>
    </row>
    <row r="3305" spans="1:10">
      <c r="A3305" s="7">
        <v>36368</v>
      </c>
      <c r="B3305" t="s">
        <v>5569</v>
      </c>
      <c r="C3305">
        <v>1</v>
      </c>
      <c r="D3305" t="s">
        <v>5287</v>
      </c>
      <c r="E3305">
        <v>198.3</v>
      </c>
      <c r="F3305">
        <v>99.15</v>
      </c>
      <c r="G3305">
        <v>57.244279190151396</v>
      </c>
      <c r="H3305">
        <v>0</v>
      </c>
      <c r="I3305">
        <v>0</v>
      </c>
      <c r="J3305">
        <v>0</v>
      </c>
    </row>
    <row r="3306" spans="1:10">
      <c r="A3306" s="7">
        <v>36368</v>
      </c>
      <c r="B3306" t="s">
        <v>5569</v>
      </c>
      <c r="C3306">
        <v>2</v>
      </c>
      <c r="D3306" t="s">
        <v>5287</v>
      </c>
      <c r="E3306">
        <v>0</v>
      </c>
      <c r="H3306">
        <v>0</v>
      </c>
    </row>
    <row r="3307" spans="1:10">
      <c r="A3307" s="7">
        <v>36368</v>
      </c>
      <c r="B3307" t="s">
        <v>5569</v>
      </c>
      <c r="C3307">
        <v>3</v>
      </c>
      <c r="D3307" t="s">
        <v>5287</v>
      </c>
      <c r="E3307">
        <v>99.15</v>
      </c>
      <c r="H3307">
        <v>0</v>
      </c>
    </row>
    <row r="3308" spans="1:10">
      <c r="A3308" s="7">
        <v>36375</v>
      </c>
      <c r="B3308" t="s">
        <v>5569</v>
      </c>
      <c r="C3308">
        <v>1</v>
      </c>
      <c r="D3308" t="s">
        <v>5287</v>
      </c>
      <c r="E3308">
        <v>495.75</v>
      </c>
      <c r="F3308">
        <v>234.80879455420742</v>
      </c>
      <c r="G3308">
        <v>135.56692074396321</v>
      </c>
      <c r="H3308">
        <v>0</v>
      </c>
      <c r="I3308">
        <v>0</v>
      </c>
      <c r="J3308">
        <v>0</v>
      </c>
    </row>
    <row r="3309" spans="1:10">
      <c r="A3309" s="7">
        <v>36375</v>
      </c>
      <c r="B3309" t="s">
        <v>5569</v>
      </c>
      <c r="C3309">
        <v>2</v>
      </c>
      <c r="D3309" t="s">
        <v>5287</v>
      </c>
      <c r="E3309">
        <v>99.15</v>
      </c>
      <c r="H3309">
        <v>0</v>
      </c>
    </row>
    <row r="3310" spans="1:10">
      <c r="A3310" s="7">
        <v>36375</v>
      </c>
      <c r="B3310" t="s">
        <v>5569</v>
      </c>
      <c r="C3310">
        <v>3</v>
      </c>
      <c r="D3310" t="s">
        <v>5287</v>
      </c>
      <c r="E3310">
        <v>79.650000000000006</v>
      </c>
      <c r="H3310">
        <v>0</v>
      </c>
    </row>
    <row r="3311" spans="1:10">
      <c r="A3311" s="7">
        <v>36382</v>
      </c>
      <c r="B3311" t="s">
        <v>5569</v>
      </c>
      <c r="C3311">
        <v>1</v>
      </c>
      <c r="D3311" t="s">
        <v>5287</v>
      </c>
      <c r="E3311">
        <v>159.30000000000001</v>
      </c>
      <c r="F3311">
        <v>91.971897881907367</v>
      </c>
      <c r="G3311">
        <v>53.1</v>
      </c>
      <c r="H3311">
        <v>0</v>
      </c>
      <c r="I3311">
        <v>0</v>
      </c>
      <c r="J3311">
        <v>0</v>
      </c>
    </row>
    <row r="3312" spans="1:10">
      <c r="A3312" s="7">
        <v>36382</v>
      </c>
      <c r="B3312" t="s">
        <v>5569</v>
      </c>
      <c r="C3312">
        <v>2</v>
      </c>
      <c r="D3312" t="s">
        <v>5287</v>
      </c>
      <c r="E3312">
        <v>159.30000000000001</v>
      </c>
      <c r="H3312">
        <v>0</v>
      </c>
    </row>
    <row r="3313" spans="1:10">
      <c r="A3313" s="7">
        <v>36382</v>
      </c>
      <c r="B3313" t="s">
        <v>5569</v>
      </c>
      <c r="C3313">
        <v>3</v>
      </c>
      <c r="D3313" t="s">
        <v>5287</v>
      </c>
      <c r="E3313">
        <v>318.60000000000002</v>
      </c>
      <c r="H3313">
        <v>0</v>
      </c>
    </row>
    <row r="3314" spans="1:10">
      <c r="A3314" s="7">
        <v>36389</v>
      </c>
      <c r="B3314" t="s">
        <v>5569</v>
      </c>
      <c r="C3314">
        <v>1</v>
      </c>
      <c r="D3314" t="s">
        <v>5287</v>
      </c>
      <c r="E3314">
        <v>159.30000000000001</v>
      </c>
      <c r="F3314">
        <v>91.971897881907367</v>
      </c>
      <c r="G3314">
        <v>53.1</v>
      </c>
      <c r="H3314">
        <v>0</v>
      </c>
      <c r="I3314">
        <v>0</v>
      </c>
      <c r="J3314">
        <v>0</v>
      </c>
    </row>
    <row r="3315" spans="1:10">
      <c r="A3315" s="7">
        <v>36389</v>
      </c>
      <c r="B3315" t="s">
        <v>5569</v>
      </c>
      <c r="C3315">
        <v>2</v>
      </c>
      <c r="D3315" t="s">
        <v>5287</v>
      </c>
      <c r="E3315">
        <v>0</v>
      </c>
      <c r="H3315">
        <v>0</v>
      </c>
    </row>
    <row r="3316" spans="1:10">
      <c r="A3316" s="7">
        <v>36389</v>
      </c>
      <c r="B3316" t="s">
        <v>5569</v>
      </c>
      <c r="C3316">
        <v>3</v>
      </c>
      <c r="D3316" t="s">
        <v>5287</v>
      </c>
      <c r="E3316">
        <v>159.30000000000001</v>
      </c>
      <c r="H3316">
        <v>0</v>
      </c>
    </row>
    <row r="3317" spans="1:10">
      <c r="A3317" s="7">
        <v>36307</v>
      </c>
      <c r="B3317" t="s">
        <v>5569</v>
      </c>
      <c r="C3317">
        <v>1</v>
      </c>
      <c r="D3317" t="s">
        <v>4468</v>
      </c>
      <c r="E3317">
        <v>79.650000000000006</v>
      </c>
      <c r="F3317">
        <v>137.95784682286106</v>
      </c>
      <c r="G3317">
        <v>79.650000000000006</v>
      </c>
      <c r="H3317">
        <v>0</v>
      </c>
      <c r="I3317">
        <v>0</v>
      </c>
      <c r="J3317">
        <v>0</v>
      </c>
    </row>
    <row r="3318" spans="1:10">
      <c r="A3318" s="7">
        <v>36307</v>
      </c>
      <c r="B3318" t="s">
        <v>5569</v>
      </c>
      <c r="C3318">
        <v>2</v>
      </c>
      <c r="D3318" t="s">
        <v>4468</v>
      </c>
      <c r="E3318">
        <v>79.650000000000006</v>
      </c>
      <c r="H3318">
        <v>0</v>
      </c>
    </row>
    <row r="3319" spans="1:10">
      <c r="A3319" s="7">
        <v>36307</v>
      </c>
      <c r="B3319" t="s">
        <v>5569</v>
      </c>
      <c r="C3319">
        <v>3</v>
      </c>
      <c r="D3319" t="s">
        <v>4468</v>
      </c>
      <c r="E3319">
        <v>318.60000000000002</v>
      </c>
      <c r="H3319">
        <v>0</v>
      </c>
    </row>
    <row r="3320" spans="1:10">
      <c r="A3320" s="7">
        <v>36312</v>
      </c>
      <c r="B3320" t="s">
        <v>5569</v>
      </c>
      <c r="C3320">
        <v>1</v>
      </c>
      <c r="D3320" t="s">
        <v>4468</v>
      </c>
      <c r="E3320">
        <v>159.30000000000001</v>
      </c>
      <c r="F3320">
        <v>91.971897881907367</v>
      </c>
      <c r="G3320">
        <v>53.1</v>
      </c>
      <c r="H3320">
        <v>0</v>
      </c>
      <c r="I3320">
        <v>0</v>
      </c>
      <c r="J3320">
        <v>0</v>
      </c>
    </row>
    <row r="3321" spans="1:10">
      <c r="A3321" s="7">
        <v>36312</v>
      </c>
      <c r="B3321" t="s">
        <v>5569</v>
      </c>
      <c r="C3321">
        <v>2</v>
      </c>
      <c r="D3321" t="s">
        <v>4468</v>
      </c>
      <c r="E3321">
        <v>0</v>
      </c>
      <c r="H3321">
        <v>0</v>
      </c>
    </row>
    <row r="3322" spans="1:10">
      <c r="A3322" s="7">
        <v>36312</v>
      </c>
      <c r="B3322" t="s">
        <v>5569</v>
      </c>
      <c r="C3322">
        <v>3</v>
      </c>
      <c r="D3322" t="s">
        <v>4468</v>
      </c>
      <c r="E3322">
        <v>0</v>
      </c>
      <c r="H3322">
        <v>0</v>
      </c>
    </row>
    <row r="3323" spans="1:10">
      <c r="A3323" s="7">
        <v>36319</v>
      </c>
      <c r="B3323" t="s">
        <v>5569</v>
      </c>
      <c r="C3323">
        <v>1</v>
      </c>
      <c r="D3323" t="s">
        <v>4468</v>
      </c>
      <c r="E3323">
        <v>318.60000000000002</v>
      </c>
      <c r="F3323">
        <v>45.985948940953662</v>
      </c>
      <c r="G3323">
        <v>26.55</v>
      </c>
      <c r="H3323">
        <v>0</v>
      </c>
      <c r="I3323">
        <v>0</v>
      </c>
      <c r="J3323">
        <v>0</v>
      </c>
    </row>
    <row r="3324" spans="1:10">
      <c r="A3324" s="7">
        <v>36319</v>
      </c>
      <c r="B3324" t="s">
        <v>5569</v>
      </c>
      <c r="C3324">
        <v>2</v>
      </c>
      <c r="D3324" t="s">
        <v>4468</v>
      </c>
      <c r="E3324">
        <v>238.95</v>
      </c>
      <c r="H3324">
        <v>0</v>
      </c>
    </row>
    <row r="3325" spans="1:10">
      <c r="A3325" s="7">
        <v>36319</v>
      </c>
      <c r="B3325" t="s">
        <v>5569</v>
      </c>
      <c r="C3325">
        <v>3</v>
      </c>
      <c r="D3325" t="s">
        <v>4468</v>
      </c>
      <c r="E3325">
        <v>318.60000000000002</v>
      </c>
      <c r="H3325">
        <v>0</v>
      </c>
    </row>
    <row r="3326" spans="1:10">
      <c r="A3326" s="7">
        <v>36326</v>
      </c>
      <c r="B3326" t="s">
        <v>5569</v>
      </c>
      <c r="C3326">
        <v>1</v>
      </c>
      <c r="D3326" t="s">
        <v>4468</v>
      </c>
      <c r="E3326">
        <v>198.3</v>
      </c>
      <c r="F3326">
        <v>57.244279190151396</v>
      </c>
      <c r="G3326">
        <v>33.049999999999997</v>
      </c>
      <c r="H3326">
        <v>0</v>
      </c>
      <c r="I3326">
        <v>0</v>
      </c>
      <c r="J3326">
        <v>0</v>
      </c>
    </row>
    <row r="3327" spans="1:10">
      <c r="A3327" s="7">
        <v>36326</v>
      </c>
      <c r="B3327" t="s">
        <v>5569</v>
      </c>
      <c r="C3327">
        <v>2</v>
      </c>
      <c r="D3327" t="s">
        <v>4468</v>
      </c>
      <c r="E3327">
        <v>297.45</v>
      </c>
      <c r="H3327">
        <v>0</v>
      </c>
    </row>
    <row r="3328" spans="1:10">
      <c r="A3328" s="7">
        <v>36326</v>
      </c>
      <c r="B3328" t="s">
        <v>5569</v>
      </c>
      <c r="C3328">
        <v>3</v>
      </c>
      <c r="D3328" t="s">
        <v>4468</v>
      </c>
      <c r="E3328">
        <v>198.3</v>
      </c>
      <c r="H3328">
        <v>0</v>
      </c>
    </row>
    <row r="3329" spans="1:10">
      <c r="A3329" s="7">
        <v>36333</v>
      </c>
      <c r="B3329" t="s">
        <v>5569</v>
      </c>
      <c r="C3329">
        <v>1</v>
      </c>
      <c r="D3329" t="s">
        <v>4468</v>
      </c>
      <c r="E3329">
        <v>238.95</v>
      </c>
      <c r="F3329">
        <v>200.44810425643843</v>
      </c>
      <c r="G3329">
        <v>115.7287669510049</v>
      </c>
      <c r="H3329">
        <v>0</v>
      </c>
      <c r="I3329">
        <v>0</v>
      </c>
      <c r="J3329">
        <v>0</v>
      </c>
    </row>
    <row r="3330" spans="1:10">
      <c r="A3330" s="7">
        <v>36333</v>
      </c>
      <c r="B3330" t="s">
        <v>5569</v>
      </c>
      <c r="C3330">
        <v>2</v>
      </c>
      <c r="D3330" t="s">
        <v>4468</v>
      </c>
      <c r="E3330">
        <v>79.650000000000006</v>
      </c>
      <c r="H3330">
        <v>0</v>
      </c>
    </row>
    <row r="3331" spans="1:10">
      <c r="A3331" s="7">
        <v>36333</v>
      </c>
      <c r="B3331" t="s">
        <v>5569</v>
      </c>
      <c r="C3331">
        <v>3</v>
      </c>
      <c r="D3331" t="s">
        <v>4468</v>
      </c>
      <c r="E3331">
        <v>477.9</v>
      </c>
      <c r="H3331">
        <v>0</v>
      </c>
    </row>
    <row r="3332" spans="1:10">
      <c r="A3332" s="7">
        <v>36340</v>
      </c>
      <c r="B3332" t="s">
        <v>5569</v>
      </c>
      <c r="C3332">
        <v>1</v>
      </c>
      <c r="D3332" t="s">
        <v>4468</v>
      </c>
      <c r="E3332">
        <v>318.60000000000002</v>
      </c>
      <c r="F3332">
        <v>183.94379576381473</v>
      </c>
      <c r="G3332">
        <v>106.2</v>
      </c>
      <c r="H3332">
        <v>0</v>
      </c>
      <c r="I3332">
        <v>0</v>
      </c>
      <c r="J3332">
        <v>0</v>
      </c>
    </row>
    <row r="3333" spans="1:10">
      <c r="A3333" s="7">
        <v>36340</v>
      </c>
      <c r="B3333" t="s">
        <v>5569</v>
      </c>
      <c r="C3333">
        <v>2</v>
      </c>
      <c r="D3333" t="s">
        <v>4468</v>
      </c>
      <c r="E3333">
        <v>318.60000000000002</v>
      </c>
      <c r="H3333">
        <v>0</v>
      </c>
    </row>
    <row r="3334" spans="1:10">
      <c r="A3334" s="7">
        <v>36340</v>
      </c>
      <c r="B3334" t="s">
        <v>5569</v>
      </c>
      <c r="C3334">
        <v>3</v>
      </c>
      <c r="D3334" t="s">
        <v>4468</v>
      </c>
      <c r="E3334">
        <v>637.20000000000005</v>
      </c>
      <c r="H3334">
        <v>0</v>
      </c>
    </row>
    <row r="3335" spans="1:10">
      <c r="A3335" s="7">
        <v>36347</v>
      </c>
      <c r="B3335" t="s">
        <v>5569</v>
      </c>
      <c r="C3335">
        <v>1</v>
      </c>
      <c r="D3335" t="s">
        <v>4468</v>
      </c>
      <c r="E3335">
        <v>594.9</v>
      </c>
      <c r="F3335">
        <v>57.244279190151381</v>
      </c>
      <c r="G3335">
        <v>33.049999999999997</v>
      </c>
      <c r="H3335">
        <v>0</v>
      </c>
      <c r="I3335">
        <v>0</v>
      </c>
      <c r="J3335">
        <v>0</v>
      </c>
    </row>
    <row r="3336" spans="1:10">
      <c r="A3336" s="7">
        <v>36347</v>
      </c>
      <c r="B3336" t="s">
        <v>5569</v>
      </c>
      <c r="C3336">
        <v>2</v>
      </c>
      <c r="D3336" t="s">
        <v>4468</v>
      </c>
      <c r="E3336">
        <v>594.9</v>
      </c>
      <c r="H3336">
        <v>0</v>
      </c>
    </row>
    <row r="3337" spans="1:10">
      <c r="A3337" s="7">
        <v>36347</v>
      </c>
      <c r="B3337" t="s">
        <v>5569</v>
      </c>
      <c r="C3337">
        <v>3</v>
      </c>
      <c r="D3337" t="s">
        <v>4468</v>
      </c>
      <c r="E3337">
        <v>495.75</v>
      </c>
      <c r="H3337">
        <v>0</v>
      </c>
    </row>
    <row r="3338" spans="1:10">
      <c r="A3338" s="7">
        <v>36354</v>
      </c>
      <c r="B3338" t="s">
        <v>5569</v>
      </c>
      <c r="C3338">
        <v>1</v>
      </c>
      <c r="D3338" t="s">
        <v>4468</v>
      </c>
      <c r="E3338">
        <v>477.9</v>
      </c>
      <c r="F3338">
        <v>79.649999999999949</v>
      </c>
      <c r="G3338">
        <v>45.985948940953662</v>
      </c>
      <c r="H3338">
        <v>0</v>
      </c>
      <c r="I3338">
        <v>0</v>
      </c>
      <c r="J3338">
        <v>0</v>
      </c>
    </row>
    <row r="3339" spans="1:10">
      <c r="A3339" s="7">
        <v>36354</v>
      </c>
      <c r="B3339" t="s">
        <v>5569</v>
      </c>
      <c r="C3339">
        <v>2</v>
      </c>
      <c r="D3339" t="s">
        <v>4468</v>
      </c>
      <c r="E3339">
        <v>637.20000000000005</v>
      </c>
      <c r="H3339">
        <v>0</v>
      </c>
    </row>
    <row r="3340" spans="1:10">
      <c r="A3340" s="7">
        <v>36354</v>
      </c>
      <c r="B3340" t="s">
        <v>5569</v>
      </c>
      <c r="C3340">
        <v>3</v>
      </c>
      <c r="D3340" t="s">
        <v>4468</v>
      </c>
      <c r="E3340">
        <v>557.54999999999995</v>
      </c>
      <c r="H3340">
        <v>0</v>
      </c>
    </row>
    <row r="3341" spans="1:10">
      <c r="A3341" s="7">
        <v>36361</v>
      </c>
      <c r="B3341" t="s">
        <v>5569</v>
      </c>
      <c r="C3341">
        <v>1</v>
      </c>
      <c r="D3341" t="s">
        <v>4468</v>
      </c>
      <c r="E3341">
        <v>1433.7</v>
      </c>
      <c r="F3341">
        <v>484.49203553825322</v>
      </c>
      <c r="G3341">
        <v>279.72160713824024</v>
      </c>
      <c r="H3341">
        <v>0</v>
      </c>
      <c r="I3341">
        <v>0</v>
      </c>
      <c r="J3341">
        <v>0</v>
      </c>
    </row>
    <row r="3342" spans="1:10">
      <c r="A3342" s="7">
        <v>36361</v>
      </c>
      <c r="B3342" t="s">
        <v>5569</v>
      </c>
      <c r="C3342">
        <v>2</v>
      </c>
      <c r="D3342" t="s">
        <v>4468</v>
      </c>
      <c r="E3342">
        <v>637.20000000000005</v>
      </c>
      <c r="H3342">
        <v>0</v>
      </c>
    </row>
    <row r="3343" spans="1:10">
      <c r="A3343" s="7">
        <v>36361</v>
      </c>
      <c r="B3343" t="s">
        <v>5569</v>
      </c>
      <c r="C3343">
        <v>3</v>
      </c>
      <c r="D3343" t="s">
        <v>4468</v>
      </c>
      <c r="E3343">
        <v>557.54999999999995</v>
      </c>
      <c r="H3343">
        <v>0</v>
      </c>
    </row>
    <row r="3344" spans="1:10">
      <c r="A3344" s="7">
        <v>36368</v>
      </c>
      <c r="B3344" t="s">
        <v>5569</v>
      </c>
      <c r="C3344">
        <v>1</v>
      </c>
      <c r="D3344" t="s">
        <v>4468</v>
      </c>
      <c r="E3344">
        <v>0</v>
      </c>
      <c r="F3344">
        <v>57.244279190151389</v>
      </c>
      <c r="G3344">
        <v>33.049999999999997</v>
      </c>
      <c r="H3344">
        <v>0</v>
      </c>
      <c r="I3344">
        <v>0</v>
      </c>
      <c r="J3344">
        <v>0</v>
      </c>
    </row>
    <row r="3345" spans="1:10">
      <c r="A3345" s="7">
        <v>36368</v>
      </c>
      <c r="B3345" t="s">
        <v>5569</v>
      </c>
      <c r="C3345">
        <v>2</v>
      </c>
      <c r="D3345" t="s">
        <v>4468</v>
      </c>
      <c r="E3345">
        <v>99.15</v>
      </c>
      <c r="H3345">
        <v>0</v>
      </c>
    </row>
    <row r="3346" spans="1:10">
      <c r="A3346" s="7">
        <v>36368</v>
      </c>
      <c r="B3346" t="s">
        <v>5569</v>
      </c>
      <c r="C3346">
        <v>3</v>
      </c>
      <c r="D3346" t="s">
        <v>4468</v>
      </c>
      <c r="E3346">
        <v>99.15</v>
      </c>
      <c r="H3346">
        <v>0</v>
      </c>
    </row>
    <row r="3347" spans="1:10">
      <c r="A3347" s="7">
        <v>36375</v>
      </c>
      <c r="B3347" t="s">
        <v>5569</v>
      </c>
      <c r="C3347">
        <v>1</v>
      </c>
      <c r="D3347" t="s">
        <v>4468</v>
      </c>
      <c r="E3347">
        <v>1487.25</v>
      </c>
      <c r="F3347">
        <v>467.98622575883576</v>
      </c>
      <c r="G3347">
        <v>270.19197341890083</v>
      </c>
      <c r="H3347">
        <v>0</v>
      </c>
      <c r="I3347">
        <v>0</v>
      </c>
      <c r="J3347">
        <v>0</v>
      </c>
    </row>
    <row r="3348" spans="1:10">
      <c r="A3348" s="7">
        <v>36375</v>
      </c>
      <c r="B3348" t="s">
        <v>5569</v>
      </c>
      <c r="C3348">
        <v>2</v>
      </c>
      <c r="D3348" t="s">
        <v>4468</v>
      </c>
      <c r="E3348">
        <v>594.9</v>
      </c>
      <c r="H3348">
        <v>0</v>
      </c>
    </row>
    <row r="3349" spans="1:10">
      <c r="A3349" s="7">
        <v>36375</v>
      </c>
      <c r="B3349" t="s">
        <v>5569</v>
      </c>
      <c r="C3349">
        <v>3</v>
      </c>
      <c r="D3349" t="s">
        <v>4468</v>
      </c>
      <c r="E3349">
        <v>796.5</v>
      </c>
      <c r="H3349">
        <v>0</v>
      </c>
    </row>
    <row r="3350" spans="1:10">
      <c r="A3350" s="7">
        <v>36382</v>
      </c>
      <c r="B3350" t="s">
        <v>5569</v>
      </c>
      <c r="C3350">
        <v>1</v>
      </c>
      <c r="D3350" t="s">
        <v>4468</v>
      </c>
      <c r="E3350">
        <v>477.9</v>
      </c>
      <c r="F3350">
        <v>421.46818385258894</v>
      </c>
      <c r="G3350">
        <v>243.33476940215493</v>
      </c>
      <c r="H3350">
        <v>0</v>
      </c>
      <c r="I3350">
        <v>0</v>
      </c>
      <c r="J3350">
        <v>0</v>
      </c>
    </row>
    <row r="3351" spans="1:10">
      <c r="A3351" s="7">
        <v>36382</v>
      </c>
      <c r="B3351" t="s">
        <v>5569</v>
      </c>
      <c r="C3351">
        <v>2</v>
      </c>
      <c r="D3351" t="s">
        <v>4468</v>
      </c>
      <c r="E3351">
        <v>637.20000000000005</v>
      </c>
      <c r="H3351">
        <v>0</v>
      </c>
    </row>
    <row r="3352" spans="1:10">
      <c r="A3352" s="7">
        <v>36382</v>
      </c>
      <c r="B3352" t="s">
        <v>5569</v>
      </c>
      <c r="C3352">
        <v>3</v>
      </c>
      <c r="D3352" t="s">
        <v>4468</v>
      </c>
      <c r="E3352">
        <v>1274.4000000000001</v>
      </c>
      <c r="H3352">
        <v>0</v>
      </c>
    </row>
    <row r="3353" spans="1:10">
      <c r="A3353" s="7">
        <v>36389</v>
      </c>
      <c r="B3353" t="s">
        <v>5569</v>
      </c>
      <c r="C3353">
        <v>1</v>
      </c>
      <c r="D3353" t="s">
        <v>4468</v>
      </c>
      <c r="E3353">
        <v>79.650000000000006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7">
        <v>36389</v>
      </c>
      <c r="B3354" t="s">
        <v>5569</v>
      </c>
      <c r="C3354">
        <v>2</v>
      </c>
      <c r="D3354" t="s">
        <v>4468</v>
      </c>
      <c r="E3354">
        <v>79.650000000000006</v>
      </c>
      <c r="H3354">
        <v>0</v>
      </c>
    </row>
    <row r="3355" spans="1:10">
      <c r="A3355" s="7">
        <v>36389</v>
      </c>
      <c r="B3355" t="s">
        <v>5569</v>
      </c>
      <c r="C3355">
        <v>3</v>
      </c>
      <c r="D3355" t="s">
        <v>4468</v>
      </c>
      <c r="E3355">
        <v>79.650000000000006</v>
      </c>
      <c r="H3355">
        <v>0</v>
      </c>
    </row>
    <row r="3356" spans="1:10">
      <c r="A3356" s="7">
        <v>36307</v>
      </c>
      <c r="B3356" t="s">
        <v>5569</v>
      </c>
      <c r="C3356">
        <v>1</v>
      </c>
      <c r="D3356" t="s">
        <v>5423</v>
      </c>
      <c r="E3356">
        <v>0</v>
      </c>
      <c r="F3356">
        <v>45.985948940953683</v>
      </c>
      <c r="G3356">
        <v>26.55</v>
      </c>
      <c r="H3356">
        <v>0</v>
      </c>
      <c r="I3356">
        <v>4856346.1379094142</v>
      </c>
      <c r="J3356">
        <v>2803812.75</v>
      </c>
    </row>
    <row r="3357" spans="1:10">
      <c r="A3357" s="7">
        <v>36307</v>
      </c>
      <c r="B3357" t="s">
        <v>5569</v>
      </c>
      <c r="C3357">
        <v>2</v>
      </c>
      <c r="D3357" t="s">
        <v>5423</v>
      </c>
      <c r="E3357">
        <v>79.650000000000006</v>
      </c>
      <c r="H3357">
        <v>8411438.25</v>
      </c>
    </row>
    <row r="3358" spans="1:10">
      <c r="A3358" s="7">
        <v>36307</v>
      </c>
      <c r="B3358" t="s">
        <v>5569</v>
      </c>
      <c r="C3358">
        <v>3</v>
      </c>
      <c r="D3358" t="s">
        <v>5423</v>
      </c>
      <c r="E3358">
        <v>79.650000000000006</v>
      </c>
      <c r="H3358">
        <v>8411438.25</v>
      </c>
    </row>
    <row r="3359" spans="1:10">
      <c r="A3359" s="7">
        <v>36312</v>
      </c>
      <c r="B3359" t="s">
        <v>5569</v>
      </c>
      <c r="C3359">
        <v>1</v>
      </c>
      <c r="D3359" t="s">
        <v>5423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s="7">
        <v>36312</v>
      </c>
      <c r="B3360" t="s">
        <v>5569</v>
      </c>
      <c r="C3360">
        <v>2</v>
      </c>
      <c r="D3360" t="s">
        <v>5423</v>
      </c>
      <c r="E3360">
        <v>0</v>
      </c>
      <c r="H3360">
        <v>0</v>
      </c>
    </row>
    <row r="3361" spans="1:10">
      <c r="A3361" s="7">
        <v>36312</v>
      </c>
      <c r="B3361" t="s">
        <v>5569</v>
      </c>
      <c r="C3361">
        <v>3</v>
      </c>
      <c r="D3361" t="s">
        <v>5423</v>
      </c>
      <c r="E3361">
        <v>0</v>
      </c>
      <c r="H3361">
        <v>0</v>
      </c>
    </row>
    <row r="3362" spans="1:10">
      <c r="A3362" s="7">
        <v>36319</v>
      </c>
      <c r="B3362" t="s">
        <v>5569</v>
      </c>
      <c r="C3362">
        <v>1</v>
      </c>
      <c r="D3362" t="s">
        <v>5423</v>
      </c>
      <c r="E3362">
        <v>0</v>
      </c>
      <c r="F3362">
        <v>45.985948940953683</v>
      </c>
      <c r="G3362">
        <v>26.55</v>
      </c>
      <c r="H3362">
        <v>0</v>
      </c>
      <c r="I3362">
        <v>4856346.1379094142</v>
      </c>
      <c r="J3362">
        <v>2803812.75</v>
      </c>
    </row>
    <row r="3363" spans="1:10">
      <c r="A3363" s="7">
        <v>36319</v>
      </c>
      <c r="B3363" t="s">
        <v>5569</v>
      </c>
      <c r="C3363">
        <v>2</v>
      </c>
      <c r="D3363" t="s">
        <v>5423</v>
      </c>
      <c r="E3363">
        <v>79.650000000000006</v>
      </c>
      <c r="H3363">
        <v>8411438.25</v>
      </c>
    </row>
    <row r="3364" spans="1:10">
      <c r="A3364" s="7">
        <v>36319</v>
      </c>
      <c r="B3364" t="s">
        <v>5569</v>
      </c>
      <c r="C3364">
        <v>3</v>
      </c>
      <c r="D3364" t="s">
        <v>5423</v>
      </c>
      <c r="E3364">
        <v>79.650000000000006</v>
      </c>
      <c r="H3364">
        <v>8411438.25</v>
      </c>
    </row>
    <row r="3365" spans="1:10">
      <c r="A3365" s="7">
        <v>36326</v>
      </c>
      <c r="B3365" t="s">
        <v>5569</v>
      </c>
      <c r="C3365">
        <v>1</v>
      </c>
      <c r="D3365" t="s">
        <v>5423</v>
      </c>
      <c r="E3365">
        <v>396.6</v>
      </c>
      <c r="F3365">
        <v>302.90825343658099</v>
      </c>
      <c r="G3365">
        <v>174.88416166136943</v>
      </c>
      <c r="H3365">
        <v>41882943</v>
      </c>
      <c r="I3365">
        <v>31988626.10417014</v>
      </c>
      <c r="J3365">
        <v>18468641.892248921</v>
      </c>
    </row>
    <row r="3366" spans="1:10">
      <c r="A3366" s="7">
        <v>36326</v>
      </c>
      <c r="B3366" t="s">
        <v>5569</v>
      </c>
      <c r="C3366">
        <v>2</v>
      </c>
      <c r="D3366" t="s">
        <v>5423</v>
      </c>
      <c r="E3366">
        <v>594.9</v>
      </c>
      <c r="H3366">
        <v>62824414.5</v>
      </c>
    </row>
    <row r="3367" spans="1:10">
      <c r="A3367" s="7">
        <v>36326</v>
      </c>
      <c r="B3367" t="s">
        <v>5569</v>
      </c>
      <c r="C3367">
        <v>3</v>
      </c>
      <c r="D3367" t="s">
        <v>5423</v>
      </c>
      <c r="E3367">
        <v>0</v>
      </c>
      <c r="H3367">
        <v>0</v>
      </c>
    </row>
    <row r="3368" spans="1:10">
      <c r="A3368" s="7">
        <v>36333</v>
      </c>
      <c r="B3368" t="s">
        <v>5569</v>
      </c>
      <c r="C3368">
        <v>1</v>
      </c>
      <c r="D3368" t="s">
        <v>5423</v>
      </c>
      <c r="E3368">
        <v>1354.05</v>
      </c>
      <c r="F3368">
        <v>0</v>
      </c>
      <c r="G3368">
        <v>0</v>
      </c>
      <c r="H3368">
        <v>142994450.25</v>
      </c>
      <c r="I3368">
        <v>0</v>
      </c>
      <c r="J3368">
        <v>0</v>
      </c>
    </row>
    <row r="3369" spans="1:10">
      <c r="A3369" s="7">
        <v>36333</v>
      </c>
      <c r="B3369" t="s">
        <v>5569</v>
      </c>
      <c r="C3369">
        <v>2</v>
      </c>
      <c r="D3369" t="s">
        <v>5423</v>
      </c>
      <c r="E3369">
        <v>1354.05</v>
      </c>
      <c r="H3369">
        <v>142994450.25</v>
      </c>
    </row>
    <row r="3370" spans="1:10">
      <c r="A3370" s="7">
        <v>36333</v>
      </c>
      <c r="B3370" t="s">
        <v>5569</v>
      </c>
      <c r="C3370">
        <v>3</v>
      </c>
      <c r="D3370" t="s">
        <v>5423</v>
      </c>
      <c r="E3370">
        <v>1354.05</v>
      </c>
      <c r="H3370">
        <v>142994450.25</v>
      </c>
    </row>
    <row r="3371" spans="1:10">
      <c r="A3371" s="7">
        <v>36340</v>
      </c>
      <c r="B3371" t="s">
        <v>5569</v>
      </c>
      <c r="C3371">
        <v>1</v>
      </c>
      <c r="D3371" t="s">
        <v>5423</v>
      </c>
      <c r="E3371">
        <v>398.25</v>
      </c>
      <c r="F3371">
        <v>121.66738470107755</v>
      </c>
      <c r="G3371">
        <v>70.244697308764884</v>
      </c>
      <c r="H3371">
        <v>42057191.25</v>
      </c>
      <c r="I3371">
        <v>12848684.161357295</v>
      </c>
      <c r="J3371">
        <v>7418191.2592921155</v>
      </c>
    </row>
    <row r="3372" spans="1:10">
      <c r="A3372" s="7">
        <v>36340</v>
      </c>
      <c r="B3372" t="s">
        <v>5569</v>
      </c>
      <c r="C3372">
        <v>2</v>
      </c>
      <c r="D3372" t="s">
        <v>5423</v>
      </c>
      <c r="E3372">
        <v>477.9</v>
      </c>
      <c r="H3372">
        <v>50468629.5</v>
      </c>
    </row>
    <row r="3373" spans="1:10">
      <c r="A3373" s="7">
        <v>36340</v>
      </c>
      <c r="B3373" t="s">
        <v>5569</v>
      </c>
      <c r="C3373">
        <v>3</v>
      </c>
      <c r="D3373" t="s">
        <v>5423</v>
      </c>
      <c r="E3373">
        <v>238.95</v>
      </c>
      <c r="H3373">
        <v>25234314.75</v>
      </c>
    </row>
    <row r="3374" spans="1:10">
      <c r="A3374" s="7">
        <v>36347</v>
      </c>
      <c r="B3374" t="s">
        <v>5569</v>
      </c>
      <c r="C3374">
        <v>1</v>
      </c>
      <c r="D3374" t="s">
        <v>5423</v>
      </c>
      <c r="E3374">
        <v>0</v>
      </c>
      <c r="F3374">
        <v>57.244279190151389</v>
      </c>
      <c r="G3374">
        <v>33.049999999999997</v>
      </c>
      <c r="H3374">
        <v>0</v>
      </c>
      <c r="I3374">
        <v>6045282.1038759379</v>
      </c>
      <c r="J3374">
        <v>3490245.25</v>
      </c>
    </row>
    <row r="3375" spans="1:10">
      <c r="A3375" s="7">
        <v>36347</v>
      </c>
      <c r="B3375" t="s">
        <v>5569</v>
      </c>
      <c r="C3375">
        <v>2</v>
      </c>
      <c r="D3375" t="s">
        <v>5423</v>
      </c>
      <c r="E3375">
        <v>99.15</v>
      </c>
      <c r="H3375">
        <v>10470735.75</v>
      </c>
    </row>
    <row r="3376" spans="1:10">
      <c r="A3376" s="7">
        <v>36347</v>
      </c>
      <c r="B3376" t="s">
        <v>5569</v>
      </c>
      <c r="C3376">
        <v>3</v>
      </c>
      <c r="D3376" t="s">
        <v>5423</v>
      </c>
      <c r="E3376">
        <v>0</v>
      </c>
      <c r="H3376">
        <v>0</v>
      </c>
    </row>
    <row r="3377" spans="1:10">
      <c r="A3377" s="7">
        <v>36354</v>
      </c>
      <c r="B3377" t="s">
        <v>5569</v>
      </c>
      <c r="C3377">
        <v>1</v>
      </c>
      <c r="D3377" t="s">
        <v>5423</v>
      </c>
      <c r="E3377">
        <v>796.5</v>
      </c>
      <c r="F3377">
        <v>279.72160713824019</v>
      </c>
      <c r="G3377">
        <v>161.49734517941772</v>
      </c>
      <c r="H3377">
        <v>84114382.5</v>
      </c>
      <c r="I3377">
        <v>29540000.321833856</v>
      </c>
      <c r="J3377">
        <v>17054927.137672409</v>
      </c>
    </row>
    <row r="3378" spans="1:10">
      <c r="A3378" s="7">
        <v>36354</v>
      </c>
      <c r="B3378" t="s">
        <v>5569</v>
      </c>
      <c r="C3378">
        <v>2</v>
      </c>
      <c r="D3378" t="s">
        <v>5423</v>
      </c>
      <c r="E3378">
        <v>238.95</v>
      </c>
      <c r="H3378">
        <v>25234314.75</v>
      </c>
    </row>
    <row r="3379" spans="1:10">
      <c r="A3379" s="7">
        <v>36354</v>
      </c>
      <c r="B3379" t="s">
        <v>5569</v>
      </c>
      <c r="C3379">
        <v>3</v>
      </c>
      <c r="D3379" t="s">
        <v>5423</v>
      </c>
      <c r="E3379">
        <v>477.9</v>
      </c>
      <c r="H3379">
        <v>50468629.5</v>
      </c>
    </row>
    <row r="3380" spans="1:10">
      <c r="A3380" s="7">
        <v>36361</v>
      </c>
      <c r="B3380" t="s">
        <v>5569</v>
      </c>
      <c r="C3380">
        <v>1</v>
      </c>
      <c r="D3380" t="s">
        <v>5423</v>
      </c>
      <c r="E3380">
        <v>557.54999999999995</v>
      </c>
      <c r="F3380">
        <v>287.18215909070676</v>
      </c>
      <c r="G3380">
        <v>165.8046968574775</v>
      </c>
      <c r="H3380">
        <v>58880067.750000007</v>
      </c>
      <c r="I3380">
        <v>30327871.910774089</v>
      </c>
      <c r="J3380">
        <v>17509805.01163391</v>
      </c>
    </row>
    <row r="3381" spans="1:10">
      <c r="A3381" s="7">
        <v>36361</v>
      </c>
      <c r="B3381" t="s">
        <v>5569</v>
      </c>
      <c r="C3381">
        <v>2</v>
      </c>
      <c r="D3381" t="s">
        <v>5423</v>
      </c>
      <c r="E3381">
        <v>0</v>
      </c>
      <c r="H3381">
        <v>0</v>
      </c>
    </row>
    <row r="3382" spans="1:10">
      <c r="A3382" s="7">
        <v>36361</v>
      </c>
      <c r="B3382" t="s">
        <v>5569</v>
      </c>
      <c r="C3382">
        <v>3</v>
      </c>
      <c r="D3382" t="s">
        <v>5423</v>
      </c>
      <c r="E3382">
        <v>159.30000000000001</v>
      </c>
      <c r="H3382">
        <v>16822876.5</v>
      </c>
    </row>
    <row r="3383" spans="1:10">
      <c r="A3383" s="7">
        <v>36368</v>
      </c>
      <c r="B3383" t="s">
        <v>5569</v>
      </c>
      <c r="C3383">
        <v>1</v>
      </c>
      <c r="D3383" t="s">
        <v>5423</v>
      </c>
      <c r="E3383">
        <v>694.05</v>
      </c>
      <c r="F3383">
        <v>249.52202808569825</v>
      </c>
      <c r="G3383">
        <v>144.06161008401926</v>
      </c>
      <c r="H3383">
        <v>73295150.25</v>
      </c>
      <c r="I3383">
        <v>26350773.775990166</v>
      </c>
      <c r="J3383">
        <v>15213626.332922854</v>
      </c>
    </row>
    <row r="3384" spans="1:10">
      <c r="A3384" s="7">
        <v>36368</v>
      </c>
      <c r="B3384" t="s">
        <v>5569</v>
      </c>
      <c r="C3384">
        <v>2</v>
      </c>
      <c r="D3384" t="s">
        <v>5423</v>
      </c>
      <c r="E3384">
        <v>495.75</v>
      </c>
      <c r="H3384">
        <v>52353678.75</v>
      </c>
    </row>
    <row r="3385" spans="1:10">
      <c r="A3385" s="7">
        <v>36368</v>
      </c>
      <c r="B3385" t="s">
        <v>5569</v>
      </c>
      <c r="C3385">
        <v>3</v>
      </c>
      <c r="D3385" t="s">
        <v>5423</v>
      </c>
      <c r="E3385">
        <v>991.5</v>
      </c>
      <c r="H3385">
        <v>104707357.5</v>
      </c>
    </row>
    <row r="3386" spans="1:10">
      <c r="A3386" s="7">
        <v>36375</v>
      </c>
      <c r="B3386" t="s">
        <v>5569</v>
      </c>
      <c r="C3386">
        <v>1</v>
      </c>
      <c r="D3386" t="s">
        <v>5423</v>
      </c>
      <c r="E3386">
        <v>396.6</v>
      </c>
      <c r="F3386">
        <v>285.58073727056581</v>
      </c>
      <c r="G3386">
        <v>164.88011553853298</v>
      </c>
      <c r="H3386">
        <v>41882943</v>
      </c>
      <c r="I3386">
        <v>30158753.759458113</v>
      </c>
      <c r="J3386">
        <v>17412164.601446781</v>
      </c>
    </row>
    <row r="3387" spans="1:10">
      <c r="A3387" s="7">
        <v>36375</v>
      </c>
      <c r="B3387" t="s">
        <v>5569</v>
      </c>
      <c r="C3387">
        <v>2</v>
      </c>
      <c r="D3387" t="s">
        <v>5423</v>
      </c>
      <c r="E3387">
        <v>793.2</v>
      </c>
      <c r="H3387">
        <v>83765886</v>
      </c>
    </row>
    <row r="3388" spans="1:10">
      <c r="A3388" s="7">
        <v>36375</v>
      </c>
      <c r="B3388" t="s">
        <v>5569</v>
      </c>
      <c r="C3388">
        <v>3</v>
      </c>
      <c r="D3388" t="s">
        <v>5423</v>
      </c>
      <c r="E3388">
        <v>238.95</v>
      </c>
      <c r="H3388">
        <v>25234314.75</v>
      </c>
    </row>
    <row r="3389" spans="1:10">
      <c r="A3389" s="7">
        <v>36382</v>
      </c>
      <c r="B3389" t="s">
        <v>5569</v>
      </c>
      <c r="C3389">
        <v>1</v>
      </c>
      <c r="D3389" t="s">
        <v>5423</v>
      </c>
      <c r="E3389">
        <v>477.9</v>
      </c>
      <c r="F3389">
        <v>121.66738470107754</v>
      </c>
      <c r="G3389">
        <v>70.24469730876487</v>
      </c>
      <c r="H3389">
        <v>56898774.000000007</v>
      </c>
      <c r="I3389">
        <v>14485718.822510287</v>
      </c>
      <c r="J3389">
        <v>8363333.6615815433</v>
      </c>
    </row>
    <row r="3390" spans="1:10">
      <c r="A3390" s="7">
        <v>36382</v>
      </c>
      <c r="B3390" t="s">
        <v>5569</v>
      </c>
      <c r="C3390">
        <v>2</v>
      </c>
      <c r="D3390" t="s">
        <v>5423</v>
      </c>
      <c r="E3390">
        <v>716.85</v>
      </c>
      <c r="H3390">
        <v>85348161</v>
      </c>
    </row>
    <row r="3391" spans="1:10">
      <c r="A3391" s="7">
        <v>36382</v>
      </c>
      <c r="B3391" t="s">
        <v>5569</v>
      </c>
      <c r="C3391">
        <v>3</v>
      </c>
      <c r="D3391" t="s">
        <v>5423</v>
      </c>
      <c r="E3391">
        <v>637.20000000000005</v>
      </c>
      <c r="H3391">
        <v>75865031.999999985</v>
      </c>
    </row>
    <row r="3392" spans="1:10">
      <c r="A3392" s="7">
        <v>36389</v>
      </c>
      <c r="B3392" t="s">
        <v>5569</v>
      </c>
      <c r="C3392">
        <v>1</v>
      </c>
      <c r="D3392" t="s">
        <v>5423</v>
      </c>
      <c r="E3392">
        <v>1593</v>
      </c>
      <c r="F3392">
        <v>839.16482141472079</v>
      </c>
      <c r="G3392">
        <v>484.49203553825333</v>
      </c>
      <c r="H3392">
        <v>189662580</v>
      </c>
      <c r="I3392">
        <v>99910963.637636632</v>
      </c>
      <c r="J3392">
        <v>57683621.751184426</v>
      </c>
    </row>
    <row r="3393" spans="1:10">
      <c r="A3393" s="7">
        <v>36389</v>
      </c>
      <c r="B3393" t="s">
        <v>5569</v>
      </c>
      <c r="C3393">
        <v>2</v>
      </c>
      <c r="D3393" t="s">
        <v>5423</v>
      </c>
      <c r="E3393">
        <v>2309.85</v>
      </c>
      <c r="H3393">
        <v>275010741</v>
      </c>
    </row>
    <row r="3394" spans="1:10">
      <c r="A3394" s="7">
        <v>36389</v>
      </c>
      <c r="B3394" t="s">
        <v>5569</v>
      </c>
      <c r="C3394">
        <v>3</v>
      </c>
      <c r="D3394" t="s">
        <v>5423</v>
      </c>
      <c r="E3394">
        <v>3265.65</v>
      </c>
      <c r="H3394">
        <v>388808289</v>
      </c>
    </row>
    <row r="3395" spans="1:10">
      <c r="A3395" s="7">
        <v>36307</v>
      </c>
      <c r="B3395" t="s">
        <v>5569</v>
      </c>
      <c r="C3395">
        <v>1</v>
      </c>
      <c r="D3395" t="s">
        <v>4041</v>
      </c>
      <c r="E3395">
        <v>0</v>
      </c>
      <c r="F3395">
        <v>45.985948940953683</v>
      </c>
      <c r="G3395">
        <v>26.55</v>
      </c>
      <c r="H3395">
        <v>0</v>
      </c>
      <c r="I3395">
        <v>0</v>
      </c>
      <c r="J3395">
        <v>0</v>
      </c>
    </row>
    <row r="3396" spans="1:10">
      <c r="A3396" s="7">
        <v>36307</v>
      </c>
      <c r="B3396" t="s">
        <v>5569</v>
      </c>
      <c r="C3396">
        <v>2</v>
      </c>
      <c r="D3396" t="s">
        <v>4041</v>
      </c>
      <c r="E3396">
        <v>79.650000000000006</v>
      </c>
      <c r="H3396">
        <v>0</v>
      </c>
    </row>
    <row r="3397" spans="1:10">
      <c r="A3397" s="7">
        <v>36307</v>
      </c>
      <c r="B3397" t="s">
        <v>5569</v>
      </c>
      <c r="C3397">
        <v>3</v>
      </c>
      <c r="D3397" t="s">
        <v>4041</v>
      </c>
      <c r="E3397">
        <v>0</v>
      </c>
      <c r="H3397">
        <v>0</v>
      </c>
    </row>
    <row r="3398" spans="1:10">
      <c r="A3398" s="7">
        <v>36312</v>
      </c>
      <c r="B3398" t="s">
        <v>5569</v>
      </c>
      <c r="C3398">
        <v>1</v>
      </c>
      <c r="D3398" t="s">
        <v>4041</v>
      </c>
      <c r="E3398">
        <v>0</v>
      </c>
      <c r="F3398">
        <v>45.985948940953683</v>
      </c>
      <c r="G3398">
        <v>26.55</v>
      </c>
      <c r="H3398">
        <v>0</v>
      </c>
      <c r="I3398">
        <v>0</v>
      </c>
      <c r="J3398">
        <v>0</v>
      </c>
    </row>
    <row r="3399" spans="1:10">
      <c r="A3399" s="7">
        <v>36312</v>
      </c>
      <c r="B3399" t="s">
        <v>5569</v>
      </c>
      <c r="C3399">
        <v>2</v>
      </c>
      <c r="D3399" t="s">
        <v>4041</v>
      </c>
      <c r="E3399">
        <v>79.650000000000006</v>
      </c>
      <c r="H3399">
        <v>0</v>
      </c>
    </row>
    <row r="3400" spans="1:10">
      <c r="A3400" s="7">
        <v>36312</v>
      </c>
      <c r="B3400" t="s">
        <v>5569</v>
      </c>
      <c r="C3400">
        <v>3</v>
      </c>
      <c r="D3400" t="s">
        <v>4041</v>
      </c>
      <c r="E3400">
        <v>0</v>
      </c>
      <c r="H3400">
        <v>0</v>
      </c>
    </row>
    <row r="3401" spans="1:10">
      <c r="A3401" s="7">
        <v>36319</v>
      </c>
      <c r="B3401" t="s">
        <v>5569</v>
      </c>
      <c r="C3401">
        <v>1</v>
      </c>
      <c r="D3401" t="s">
        <v>4041</v>
      </c>
      <c r="E3401">
        <v>0</v>
      </c>
      <c r="F3401">
        <v>79.650000000000006</v>
      </c>
      <c r="G3401">
        <v>45.985948940953691</v>
      </c>
      <c r="H3401">
        <v>0</v>
      </c>
      <c r="I3401">
        <v>0</v>
      </c>
      <c r="J3401">
        <v>0</v>
      </c>
    </row>
    <row r="3402" spans="1:10">
      <c r="A3402" s="7">
        <v>36319</v>
      </c>
      <c r="B3402" t="s">
        <v>5569</v>
      </c>
      <c r="C3402">
        <v>2</v>
      </c>
      <c r="D3402" t="s">
        <v>4041</v>
      </c>
      <c r="E3402">
        <v>79.650000000000006</v>
      </c>
      <c r="H3402">
        <v>0</v>
      </c>
    </row>
    <row r="3403" spans="1:10">
      <c r="A3403" s="7">
        <v>36319</v>
      </c>
      <c r="B3403" t="s">
        <v>5569</v>
      </c>
      <c r="C3403">
        <v>3</v>
      </c>
      <c r="D3403" t="s">
        <v>4041</v>
      </c>
      <c r="E3403">
        <v>159.30000000000001</v>
      </c>
      <c r="H3403">
        <v>0</v>
      </c>
    </row>
    <row r="3404" spans="1:10">
      <c r="A3404" s="7">
        <v>36326</v>
      </c>
      <c r="B3404" t="s">
        <v>5569</v>
      </c>
      <c r="C3404">
        <v>1</v>
      </c>
      <c r="D3404" t="s">
        <v>4041</v>
      </c>
      <c r="E3404">
        <v>297.45</v>
      </c>
      <c r="F3404">
        <v>198.3</v>
      </c>
      <c r="G3404">
        <v>114.48855838030281</v>
      </c>
      <c r="H3404">
        <v>0</v>
      </c>
      <c r="I3404">
        <v>0</v>
      </c>
      <c r="J3404">
        <v>0</v>
      </c>
    </row>
    <row r="3405" spans="1:10">
      <c r="A3405" s="7">
        <v>36326</v>
      </c>
      <c r="B3405" t="s">
        <v>5569</v>
      </c>
      <c r="C3405">
        <v>2</v>
      </c>
      <c r="D3405" t="s">
        <v>4041</v>
      </c>
      <c r="E3405">
        <v>495.75</v>
      </c>
      <c r="H3405">
        <v>0</v>
      </c>
    </row>
    <row r="3406" spans="1:10">
      <c r="A3406" s="7">
        <v>36326</v>
      </c>
      <c r="B3406" t="s">
        <v>5569</v>
      </c>
      <c r="C3406">
        <v>3</v>
      </c>
      <c r="D3406" t="s">
        <v>4041</v>
      </c>
      <c r="E3406">
        <v>99.15</v>
      </c>
      <c r="H3406">
        <v>0</v>
      </c>
    </row>
    <row r="3407" spans="1:10">
      <c r="A3407" s="7">
        <v>36333</v>
      </c>
      <c r="B3407" t="s">
        <v>5569</v>
      </c>
      <c r="C3407">
        <v>1</v>
      </c>
      <c r="D3407" t="s">
        <v>4041</v>
      </c>
      <c r="E3407">
        <v>477.9</v>
      </c>
      <c r="F3407">
        <v>210.73409192629467</v>
      </c>
      <c r="G3407">
        <v>121.66738470107758</v>
      </c>
      <c r="H3407">
        <v>0</v>
      </c>
      <c r="I3407">
        <v>0</v>
      </c>
      <c r="J3407">
        <v>0</v>
      </c>
    </row>
    <row r="3408" spans="1:10">
      <c r="A3408" s="7">
        <v>36333</v>
      </c>
      <c r="B3408" t="s">
        <v>5569</v>
      </c>
      <c r="C3408">
        <v>2</v>
      </c>
      <c r="D3408" t="s">
        <v>4041</v>
      </c>
      <c r="E3408">
        <v>79.650000000000006</v>
      </c>
      <c r="H3408">
        <v>0</v>
      </c>
    </row>
    <row r="3409" spans="1:10">
      <c r="A3409" s="7">
        <v>36333</v>
      </c>
      <c r="B3409" t="s">
        <v>5569</v>
      </c>
      <c r="C3409">
        <v>3</v>
      </c>
      <c r="D3409" t="s">
        <v>4041</v>
      </c>
      <c r="E3409">
        <v>398.25</v>
      </c>
      <c r="H3409">
        <v>0</v>
      </c>
    </row>
    <row r="3410" spans="1:10">
      <c r="A3410" s="7">
        <v>36340</v>
      </c>
      <c r="B3410" t="s">
        <v>5569</v>
      </c>
      <c r="C3410">
        <v>1</v>
      </c>
      <c r="D3410" t="s">
        <v>4041</v>
      </c>
      <c r="E3410">
        <v>477.9</v>
      </c>
      <c r="F3410">
        <v>421.46818385258939</v>
      </c>
      <c r="G3410">
        <v>243.33476940215519</v>
      </c>
      <c r="H3410">
        <v>0</v>
      </c>
      <c r="I3410">
        <v>0</v>
      </c>
      <c r="J3410">
        <v>0</v>
      </c>
    </row>
    <row r="3411" spans="1:10">
      <c r="A3411" s="7">
        <v>36340</v>
      </c>
      <c r="B3411" t="s">
        <v>5569</v>
      </c>
      <c r="C3411">
        <v>2</v>
      </c>
      <c r="D3411" t="s">
        <v>4041</v>
      </c>
      <c r="E3411">
        <v>318.60000000000002</v>
      </c>
      <c r="H3411">
        <v>0</v>
      </c>
    </row>
    <row r="3412" spans="1:10">
      <c r="A3412" s="7">
        <v>36340</v>
      </c>
      <c r="B3412" t="s">
        <v>5569</v>
      </c>
      <c r="C3412">
        <v>3</v>
      </c>
      <c r="D3412" t="s">
        <v>4041</v>
      </c>
      <c r="E3412">
        <v>1115.0999999999999</v>
      </c>
      <c r="H3412">
        <v>0</v>
      </c>
    </row>
    <row r="3413" spans="1:10">
      <c r="A3413" s="7">
        <v>36347</v>
      </c>
      <c r="B3413" t="s">
        <v>5569</v>
      </c>
      <c r="C3413">
        <v>1</v>
      </c>
      <c r="D3413" t="s">
        <v>4041</v>
      </c>
      <c r="E3413">
        <v>694.05</v>
      </c>
      <c r="F3413">
        <v>302.90825343658094</v>
      </c>
      <c r="G3413">
        <v>174.8841616613694</v>
      </c>
      <c r="H3413">
        <v>0</v>
      </c>
      <c r="I3413">
        <v>0</v>
      </c>
      <c r="J3413">
        <v>0</v>
      </c>
    </row>
    <row r="3414" spans="1:10">
      <c r="A3414" s="7">
        <v>36347</v>
      </c>
      <c r="B3414" t="s">
        <v>5569</v>
      </c>
      <c r="C3414">
        <v>2</v>
      </c>
      <c r="D3414" t="s">
        <v>4041</v>
      </c>
      <c r="E3414">
        <v>495.75</v>
      </c>
      <c r="H3414">
        <v>0</v>
      </c>
    </row>
    <row r="3415" spans="1:10">
      <c r="A3415" s="7">
        <v>36347</v>
      </c>
      <c r="B3415" t="s">
        <v>5569</v>
      </c>
      <c r="C3415">
        <v>3</v>
      </c>
      <c r="D3415" t="s">
        <v>4041</v>
      </c>
      <c r="E3415">
        <v>1090.6500000000001</v>
      </c>
      <c r="H3415">
        <v>0</v>
      </c>
    </row>
    <row r="3416" spans="1:10">
      <c r="A3416" s="7">
        <v>36354</v>
      </c>
      <c r="B3416" t="s">
        <v>5569</v>
      </c>
      <c r="C3416">
        <v>1</v>
      </c>
      <c r="D3416" t="s">
        <v>4041</v>
      </c>
      <c r="E3416">
        <v>0</v>
      </c>
      <c r="F3416">
        <v>45.985948940953683</v>
      </c>
      <c r="G3416">
        <v>26.55</v>
      </c>
      <c r="H3416">
        <v>0</v>
      </c>
      <c r="I3416">
        <v>0</v>
      </c>
      <c r="J3416">
        <v>0</v>
      </c>
    </row>
    <row r="3417" spans="1:10">
      <c r="A3417" s="7">
        <v>36354</v>
      </c>
      <c r="B3417" t="s">
        <v>5569</v>
      </c>
      <c r="C3417">
        <v>2</v>
      </c>
      <c r="D3417" t="s">
        <v>4041</v>
      </c>
      <c r="E3417">
        <v>79.650000000000006</v>
      </c>
      <c r="H3417">
        <v>0</v>
      </c>
    </row>
    <row r="3418" spans="1:10">
      <c r="A3418" s="7">
        <v>36354</v>
      </c>
      <c r="B3418" t="s">
        <v>5569</v>
      </c>
      <c r="C3418">
        <v>3</v>
      </c>
      <c r="D3418" t="s">
        <v>4041</v>
      </c>
      <c r="E3418">
        <v>79.650000000000006</v>
      </c>
      <c r="H3418">
        <v>0</v>
      </c>
    </row>
    <row r="3419" spans="1:10">
      <c r="A3419" s="7">
        <v>36361</v>
      </c>
      <c r="B3419" t="s">
        <v>5569</v>
      </c>
      <c r="C3419">
        <v>1</v>
      </c>
      <c r="D3419" t="s">
        <v>4041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 s="7">
        <v>36361</v>
      </c>
      <c r="B3420" t="s">
        <v>5569</v>
      </c>
      <c r="C3420">
        <v>2</v>
      </c>
      <c r="D3420" t="s">
        <v>4041</v>
      </c>
      <c r="E3420">
        <v>0</v>
      </c>
      <c r="H3420">
        <v>0</v>
      </c>
    </row>
    <row r="3421" spans="1:10">
      <c r="A3421" s="7">
        <v>36361</v>
      </c>
      <c r="B3421" t="s">
        <v>5569</v>
      </c>
      <c r="C3421">
        <v>3</v>
      </c>
      <c r="D3421" t="s">
        <v>4041</v>
      </c>
      <c r="E3421">
        <v>0</v>
      </c>
      <c r="H3421">
        <v>0</v>
      </c>
    </row>
    <row r="3422" spans="1:10">
      <c r="A3422" s="7">
        <v>36368</v>
      </c>
      <c r="B3422" t="s">
        <v>5569</v>
      </c>
      <c r="C3422">
        <v>1</v>
      </c>
      <c r="D3422" t="s">
        <v>4041</v>
      </c>
      <c r="E3422">
        <v>99.15</v>
      </c>
      <c r="F3422">
        <v>57.244279190151389</v>
      </c>
      <c r="G3422">
        <v>33.049999999999997</v>
      </c>
      <c r="H3422">
        <v>0</v>
      </c>
      <c r="I3422">
        <v>0</v>
      </c>
      <c r="J3422">
        <v>0</v>
      </c>
    </row>
    <row r="3423" spans="1:10">
      <c r="A3423" s="7">
        <v>36368</v>
      </c>
      <c r="B3423" t="s">
        <v>5569</v>
      </c>
      <c r="C3423">
        <v>2</v>
      </c>
      <c r="D3423" t="s">
        <v>4041</v>
      </c>
      <c r="E3423">
        <v>0</v>
      </c>
      <c r="H3423">
        <v>0</v>
      </c>
    </row>
    <row r="3424" spans="1:10">
      <c r="A3424" s="7">
        <v>36368</v>
      </c>
      <c r="B3424" t="s">
        <v>5569</v>
      </c>
      <c r="C3424">
        <v>3</v>
      </c>
      <c r="D3424" t="s">
        <v>4041</v>
      </c>
      <c r="E3424">
        <v>0</v>
      </c>
      <c r="H3424">
        <v>0</v>
      </c>
    </row>
    <row r="3425" spans="1:10">
      <c r="A3425" s="7">
        <v>36375</v>
      </c>
      <c r="B3425" t="s">
        <v>5569</v>
      </c>
      <c r="C3425">
        <v>1</v>
      </c>
      <c r="D3425" t="s">
        <v>4041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 s="7">
        <v>36375</v>
      </c>
      <c r="B3426" t="s">
        <v>5569</v>
      </c>
      <c r="C3426">
        <v>2</v>
      </c>
      <c r="D3426" t="s">
        <v>4041</v>
      </c>
      <c r="E3426">
        <v>0</v>
      </c>
      <c r="H3426">
        <v>0</v>
      </c>
    </row>
    <row r="3427" spans="1:10">
      <c r="A3427" s="7">
        <v>36375</v>
      </c>
      <c r="B3427" t="s">
        <v>5569</v>
      </c>
      <c r="C3427">
        <v>3</v>
      </c>
      <c r="D3427" t="s">
        <v>4041</v>
      </c>
      <c r="E3427">
        <v>0</v>
      </c>
      <c r="H3427">
        <v>0</v>
      </c>
    </row>
    <row r="3428" spans="1:10">
      <c r="A3428" s="7">
        <v>36382</v>
      </c>
      <c r="B3428" t="s">
        <v>5569</v>
      </c>
      <c r="C3428">
        <v>1</v>
      </c>
      <c r="D3428" t="s">
        <v>4041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 s="7">
        <v>36382</v>
      </c>
      <c r="B3429" t="s">
        <v>5569</v>
      </c>
      <c r="C3429">
        <v>2</v>
      </c>
      <c r="D3429" t="s">
        <v>4041</v>
      </c>
      <c r="E3429">
        <v>0</v>
      </c>
      <c r="H3429">
        <v>0</v>
      </c>
    </row>
    <row r="3430" spans="1:10">
      <c r="A3430" s="7">
        <v>36382</v>
      </c>
      <c r="B3430" t="s">
        <v>5569</v>
      </c>
      <c r="C3430">
        <v>3</v>
      </c>
      <c r="D3430" t="s">
        <v>4041</v>
      </c>
      <c r="E3430">
        <v>0</v>
      </c>
      <c r="H3430">
        <v>0</v>
      </c>
    </row>
    <row r="3431" spans="1:10">
      <c r="A3431" s="7">
        <v>36389</v>
      </c>
      <c r="B3431" t="s">
        <v>5569</v>
      </c>
      <c r="C3431">
        <v>1</v>
      </c>
      <c r="D3431" t="s">
        <v>4041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s="7">
        <v>36389</v>
      </c>
      <c r="B3432" t="s">
        <v>5569</v>
      </c>
      <c r="C3432">
        <v>2</v>
      </c>
      <c r="D3432" t="s">
        <v>4041</v>
      </c>
      <c r="E3432">
        <v>0</v>
      </c>
      <c r="H3432">
        <v>0</v>
      </c>
    </row>
    <row r="3433" spans="1:10">
      <c r="A3433" s="7">
        <v>36389</v>
      </c>
      <c r="B3433" t="s">
        <v>5569</v>
      </c>
      <c r="C3433">
        <v>3</v>
      </c>
      <c r="D3433" t="s">
        <v>4041</v>
      </c>
      <c r="E3433">
        <v>0</v>
      </c>
      <c r="H3433">
        <v>0</v>
      </c>
    </row>
  </sheetData>
  <autoFilter ref="A1:L3433"/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A1:J594"/>
  <sheetViews>
    <sheetView workbookViewId="0">
      <pane ySplit="525" topLeftCell="A545" activePane="bottomLeft"/>
      <selection activeCell="H1" sqref="H1"/>
      <selection pane="bottomLeft" activeCell="L548" sqref="L548:L587"/>
    </sheetView>
  </sheetViews>
  <sheetFormatPr defaultColWidth="11.42578125" defaultRowHeight="12"/>
  <cols>
    <col min="1" max="2" width="11.42578125" style="1" customWidth="1"/>
    <col min="3" max="3" width="11.42578125" style="2" customWidth="1"/>
    <col min="4" max="4" width="14.85546875" style="1" customWidth="1"/>
    <col min="5" max="16384" width="11.42578125" style="1"/>
  </cols>
  <sheetData>
    <row r="1" spans="1:10">
      <c r="A1" s="1" t="s">
        <v>7030</v>
      </c>
      <c r="B1" s="1" t="s">
        <v>7031</v>
      </c>
      <c r="C1" s="2" t="s">
        <v>7032</v>
      </c>
      <c r="D1" s="1" t="s">
        <v>7033</v>
      </c>
      <c r="E1" s="1" t="s">
        <v>321</v>
      </c>
      <c r="F1" s="1" t="s">
        <v>7034</v>
      </c>
      <c r="G1" s="4" t="s">
        <v>7035</v>
      </c>
      <c r="H1" s="1" t="s">
        <v>6855</v>
      </c>
      <c r="I1" s="1" t="s">
        <v>20</v>
      </c>
      <c r="J1" s="4" t="s">
        <v>7035</v>
      </c>
    </row>
    <row r="2" spans="1:10">
      <c r="A2" s="3">
        <f>'Raw NSB'!A2</f>
        <v>36308</v>
      </c>
      <c r="B2" s="3" t="str">
        <f>'Raw NSB'!B2</f>
        <v>NSB</v>
      </c>
      <c r="C2" s="2">
        <f>'Raw NSB'!C2</f>
        <v>1</v>
      </c>
      <c r="D2" s="3" t="str">
        <f>'Raw NSB'!D2</f>
        <v>Cryptomonas sp.</v>
      </c>
      <c r="E2" s="1">
        <f>('Raw NSB'!H2*'Raw NSB'!K2)/20*9</f>
        <v>116402.09999999999</v>
      </c>
      <c r="F2" s="1">
        <f>STDEV(E2:E4)</f>
        <v>16724.345026637173</v>
      </c>
      <c r="G2" s="1">
        <f>F2/SQRT(3)</f>
        <v>9655.8051031491505</v>
      </c>
      <c r="H2" s="1">
        <f>'Raw NSB'!L2*E2</f>
        <v>134211621.3</v>
      </c>
      <c r="I2" s="1">
        <f>STDEV(H2:H4)</f>
        <v>19283169.815712456</v>
      </c>
      <c r="J2" s="1">
        <f>I2/SQRT(3)</f>
        <v>11133143.283930853</v>
      </c>
    </row>
    <row r="3" spans="1:10">
      <c r="A3" s="3">
        <f>'Raw NSB'!A3</f>
        <v>36308</v>
      </c>
      <c r="B3" s="3" t="str">
        <f>'Raw NSB'!B3</f>
        <v>NSB</v>
      </c>
      <c r="C3" s="2">
        <f>'Raw NSB'!C3</f>
        <v>2</v>
      </c>
      <c r="D3" s="3" t="str">
        <f>'Raw NSB'!D3</f>
        <v>Cryptomonas sp.</v>
      </c>
      <c r="E3" s="1">
        <f>('Raw NSB'!H3*'Raw NSB'!K3)/20*9</f>
        <v>143767.5</v>
      </c>
      <c r="H3" s="1">
        <f>'Raw NSB'!L3*E3</f>
        <v>165763927.5</v>
      </c>
    </row>
    <row r="4" spans="1:10">
      <c r="A4" s="3">
        <f>'Raw NSB'!A4</f>
        <v>36308</v>
      </c>
      <c r="B4" s="3" t="str">
        <f>'Raw NSB'!B4</f>
        <v>NSB</v>
      </c>
      <c r="C4" s="2">
        <f>'Raw NSB'!C4</f>
        <v>3</v>
      </c>
      <c r="D4" s="3" t="str">
        <f>'Raw NSB'!D4</f>
        <v>Cryptomonas sp.</v>
      </c>
      <c r="E4" s="1">
        <f>('Raw NSB'!H4*'Raw NSB'!K4)/20*9</f>
        <v>113427.59999999999</v>
      </c>
      <c r="H4" s="1">
        <f>'Raw NSB'!L4*E4</f>
        <v>130782022.8</v>
      </c>
    </row>
    <row r="5" spans="1:10">
      <c r="A5" s="3">
        <f>'Raw NSB'!A5</f>
        <v>36313</v>
      </c>
      <c r="B5" s="3" t="str">
        <f>'Raw NSB'!B5</f>
        <v>NSB</v>
      </c>
      <c r="C5" s="2">
        <f>'Raw NSB'!C5</f>
        <v>1</v>
      </c>
      <c r="D5" s="3" t="str">
        <f>'Raw NSB'!D5</f>
        <v>Cryptomonas sp.</v>
      </c>
      <c r="E5" s="1">
        <f>('Raw NSB'!H5*'Raw NSB'!K5)/20*9</f>
        <v>100835.55</v>
      </c>
      <c r="F5" s="1">
        <f>STDEV(E5:E7)</f>
        <v>22649.283397107734</v>
      </c>
      <c r="G5" s="1">
        <f>F5/SQRT(3)</f>
        <v>13076.569866272273</v>
      </c>
      <c r="H5" s="1">
        <f>'Raw NSB'!L5*E5</f>
        <v>116263389.15000001</v>
      </c>
      <c r="I5" s="1">
        <f>STDEV(H5:H7)</f>
        <v>26114623.756865196</v>
      </c>
      <c r="J5" s="1">
        <f>I5/SQRT(3)</f>
        <v>15077285.055811917</v>
      </c>
    </row>
    <row r="6" spans="1:10">
      <c r="A6" s="3">
        <f>'Raw NSB'!A6</f>
        <v>36313</v>
      </c>
      <c r="B6" s="3" t="str">
        <f>'Raw NSB'!B6</f>
        <v>NSB</v>
      </c>
      <c r="C6" s="2">
        <f>'Raw NSB'!C6</f>
        <v>2</v>
      </c>
      <c r="D6" s="3" t="str">
        <f>'Raw NSB'!D6</f>
        <v>Cryptomonas sp.</v>
      </c>
      <c r="E6" s="1">
        <f>('Raw NSB'!H6*'Raw NSB'!K6)/20*9</f>
        <v>106982.85</v>
      </c>
      <c r="H6" s="1">
        <f>'Raw NSB'!L6*E6</f>
        <v>123351226.05000001</v>
      </c>
    </row>
    <row r="7" spans="1:10">
      <c r="A7" s="3">
        <f>'Raw NSB'!A7</f>
        <v>36313</v>
      </c>
      <c r="B7" s="3" t="str">
        <f>'Raw NSB'!B7</f>
        <v>NSB</v>
      </c>
      <c r="C7" s="2">
        <f>'Raw NSB'!C7</f>
        <v>3</v>
      </c>
      <c r="D7" s="3" t="str">
        <f>'Raw NSB'!D7</f>
        <v>Cryptomonas sp.</v>
      </c>
      <c r="E7" s="1">
        <f>('Raw NSB'!H7*'Raw NSB'!K7)/20*9</f>
        <v>142776</v>
      </c>
      <c r="H7" s="1">
        <f>'Raw NSB'!L7*E7</f>
        <v>164620728</v>
      </c>
    </row>
    <row r="8" spans="1:10">
      <c r="A8" s="3">
        <f>'Raw NSB'!A8</f>
        <v>36320</v>
      </c>
      <c r="B8" s="3" t="str">
        <f>'Raw NSB'!B8</f>
        <v>NSB</v>
      </c>
      <c r="C8" s="2">
        <f>'Raw NSB'!C8</f>
        <v>1</v>
      </c>
      <c r="D8" s="3" t="str">
        <f>'Raw NSB'!D8</f>
        <v>Cryptomonas sp.</v>
      </c>
      <c r="E8" s="1">
        <f>('Raw NSB'!H8*'Raw NSB'!K8)/20*9</f>
        <v>17648.7</v>
      </c>
      <c r="F8" s="1">
        <f>STDEV(E8:E10)</f>
        <v>19562.054619658429</v>
      </c>
      <c r="G8" s="1">
        <f>F8/SQRT(3)</f>
        <v>11294.157500561956</v>
      </c>
      <c r="H8" s="1">
        <f>'Raw NSB'!L8*E8</f>
        <v>20348951.100000001</v>
      </c>
      <c r="I8" s="1">
        <f>STDEV(H8:H10)</f>
        <v>22555048.976466168</v>
      </c>
      <c r="J8" s="1">
        <f>I8/SQRT(3)</f>
        <v>13022163.598147936</v>
      </c>
    </row>
    <row r="9" spans="1:10">
      <c r="A9" s="3">
        <f>'Raw NSB'!A9</f>
        <v>36320</v>
      </c>
      <c r="B9" s="3" t="str">
        <f>'Raw NSB'!B9</f>
        <v>NSB</v>
      </c>
      <c r="C9" s="2">
        <f>'Raw NSB'!C9</f>
        <v>2</v>
      </c>
      <c r="D9" s="3" t="str">
        <f>'Raw NSB'!D9</f>
        <v>Cryptomonas sp.</v>
      </c>
      <c r="E9" s="1">
        <f>('Raw NSB'!H9*'Raw NSB'!K9)/20*9</f>
        <v>47195.399999999994</v>
      </c>
      <c r="H9" s="1">
        <f>'Raw NSB'!L9*E9</f>
        <v>54416296.199999996</v>
      </c>
    </row>
    <row r="10" spans="1:10">
      <c r="A10" s="3">
        <f>'Raw NSB'!A10</f>
        <v>36320</v>
      </c>
      <c r="B10" s="3" t="str">
        <f>'Raw NSB'!B10</f>
        <v>NSB</v>
      </c>
      <c r="C10" s="2">
        <f>'Raw NSB'!C10</f>
        <v>3</v>
      </c>
      <c r="D10" s="3" t="str">
        <f>'Raw NSB'!D10</f>
        <v>Cryptomonas sp.</v>
      </c>
      <c r="E10" s="1">
        <f>('Raw NSB'!H10*'Raw NSB'!K10)/20*9</f>
        <v>54631.649999999994</v>
      </c>
      <c r="H10" s="1">
        <f>'Raw NSB'!L10*E10</f>
        <v>62990292.449999996</v>
      </c>
    </row>
    <row r="11" spans="1:10">
      <c r="A11" s="3">
        <f>'Raw NSB'!A11</f>
        <v>36327</v>
      </c>
      <c r="B11" s="3" t="str">
        <f>'Raw NSB'!B11</f>
        <v>NSB</v>
      </c>
      <c r="C11" s="2">
        <f>'Raw NSB'!C11</f>
        <v>1</v>
      </c>
      <c r="D11" s="3" t="str">
        <f>'Raw NSB'!D11</f>
        <v>Cryptomonas sp.</v>
      </c>
      <c r="E11" s="1">
        <f>('Raw NSB'!H11*'Raw NSB'!K11)/20*9</f>
        <v>63951.75</v>
      </c>
      <c r="F11" s="1">
        <f>STDEV(E11:E13)</f>
        <v>10807.501604441255</v>
      </c>
      <c r="G11" s="1">
        <f>F11/SQRT(3)</f>
        <v>6239.7139605914717</v>
      </c>
      <c r="H11" s="1">
        <f>'Raw NSB'!L11*E11</f>
        <v>73736367.75</v>
      </c>
      <c r="I11" s="1">
        <f>STDEV(H11:H13)</f>
        <v>12461049.349920776</v>
      </c>
      <c r="J11" s="1">
        <f>I11/SQRT(3)</f>
        <v>7194390.1965619717</v>
      </c>
    </row>
    <row r="12" spans="1:10">
      <c r="A12" s="3">
        <f>'Raw NSB'!A12</f>
        <v>36327</v>
      </c>
      <c r="B12" s="3" t="str">
        <f>'Raw NSB'!B12</f>
        <v>NSB</v>
      </c>
      <c r="C12" s="2">
        <f>'Raw NSB'!C12</f>
        <v>2</v>
      </c>
      <c r="D12" s="3" t="str">
        <f>'Raw NSB'!D12</f>
        <v>Cryptomonas sp.</v>
      </c>
      <c r="E12" s="1">
        <f>('Raw NSB'!H12*'Raw NSB'!K12)/20*9</f>
        <v>70099.049999999988</v>
      </c>
      <c r="H12" s="1">
        <f>'Raw NSB'!L12*E12</f>
        <v>80824204.649999991</v>
      </c>
    </row>
    <row r="13" spans="1:10">
      <c r="A13" s="3">
        <f>'Raw NSB'!A13</f>
        <v>36327</v>
      </c>
      <c r="B13" s="3" t="str">
        <f>'Raw NSB'!B13</f>
        <v>NSB</v>
      </c>
      <c r="C13" s="2">
        <f>'Raw NSB'!C13</f>
        <v>3</v>
      </c>
      <c r="D13" s="3" t="str">
        <f>'Raw NSB'!D13</f>
        <v>Cryptomonas sp.</v>
      </c>
      <c r="E13" s="1">
        <f>('Raw NSB'!H13*'Raw NSB'!K13)/20*9</f>
        <v>49079.25</v>
      </c>
      <c r="H13" s="1">
        <f>'Raw NSB'!L13*E13</f>
        <v>56588375.25</v>
      </c>
    </row>
    <row r="14" spans="1:10">
      <c r="A14" s="3">
        <f>'Raw NSB'!A14</f>
        <v>36334</v>
      </c>
      <c r="B14" s="3" t="str">
        <f>'Raw NSB'!B14</f>
        <v>NSB</v>
      </c>
      <c r="C14" s="2">
        <f>'Raw NSB'!C14</f>
        <v>1</v>
      </c>
      <c r="D14" s="3" t="str">
        <f>'Raw NSB'!D14</f>
        <v>Cryptomonas sp.</v>
      </c>
      <c r="E14" s="1">
        <f>('Raw NSB'!H14*'Raw NSB'!K14)/20*9</f>
        <v>8328.6</v>
      </c>
      <c r="F14" s="1">
        <f>STDEV(E14:E16)</f>
        <v>1144.8855838030279</v>
      </c>
      <c r="G14" s="1">
        <f>F14/SQRT(3)</f>
        <v>661</v>
      </c>
      <c r="H14" s="1">
        <f>'Raw NSB'!L14*E14</f>
        <v>9602875.8000000007</v>
      </c>
      <c r="I14" s="1">
        <f>STDEV(H14:H16)</f>
        <v>1320053.0781248852</v>
      </c>
      <c r="J14" s="1">
        <f>I14/SQRT(3)</f>
        <v>762132.99999999662</v>
      </c>
    </row>
    <row r="15" spans="1:10">
      <c r="A15" s="3">
        <f>'Raw NSB'!A15</f>
        <v>36334</v>
      </c>
      <c r="B15" s="3" t="str">
        <f>'Raw NSB'!B15</f>
        <v>NSB</v>
      </c>
      <c r="C15" s="2">
        <f>'Raw NSB'!C15</f>
        <v>2</v>
      </c>
      <c r="D15" s="3" t="str">
        <f>'Raw NSB'!D15</f>
        <v>Cryptomonas sp.</v>
      </c>
      <c r="E15" s="1">
        <f>('Raw NSB'!H15*'Raw NSB'!K15)/20*9</f>
        <v>6345.5999999999995</v>
      </c>
      <c r="H15" s="1">
        <f>'Raw NSB'!L15*E15</f>
        <v>7316476.7999999998</v>
      </c>
    </row>
    <row r="16" spans="1:10">
      <c r="A16" s="3">
        <f>'Raw NSB'!A16</f>
        <v>36334</v>
      </c>
      <c r="B16" s="3" t="str">
        <f>'Raw NSB'!B16</f>
        <v>NSB</v>
      </c>
      <c r="C16" s="2">
        <f>'Raw NSB'!C16</f>
        <v>3</v>
      </c>
      <c r="D16" s="3" t="str">
        <f>'Raw NSB'!D16</f>
        <v>Cryptomonas sp.</v>
      </c>
      <c r="E16" s="1">
        <f>('Raw NSB'!H16*'Raw NSB'!K16)/20*9</f>
        <v>6345.5999999999995</v>
      </c>
      <c r="H16" s="1">
        <f>'Raw NSB'!L16*E16</f>
        <v>7316476.7999999998</v>
      </c>
    </row>
    <row r="17" spans="1:10">
      <c r="A17" s="3">
        <f>'Raw NSB'!A17</f>
        <v>36341</v>
      </c>
      <c r="B17" s="3" t="str">
        <f>'Raw NSB'!B17</f>
        <v>NSB</v>
      </c>
      <c r="C17" s="2">
        <f>'Raw NSB'!C17</f>
        <v>1</v>
      </c>
      <c r="D17" s="3" t="str">
        <f>'Raw NSB'!D17</f>
        <v>Cryptomonas sp.</v>
      </c>
      <c r="E17" s="1">
        <f>('Raw NSB'!H17*'Raw NSB'!K17)/20*9</f>
        <v>5056.6500000000005</v>
      </c>
      <c r="F17" s="1">
        <f>STDEV(E17:E19)</f>
        <v>1820.1520492804934</v>
      </c>
      <c r="G17" s="1">
        <f>F17/SQRT(3)</f>
        <v>1050.8652756181418</v>
      </c>
      <c r="H17" s="1">
        <f>'Raw NSB'!L17*E17</f>
        <v>5830317.4500000002</v>
      </c>
      <c r="I17" s="1">
        <f>STDEV(H17:H19)</f>
        <v>2098635.3128204155</v>
      </c>
      <c r="J17" s="1">
        <f>I17/SQRT(3)</f>
        <v>1211647.6627877215</v>
      </c>
    </row>
    <row r="18" spans="1:10">
      <c r="A18" s="3">
        <f>'Raw NSB'!A18</f>
        <v>36341</v>
      </c>
      <c r="B18" s="3" t="str">
        <f>'Raw NSB'!B18</f>
        <v>NSB</v>
      </c>
      <c r="C18" s="2">
        <f>'Raw NSB'!C18</f>
        <v>2</v>
      </c>
      <c r="D18" s="3" t="str">
        <f>'Raw NSB'!D18</f>
        <v>Cryptomonas sp.</v>
      </c>
      <c r="E18" s="1">
        <f>('Raw NSB'!H18*'Raw NSB'!K18)/20*9</f>
        <v>8427.75</v>
      </c>
      <c r="H18" s="1">
        <f>'Raw NSB'!L18*E18</f>
        <v>9717195.75</v>
      </c>
    </row>
    <row r="19" spans="1:10">
      <c r="A19" s="3">
        <f>'Raw NSB'!A19</f>
        <v>36341</v>
      </c>
      <c r="B19" s="3" t="str">
        <f>'Raw NSB'!B19</f>
        <v>NSB</v>
      </c>
      <c r="C19" s="2">
        <f>'Raw NSB'!C19</f>
        <v>3</v>
      </c>
      <c r="D19" s="3" t="str">
        <f>'Raw NSB'!D19</f>
        <v>Cryptomonas sp.</v>
      </c>
      <c r="E19" s="1">
        <f>('Raw NSB'!H19*'Raw NSB'!K19)/20*9</f>
        <v>5552.4000000000005</v>
      </c>
      <c r="H19" s="1">
        <f>'Raw NSB'!L19*E19</f>
        <v>6401917.2000000002</v>
      </c>
    </row>
    <row r="20" spans="1:10">
      <c r="A20" s="3">
        <f>'Raw NSB'!A20</f>
        <v>36348</v>
      </c>
      <c r="B20" s="3" t="str">
        <f>'Raw NSB'!B20</f>
        <v>NSB</v>
      </c>
      <c r="C20" s="2">
        <f>'Raw NSB'!C20</f>
        <v>1</v>
      </c>
      <c r="D20" s="3" t="str">
        <f>'Raw NSB'!D20</f>
        <v>Cryptomonas sp.</v>
      </c>
      <c r="E20" s="1">
        <f>('Raw NSB'!H20*'Raw NSB'!K20)/20*9</f>
        <v>7337.1</v>
      </c>
      <c r="F20" s="1">
        <f>STDEV(E20:E22)</f>
        <v>942.35976808222767</v>
      </c>
      <c r="G20" s="1">
        <f>F20/SQRT(3)</f>
        <v>544.07166577574753</v>
      </c>
      <c r="H20" s="1">
        <f>'Raw NSB'!L20*E20</f>
        <v>10565424</v>
      </c>
      <c r="I20" s="1">
        <f>STDEV(H20:H22)</f>
        <v>1356998.0660384155</v>
      </c>
      <c r="J20" s="1">
        <f>I20/SQRT(3)</f>
        <v>783463.19871708087</v>
      </c>
    </row>
    <row r="21" spans="1:10">
      <c r="A21" s="3">
        <f>'Raw NSB'!A21</f>
        <v>36348</v>
      </c>
      <c r="B21" s="3" t="str">
        <f>'Raw NSB'!B21</f>
        <v>NSB</v>
      </c>
      <c r="C21" s="2">
        <f>'Raw NSB'!C21</f>
        <v>2</v>
      </c>
      <c r="D21" s="3" t="str">
        <f>'Raw NSB'!D21</f>
        <v>Cryptomonas sp.</v>
      </c>
      <c r="E21" s="1">
        <f>('Raw NSB'!H21*'Raw NSB'!K21)/20*9</f>
        <v>6345.5999999999995</v>
      </c>
      <c r="H21" s="1">
        <f>'Raw NSB'!L21*E21</f>
        <v>9137664</v>
      </c>
    </row>
    <row r="22" spans="1:10">
      <c r="A22" s="3">
        <f>'Raw NSB'!A22</f>
        <v>36348</v>
      </c>
      <c r="B22" s="3" t="str">
        <f>'Raw NSB'!B22</f>
        <v>NSB</v>
      </c>
      <c r="C22" s="2">
        <f>'Raw NSB'!C22</f>
        <v>3</v>
      </c>
      <c r="D22" s="3" t="str">
        <f>'Raw NSB'!D22</f>
        <v>Cryptomonas sp.</v>
      </c>
      <c r="E22" s="1">
        <f>('Raw NSB'!H22*'Raw NSB'!K22)/20*9</f>
        <v>5453.25</v>
      </c>
      <c r="H22" s="1">
        <f>'Raw NSB'!L22*E22</f>
        <v>7852680</v>
      </c>
    </row>
    <row r="23" spans="1:10">
      <c r="A23" s="3">
        <f>'Raw NSB'!A23</f>
        <v>36355</v>
      </c>
      <c r="B23" s="3" t="str">
        <f>'Raw NSB'!B23</f>
        <v>NSB</v>
      </c>
      <c r="C23" s="2">
        <f>'Raw NSB'!C23</f>
        <v>1</v>
      </c>
      <c r="D23" s="3" t="str">
        <f>'Raw NSB'!D23</f>
        <v>Cryptomonas sp.</v>
      </c>
      <c r="E23" s="1">
        <f>('Raw NSB'!H23*'Raw NSB'!K23)/20*9</f>
        <v>1487.25</v>
      </c>
      <c r="F23" s="1">
        <f>STDEV(E23:E25)</f>
        <v>412.79436769413405</v>
      </c>
      <c r="G23" s="1">
        <f>F23/SQRT(3)</f>
        <v>238.32693930816967</v>
      </c>
      <c r="H23" s="1">
        <f>'Raw NSB'!L23*E23</f>
        <v>2141640</v>
      </c>
      <c r="I23" s="1">
        <f>STDEV(H23:H25)</f>
        <v>594423.88947955391</v>
      </c>
      <c r="J23" s="1">
        <f>I23/SQRT(3)</f>
        <v>343190.7926037648</v>
      </c>
    </row>
    <row r="24" spans="1:10">
      <c r="A24" s="3">
        <f>'Raw NSB'!A24</f>
        <v>36355</v>
      </c>
      <c r="B24" s="3" t="str">
        <f>'Raw NSB'!B24</f>
        <v>NSB</v>
      </c>
      <c r="C24" s="2">
        <f>'Raw NSB'!C24</f>
        <v>2</v>
      </c>
      <c r="D24" s="3" t="str">
        <f>'Raw NSB'!D24</f>
        <v>Cryptomonas sp.</v>
      </c>
      <c r="E24" s="1">
        <f>('Raw NSB'!H24*'Raw NSB'!K24)/20*9</f>
        <v>1685.5500000000002</v>
      </c>
      <c r="H24" s="1">
        <f>'Raw NSB'!L24*E24</f>
        <v>2427192.0000000005</v>
      </c>
    </row>
    <row r="25" spans="1:10">
      <c r="A25" s="3">
        <f>'Raw NSB'!A25</f>
        <v>36355</v>
      </c>
      <c r="B25" s="3" t="str">
        <f>'Raw NSB'!B25</f>
        <v>NSB</v>
      </c>
      <c r="C25" s="2">
        <f>'Raw NSB'!C25</f>
        <v>3</v>
      </c>
      <c r="D25" s="3" t="str">
        <f>'Raw NSB'!D25</f>
        <v>Cryptomonas sp.</v>
      </c>
      <c r="E25" s="1">
        <f>('Raw NSB'!H25*'Raw NSB'!K25)/20*9</f>
        <v>892.35</v>
      </c>
      <c r="H25" s="1">
        <f>'Raw NSB'!L25*E25</f>
        <v>1284984</v>
      </c>
    </row>
    <row r="26" spans="1:10">
      <c r="A26" s="3">
        <f>'Raw NSB'!A26</f>
        <v>36362</v>
      </c>
      <c r="B26" s="3" t="str">
        <f>'Raw NSB'!B26</f>
        <v>NSB</v>
      </c>
      <c r="C26" s="2">
        <f>'Raw NSB'!C26</f>
        <v>1</v>
      </c>
      <c r="D26" s="3" t="str">
        <f>'Raw NSB'!D26</f>
        <v>Cryptomonas sp.</v>
      </c>
      <c r="E26" s="1">
        <f>('Raw NSB'!H26*'Raw NSB'!K26)/20*9</f>
        <v>2280.4500000000003</v>
      </c>
      <c r="F26" s="1">
        <f>STDEV(E26:E28)</f>
        <v>396.60000000000537</v>
      </c>
      <c r="G26" s="1">
        <f>F26/SQRT(3)</f>
        <v>228.97711676060868</v>
      </c>
      <c r="H26" s="1">
        <f>'Raw NSB'!L26*E26</f>
        <v>3283848.0000000005</v>
      </c>
      <c r="I26" s="1">
        <f>STDEV(H26:H28)</f>
        <v>571103.99999999662</v>
      </c>
      <c r="J26" s="1">
        <f>I26/SQRT(3)</f>
        <v>329727.04813527007</v>
      </c>
    </row>
    <row r="27" spans="1:10">
      <c r="A27" s="3">
        <f>'Raw NSB'!A27</f>
        <v>36362</v>
      </c>
      <c r="B27" s="3" t="str">
        <f>'Raw NSB'!B27</f>
        <v>NSB</v>
      </c>
      <c r="C27" s="2">
        <f>'Raw NSB'!C27</f>
        <v>2</v>
      </c>
      <c r="D27" s="3" t="str">
        <f>'Raw NSB'!D27</f>
        <v>Cryptomonas sp.</v>
      </c>
      <c r="E27" s="1">
        <f>('Raw NSB'!H27*'Raw NSB'!K27)/20*9</f>
        <v>3073.6500000000005</v>
      </c>
      <c r="H27" s="1">
        <f>'Raw NSB'!L27*E27</f>
        <v>4426056.0000000009</v>
      </c>
    </row>
    <row r="28" spans="1:10">
      <c r="A28" s="3">
        <f>'Raw NSB'!A28</f>
        <v>36362</v>
      </c>
      <c r="B28" s="3" t="str">
        <f>'Raw NSB'!B28</f>
        <v>NSB</v>
      </c>
      <c r="C28" s="2">
        <f>'Raw NSB'!C28</f>
        <v>3</v>
      </c>
      <c r="D28" s="3" t="str">
        <f>'Raw NSB'!D28</f>
        <v>Cryptomonas sp.</v>
      </c>
      <c r="E28" s="1">
        <f>('Raw NSB'!H28*'Raw NSB'!K28)/20*9</f>
        <v>2677.0499999999997</v>
      </c>
      <c r="H28" s="1">
        <f>'Raw NSB'!L28*E28</f>
        <v>3854951.9999999995</v>
      </c>
    </row>
    <row r="29" spans="1:10">
      <c r="A29" s="3">
        <f>'Raw NSB'!A29</f>
        <v>36369</v>
      </c>
      <c r="B29" s="3" t="str">
        <f>'Raw NSB'!B29</f>
        <v>NSB</v>
      </c>
      <c r="C29" s="2">
        <f>'Raw NSB'!C29</f>
        <v>1</v>
      </c>
      <c r="D29" s="3" t="str">
        <f>'Raw NSB'!D29</f>
        <v>Cryptomonas sp.</v>
      </c>
      <c r="E29" s="1">
        <f>('Raw NSB'!H29*'Raw NSB'!K29)/20*9</f>
        <v>1274.3999999999999</v>
      </c>
      <c r="F29" s="1">
        <f>STDEV(E29:E31)</f>
        <v>91.971897881906528</v>
      </c>
      <c r="G29" s="1">
        <f>F29/SQRT(3)</f>
        <v>53.099999999999511</v>
      </c>
      <c r="H29" s="1">
        <f>'Raw NSB'!L29*E29</f>
        <v>1471931.9999999998</v>
      </c>
      <c r="I29" s="1">
        <f>STDEV(H29:H31)</f>
        <v>106227.54205360303</v>
      </c>
      <c r="J29" s="1">
        <f>I29/SQRT(3)</f>
        <v>61330.5</v>
      </c>
    </row>
    <row r="30" spans="1:10">
      <c r="A30" s="3">
        <f>'Raw NSB'!A30</f>
        <v>36369</v>
      </c>
      <c r="B30" s="3" t="str">
        <f>'Raw NSB'!B30</f>
        <v>NSB</v>
      </c>
      <c r="C30" s="2">
        <f>'Raw NSB'!C30</f>
        <v>2</v>
      </c>
      <c r="D30" s="3" t="str">
        <f>'Raw NSB'!D30</f>
        <v>Cryptomonas sp.</v>
      </c>
      <c r="E30" s="1">
        <f>('Raw NSB'!H30*'Raw NSB'!K30)/20*9</f>
        <v>1115.1000000000001</v>
      </c>
      <c r="H30" s="1">
        <f>'Raw NSB'!L30*E30</f>
        <v>1287940.5000000002</v>
      </c>
    </row>
    <row r="31" spans="1:10">
      <c r="A31" s="3">
        <f>'Raw NSB'!A31</f>
        <v>36369</v>
      </c>
      <c r="B31" s="3" t="str">
        <f>'Raw NSB'!B31</f>
        <v>NSB</v>
      </c>
      <c r="C31" s="2">
        <f>'Raw NSB'!C31</f>
        <v>3</v>
      </c>
      <c r="D31" s="3" t="str">
        <f>'Raw NSB'!D31</f>
        <v>Cryptomonas sp.</v>
      </c>
      <c r="E31" s="1">
        <f>('Raw NSB'!H31*'Raw NSB'!K31)/20*9</f>
        <v>1115.1000000000001</v>
      </c>
      <c r="H31" s="1">
        <f>'Raw NSB'!L31*E31</f>
        <v>1287940.5000000002</v>
      </c>
    </row>
    <row r="32" spans="1:10">
      <c r="A32" s="3">
        <f>'Raw NSB'!A32</f>
        <v>36376</v>
      </c>
      <c r="B32" s="3" t="str">
        <f>'Raw NSB'!B32</f>
        <v>NSB</v>
      </c>
      <c r="C32" s="2">
        <f>'Raw NSB'!C32</f>
        <v>1</v>
      </c>
      <c r="D32" s="3" t="str">
        <f>'Raw NSB'!D32</f>
        <v>Cryptomonas sp.</v>
      </c>
      <c r="E32" s="1">
        <f>('Raw NSB'!H32*'Raw NSB'!K32)/20*9</f>
        <v>716.85</v>
      </c>
      <c r="F32" s="1">
        <f>STDEV(E32:E34)</f>
        <v>229.92974470476847</v>
      </c>
      <c r="G32" s="1">
        <f>F32/SQRT(3)</f>
        <v>132.75</v>
      </c>
      <c r="H32" s="1">
        <f>'Raw NSB'!L32*E32</f>
        <v>1033697.7000000001</v>
      </c>
      <c r="I32" s="1">
        <f>STDEV(H32:H34)</f>
        <v>331558.69186427537</v>
      </c>
      <c r="J32" s="1">
        <f>I32/SQRT(3)</f>
        <v>191425.49999999959</v>
      </c>
    </row>
    <row r="33" spans="1:10">
      <c r="A33" s="3">
        <f>'Raw NSB'!A33</f>
        <v>36376</v>
      </c>
      <c r="B33" s="3" t="str">
        <f>'Raw NSB'!B33</f>
        <v>NSB</v>
      </c>
      <c r="C33" s="2">
        <f>'Raw NSB'!C33</f>
        <v>2</v>
      </c>
      <c r="D33" s="3" t="str">
        <f>'Raw NSB'!D33</f>
        <v>Cryptomonas sp.</v>
      </c>
      <c r="E33" s="1">
        <f>('Raw NSB'!H33*'Raw NSB'!K33)/20*9</f>
        <v>716.85</v>
      </c>
      <c r="H33" s="1">
        <f>'Raw NSB'!L33*E33</f>
        <v>1033697.7000000001</v>
      </c>
    </row>
    <row r="34" spans="1:10">
      <c r="A34" s="3">
        <f>'Raw NSB'!A34</f>
        <v>36376</v>
      </c>
      <c r="B34" s="3" t="str">
        <f>'Raw NSB'!B34</f>
        <v>NSB</v>
      </c>
      <c r="C34" s="2">
        <f>'Raw NSB'!C34</f>
        <v>3</v>
      </c>
      <c r="D34" s="3" t="str">
        <f>'Raw NSB'!D34</f>
        <v>Cryptomonas sp.</v>
      </c>
      <c r="E34" s="1">
        <f>('Raw NSB'!H34*'Raw NSB'!K34)/20*9</f>
        <v>1115.1000000000001</v>
      </c>
      <c r="H34" s="1">
        <f>'Raw NSB'!L34*E34</f>
        <v>1607974.2000000002</v>
      </c>
    </row>
    <row r="35" spans="1:10">
      <c r="A35" s="3">
        <f>'Raw NSB'!A35</f>
        <v>36383</v>
      </c>
      <c r="B35" s="3" t="str">
        <f>'Raw NSB'!B35</f>
        <v>NSB</v>
      </c>
      <c r="C35" s="2">
        <f>'Raw NSB'!C35</f>
        <v>1</v>
      </c>
      <c r="D35" s="3" t="str">
        <f>'Raw NSB'!D35</f>
        <v>Cryptomonas sp.</v>
      </c>
      <c r="E35" s="1">
        <f>('Raw NSB'!H35*'Raw NSB'!K35)/20*9</f>
        <v>11151</v>
      </c>
      <c r="F35" s="1">
        <f>STDEV(E35:E37)</f>
        <v>2947.05</v>
      </c>
      <c r="G35" s="1">
        <f>F35/SQRT(3)</f>
        <v>1701.4801108152867</v>
      </c>
      <c r="H35" s="1">
        <f>'Raw NSB'!L35*E35</f>
        <v>16079742</v>
      </c>
      <c r="I35" s="1">
        <f>STDEV(H35:H37)</f>
        <v>4249646.1000000015</v>
      </c>
      <c r="J35" s="1">
        <f>I35/SQRT(3)</f>
        <v>2453534.3197956444</v>
      </c>
    </row>
    <row r="36" spans="1:10">
      <c r="A36" s="3">
        <f>'Raw NSB'!A36</f>
        <v>36383</v>
      </c>
      <c r="B36" s="3" t="str">
        <f>'Raw NSB'!B36</f>
        <v>NSB</v>
      </c>
      <c r="C36" s="2">
        <f>'Raw NSB'!C36</f>
        <v>2</v>
      </c>
      <c r="D36" s="3" t="str">
        <f>'Raw NSB'!D36</f>
        <v>Cryptomonas sp.</v>
      </c>
      <c r="E36" s="1">
        <f>('Raw NSB'!H36*'Raw NSB'!K36)/20*9</f>
        <v>5336.55</v>
      </c>
      <c r="H36" s="1">
        <f>'Raw NSB'!L36*E36</f>
        <v>7695305.1000000006</v>
      </c>
    </row>
    <row r="37" spans="1:10">
      <c r="A37" s="3">
        <f>'Raw NSB'!A37</f>
        <v>36383</v>
      </c>
      <c r="B37" s="3" t="str">
        <f>'Raw NSB'!B37</f>
        <v>NSB</v>
      </c>
      <c r="C37" s="2">
        <f>'Raw NSB'!C37</f>
        <v>3</v>
      </c>
      <c r="D37" s="3" t="str">
        <f>'Raw NSB'!D37</f>
        <v>Cryptomonas sp.</v>
      </c>
      <c r="E37" s="1">
        <f>('Raw NSB'!H37*'Raw NSB'!K37)/20*9</f>
        <v>7407.45</v>
      </c>
      <c r="H37" s="1">
        <f>'Raw NSB'!L37*E37</f>
        <v>10681542.9</v>
      </c>
    </row>
    <row r="38" spans="1:10">
      <c r="A38" s="3">
        <f>'Raw NSB'!A38</f>
        <v>36390</v>
      </c>
      <c r="B38" s="3" t="str">
        <f>'Raw NSB'!B38</f>
        <v>NSB</v>
      </c>
      <c r="C38" s="2">
        <f>'Raw NSB'!C38</f>
        <v>1</v>
      </c>
      <c r="D38" s="3" t="str">
        <f>'Raw NSB'!D38</f>
        <v>Cryptomonas sp.</v>
      </c>
      <c r="E38" s="1">
        <f>('Raw NSB'!H38*'Raw NSB'!K38)/20*9</f>
        <v>5495.8499999999995</v>
      </c>
      <c r="F38" s="1">
        <f>STDEV(E38:E40)</f>
        <v>347.18630085302624</v>
      </c>
      <c r="G38" s="1">
        <f>F38/SQRT(3)</f>
        <v>200.44810425644511</v>
      </c>
      <c r="H38" s="1">
        <f>'Raw NSB'!L38*E38</f>
        <v>7925015.6999999993</v>
      </c>
      <c r="I38" s="1">
        <f>STDEV(H38:H40)</f>
        <v>500642.64583004027</v>
      </c>
      <c r="J38" s="1">
        <f>I38/SQRT(3)</f>
        <v>289046.16633778025</v>
      </c>
    </row>
    <row r="39" spans="1:10">
      <c r="A39" s="3">
        <f>'Raw NSB'!A39</f>
        <v>36390</v>
      </c>
      <c r="B39" s="3" t="str">
        <f>'Raw NSB'!B39</f>
        <v>NSB</v>
      </c>
      <c r="C39" s="2">
        <f>'Raw NSB'!C39</f>
        <v>2</v>
      </c>
      <c r="D39" s="3" t="str">
        <f>'Raw NSB'!D39</f>
        <v>Cryptomonas sp.</v>
      </c>
      <c r="E39" s="1">
        <f>('Raw NSB'!H39*'Raw NSB'!K39)/20*9</f>
        <v>4938.3</v>
      </c>
      <c r="H39" s="1">
        <f>'Raw NSB'!L39*E39</f>
        <v>7121028.6000000006</v>
      </c>
    </row>
    <row r="40" spans="1:10">
      <c r="A40" s="3">
        <f>'Raw NSB'!A40</f>
        <v>36390</v>
      </c>
      <c r="B40" s="3" t="str">
        <f>'Raw NSB'!B40</f>
        <v>NSB</v>
      </c>
      <c r="C40" s="2">
        <f>'Raw NSB'!C40</f>
        <v>3</v>
      </c>
      <c r="D40" s="3" t="str">
        <f>'Raw NSB'!D40</f>
        <v>Cryptomonas sp.</v>
      </c>
      <c r="E40" s="1">
        <f>('Raw NSB'!H40*'Raw NSB'!K40)/20*9</f>
        <v>4858.6500000000005</v>
      </c>
      <c r="H40" s="1">
        <f>'Raw NSB'!L40*E40</f>
        <v>7006173.3000000007</v>
      </c>
    </row>
    <row r="41" spans="1:10">
      <c r="A41" s="3">
        <f>'Raw NSB'!A41</f>
        <v>36308</v>
      </c>
      <c r="B41" s="3" t="str">
        <f>'Raw NSB'!B41</f>
        <v>NSB</v>
      </c>
      <c r="C41" s="2">
        <f>'Raw NSB'!C41</f>
        <v>1</v>
      </c>
      <c r="D41" s="3" t="str">
        <f>'Raw NSB'!D41</f>
        <v>Cyclotella(?)</v>
      </c>
      <c r="E41" s="1">
        <f>('Raw NSB'!H41*'Raw NSB'!K41)/20*9</f>
        <v>0</v>
      </c>
      <c r="F41" s="1">
        <f>STDEV(E41:E43)</f>
        <v>0</v>
      </c>
      <c r="G41" s="1">
        <f>F41/SQRT(3)</f>
        <v>0</v>
      </c>
      <c r="H41" s="1">
        <f>'Raw NSB'!L41*E41</f>
        <v>0</v>
      </c>
      <c r="I41" s="1">
        <f>STDEV(H41:H43)</f>
        <v>0</v>
      </c>
      <c r="J41" s="1">
        <f>I41/SQRT(3)</f>
        <v>0</v>
      </c>
    </row>
    <row r="42" spans="1:10">
      <c r="A42" s="3">
        <f>'Raw NSB'!A42</f>
        <v>36308</v>
      </c>
      <c r="B42" s="3" t="str">
        <f>'Raw NSB'!B42</f>
        <v>NSB</v>
      </c>
      <c r="C42" s="2">
        <f>'Raw NSB'!C42</f>
        <v>2</v>
      </c>
      <c r="D42" s="3" t="str">
        <f>'Raw NSB'!D42</f>
        <v>Cyclotella(?)</v>
      </c>
      <c r="E42" s="1">
        <f>('Raw NSB'!H42*'Raw NSB'!K42)/20*9</f>
        <v>0</v>
      </c>
      <c r="H42" s="1">
        <f>'Raw NSB'!L42*E42</f>
        <v>0</v>
      </c>
    </row>
    <row r="43" spans="1:10">
      <c r="A43" s="3">
        <f>'Raw NSB'!A43</f>
        <v>36308</v>
      </c>
      <c r="B43" s="3" t="str">
        <f>'Raw NSB'!B43</f>
        <v>NSB</v>
      </c>
      <c r="C43" s="2">
        <f>'Raw NSB'!C43</f>
        <v>3</v>
      </c>
      <c r="D43" s="3" t="str">
        <f>'Raw NSB'!D43</f>
        <v>Cyclotella(?)</v>
      </c>
      <c r="E43" s="1">
        <f>('Raw NSB'!H43*'Raw NSB'!K43)/20*9</f>
        <v>0</v>
      </c>
      <c r="H43" s="1">
        <f>'Raw NSB'!L43*E43</f>
        <v>0</v>
      </c>
    </row>
    <row r="44" spans="1:10">
      <c r="A44" s="3">
        <f>'Raw NSB'!A44</f>
        <v>36313</v>
      </c>
      <c r="B44" s="3" t="str">
        <f>'Raw NSB'!B44</f>
        <v>NSB</v>
      </c>
      <c r="C44" s="2">
        <f>'Raw NSB'!C44</f>
        <v>1</v>
      </c>
      <c r="D44" s="3" t="str">
        <f>'Raw NSB'!D44</f>
        <v>Cyclotella(?)</v>
      </c>
      <c r="E44" s="1">
        <f>('Raw NSB'!H44*'Raw NSB'!K44)/20*9</f>
        <v>0</v>
      </c>
      <c r="F44" s="1">
        <f>STDEV(E44:E46)</f>
        <v>0</v>
      </c>
      <c r="G44" s="1">
        <f>F44/SQRT(3)</f>
        <v>0</v>
      </c>
      <c r="H44" s="1">
        <f>'Raw NSB'!L44*E44</f>
        <v>0</v>
      </c>
      <c r="I44" s="1">
        <f>STDEV(H44:H46)</f>
        <v>0</v>
      </c>
      <c r="J44" s="1">
        <f>I44/SQRT(3)</f>
        <v>0</v>
      </c>
    </row>
    <row r="45" spans="1:10">
      <c r="A45" s="3">
        <f>'Raw NSB'!A45</f>
        <v>36313</v>
      </c>
      <c r="B45" s="3" t="str">
        <f>'Raw NSB'!B45</f>
        <v>NSB</v>
      </c>
      <c r="C45" s="2">
        <f>'Raw NSB'!C45</f>
        <v>2</v>
      </c>
      <c r="D45" s="3" t="str">
        <f>'Raw NSB'!D45</f>
        <v>Cyclotella(?)</v>
      </c>
      <c r="E45" s="1">
        <f>('Raw NSB'!H45*'Raw NSB'!K45)/20*9</f>
        <v>0</v>
      </c>
      <c r="H45" s="1">
        <f>'Raw NSB'!L45*E45</f>
        <v>0</v>
      </c>
    </row>
    <row r="46" spans="1:10">
      <c r="A46" s="3">
        <f>'Raw NSB'!A46</f>
        <v>36313</v>
      </c>
      <c r="B46" s="3" t="str">
        <f>'Raw NSB'!B46</f>
        <v>NSB</v>
      </c>
      <c r="C46" s="2">
        <f>'Raw NSB'!C46</f>
        <v>3</v>
      </c>
      <c r="D46" s="3" t="str">
        <f>'Raw NSB'!D46</f>
        <v>Cyclotella(?)</v>
      </c>
      <c r="E46" s="1">
        <f>('Raw NSB'!H46*'Raw NSB'!K46)/20*9</f>
        <v>0</v>
      </c>
      <c r="H46" s="1">
        <f>'Raw NSB'!L46*E46</f>
        <v>0</v>
      </c>
    </row>
    <row r="47" spans="1:10">
      <c r="A47" s="3">
        <f>'Raw NSB'!A47</f>
        <v>36320</v>
      </c>
      <c r="B47" s="3" t="str">
        <f>'Raw NSB'!B47</f>
        <v>NSB</v>
      </c>
      <c r="C47" s="2">
        <f>'Raw NSB'!C47</f>
        <v>1</v>
      </c>
      <c r="D47" s="3" t="str">
        <f>'Raw NSB'!D47</f>
        <v>Cyclotella(?)</v>
      </c>
      <c r="E47" s="1">
        <f>('Raw NSB'!H47*'Raw NSB'!K47)/20*9</f>
        <v>0</v>
      </c>
      <c r="F47" s="1">
        <f>STDEV(E47:E49)</f>
        <v>0</v>
      </c>
      <c r="G47" s="1">
        <f>F47/SQRT(3)</f>
        <v>0</v>
      </c>
      <c r="H47" s="1">
        <f>'Raw NSB'!L47*E47</f>
        <v>0</v>
      </c>
      <c r="I47" s="1">
        <f>STDEV(H47:H49)</f>
        <v>0</v>
      </c>
      <c r="J47" s="1">
        <f>I47/SQRT(3)</f>
        <v>0</v>
      </c>
    </row>
    <row r="48" spans="1:10">
      <c r="A48" s="3">
        <f>'Raw NSB'!A48</f>
        <v>36320</v>
      </c>
      <c r="B48" s="3" t="str">
        <f>'Raw NSB'!B48</f>
        <v>NSB</v>
      </c>
      <c r="C48" s="2">
        <f>'Raw NSB'!C48</f>
        <v>2</v>
      </c>
      <c r="D48" s="3" t="str">
        <f>'Raw NSB'!D48</f>
        <v>Cyclotella(?)</v>
      </c>
      <c r="E48" s="1">
        <f>('Raw NSB'!H48*'Raw NSB'!K48)/20*9</f>
        <v>0</v>
      </c>
      <c r="H48" s="1">
        <f>'Raw NSB'!L48*E48</f>
        <v>0</v>
      </c>
    </row>
    <row r="49" spans="1:10">
      <c r="A49" s="3">
        <f>'Raw NSB'!A49</f>
        <v>36320</v>
      </c>
      <c r="B49" s="3" t="str">
        <f>'Raw NSB'!B49</f>
        <v>NSB</v>
      </c>
      <c r="C49" s="2">
        <f>'Raw NSB'!C49</f>
        <v>2</v>
      </c>
      <c r="D49" s="3" t="str">
        <f>'Raw NSB'!D49</f>
        <v>Cyclotella(?)</v>
      </c>
      <c r="E49" s="1">
        <f>('Raw NSB'!H49*'Raw NSB'!K49)/20*9</f>
        <v>0</v>
      </c>
      <c r="H49" s="1">
        <f>'Raw NSB'!L49*E49</f>
        <v>0</v>
      </c>
    </row>
    <row r="50" spans="1:10">
      <c r="A50" s="3">
        <f>'Raw NSB'!A50</f>
        <v>36327</v>
      </c>
      <c r="B50" s="3" t="str">
        <f>'Raw NSB'!B50</f>
        <v>NSB</v>
      </c>
      <c r="C50" s="2">
        <f>'Raw NSB'!C50</f>
        <v>1</v>
      </c>
      <c r="D50" s="3" t="str">
        <f>'Raw NSB'!D50</f>
        <v>Cyclotella(?)</v>
      </c>
      <c r="E50" s="1">
        <f>('Raw NSB'!H50*'Raw NSB'!K50)/20*9</f>
        <v>0</v>
      </c>
      <c r="F50" s="1">
        <f>STDEV(E50:E52)</f>
        <v>0</v>
      </c>
      <c r="G50" s="1">
        <f>F50/SQRT(3)</f>
        <v>0</v>
      </c>
      <c r="H50" s="1">
        <f>'Raw NSB'!L50*E50</f>
        <v>0</v>
      </c>
      <c r="I50" s="1">
        <f>STDEV(H50:H52)</f>
        <v>0</v>
      </c>
      <c r="J50" s="1">
        <f>I50/SQRT(3)</f>
        <v>0</v>
      </c>
    </row>
    <row r="51" spans="1:10">
      <c r="A51" s="3">
        <f>'Raw NSB'!A51</f>
        <v>36327</v>
      </c>
      <c r="B51" s="3" t="str">
        <f>'Raw NSB'!B51</f>
        <v>NSB</v>
      </c>
      <c r="C51" s="2">
        <f>'Raw NSB'!C51</f>
        <v>2</v>
      </c>
      <c r="D51" s="3" t="str">
        <f>'Raw NSB'!D51</f>
        <v>Cyclotella(?)</v>
      </c>
      <c r="E51" s="1">
        <f>('Raw NSB'!H51*'Raw NSB'!K51)/20*9</f>
        <v>0</v>
      </c>
      <c r="H51" s="1">
        <f>'Raw NSB'!L51*E51</f>
        <v>0</v>
      </c>
    </row>
    <row r="52" spans="1:10">
      <c r="A52" s="3">
        <f>'Raw NSB'!A52</f>
        <v>36327</v>
      </c>
      <c r="B52" s="3" t="str">
        <f>'Raw NSB'!B52</f>
        <v>NSB</v>
      </c>
      <c r="C52" s="2">
        <f>'Raw NSB'!C52</f>
        <v>3</v>
      </c>
      <c r="D52" s="3" t="str">
        <f>'Raw NSB'!D52</f>
        <v>Cyclotella(?)</v>
      </c>
      <c r="E52" s="1">
        <f>('Raw NSB'!H52*'Raw NSB'!K52)/20*9</f>
        <v>0</v>
      </c>
      <c r="H52" s="1">
        <f>'Raw NSB'!L52*E52</f>
        <v>0</v>
      </c>
    </row>
    <row r="53" spans="1:10">
      <c r="A53" s="3">
        <f>'Raw NSB'!A53</f>
        <v>36334</v>
      </c>
      <c r="B53" s="3" t="str">
        <f>'Raw NSB'!B53</f>
        <v>NSB</v>
      </c>
      <c r="C53" s="2">
        <f>'Raw NSB'!C53</f>
        <v>1</v>
      </c>
      <c r="D53" s="3" t="str">
        <f>'Raw NSB'!D53</f>
        <v>Cyclotella(?)</v>
      </c>
      <c r="E53" s="1">
        <f>('Raw NSB'!H53*'Raw NSB'!K53)/20*9</f>
        <v>694.05000000000007</v>
      </c>
      <c r="F53" s="1">
        <f>STDEV(E53:E55)</f>
        <v>594.89999999999986</v>
      </c>
      <c r="G53" s="1">
        <f>F53/SQRT(3)</f>
        <v>343.46567514090833</v>
      </c>
      <c r="H53" s="1">
        <f>'Raw NSB'!L53*E53</f>
        <v>0</v>
      </c>
      <c r="I53" s="1">
        <f>STDEV(H53:H55)</f>
        <v>0</v>
      </c>
      <c r="J53" s="1">
        <f>I53/SQRT(3)</f>
        <v>0</v>
      </c>
    </row>
    <row r="54" spans="1:10">
      <c r="A54" s="3">
        <f>'Raw NSB'!A54</f>
        <v>36334</v>
      </c>
      <c r="B54" s="3" t="str">
        <f>'Raw NSB'!B54</f>
        <v>NSB</v>
      </c>
      <c r="C54" s="2">
        <f>'Raw NSB'!C54</f>
        <v>2</v>
      </c>
      <c r="D54" s="3" t="str">
        <f>'Raw NSB'!D54</f>
        <v>Cyclotella(?)</v>
      </c>
      <c r="E54" s="1">
        <f>('Raw NSB'!H54*'Raw NSB'!K54)/20*9</f>
        <v>1288.9499999999998</v>
      </c>
      <c r="H54" s="1">
        <f>'Raw NSB'!L54*E54</f>
        <v>0</v>
      </c>
    </row>
    <row r="55" spans="1:10">
      <c r="A55" s="3">
        <f>'Raw NSB'!A55</f>
        <v>36334</v>
      </c>
      <c r="B55" s="3" t="str">
        <f>'Raw NSB'!B55</f>
        <v>NSB</v>
      </c>
      <c r="C55" s="2">
        <f>'Raw NSB'!C55</f>
        <v>3</v>
      </c>
      <c r="D55" s="3" t="str">
        <f>'Raw NSB'!D55</f>
        <v>Cyclotella(?)</v>
      </c>
      <c r="E55" s="1">
        <f>('Raw NSB'!H55*'Raw NSB'!K55)/20*9</f>
        <v>1883.85</v>
      </c>
      <c r="H55" s="1">
        <f>'Raw NSB'!L55*E55</f>
        <v>0</v>
      </c>
    </row>
    <row r="56" spans="1:10">
      <c r="A56" s="3">
        <f>'Raw NSB'!A56</f>
        <v>36341</v>
      </c>
      <c r="B56" s="3" t="str">
        <f>'Raw NSB'!B56</f>
        <v>NSB</v>
      </c>
      <c r="C56" s="2">
        <f>'Raw NSB'!C56</f>
        <v>1</v>
      </c>
      <c r="D56" s="3" t="str">
        <f>'Raw NSB'!D56</f>
        <v>Cyclotella(?)</v>
      </c>
      <c r="E56" s="1">
        <f>('Raw NSB'!H56*'Raw NSB'!K56)/20*9</f>
        <v>3866.85</v>
      </c>
      <c r="F56" s="1">
        <f>STDEV(E56:E58)</f>
        <v>1265.862459945788</v>
      </c>
      <c r="G56" s="1">
        <f>F56/SQRT(3)</f>
        <v>730.84603200674258</v>
      </c>
      <c r="H56" s="1">
        <f>'Raw NSB'!L56*E56</f>
        <v>0</v>
      </c>
      <c r="I56" s="1">
        <f>STDEV(H56:H58)</f>
        <v>0</v>
      </c>
      <c r="J56" s="1">
        <f>I56/SQRT(3)</f>
        <v>0</v>
      </c>
    </row>
    <row r="57" spans="1:10">
      <c r="A57" s="3">
        <f>'Raw NSB'!A57</f>
        <v>36341</v>
      </c>
      <c r="B57" s="3" t="str">
        <f>'Raw NSB'!B57</f>
        <v>NSB</v>
      </c>
      <c r="C57" s="2">
        <f>'Raw NSB'!C57</f>
        <v>2</v>
      </c>
      <c r="D57" s="3" t="str">
        <f>'Raw NSB'!D57</f>
        <v>Cyclotella(?)</v>
      </c>
      <c r="E57" s="1">
        <f>('Raw NSB'!H57*'Raw NSB'!K57)/20*9</f>
        <v>4660.0499999999993</v>
      </c>
      <c r="H57" s="1">
        <f>'Raw NSB'!L57*E57</f>
        <v>0</v>
      </c>
    </row>
    <row r="58" spans="1:10">
      <c r="A58" s="3">
        <f>'Raw NSB'!A58</f>
        <v>36341</v>
      </c>
      <c r="B58" s="3" t="str">
        <f>'Raw NSB'!B58</f>
        <v>NSB</v>
      </c>
      <c r="C58" s="2">
        <f>'Raw NSB'!C58</f>
        <v>3</v>
      </c>
      <c r="D58" s="3" t="str">
        <f>'Raw NSB'!D58</f>
        <v>Cyclotella(?)</v>
      </c>
      <c r="E58" s="1">
        <f>('Raw NSB'!H58*'Raw NSB'!K58)/20*9</f>
        <v>2181.2999999999997</v>
      </c>
      <c r="H58" s="1">
        <f>'Raw NSB'!L58*E58</f>
        <v>0</v>
      </c>
    </row>
    <row r="59" spans="1:10">
      <c r="A59" s="3">
        <f>'Raw NSB'!A59</f>
        <v>36348</v>
      </c>
      <c r="B59" s="3" t="str">
        <f>'Raw NSB'!B59</f>
        <v>NSB</v>
      </c>
      <c r="C59" s="2">
        <f>'Raw NSB'!C59</f>
        <v>1</v>
      </c>
      <c r="D59" s="3" t="str">
        <f>'Raw NSB'!D59</f>
        <v>Cyclotella(?)</v>
      </c>
      <c r="E59" s="1">
        <f>('Raw NSB'!H59*'Raw NSB'!K59)/20*9</f>
        <v>0</v>
      </c>
      <c r="F59" s="1">
        <f>STDEV(E59:E61)</f>
        <v>0</v>
      </c>
      <c r="G59" s="1">
        <f>F59/SQRT(3)</f>
        <v>0</v>
      </c>
      <c r="H59" s="1">
        <f>'Raw NSB'!L59*E59</f>
        <v>0</v>
      </c>
      <c r="I59" s="1">
        <f>STDEV(H59:H61)</f>
        <v>0</v>
      </c>
      <c r="J59" s="1">
        <f>I59/SQRT(3)</f>
        <v>0</v>
      </c>
    </row>
    <row r="60" spans="1:10">
      <c r="A60" s="3">
        <f>'Raw NSB'!A60</f>
        <v>36348</v>
      </c>
      <c r="B60" s="3" t="str">
        <f>'Raw NSB'!B60</f>
        <v>NSB</v>
      </c>
      <c r="C60" s="2">
        <f>'Raw NSB'!C60</f>
        <v>2</v>
      </c>
      <c r="D60" s="3" t="str">
        <f>'Raw NSB'!D60</f>
        <v>Cyclotella(?)</v>
      </c>
      <c r="E60" s="1">
        <f>('Raw NSB'!H60*'Raw NSB'!K60)/20*9</f>
        <v>0</v>
      </c>
      <c r="H60" s="1">
        <f>'Raw NSB'!L60*E60</f>
        <v>0</v>
      </c>
    </row>
    <row r="61" spans="1:10">
      <c r="A61" s="3">
        <f>'Raw NSB'!A61</f>
        <v>36348</v>
      </c>
      <c r="B61" s="3" t="str">
        <f>'Raw NSB'!B61</f>
        <v>NSB</v>
      </c>
      <c r="C61" s="2">
        <f>'Raw NSB'!C61</f>
        <v>3</v>
      </c>
      <c r="D61" s="3" t="str">
        <f>'Raw NSB'!D61</f>
        <v>Cyclotella(?)</v>
      </c>
      <c r="E61" s="1">
        <f>('Raw NSB'!H61*'Raw NSB'!K61)/20*9</f>
        <v>0</v>
      </c>
      <c r="H61" s="1">
        <f>'Raw NSB'!L61*E61</f>
        <v>0</v>
      </c>
    </row>
    <row r="62" spans="1:10">
      <c r="A62" s="3">
        <f>'Raw NSB'!A62</f>
        <v>36355</v>
      </c>
      <c r="B62" s="3" t="str">
        <f>'Raw NSB'!B62</f>
        <v>NSB</v>
      </c>
      <c r="C62" s="2">
        <f>'Raw NSB'!C62</f>
        <v>1</v>
      </c>
      <c r="D62" s="3" t="str">
        <f>'Raw NSB'!D62</f>
        <v>Cyclotella(?)</v>
      </c>
      <c r="E62" s="1">
        <f>('Raw NSB'!H62*'Raw NSB'!K62)/20*9</f>
        <v>1288.9499999999998</v>
      </c>
      <c r="F62" s="1">
        <f>STDEV(E62:E64)</f>
        <v>552.04383657459664</v>
      </c>
      <c r="G62" s="1">
        <f>F62/SQRT(3)</f>
        <v>318.72265765081715</v>
      </c>
      <c r="H62" s="1">
        <f>'Raw NSB'!L62*E62</f>
        <v>0</v>
      </c>
      <c r="I62" s="1">
        <f>STDEV(H62:H64)</f>
        <v>0</v>
      </c>
      <c r="J62" s="1">
        <f>I62/SQRT(3)</f>
        <v>0</v>
      </c>
    </row>
    <row r="63" spans="1:10">
      <c r="A63" s="3">
        <f>'Raw NSB'!A63</f>
        <v>36355</v>
      </c>
      <c r="B63" s="3" t="str">
        <f>'Raw NSB'!B63</f>
        <v>NSB</v>
      </c>
      <c r="C63" s="2">
        <f>'Raw NSB'!C63</f>
        <v>2</v>
      </c>
      <c r="D63" s="3" t="str">
        <f>'Raw NSB'!D63</f>
        <v>Cyclotella(?)</v>
      </c>
      <c r="E63" s="1">
        <f>('Raw NSB'!H63*'Raw NSB'!K63)/20*9</f>
        <v>1685.5500000000002</v>
      </c>
      <c r="H63" s="1">
        <f>'Raw NSB'!L63*E63</f>
        <v>0</v>
      </c>
    </row>
    <row r="64" spans="1:10">
      <c r="A64" s="3">
        <f>'Raw NSB'!A64</f>
        <v>36355</v>
      </c>
      <c r="B64" s="3" t="str">
        <f>'Raw NSB'!B64</f>
        <v>NSB</v>
      </c>
      <c r="C64" s="2">
        <f>'Raw NSB'!C64</f>
        <v>3</v>
      </c>
      <c r="D64" s="3" t="str">
        <f>'Raw NSB'!D64</f>
        <v>Cyclotella(?)</v>
      </c>
      <c r="E64" s="1">
        <f>('Raw NSB'!H64*'Raw NSB'!K64)/20*9</f>
        <v>594.9</v>
      </c>
      <c r="H64" s="1">
        <f>'Raw NSB'!L64*E64</f>
        <v>0</v>
      </c>
    </row>
    <row r="65" spans="1:10">
      <c r="A65" s="3">
        <f>'Raw NSB'!A65</f>
        <v>36362</v>
      </c>
      <c r="B65" s="3" t="str">
        <f>'Raw NSB'!B65</f>
        <v>NSB</v>
      </c>
      <c r="C65" s="2">
        <f>'Raw NSB'!C65</f>
        <v>1</v>
      </c>
      <c r="D65" s="3" t="str">
        <f>'Raw NSB'!D65</f>
        <v>Cyclotella(?)</v>
      </c>
      <c r="E65" s="1">
        <f>('Raw NSB'!H65*'Raw NSB'!K65)/20*9</f>
        <v>1487.25</v>
      </c>
      <c r="F65" s="1">
        <f>STDEV(E65:E67)</f>
        <v>1656.1315097237896</v>
      </c>
      <c r="G65" s="1">
        <f>F65/SQRT(3)</f>
        <v>956.16797295245124</v>
      </c>
      <c r="H65" s="1">
        <f>'Raw NSB'!L65*E65</f>
        <v>0</v>
      </c>
      <c r="I65" s="1">
        <f>STDEV(H65:H67)</f>
        <v>0</v>
      </c>
      <c r="J65" s="1">
        <f>I65/SQRT(3)</f>
        <v>0</v>
      </c>
    </row>
    <row r="66" spans="1:10">
      <c r="A66" s="3">
        <f>'Raw NSB'!A66</f>
        <v>36362</v>
      </c>
      <c r="B66" s="3" t="str">
        <f>'Raw NSB'!B66</f>
        <v>NSB</v>
      </c>
      <c r="C66" s="2">
        <f>'Raw NSB'!C66</f>
        <v>2</v>
      </c>
      <c r="D66" s="3" t="str">
        <f>'Raw NSB'!D66</f>
        <v>Cyclotella(?)</v>
      </c>
      <c r="E66" s="1">
        <f>('Raw NSB'!H66*'Raw NSB'!K66)/20*9</f>
        <v>4759.2</v>
      </c>
      <c r="H66" s="1">
        <f>'Raw NSB'!L66*E66</f>
        <v>0</v>
      </c>
    </row>
    <row r="67" spans="1:10">
      <c r="A67" s="3">
        <f>'Raw NSB'!A67</f>
        <v>36362</v>
      </c>
      <c r="B67" s="3" t="str">
        <f>'Raw NSB'!B67</f>
        <v>NSB</v>
      </c>
      <c r="C67" s="2">
        <f>'Raw NSB'!C67</f>
        <v>3</v>
      </c>
      <c r="D67" s="3" t="str">
        <f>'Raw NSB'!D67</f>
        <v>Cyclotella(?)</v>
      </c>
      <c r="E67" s="1">
        <f>('Raw NSB'!H67*'Raw NSB'!K67)/20*9</f>
        <v>3569.4</v>
      </c>
      <c r="H67" s="1">
        <f>'Raw NSB'!L67*E67</f>
        <v>0</v>
      </c>
    </row>
    <row r="68" spans="1:10">
      <c r="A68" s="3">
        <f>'Raw NSB'!A68</f>
        <v>36369</v>
      </c>
      <c r="B68" s="3" t="str">
        <f>'Raw NSB'!B68</f>
        <v>NSB</v>
      </c>
      <c r="C68" s="2">
        <f>'Raw NSB'!C68</f>
        <v>1</v>
      </c>
      <c r="D68" s="3" t="str">
        <f>'Raw NSB'!D68</f>
        <v>Cyclotella(?)</v>
      </c>
      <c r="E68" s="1">
        <f>('Raw NSB'!H68*'Raw NSB'!K68)/20*9</f>
        <v>50498.1</v>
      </c>
      <c r="F68" s="1">
        <f>STDEV(E68:E70)</f>
        <v>5502.7717281838213</v>
      </c>
      <c r="G68" s="1">
        <f>F68/SQRT(3)</f>
        <v>3177.0267385559914</v>
      </c>
      <c r="H68" s="1">
        <f>'Raw NSB'!L68*E68</f>
        <v>0</v>
      </c>
      <c r="I68" s="1">
        <f>STDEV(H68:H70)</f>
        <v>0</v>
      </c>
      <c r="J68" s="1">
        <f>I68/SQRT(3)</f>
        <v>0</v>
      </c>
    </row>
    <row r="69" spans="1:10">
      <c r="A69" s="3">
        <f>'Raw NSB'!A69</f>
        <v>36369</v>
      </c>
      <c r="B69" s="3" t="str">
        <f>'Raw NSB'!B69</f>
        <v>NSB</v>
      </c>
      <c r="C69" s="2">
        <f>'Raw NSB'!C69</f>
        <v>2</v>
      </c>
      <c r="D69" s="3" t="str">
        <f>'Raw NSB'!D69</f>
        <v>Cyclotella(?)</v>
      </c>
      <c r="E69" s="1">
        <f>('Raw NSB'!H69*'Raw NSB'!K69)/20*9</f>
        <v>45480.15</v>
      </c>
      <c r="H69" s="1">
        <f>'Raw NSB'!L69*E69</f>
        <v>0</v>
      </c>
    </row>
    <row r="70" spans="1:10">
      <c r="A70" s="3">
        <f>'Raw NSB'!A70</f>
        <v>36369</v>
      </c>
      <c r="B70" s="3" t="str">
        <f>'Raw NSB'!B70</f>
        <v>NSB</v>
      </c>
      <c r="C70" s="2">
        <f>'Raw NSB'!C70</f>
        <v>3</v>
      </c>
      <c r="D70" s="3" t="str">
        <f>'Raw NSB'!D70</f>
        <v>Cyclotella(?)</v>
      </c>
      <c r="E70" s="1">
        <f>('Raw NSB'!H70*'Raw NSB'!K70)/20*9</f>
        <v>56471.85</v>
      </c>
      <c r="H70" s="1">
        <f>'Raw NSB'!L70*E70</f>
        <v>0</v>
      </c>
    </row>
    <row r="71" spans="1:10">
      <c r="A71" s="3">
        <f>'Raw NSB'!A71</f>
        <v>36376</v>
      </c>
      <c r="B71" s="3" t="str">
        <f>'Raw NSB'!B71</f>
        <v>NSB</v>
      </c>
      <c r="C71" s="2">
        <f>'Raw NSB'!C71</f>
        <v>1</v>
      </c>
      <c r="D71" s="3" t="str">
        <f>'Raw NSB'!D71</f>
        <v>Cyclotella(?)</v>
      </c>
      <c r="E71" s="1">
        <f>('Raw NSB'!H71*'Raw NSB'!K71)/20*9</f>
        <v>101314.8</v>
      </c>
      <c r="F71" s="1">
        <f>STDEV(E71:E73)</f>
        <v>16811.245317643814</v>
      </c>
      <c r="G71" s="1">
        <f>F71/SQRT(3)</f>
        <v>9705.9770095544918</v>
      </c>
      <c r="H71" s="1">
        <f>'Raw NSB'!L71*E71</f>
        <v>0</v>
      </c>
      <c r="I71" s="1">
        <f>STDEV(H71:H73)</f>
        <v>0</v>
      </c>
      <c r="J71" s="1">
        <f>I71/SQRT(3)</f>
        <v>0</v>
      </c>
    </row>
    <row r="72" spans="1:10">
      <c r="A72" s="3">
        <f>'Raw NSB'!A72</f>
        <v>36376</v>
      </c>
      <c r="B72" s="3" t="str">
        <f>'Raw NSB'!B72</f>
        <v>NSB</v>
      </c>
      <c r="C72" s="2">
        <f>'Raw NSB'!C72</f>
        <v>2</v>
      </c>
      <c r="D72" s="3" t="str">
        <f>'Raw NSB'!D72</f>
        <v>Cyclotella(?)</v>
      </c>
      <c r="E72" s="1">
        <f>('Raw NSB'!H72*'Raw NSB'!K72)/20*9</f>
        <v>97332.3</v>
      </c>
      <c r="H72" s="1">
        <f>'Raw NSB'!L72*E72</f>
        <v>0</v>
      </c>
    </row>
    <row r="73" spans="1:10">
      <c r="A73" s="3">
        <f>'Raw NSB'!A73</f>
        <v>36376</v>
      </c>
      <c r="B73" s="3" t="str">
        <f>'Raw NSB'!B73</f>
        <v>NSB</v>
      </c>
      <c r="C73" s="2">
        <f>'Raw NSB'!C73</f>
        <v>3</v>
      </c>
      <c r="D73" s="3" t="str">
        <f>'Raw NSB'!D73</f>
        <v>Cyclotella(?)</v>
      </c>
      <c r="E73" s="1">
        <f>('Raw NSB'!H73*'Raw NSB'!K73)/20*9</f>
        <v>128236.5</v>
      </c>
      <c r="H73" s="1">
        <f>'Raw NSB'!L73*E73</f>
        <v>0</v>
      </c>
    </row>
    <row r="74" spans="1:10">
      <c r="A74" s="3">
        <f>'Raw NSB'!A74</f>
        <v>36383</v>
      </c>
      <c r="B74" s="3" t="str">
        <f>'Raw NSB'!B74</f>
        <v>NSB</v>
      </c>
      <c r="C74" s="2">
        <f>'Raw NSB'!C74</f>
        <v>1</v>
      </c>
      <c r="D74" s="3" t="str">
        <f>'Raw NSB'!D74</f>
        <v>Cyclotella(?)</v>
      </c>
      <c r="E74" s="1">
        <f>('Raw NSB'!H74*'Raw NSB'!K74)/20*9</f>
        <v>98128.8</v>
      </c>
      <c r="F74" s="1">
        <f>STDEV(E74:E76)</f>
        <v>16248.860292032821</v>
      </c>
      <c r="G74" s="1">
        <f>F74/SQRT(3)</f>
        <v>9381.2838636297711</v>
      </c>
      <c r="H74" s="1">
        <f>'Raw NSB'!L74*E74</f>
        <v>0</v>
      </c>
      <c r="I74" s="1">
        <f>STDEV(H74:H76)</f>
        <v>0</v>
      </c>
      <c r="J74" s="1">
        <f>I74/SQRT(3)</f>
        <v>0</v>
      </c>
    </row>
    <row r="75" spans="1:10">
      <c r="A75" s="3">
        <f>'Raw NSB'!A75</f>
        <v>36383</v>
      </c>
      <c r="B75" s="3" t="str">
        <f>'Raw NSB'!B75</f>
        <v>NSB</v>
      </c>
      <c r="C75" s="2">
        <f>'Raw NSB'!C75</f>
        <v>2</v>
      </c>
      <c r="D75" s="3" t="str">
        <f>'Raw NSB'!D75</f>
        <v>Cyclotella(?)</v>
      </c>
      <c r="E75" s="1">
        <f>('Raw NSB'!H75*'Raw NSB'!K75)/20*9</f>
        <v>81720.900000000009</v>
      </c>
      <c r="H75" s="1">
        <f>'Raw NSB'!L75*E75</f>
        <v>0</v>
      </c>
    </row>
    <row r="76" spans="1:10">
      <c r="A76" s="3">
        <f>'Raw NSB'!A76</f>
        <v>36383</v>
      </c>
      <c r="B76" s="3" t="str">
        <f>'Raw NSB'!B76</f>
        <v>NSB</v>
      </c>
      <c r="C76" s="2">
        <f>'Raw NSB'!C76</f>
        <v>3</v>
      </c>
      <c r="D76" s="3" t="str">
        <f>'Raw NSB'!D76</f>
        <v>Cyclotella(?)</v>
      </c>
      <c r="E76" s="1">
        <f>('Raw NSB'!H76*'Raw NSB'!K76)/20*9</f>
        <v>114218.09999999999</v>
      </c>
      <c r="H76" s="1">
        <f>'Raw NSB'!L76*E76</f>
        <v>0</v>
      </c>
    </row>
    <row r="77" spans="1:10">
      <c r="A77" s="3">
        <f>'Raw NSB'!A77</f>
        <v>36390</v>
      </c>
      <c r="B77" s="3" t="str">
        <f>'Raw NSB'!B77</f>
        <v>NSB</v>
      </c>
      <c r="C77" s="2">
        <f>'Raw NSB'!C77</f>
        <v>1</v>
      </c>
      <c r="D77" s="3" t="str">
        <f>'Raw NSB'!D77</f>
        <v>Cyclotella(?)</v>
      </c>
      <c r="E77" s="1">
        <f>('Raw NSB'!H77*'Raw NSB'!K77)/20*9</f>
        <v>1433.7</v>
      </c>
      <c r="F77" s="1">
        <f>STDEV(E77:E79)</f>
        <v>287.18215909070722</v>
      </c>
      <c r="G77" s="1">
        <f>F77/SQRT(3)</f>
        <v>165.80469685747775</v>
      </c>
      <c r="H77" s="1">
        <f>'Raw NSB'!L77*E77</f>
        <v>0</v>
      </c>
      <c r="I77" s="1">
        <f>STDEV(H77:H79)</f>
        <v>0</v>
      </c>
      <c r="J77" s="1">
        <f>I77/SQRT(3)</f>
        <v>0</v>
      </c>
    </row>
    <row r="78" spans="1:10">
      <c r="A78" s="3">
        <f>'Raw NSB'!A78</f>
        <v>36390</v>
      </c>
      <c r="B78" s="3" t="str">
        <f>'Raw NSB'!B78</f>
        <v>NSB</v>
      </c>
      <c r="C78" s="2">
        <f>'Raw NSB'!C78</f>
        <v>2</v>
      </c>
      <c r="D78" s="3" t="str">
        <f>'Raw NSB'!D78</f>
        <v>Cyclotella(?)</v>
      </c>
      <c r="E78" s="1">
        <f>('Raw NSB'!H78*'Raw NSB'!K78)/20*9</f>
        <v>1831.95</v>
      </c>
      <c r="H78" s="1">
        <f>'Raw NSB'!L78*E78</f>
        <v>0</v>
      </c>
    </row>
    <row r="79" spans="1:10">
      <c r="A79" s="3">
        <f>'Raw NSB'!A79</f>
        <v>36390</v>
      </c>
      <c r="B79" s="3" t="str">
        <f>'Raw NSB'!B79</f>
        <v>NSB</v>
      </c>
      <c r="C79" s="2">
        <f>'Raw NSB'!C79</f>
        <v>3</v>
      </c>
      <c r="D79" s="3" t="str">
        <f>'Raw NSB'!D79</f>
        <v>Cyclotella(?)</v>
      </c>
      <c r="E79" s="1">
        <f>('Raw NSB'!H79*'Raw NSB'!K79)/20*9</f>
        <v>1991.25</v>
      </c>
      <c r="H79" s="1">
        <f>'Raw NSB'!L79*E79</f>
        <v>0</v>
      </c>
    </row>
    <row r="80" spans="1:10">
      <c r="A80" s="3">
        <f>'Raw NSB'!A80</f>
        <v>36308</v>
      </c>
      <c r="B80" s="3" t="str">
        <f>'Raw NSB'!B80</f>
        <v>NSB</v>
      </c>
      <c r="C80" s="2">
        <f>'Raw NSB'!C80</f>
        <v>1</v>
      </c>
      <c r="D80" s="3" t="str">
        <f>'Raw NSB'!D80</f>
        <v>Dinobryon sp. (colony)</v>
      </c>
      <c r="E80" s="1">
        <f>('Raw NSB'!H80*'Raw NSB'!K80)/20*9</f>
        <v>1090.6499999999999</v>
      </c>
      <c r="F80" s="1">
        <f>STDEV(E80:E82)</f>
        <v>57.244279190151147</v>
      </c>
      <c r="G80" s="1">
        <f>F80/SQRT(3)</f>
        <v>33.049999999999862</v>
      </c>
      <c r="H80" s="1">
        <f>'Raw NSB'!L80*E80</f>
        <v>393942.77999999991</v>
      </c>
      <c r="I80" s="1">
        <f>STDEV(H80:H82)</f>
        <v>20676.633643482255</v>
      </c>
      <c r="J80" s="1">
        <f>I80/SQRT(3)</f>
        <v>11937.659999999752</v>
      </c>
    </row>
    <row r="81" spans="1:10">
      <c r="A81" s="3">
        <f>'Raw NSB'!A81</f>
        <v>36308</v>
      </c>
      <c r="B81" s="3" t="str">
        <f>'Raw NSB'!B81</f>
        <v>NSB</v>
      </c>
      <c r="C81" s="2">
        <f>'Raw NSB'!C81</f>
        <v>2</v>
      </c>
      <c r="D81" s="3" t="str">
        <f>'Raw NSB'!D81</f>
        <v>Dinobryon sp. (colony)</v>
      </c>
      <c r="E81" s="1">
        <f>('Raw NSB'!H81*'Raw NSB'!K81)/20*9</f>
        <v>1090.6499999999999</v>
      </c>
      <c r="H81" s="1">
        <f>'Raw NSB'!L81*E81</f>
        <v>393942.77999999991</v>
      </c>
    </row>
    <row r="82" spans="1:10">
      <c r="A82" s="3">
        <f>'Raw NSB'!A82</f>
        <v>36308</v>
      </c>
      <c r="B82" s="3" t="str">
        <f>'Raw NSB'!B82</f>
        <v>NSB</v>
      </c>
      <c r="C82" s="2">
        <f>'Raw NSB'!C82</f>
        <v>3</v>
      </c>
      <c r="D82" s="3" t="str">
        <f>'Raw NSB'!D82</f>
        <v>Dinobryon sp. (colony)</v>
      </c>
      <c r="E82" s="1">
        <f>('Raw NSB'!H82*'Raw NSB'!K82)/20*9</f>
        <v>991.5</v>
      </c>
      <c r="H82" s="1">
        <f>'Raw NSB'!L82*E82</f>
        <v>358129.8</v>
      </c>
    </row>
    <row r="83" spans="1:10">
      <c r="A83" s="3">
        <f>'Raw NSB'!A83</f>
        <v>36313</v>
      </c>
      <c r="B83" s="3" t="str">
        <f>'Raw NSB'!B83</f>
        <v>NSB</v>
      </c>
      <c r="C83" s="2">
        <f>'Raw NSB'!C83</f>
        <v>1</v>
      </c>
      <c r="D83" s="3" t="str">
        <f>'Raw NSB'!D83</f>
        <v>Dinobryon sp. (colony)</v>
      </c>
      <c r="E83" s="1">
        <f>('Raw NSB'!H83*'Raw NSB'!K83)/20*9</f>
        <v>198.29999999999998</v>
      </c>
      <c r="F83" s="1">
        <f>STDEV(E83:E85)</f>
        <v>99.149999999999977</v>
      </c>
      <c r="G83" s="1">
        <f>F83/SQRT(3)</f>
        <v>57.244279190151381</v>
      </c>
      <c r="H83" s="1">
        <f>'Raw NSB'!L83*E83</f>
        <v>71625.959999999992</v>
      </c>
      <c r="I83" s="1">
        <f>STDEV(H83:H85)</f>
        <v>35812.979999999996</v>
      </c>
      <c r="J83" s="1">
        <f>I83/SQRT(3)</f>
        <v>20676.633643482681</v>
      </c>
    </row>
    <row r="84" spans="1:10">
      <c r="A84" s="3">
        <f>'Raw NSB'!A84</f>
        <v>36313</v>
      </c>
      <c r="B84" s="3" t="str">
        <f>'Raw NSB'!B84</f>
        <v>NSB</v>
      </c>
      <c r="C84" s="2">
        <f>'Raw NSB'!C84</f>
        <v>2</v>
      </c>
      <c r="D84" s="3" t="str">
        <f>'Raw NSB'!D84</f>
        <v>Dinobryon sp. (colony)</v>
      </c>
      <c r="E84" s="1">
        <f>('Raw NSB'!H84*'Raw NSB'!K84)/20*9</f>
        <v>99.149999999999991</v>
      </c>
      <c r="H84" s="1">
        <f>'Raw NSB'!L84*E84</f>
        <v>35812.979999999996</v>
      </c>
    </row>
    <row r="85" spans="1:10">
      <c r="A85" s="3">
        <f>'Raw NSB'!A85</f>
        <v>36313</v>
      </c>
      <c r="B85" s="3" t="str">
        <f>'Raw NSB'!B85</f>
        <v>NSB</v>
      </c>
      <c r="C85" s="2">
        <f>'Raw NSB'!C85</f>
        <v>3</v>
      </c>
      <c r="D85" s="3" t="str">
        <f>'Raw NSB'!D85</f>
        <v>Dinobryon sp. (colony)</v>
      </c>
      <c r="E85" s="1">
        <f>('Raw NSB'!H85*'Raw NSB'!K85)/20*9</f>
        <v>0</v>
      </c>
      <c r="H85" s="1">
        <f>'Raw NSB'!L85*E85</f>
        <v>0</v>
      </c>
    </row>
    <row r="86" spans="1:10">
      <c r="A86" s="3">
        <f>'Raw NSB'!A86</f>
        <v>36320</v>
      </c>
      <c r="B86" s="3" t="str">
        <f>'Raw NSB'!B86</f>
        <v>NSB</v>
      </c>
      <c r="C86" s="2">
        <f>'Raw NSB'!C86</f>
        <v>1</v>
      </c>
      <c r="D86" s="3" t="str">
        <f>'Raw NSB'!D86</f>
        <v>Dinobryon sp. (colony)</v>
      </c>
      <c r="E86" s="1">
        <f>('Raw NSB'!H86*'Raw NSB'!K86)/20*9</f>
        <v>0</v>
      </c>
      <c r="F86" s="1">
        <f>STDEV(E86:E88)</f>
        <v>0</v>
      </c>
      <c r="G86" s="1">
        <f>F86/SQRT(3)</f>
        <v>0</v>
      </c>
      <c r="H86" s="1">
        <f>'Raw NSB'!L86*E86</f>
        <v>0</v>
      </c>
      <c r="I86" s="1">
        <f>STDEV(H86:H88)</f>
        <v>0</v>
      </c>
      <c r="J86" s="1">
        <f>I86/SQRT(3)</f>
        <v>0</v>
      </c>
    </row>
    <row r="87" spans="1:10">
      <c r="A87" s="3">
        <f>'Raw NSB'!A87</f>
        <v>36320</v>
      </c>
      <c r="B87" s="3" t="str">
        <f>'Raw NSB'!B87</f>
        <v>NSB</v>
      </c>
      <c r="C87" s="2">
        <f>'Raw NSB'!C87</f>
        <v>2</v>
      </c>
      <c r="D87" s="3" t="str">
        <f>'Raw NSB'!D87</f>
        <v>Dinobryon sp. (colony)</v>
      </c>
      <c r="E87" s="1">
        <f>('Raw NSB'!H87*'Raw NSB'!K87)/20*9</f>
        <v>0</v>
      </c>
      <c r="H87" s="1">
        <f>'Raw NSB'!L87*E87</f>
        <v>0</v>
      </c>
    </row>
    <row r="88" spans="1:10">
      <c r="A88" s="3">
        <f>'Raw NSB'!A88</f>
        <v>36320</v>
      </c>
      <c r="B88" s="3" t="str">
        <f>'Raw NSB'!B88</f>
        <v>NSB</v>
      </c>
      <c r="C88" s="2">
        <f>'Raw NSB'!C88</f>
        <v>3</v>
      </c>
      <c r="D88" s="3" t="str">
        <f>'Raw NSB'!D88</f>
        <v>Dinobryon sp. (colony)</v>
      </c>
      <c r="E88" s="1">
        <f>('Raw NSB'!H88*'Raw NSB'!K88)/20*9</f>
        <v>0</v>
      </c>
      <c r="H88" s="1">
        <f>'Raw NSB'!L88*E88</f>
        <v>0</v>
      </c>
    </row>
    <row r="89" spans="1:10">
      <c r="A89" s="3">
        <f>'Raw NSB'!A89</f>
        <v>36327</v>
      </c>
      <c r="B89" s="3" t="str">
        <f>'Raw NSB'!B89</f>
        <v>NSB</v>
      </c>
      <c r="C89" s="2">
        <f>'Raw NSB'!C89</f>
        <v>1</v>
      </c>
      <c r="D89" s="3" t="str">
        <f>'Raw NSB'!D89</f>
        <v>Dinobryon sp. (colony)</v>
      </c>
      <c r="E89" s="1">
        <f>('Raw NSB'!H89*'Raw NSB'!K89)/20*9</f>
        <v>0</v>
      </c>
      <c r="F89" s="1">
        <f>STDEV(E89:E91)</f>
        <v>0</v>
      </c>
      <c r="G89" s="1">
        <f>F89/SQRT(3)</f>
        <v>0</v>
      </c>
      <c r="H89" s="1">
        <f>'Raw NSB'!L89*E89</f>
        <v>0</v>
      </c>
      <c r="I89" s="1">
        <f>STDEV(H89:H91)</f>
        <v>0</v>
      </c>
      <c r="J89" s="1">
        <f>I89/SQRT(3)</f>
        <v>0</v>
      </c>
    </row>
    <row r="90" spans="1:10">
      <c r="A90" s="3">
        <f>'Raw NSB'!A90</f>
        <v>36327</v>
      </c>
      <c r="B90" s="3" t="str">
        <f>'Raw NSB'!B90</f>
        <v>NSB</v>
      </c>
      <c r="C90" s="2">
        <f>'Raw NSB'!C90</f>
        <v>2</v>
      </c>
      <c r="D90" s="3" t="str">
        <f>'Raw NSB'!D90</f>
        <v>Dinobryon sp. (colony)</v>
      </c>
      <c r="E90" s="1">
        <f>('Raw NSB'!H90*'Raw NSB'!K90)/20*9</f>
        <v>0</v>
      </c>
      <c r="H90" s="1">
        <f>'Raw NSB'!L90*E90</f>
        <v>0</v>
      </c>
    </row>
    <row r="91" spans="1:10">
      <c r="A91" s="3">
        <f>'Raw NSB'!A91</f>
        <v>36327</v>
      </c>
      <c r="B91" s="3" t="str">
        <f>'Raw NSB'!B91</f>
        <v>NSB</v>
      </c>
      <c r="C91" s="2">
        <f>'Raw NSB'!C91</f>
        <v>3</v>
      </c>
      <c r="D91" s="3" t="str">
        <f>'Raw NSB'!D91</f>
        <v>Dinobryon sp. (colony)</v>
      </c>
      <c r="E91" s="1">
        <f>('Raw NSB'!H91*'Raw NSB'!K91)/20*9</f>
        <v>0</v>
      </c>
      <c r="H91" s="1">
        <f>'Raw NSB'!L91*E91</f>
        <v>0</v>
      </c>
    </row>
    <row r="92" spans="1:10">
      <c r="A92" s="3">
        <f>'Raw NSB'!A92</f>
        <v>36334</v>
      </c>
      <c r="B92" s="3" t="str">
        <f>'Raw NSB'!B92</f>
        <v>NSB</v>
      </c>
      <c r="C92" s="2">
        <f>'Raw NSB'!C92</f>
        <v>1</v>
      </c>
      <c r="D92" s="3" t="str">
        <f>'Raw NSB'!D92</f>
        <v>Dinobryon sp. (colony)</v>
      </c>
      <c r="E92" s="1">
        <f>('Raw NSB'!H92*'Raw NSB'!K92)/20*9</f>
        <v>0</v>
      </c>
      <c r="F92" s="1">
        <f>STDEV(E92:E94)</f>
        <v>0</v>
      </c>
      <c r="G92" s="1">
        <f>F92/SQRT(3)</f>
        <v>0</v>
      </c>
      <c r="H92" s="1">
        <f>'Raw NSB'!L92*E92</f>
        <v>0</v>
      </c>
      <c r="I92" s="1">
        <f>STDEV(H92:H94)</f>
        <v>0</v>
      </c>
      <c r="J92" s="1">
        <f>I92/SQRT(3)</f>
        <v>0</v>
      </c>
    </row>
    <row r="93" spans="1:10">
      <c r="A93" s="3">
        <f>'Raw NSB'!A93</f>
        <v>36334</v>
      </c>
      <c r="B93" s="3" t="str">
        <f>'Raw NSB'!B93</f>
        <v>NSB</v>
      </c>
      <c r="C93" s="2">
        <f>'Raw NSB'!C93</f>
        <v>2</v>
      </c>
      <c r="D93" s="3" t="str">
        <f>'Raw NSB'!D93</f>
        <v>Dinobryon sp. (colony)</v>
      </c>
      <c r="E93" s="1">
        <f>('Raw NSB'!H93*'Raw NSB'!K93)/20*9</f>
        <v>0</v>
      </c>
      <c r="H93" s="1">
        <f>'Raw NSB'!L93*E93</f>
        <v>0</v>
      </c>
    </row>
    <row r="94" spans="1:10">
      <c r="A94" s="3">
        <f>'Raw NSB'!A94</f>
        <v>36334</v>
      </c>
      <c r="B94" s="3" t="str">
        <f>'Raw NSB'!B94</f>
        <v>NSB</v>
      </c>
      <c r="C94" s="2">
        <f>'Raw NSB'!C94</f>
        <v>3</v>
      </c>
      <c r="D94" s="3" t="str">
        <f>'Raw NSB'!D94</f>
        <v>Dinobryon sp. (colony)</v>
      </c>
      <c r="E94" s="1">
        <f>('Raw NSB'!H94*'Raw NSB'!K94)/20*9</f>
        <v>0</v>
      </c>
      <c r="H94" s="1">
        <f>'Raw NSB'!L94*E94</f>
        <v>0</v>
      </c>
    </row>
    <row r="95" spans="1:10">
      <c r="A95" s="3">
        <f>'Raw NSB'!A95</f>
        <v>36341</v>
      </c>
      <c r="B95" s="3" t="str">
        <f>'Raw NSB'!B95</f>
        <v>NSB</v>
      </c>
      <c r="C95" s="2">
        <f>'Raw NSB'!C95</f>
        <v>1</v>
      </c>
      <c r="D95" s="3" t="str">
        <f>'Raw NSB'!D95</f>
        <v>Dinobryon sp. (colony)</v>
      </c>
      <c r="E95" s="1">
        <f>('Raw NSB'!H95*'Raw NSB'!K95)/20*9</f>
        <v>0</v>
      </c>
      <c r="F95" s="1">
        <f>STDEV(E95:E97)</f>
        <v>0</v>
      </c>
      <c r="G95" s="1">
        <f>F95/SQRT(3)</f>
        <v>0</v>
      </c>
      <c r="H95" s="1">
        <f>'Raw NSB'!L95*E95</f>
        <v>0</v>
      </c>
      <c r="I95" s="1">
        <f>STDEV(H95:H97)</f>
        <v>0</v>
      </c>
      <c r="J95" s="1">
        <f>I95/SQRT(3)</f>
        <v>0</v>
      </c>
    </row>
    <row r="96" spans="1:10">
      <c r="A96" s="3">
        <f>'Raw NSB'!A96</f>
        <v>36341</v>
      </c>
      <c r="B96" s="3" t="str">
        <f>'Raw NSB'!B96</f>
        <v>NSB</v>
      </c>
      <c r="C96" s="2">
        <f>'Raw NSB'!C96</f>
        <v>2</v>
      </c>
      <c r="D96" s="3" t="str">
        <f>'Raw NSB'!D96</f>
        <v>Dinobryon sp. (colony)</v>
      </c>
      <c r="E96" s="1">
        <f>('Raw NSB'!H96*'Raw NSB'!K96)/20*9</f>
        <v>0</v>
      </c>
      <c r="H96" s="1">
        <f>'Raw NSB'!L96*E96</f>
        <v>0</v>
      </c>
    </row>
    <row r="97" spans="1:10">
      <c r="A97" s="3">
        <f>'Raw NSB'!A97</f>
        <v>36341</v>
      </c>
      <c r="B97" s="3" t="str">
        <f>'Raw NSB'!B97</f>
        <v>NSB</v>
      </c>
      <c r="C97" s="2">
        <f>'Raw NSB'!C97</f>
        <v>3</v>
      </c>
      <c r="D97" s="3" t="str">
        <f>'Raw NSB'!D97</f>
        <v>Dinobryon sp. (colony)</v>
      </c>
      <c r="E97" s="1">
        <f>('Raw NSB'!H97*'Raw NSB'!K97)/20*9</f>
        <v>0</v>
      </c>
      <c r="H97" s="1">
        <f>'Raw NSB'!L97*E97</f>
        <v>0</v>
      </c>
    </row>
    <row r="98" spans="1:10">
      <c r="A98" s="3">
        <f>'Raw NSB'!A98</f>
        <v>36348</v>
      </c>
      <c r="B98" s="3" t="str">
        <f>'Raw NSB'!B98</f>
        <v>NSB</v>
      </c>
      <c r="C98" s="2">
        <f>'Raw NSB'!C98</f>
        <v>1</v>
      </c>
      <c r="D98" s="3" t="str">
        <f>'Raw NSB'!D98</f>
        <v>Dinobryon sp. (colony)</v>
      </c>
      <c r="E98" s="1">
        <f>('Raw NSB'!H98*'Raw NSB'!K98)/20*9</f>
        <v>99.149999999999991</v>
      </c>
      <c r="F98" s="1">
        <f>STDEV(E98:E100)</f>
        <v>206.39718384706708</v>
      </c>
      <c r="G98" s="1">
        <f>F98/SQRT(3)</f>
        <v>119.16346965408486</v>
      </c>
      <c r="H98" s="1">
        <f>'Raw NSB'!L98*E98</f>
        <v>79121.7</v>
      </c>
      <c r="I98" s="1">
        <f>STDEV(H98:H100)</f>
        <v>164704.95270995956</v>
      </c>
      <c r="J98" s="1">
        <f>I98/SQRT(3)</f>
        <v>95092.448783959742</v>
      </c>
    </row>
    <row r="99" spans="1:10">
      <c r="A99" s="3">
        <f>'Raw NSB'!A99</f>
        <v>36348</v>
      </c>
      <c r="B99" s="3" t="str">
        <f>'Raw NSB'!B99</f>
        <v>NSB</v>
      </c>
      <c r="C99" s="2">
        <f>'Raw NSB'!C99</f>
        <v>2</v>
      </c>
      <c r="D99" s="3" t="str">
        <f>'Raw NSB'!D99</f>
        <v>Dinobryon sp. (colony)</v>
      </c>
      <c r="E99" s="1">
        <f>('Raw NSB'!H99*'Raw NSB'!K99)/20*9</f>
        <v>495.75</v>
      </c>
      <c r="H99" s="1">
        <f>'Raw NSB'!L99*E99</f>
        <v>395608.5</v>
      </c>
    </row>
    <row r="100" spans="1:10">
      <c r="A100" s="3">
        <f>'Raw NSB'!A100</f>
        <v>36348</v>
      </c>
      <c r="B100" s="3" t="str">
        <f>'Raw NSB'!B100</f>
        <v>NSB</v>
      </c>
      <c r="C100" s="2">
        <f>'Raw NSB'!C100</f>
        <v>3</v>
      </c>
      <c r="D100" s="3" t="str">
        <f>'Raw NSB'!D100</f>
        <v>Dinobryon sp. (colony)</v>
      </c>
      <c r="E100" s="1">
        <f>('Raw NSB'!H100*'Raw NSB'!K100)/20*9</f>
        <v>198.29999999999998</v>
      </c>
      <c r="H100" s="1">
        <f>'Raw NSB'!L100*E100</f>
        <v>158243.4</v>
      </c>
    </row>
    <row r="101" spans="1:10">
      <c r="A101" s="3">
        <f>'Raw NSB'!A101</f>
        <v>36355</v>
      </c>
      <c r="B101" s="3" t="str">
        <f>'Raw NSB'!B101</f>
        <v>NSB</v>
      </c>
      <c r="C101" s="2">
        <f>'Raw NSB'!C101</f>
        <v>1</v>
      </c>
      <c r="D101" s="3" t="str">
        <f>'Raw NSB'!D101</f>
        <v>Dinobryon sp. (colony)</v>
      </c>
      <c r="E101" s="1">
        <f>('Raw NSB'!H101*'Raw NSB'!K101)/20*9</f>
        <v>11997.150000000001</v>
      </c>
      <c r="F101" s="1">
        <f>STDEV(E101:E103)</f>
        <v>5294.0900868326744</v>
      </c>
      <c r="G101" s="1">
        <f>F101/SQRT(3)</f>
        <v>3056.5443367469738</v>
      </c>
      <c r="H101" s="1">
        <f>'Raw NSB'!L101*E101</f>
        <v>14814080.820000002</v>
      </c>
      <c r="I101" s="1">
        <f>STDEV(H101:H103)</f>
        <v>6537142.4392209873</v>
      </c>
      <c r="J101" s="1">
        <f>I101/SQRT(3)</f>
        <v>3774220.947015164</v>
      </c>
    </row>
    <row r="102" spans="1:10">
      <c r="A102" s="3">
        <f>'Raw NSB'!A102</f>
        <v>36355</v>
      </c>
      <c r="B102" s="3" t="str">
        <f>'Raw NSB'!B102</f>
        <v>NSB</v>
      </c>
      <c r="C102" s="2">
        <f>'Raw NSB'!C102</f>
        <v>2</v>
      </c>
      <c r="D102" s="3" t="str">
        <f>'Raw NSB'!D102</f>
        <v>Dinobryon sp. (colony)</v>
      </c>
      <c r="E102" s="1">
        <f>('Raw NSB'!H102*'Raw NSB'!K102)/20*9</f>
        <v>15070.8</v>
      </c>
      <c r="H102" s="1">
        <f>'Raw NSB'!L102*E102</f>
        <v>18609423.84</v>
      </c>
    </row>
    <row r="103" spans="1:10">
      <c r="A103" s="3">
        <f>'Raw NSB'!A103</f>
        <v>36355</v>
      </c>
      <c r="B103" s="3" t="str">
        <f>'Raw NSB'!B103</f>
        <v>NSB</v>
      </c>
      <c r="C103" s="2">
        <f>'Raw NSB'!C103</f>
        <v>3</v>
      </c>
      <c r="D103" s="3" t="str">
        <f>'Raw NSB'!D103</f>
        <v>Dinobryon sp. (colony)</v>
      </c>
      <c r="E103" s="1">
        <f>('Raw NSB'!H103*'Raw NSB'!K103)/20*9</f>
        <v>4759.2</v>
      </c>
      <c r="H103" s="1">
        <f>'Raw NSB'!L103*E103</f>
        <v>5876660.1599999992</v>
      </c>
    </row>
    <row r="104" spans="1:10">
      <c r="A104" s="3">
        <f>'Raw NSB'!A104</f>
        <v>36362</v>
      </c>
      <c r="B104" s="3" t="str">
        <f>'Raw NSB'!B104</f>
        <v>NSB</v>
      </c>
      <c r="C104" s="2">
        <f>'Raw NSB'!C104</f>
        <v>1</v>
      </c>
      <c r="D104" s="3" t="str">
        <f>'Raw NSB'!D104</f>
        <v>Dinobryon sp. (colony)</v>
      </c>
      <c r="E104" s="1">
        <f>('Raw NSB'!H104*'Raw NSB'!K104)/20*9</f>
        <v>991.5</v>
      </c>
      <c r="F104" s="1">
        <f>STDEV(E104:E106)</f>
        <v>249.52202808569814</v>
      </c>
      <c r="G104" s="1">
        <f>F104/SQRT(3)</f>
        <v>144.06161008401918</v>
      </c>
      <c r="H104" s="1">
        <f>'Raw NSB'!L104*E104</f>
        <v>524701.79999999993</v>
      </c>
      <c r="I104" s="1">
        <f>STDEV(H104:H106)</f>
        <v>132047.05726295157</v>
      </c>
      <c r="J104" s="1">
        <f>I104/SQRT(3)</f>
        <v>76237.404056463012</v>
      </c>
    </row>
    <row r="105" spans="1:10">
      <c r="A105" s="3">
        <f>'Raw NSB'!A105</f>
        <v>36362</v>
      </c>
      <c r="B105" s="3" t="str">
        <f>'Raw NSB'!B105</f>
        <v>NSB</v>
      </c>
      <c r="C105" s="2">
        <f>'Raw NSB'!C105</f>
        <v>2</v>
      </c>
      <c r="D105" s="3" t="str">
        <f>'Raw NSB'!D105</f>
        <v>Dinobryon sp. (colony)</v>
      </c>
      <c r="E105" s="1">
        <f>('Raw NSB'!H105*'Raw NSB'!K105)/20*9</f>
        <v>694.05000000000007</v>
      </c>
      <c r="H105" s="1">
        <f>'Raw NSB'!L105*E105</f>
        <v>367291.26</v>
      </c>
    </row>
    <row r="106" spans="1:10">
      <c r="A106" s="3">
        <f>'Raw NSB'!A106</f>
        <v>36362</v>
      </c>
      <c r="B106" s="3" t="str">
        <f>'Raw NSB'!B106</f>
        <v>NSB</v>
      </c>
      <c r="C106" s="2">
        <f>'Raw NSB'!C106</f>
        <v>3</v>
      </c>
      <c r="D106" s="3" t="str">
        <f>'Raw NSB'!D106</f>
        <v>Dinobryon sp. (colony)</v>
      </c>
      <c r="E106" s="1">
        <f>('Raw NSB'!H106*'Raw NSB'!K106)/20*9</f>
        <v>495.75</v>
      </c>
      <c r="H106" s="1">
        <f>'Raw NSB'!L106*E106</f>
        <v>262350.89999999997</v>
      </c>
    </row>
    <row r="107" spans="1:10">
      <c r="A107" s="3">
        <f>'Raw NSB'!A107</f>
        <v>36369</v>
      </c>
      <c r="B107" s="3" t="str">
        <f>'Raw NSB'!B107</f>
        <v>NSB</v>
      </c>
      <c r="C107" s="2">
        <f>'Raw NSB'!C107</f>
        <v>1</v>
      </c>
      <c r="D107" s="3" t="str">
        <f>'Raw NSB'!D107</f>
        <v>Dinobryon sp. (colony)</v>
      </c>
      <c r="E107" s="1">
        <f>('Raw NSB'!H107*'Raw NSB'!K107)/20*9</f>
        <v>0</v>
      </c>
      <c r="F107" s="1">
        <f>STDEV(E107:E109)</f>
        <v>0</v>
      </c>
      <c r="G107" s="1">
        <f>F107/SQRT(3)</f>
        <v>0</v>
      </c>
      <c r="H107" s="1">
        <f>'Raw NSB'!L107*E107</f>
        <v>0</v>
      </c>
      <c r="I107" s="1">
        <f>STDEV(H107:H109)</f>
        <v>0</v>
      </c>
      <c r="J107" s="1">
        <f>I107/SQRT(3)</f>
        <v>0</v>
      </c>
    </row>
    <row r="108" spans="1:10">
      <c r="A108" s="3">
        <f>'Raw NSB'!A108</f>
        <v>36369</v>
      </c>
      <c r="B108" s="3" t="str">
        <f>'Raw NSB'!B108</f>
        <v>NSB</v>
      </c>
      <c r="C108" s="2">
        <f>'Raw NSB'!C108</f>
        <v>2</v>
      </c>
      <c r="D108" s="3" t="str">
        <f>'Raw NSB'!D108</f>
        <v>Dinobryon sp. (colony)</v>
      </c>
      <c r="E108" s="1">
        <f>('Raw NSB'!H108*'Raw NSB'!K108)/20*9</f>
        <v>0</v>
      </c>
      <c r="H108" s="1">
        <f>'Raw NSB'!L108*E108</f>
        <v>0</v>
      </c>
    </row>
    <row r="109" spans="1:10">
      <c r="A109" s="3">
        <f>'Raw NSB'!A109</f>
        <v>36369</v>
      </c>
      <c r="B109" s="3" t="str">
        <f>'Raw NSB'!B109</f>
        <v>NSB</v>
      </c>
      <c r="C109" s="2">
        <f>'Raw NSB'!C109</f>
        <v>3</v>
      </c>
      <c r="D109" s="3" t="str">
        <f>'Raw NSB'!D109</f>
        <v>Dinobryon sp. (colony)</v>
      </c>
      <c r="E109" s="1">
        <f>('Raw NSB'!H109*'Raw NSB'!K109)/20*9</f>
        <v>0</v>
      </c>
      <c r="H109" s="1">
        <f>'Raw NSB'!L109*E109</f>
        <v>0</v>
      </c>
    </row>
    <row r="110" spans="1:10">
      <c r="A110" s="3">
        <f>'Raw NSB'!A110</f>
        <v>36376</v>
      </c>
      <c r="B110" s="3" t="str">
        <f>'Raw NSB'!B110</f>
        <v>NSB</v>
      </c>
      <c r="C110" s="2">
        <f>'Raw NSB'!C110</f>
        <v>1</v>
      </c>
      <c r="D110" s="3" t="str">
        <f>'Raw NSB'!D110</f>
        <v>Dinobryon sp. (colony)</v>
      </c>
      <c r="E110" s="1">
        <f>('Raw NSB'!H110*'Raw NSB'!K110)/20*9</f>
        <v>0</v>
      </c>
      <c r="F110" s="1">
        <f>STDEV(E110:E112)</f>
        <v>0</v>
      </c>
      <c r="G110" s="1">
        <f>F110/SQRT(3)</f>
        <v>0</v>
      </c>
      <c r="H110" s="1">
        <f>'Raw NSB'!L110*E110</f>
        <v>0</v>
      </c>
      <c r="I110" s="1">
        <f>STDEV(H110:H112)</f>
        <v>0</v>
      </c>
      <c r="J110" s="1">
        <f>I110/SQRT(3)</f>
        <v>0</v>
      </c>
    </row>
    <row r="111" spans="1:10">
      <c r="A111" s="3">
        <f>'Raw NSB'!A111</f>
        <v>36376</v>
      </c>
      <c r="B111" s="3" t="str">
        <f>'Raw NSB'!B111</f>
        <v>NSB</v>
      </c>
      <c r="C111" s="2">
        <f>'Raw NSB'!C111</f>
        <v>2</v>
      </c>
      <c r="D111" s="3" t="str">
        <f>'Raw NSB'!D111</f>
        <v>Dinobryon sp. (colony)</v>
      </c>
      <c r="E111" s="1">
        <f>('Raw NSB'!H111*'Raw NSB'!K111)/20*9</f>
        <v>0</v>
      </c>
      <c r="H111" s="1">
        <f>'Raw NSB'!L111*E111</f>
        <v>0</v>
      </c>
    </row>
    <row r="112" spans="1:10">
      <c r="A112" s="3">
        <f>'Raw NSB'!A112</f>
        <v>36376</v>
      </c>
      <c r="B112" s="3" t="str">
        <f>'Raw NSB'!B112</f>
        <v>NSB</v>
      </c>
      <c r="C112" s="2">
        <f>'Raw NSB'!C112</f>
        <v>3</v>
      </c>
      <c r="D112" s="3" t="str">
        <f>'Raw NSB'!D112</f>
        <v>Dinobryon sp. (colony)</v>
      </c>
      <c r="E112" s="1">
        <f>('Raw NSB'!H112*'Raw NSB'!K112)/20*9</f>
        <v>0</v>
      </c>
      <c r="H112" s="1">
        <f>'Raw NSB'!L112*E112</f>
        <v>0</v>
      </c>
    </row>
    <row r="113" spans="1:10">
      <c r="A113" s="3">
        <f>'Raw NSB'!A113</f>
        <v>36383</v>
      </c>
      <c r="B113" s="3" t="str">
        <f>'Raw NSB'!B113</f>
        <v>NSB</v>
      </c>
      <c r="C113" s="2">
        <f>'Raw NSB'!C113</f>
        <v>1</v>
      </c>
      <c r="D113" s="3" t="str">
        <f>'Raw NSB'!D113</f>
        <v>Dinobryon sp. (colony)</v>
      </c>
      <c r="E113" s="1">
        <f>('Raw NSB'!H113*'Raw NSB'!K113)/20*9</f>
        <v>238.95000000000002</v>
      </c>
      <c r="F113" s="1">
        <f>STDEV(E113:E115)</f>
        <v>91.971897881907353</v>
      </c>
      <c r="G113" s="1">
        <f>F113/SQRT(3)</f>
        <v>53.099999999999987</v>
      </c>
      <c r="H113" s="1">
        <f>'Raw NSB'!L113*E113</f>
        <v>90323.1</v>
      </c>
      <c r="I113" s="1">
        <f>STDEV(H113:H115)</f>
        <v>34765.377399360994</v>
      </c>
      <c r="J113" s="1">
        <f>I113/SQRT(3)</f>
        <v>20071.800000000003</v>
      </c>
    </row>
    <row r="114" spans="1:10">
      <c r="A114" s="3">
        <f>'Raw NSB'!A114</f>
        <v>36383</v>
      </c>
      <c r="B114" s="3" t="str">
        <f>'Raw NSB'!B114</f>
        <v>NSB</v>
      </c>
      <c r="C114" s="2">
        <f>'Raw NSB'!C114</f>
        <v>2</v>
      </c>
      <c r="D114" s="3" t="str">
        <f>'Raw NSB'!D114</f>
        <v>Dinobryon sp. (colony)</v>
      </c>
      <c r="E114" s="1">
        <f>('Raw NSB'!H114*'Raw NSB'!K114)/20*9</f>
        <v>79.649999999999991</v>
      </c>
      <c r="H114" s="1">
        <f>'Raw NSB'!L114*E114</f>
        <v>30107.699999999997</v>
      </c>
    </row>
    <row r="115" spans="1:10">
      <c r="A115" s="3">
        <f>'Raw NSB'!A115</f>
        <v>36383</v>
      </c>
      <c r="B115" s="3" t="str">
        <f>'Raw NSB'!B115</f>
        <v>NSB</v>
      </c>
      <c r="C115" s="2">
        <f>'Raw NSB'!C115</f>
        <v>3</v>
      </c>
      <c r="D115" s="3" t="str">
        <f>'Raw NSB'!D115</f>
        <v>Dinobryon sp. (colony)</v>
      </c>
      <c r="E115" s="1">
        <f>('Raw NSB'!H115*'Raw NSB'!K115)/20*9</f>
        <v>238.95000000000002</v>
      </c>
      <c r="H115" s="1">
        <f>'Raw NSB'!L115*E115</f>
        <v>90323.1</v>
      </c>
    </row>
    <row r="116" spans="1:10">
      <c r="A116" s="3">
        <f>'Raw NSB'!A116</f>
        <v>36390</v>
      </c>
      <c r="B116" s="3" t="str">
        <f>'Raw NSB'!B116</f>
        <v>NSB</v>
      </c>
      <c r="C116" s="2">
        <f>'Raw NSB'!C116</f>
        <v>1</v>
      </c>
      <c r="D116" s="3" t="str">
        <f>'Raw NSB'!D116</f>
        <v>Dinobryon sp. (colony)</v>
      </c>
      <c r="E116" s="1">
        <f>('Raw NSB'!H116*'Raw NSB'!K116)/20*9</f>
        <v>5017.95</v>
      </c>
      <c r="F116" s="1">
        <f>STDEV(E116:E118)</f>
        <v>321.90164258668233</v>
      </c>
      <c r="G116" s="1">
        <f>F116/SQRT(3)</f>
        <v>185.85000000000375</v>
      </c>
      <c r="H116" s="1">
        <f>'Raw NSB'!L116*E116</f>
        <v>2486896.02</v>
      </c>
      <c r="I116" s="1">
        <f>STDEV(H116:H118)</f>
        <v>159534.45406595731</v>
      </c>
      <c r="J116" s="1">
        <f>I116/SQRT(3)</f>
        <v>92107.260000000446</v>
      </c>
    </row>
    <row r="117" spans="1:10">
      <c r="A117" s="3">
        <f>'Raw NSB'!A117</f>
        <v>36390</v>
      </c>
      <c r="B117" s="3" t="str">
        <f>'Raw NSB'!B117</f>
        <v>NSB</v>
      </c>
      <c r="C117" s="2">
        <f>'Raw NSB'!C117</f>
        <v>2</v>
      </c>
      <c r="D117" s="3" t="str">
        <f>'Raw NSB'!D117</f>
        <v>Dinobryon sp. (colony)</v>
      </c>
      <c r="E117" s="1">
        <f>('Raw NSB'!H117*'Raw NSB'!K117)/20*9</f>
        <v>4619.7</v>
      </c>
      <c r="H117" s="1">
        <f>'Raw NSB'!L117*E117</f>
        <v>2289523.3199999998</v>
      </c>
    </row>
    <row r="118" spans="1:10">
      <c r="A118" s="3">
        <f>'Raw NSB'!A118</f>
        <v>36390</v>
      </c>
      <c r="B118" s="3" t="str">
        <f>'Raw NSB'!B118</f>
        <v>NSB</v>
      </c>
      <c r="C118" s="2">
        <f>'Raw NSB'!C118</f>
        <v>3</v>
      </c>
      <c r="D118" s="3" t="str">
        <f>'Raw NSB'!D118</f>
        <v>Dinobryon sp. (colony)</v>
      </c>
      <c r="E118" s="1">
        <f>('Raw NSB'!H118*'Raw NSB'!K118)/20*9</f>
        <v>5256.9000000000005</v>
      </c>
      <c r="H118" s="1">
        <f>'Raw NSB'!L118*E118</f>
        <v>2605319.6400000006</v>
      </c>
    </row>
    <row r="119" spans="1:10">
      <c r="A119" s="3">
        <f>'Raw NSB'!A119</f>
        <v>36308</v>
      </c>
      <c r="B119" s="3" t="str">
        <f>'Raw NSB'!B119</f>
        <v>NSB</v>
      </c>
      <c r="C119" s="2">
        <f>'Raw NSB'!C119</f>
        <v>2</v>
      </c>
      <c r="D119" s="3" t="str">
        <f>'Raw NSB'!D119</f>
        <v>Euglena sp.</v>
      </c>
      <c r="E119" s="1">
        <f>('Raw NSB'!H119*'Raw NSB'!K119)/20*9</f>
        <v>198.29999999999998</v>
      </c>
      <c r="F119" s="1">
        <f>STDEV(E119:E121)</f>
        <v>151.4541267182905</v>
      </c>
      <c r="G119" s="1">
        <f>F119/SQRT(3)</f>
        <v>87.442080830684716</v>
      </c>
      <c r="H119" s="1">
        <f>'Raw NSB'!L119*E119</f>
        <v>932009.99999999988</v>
      </c>
      <c r="I119" s="1">
        <f>STDEV(H119:H121)</f>
        <v>711834.39557596541</v>
      </c>
      <c r="J119" s="1">
        <f>I119/SQRT(3)</f>
        <v>410977.77990421822</v>
      </c>
    </row>
    <row r="120" spans="1:10">
      <c r="A120" s="3">
        <f>'Raw NSB'!A120</f>
        <v>36308</v>
      </c>
      <c r="B120" s="3" t="str">
        <f>'Raw NSB'!B120</f>
        <v>NSB</v>
      </c>
      <c r="C120" s="2">
        <f>'Raw NSB'!C120</f>
        <v>3</v>
      </c>
      <c r="D120" s="3" t="str">
        <f>'Raw NSB'!D120</f>
        <v>Euglena sp.</v>
      </c>
      <c r="E120" s="1">
        <f>('Raw NSB'!H120*'Raw NSB'!K120)/20*9</f>
        <v>297.45</v>
      </c>
      <c r="H120" s="1">
        <f>'Raw NSB'!L120*E120</f>
        <v>1398015</v>
      </c>
    </row>
    <row r="121" spans="1:10">
      <c r="A121" s="3">
        <f>'Raw NSB'!A121</f>
        <v>36308</v>
      </c>
      <c r="B121" s="3" t="str">
        <f>'Raw NSB'!B121</f>
        <v>NSB</v>
      </c>
      <c r="C121" s="2">
        <f>'Raw NSB'!C121</f>
        <v>1</v>
      </c>
      <c r="D121" s="3" t="str">
        <f>'Raw NSB'!D121</f>
        <v>Euglena sp.</v>
      </c>
      <c r="E121" s="1">
        <f>('Raw NSB'!H121*'Raw NSB'!K121)/20*9</f>
        <v>0</v>
      </c>
      <c r="H121" s="1">
        <f>'Raw NSB'!L121*E121</f>
        <v>0</v>
      </c>
    </row>
    <row r="122" spans="1:10">
      <c r="A122" s="3">
        <f>'Raw NSB'!A122</f>
        <v>36313</v>
      </c>
      <c r="B122" s="3" t="str">
        <f>'Raw NSB'!B122</f>
        <v>NSB</v>
      </c>
      <c r="C122" s="2">
        <f>'Raw NSB'!C122</f>
        <v>1</v>
      </c>
      <c r="D122" s="3" t="str">
        <f>'Raw NSB'!D122</f>
        <v>Euglena sp.</v>
      </c>
      <c r="E122" s="1">
        <f>('Raw NSB'!H122*'Raw NSB'!K122)/20*9</f>
        <v>0</v>
      </c>
      <c r="F122" s="1">
        <f>STDEV(E122:E124)</f>
        <v>0</v>
      </c>
      <c r="G122" s="1">
        <f>F122/SQRT(3)</f>
        <v>0</v>
      </c>
      <c r="H122" s="1">
        <f>'Raw NSB'!L122*E122</f>
        <v>0</v>
      </c>
      <c r="I122" s="1">
        <f>STDEV(H122:H124)</f>
        <v>0</v>
      </c>
      <c r="J122" s="1">
        <f>I122/SQRT(3)</f>
        <v>0</v>
      </c>
    </row>
    <row r="123" spans="1:10">
      <c r="A123" s="3">
        <f>'Raw NSB'!A123</f>
        <v>36313</v>
      </c>
      <c r="B123" s="3" t="str">
        <f>'Raw NSB'!B123</f>
        <v>NSB</v>
      </c>
      <c r="C123" s="2">
        <f>'Raw NSB'!C123</f>
        <v>2</v>
      </c>
      <c r="D123" s="3" t="str">
        <f>'Raw NSB'!D123</f>
        <v>Euglena sp.</v>
      </c>
      <c r="E123" s="1">
        <f>('Raw NSB'!H123*'Raw NSB'!K123)/20*9</f>
        <v>0</v>
      </c>
      <c r="H123" s="1">
        <f>'Raw NSB'!L123*E123</f>
        <v>0</v>
      </c>
    </row>
    <row r="124" spans="1:10">
      <c r="A124" s="3">
        <f>'Raw NSB'!A124</f>
        <v>36313</v>
      </c>
      <c r="B124" s="3" t="str">
        <f>'Raw NSB'!B124</f>
        <v>NSB</v>
      </c>
      <c r="C124" s="2">
        <f>'Raw NSB'!C124</f>
        <v>3</v>
      </c>
      <c r="D124" s="3" t="str">
        <f>'Raw NSB'!D124</f>
        <v>Euglena sp.</v>
      </c>
      <c r="E124" s="1">
        <f>('Raw NSB'!H124*'Raw NSB'!K124)/20*9</f>
        <v>0</v>
      </c>
      <c r="H124" s="1">
        <f>'Raw NSB'!L124*E124</f>
        <v>0</v>
      </c>
    </row>
    <row r="125" spans="1:10">
      <c r="A125" s="3">
        <f>'Raw NSB'!A125</f>
        <v>36320</v>
      </c>
      <c r="B125" s="3" t="str">
        <f>'Raw NSB'!B125</f>
        <v>NSB</v>
      </c>
      <c r="C125" s="2">
        <f>'Raw NSB'!C125</f>
        <v>1</v>
      </c>
      <c r="D125" s="3" t="str">
        <f>'Raw NSB'!D125</f>
        <v>Euglena sp.</v>
      </c>
      <c r="E125" s="1">
        <f>('Raw NSB'!H125*'Raw NSB'!K125)/20*9</f>
        <v>0</v>
      </c>
      <c r="F125" s="1">
        <f>STDEV(E125:E127)</f>
        <v>0</v>
      </c>
      <c r="G125" s="1">
        <f>F125/SQRT(3)</f>
        <v>0</v>
      </c>
      <c r="H125" s="1">
        <f>'Raw NSB'!L125*E125</f>
        <v>0</v>
      </c>
      <c r="I125" s="1">
        <f>STDEV(H125:H127)</f>
        <v>0</v>
      </c>
      <c r="J125" s="1">
        <f>I125/SQRT(3)</f>
        <v>0</v>
      </c>
    </row>
    <row r="126" spans="1:10">
      <c r="A126" s="3">
        <f>'Raw NSB'!A126</f>
        <v>36320</v>
      </c>
      <c r="B126" s="3" t="str">
        <f>'Raw NSB'!B126</f>
        <v>NSB</v>
      </c>
      <c r="C126" s="2">
        <f>'Raw NSB'!C126</f>
        <v>2</v>
      </c>
      <c r="D126" s="3" t="str">
        <f>'Raw NSB'!D126</f>
        <v>Euglena sp.</v>
      </c>
      <c r="E126" s="1">
        <f>('Raw NSB'!H126*'Raw NSB'!K126)/20*9</f>
        <v>0</v>
      </c>
      <c r="H126" s="1">
        <f>'Raw NSB'!L126*E126</f>
        <v>0</v>
      </c>
    </row>
    <row r="127" spans="1:10">
      <c r="A127" s="3">
        <f>'Raw NSB'!A127</f>
        <v>36320</v>
      </c>
      <c r="B127" s="3" t="str">
        <f>'Raw NSB'!B127</f>
        <v>NSB</v>
      </c>
      <c r="C127" s="2">
        <f>'Raw NSB'!C127</f>
        <v>3</v>
      </c>
      <c r="D127" s="3" t="str">
        <f>'Raw NSB'!D127</f>
        <v>Euglena sp.</v>
      </c>
      <c r="E127" s="1">
        <f>('Raw NSB'!H127*'Raw NSB'!K127)/20*9</f>
        <v>0</v>
      </c>
      <c r="H127" s="1">
        <f>'Raw NSB'!L127*E127</f>
        <v>0</v>
      </c>
    </row>
    <row r="128" spans="1:10">
      <c r="A128" s="3">
        <f>'Raw NSB'!A128</f>
        <v>36327</v>
      </c>
      <c r="B128" s="3" t="str">
        <f>'Raw NSB'!B128</f>
        <v>NSB</v>
      </c>
      <c r="C128" s="2">
        <f>'Raw NSB'!C128</f>
        <v>1</v>
      </c>
      <c r="D128" s="3" t="str">
        <f>'Raw NSB'!D128</f>
        <v>Euglena sp.</v>
      </c>
      <c r="E128" s="1">
        <f>('Raw NSB'!H128*'Raw NSB'!K128)/20*9</f>
        <v>0</v>
      </c>
      <c r="F128" s="1">
        <f>STDEV(E128:E130)</f>
        <v>0</v>
      </c>
      <c r="G128" s="1">
        <f>F128/SQRT(3)</f>
        <v>0</v>
      </c>
      <c r="H128" s="1">
        <f>'Raw NSB'!L128*E128</f>
        <v>0</v>
      </c>
      <c r="I128" s="1">
        <f>STDEV(H128:H130)</f>
        <v>0</v>
      </c>
      <c r="J128" s="1">
        <f>I128/SQRT(3)</f>
        <v>0</v>
      </c>
    </row>
    <row r="129" spans="1:10">
      <c r="A129" s="3">
        <f>'Raw NSB'!A129</f>
        <v>36327</v>
      </c>
      <c r="B129" s="3" t="str">
        <f>'Raw NSB'!B129</f>
        <v>NSB</v>
      </c>
      <c r="C129" s="2">
        <f>'Raw NSB'!C129</f>
        <v>2</v>
      </c>
      <c r="D129" s="3" t="str">
        <f>'Raw NSB'!D129</f>
        <v>Euglena sp.</v>
      </c>
      <c r="E129" s="1">
        <f>('Raw NSB'!H129*'Raw NSB'!K129)/20*9</f>
        <v>0</v>
      </c>
      <c r="H129" s="1">
        <f>'Raw NSB'!L129*E129</f>
        <v>0</v>
      </c>
    </row>
    <row r="130" spans="1:10">
      <c r="A130" s="3">
        <f>'Raw NSB'!A130</f>
        <v>36327</v>
      </c>
      <c r="B130" s="3" t="str">
        <f>'Raw NSB'!B130</f>
        <v>NSB</v>
      </c>
      <c r="C130" s="2">
        <f>'Raw NSB'!C130</f>
        <v>3</v>
      </c>
      <c r="D130" s="3" t="str">
        <f>'Raw NSB'!D130</f>
        <v>Euglena sp.</v>
      </c>
      <c r="E130" s="1">
        <f>('Raw NSB'!H130*'Raw NSB'!K130)/20*9</f>
        <v>0</v>
      </c>
      <c r="H130" s="1">
        <f>'Raw NSB'!L130*E130</f>
        <v>0</v>
      </c>
    </row>
    <row r="131" spans="1:10">
      <c r="A131" s="3">
        <f>'Raw NSB'!A131</f>
        <v>36334</v>
      </c>
      <c r="B131" s="3" t="str">
        <f>'Raw NSB'!B131</f>
        <v>NSB</v>
      </c>
      <c r="C131" s="2">
        <f>'Raw NSB'!C131</f>
        <v>1</v>
      </c>
      <c r="D131" s="3" t="str">
        <f>'Raw NSB'!D131</f>
        <v>Euglena sp.</v>
      </c>
      <c r="E131" s="1">
        <f>('Raw NSB'!H131*'Raw NSB'!K131)/20*9</f>
        <v>0</v>
      </c>
      <c r="F131" s="1">
        <f>STDEV(E131:E133)</f>
        <v>0</v>
      </c>
      <c r="G131" s="1">
        <f>F131/SQRT(3)</f>
        <v>0</v>
      </c>
      <c r="H131" s="1">
        <f>'Raw NSB'!L131*E131</f>
        <v>0</v>
      </c>
      <c r="I131" s="1">
        <f>STDEV(H131:H133)</f>
        <v>0</v>
      </c>
      <c r="J131" s="1">
        <f>I131/SQRT(3)</f>
        <v>0</v>
      </c>
    </row>
    <row r="132" spans="1:10">
      <c r="A132" s="3">
        <f>'Raw NSB'!A132</f>
        <v>36334</v>
      </c>
      <c r="B132" s="3" t="str">
        <f>'Raw NSB'!B132</f>
        <v>NSB</v>
      </c>
      <c r="C132" s="2">
        <f>'Raw NSB'!C132</f>
        <v>2</v>
      </c>
      <c r="D132" s="3" t="str">
        <f>'Raw NSB'!D132</f>
        <v>Euglena sp.</v>
      </c>
      <c r="E132" s="1">
        <f>('Raw NSB'!H132*'Raw NSB'!K132)/20*9</f>
        <v>0</v>
      </c>
      <c r="H132" s="1">
        <f>'Raw NSB'!L132*E132</f>
        <v>0</v>
      </c>
    </row>
    <row r="133" spans="1:10">
      <c r="A133" s="3">
        <f>'Raw NSB'!A133</f>
        <v>36334</v>
      </c>
      <c r="B133" s="3" t="str">
        <f>'Raw NSB'!B133</f>
        <v>NSB</v>
      </c>
      <c r="C133" s="2">
        <f>'Raw NSB'!C133</f>
        <v>3</v>
      </c>
      <c r="D133" s="3" t="str">
        <f>'Raw NSB'!D133</f>
        <v>Euglena sp.</v>
      </c>
      <c r="E133" s="1">
        <f>('Raw NSB'!H133*'Raw NSB'!K133)/20*9</f>
        <v>0</v>
      </c>
      <c r="H133" s="1">
        <f>'Raw NSB'!L133*E133</f>
        <v>0</v>
      </c>
    </row>
    <row r="134" spans="1:10">
      <c r="A134" s="3">
        <f>'Raw NSB'!A134</f>
        <v>36341</v>
      </c>
      <c r="B134" s="3" t="str">
        <f>'Raw NSB'!B134</f>
        <v>NSB</v>
      </c>
      <c r="C134" s="2">
        <f>'Raw NSB'!C134</f>
        <v>1</v>
      </c>
      <c r="D134" s="3" t="str">
        <f>'Raw NSB'!D134</f>
        <v>Euglena sp.</v>
      </c>
      <c r="E134" s="1">
        <f>('Raw NSB'!H134*'Raw NSB'!K134)/20*9</f>
        <v>0</v>
      </c>
      <c r="F134" s="1">
        <f>STDEV(E134:E136)</f>
        <v>0</v>
      </c>
      <c r="G134" s="1">
        <f>F134/SQRT(3)</f>
        <v>0</v>
      </c>
      <c r="H134" s="1">
        <f>'Raw NSB'!L134*E134</f>
        <v>0</v>
      </c>
      <c r="I134" s="1">
        <f>STDEV(H134:H136)</f>
        <v>0</v>
      </c>
      <c r="J134" s="1">
        <f>I134/SQRT(3)</f>
        <v>0</v>
      </c>
    </row>
    <row r="135" spans="1:10">
      <c r="A135" s="3">
        <f>'Raw NSB'!A135</f>
        <v>36341</v>
      </c>
      <c r="B135" s="3" t="str">
        <f>'Raw NSB'!B135</f>
        <v>NSB</v>
      </c>
      <c r="C135" s="2">
        <f>'Raw NSB'!C135</f>
        <v>2</v>
      </c>
      <c r="D135" s="3" t="str">
        <f>'Raw NSB'!D135</f>
        <v>Euglena sp.</v>
      </c>
      <c r="E135" s="1">
        <f>('Raw NSB'!H135*'Raw NSB'!K135)/20*9</f>
        <v>0</v>
      </c>
      <c r="H135" s="1">
        <f>'Raw NSB'!L135*E135</f>
        <v>0</v>
      </c>
    </row>
    <row r="136" spans="1:10">
      <c r="A136" s="3">
        <f>'Raw NSB'!A136</f>
        <v>36341</v>
      </c>
      <c r="B136" s="3" t="str">
        <f>'Raw NSB'!B136</f>
        <v>NSB</v>
      </c>
      <c r="C136" s="2">
        <f>'Raw NSB'!C136</f>
        <v>3</v>
      </c>
      <c r="D136" s="3" t="str">
        <f>'Raw NSB'!D136</f>
        <v>Euglena sp.</v>
      </c>
      <c r="E136" s="1">
        <f>('Raw NSB'!H136*'Raw NSB'!K136)/20*9</f>
        <v>0</v>
      </c>
      <c r="H136" s="1">
        <f>'Raw NSB'!L136*E136</f>
        <v>0</v>
      </c>
    </row>
    <row r="137" spans="1:10">
      <c r="A137" s="3">
        <f>'Raw NSB'!A137</f>
        <v>36348</v>
      </c>
      <c r="B137" s="3" t="str">
        <f>'Raw NSB'!B137</f>
        <v>NSB</v>
      </c>
      <c r="C137" s="2">
        <f>'Raw NSB'!C137</f>
        <v>1</v>
      </c>
      <c r="D137" s="3" t="str">
        <f>'Raw NSB'!D137</f>
        <v>Euglena sp.</v>
      </c>
      <c r="E137" s="1">
        <f>('Raw NSB'!H137*'Raw NSB'!K137)/20*9</f>
        <v>0</v>
      </c>
      <c r="F137" s="1">
        <f>STDEV(E137:E139)</f>
        <v>0</v>
      </c>
      <c r="G137" s="1">
        <f>F137/SQRT(3)</f>
        <v>0</v>
      </c>
      <c r="H137" s="1">
        <f>'Raw NSB'!L137*E137</f>
        <v>0</v>
      </c>
      <c r="I137" s="1">
        <f>STDEV(H137:H139)</f>
        <v>0</v>
      </c>
      <c r="J137" s="1">
        <f>I137/SQRT(3)</f>
        <v>0</v>
      </c>
    </row>
    <row r="138" spans="1:10">
      <c r="A138" s="3">
        <f>'Raw NSB'!A138</f>
        <v>36348</v>
      </c>
      <c r="B138" s="3" t="str">
        <f>'Raw NSB'!B138</f>
        <v>NSB</v>
      </c>
      <c r="C138" s="2">
        <f>'Raw NSB'!C138</f>
        <v>2</v>
      </c>
      <c r="D138" s="3" t="str">
        <f>'Raw NSB'!D138</f>
        <v>Euglena sp.</v>
      </c>
      <c r="E138" s="1">
        <f>('Raw NSB'!H138*'Raw NSB'!K138)/20*9</f>
        <v>0</v>
      </c>
      <c r="H138" s="1">
        <f>'Raw NSB'!L138*E138</f>
        <v>0</v>
      </c>
    </row>
    <row r="139" spans="1:10">
      <c r="A139" s="3">
        <f>'Raw NSB'!A139</f>
        <v>36348</v>
      </c>
      <c r="B139" s="3" t="str">
        <f>'Raw NSB'!B139</f>
        <v>NSB</v>
      </c>
      <c r="C139" s="2">
        <f>'Raw NSB'!C139</f>
        <v>3</v>
      </c>
      <c r="D139" s="3" t="str">
        <f>'Raw NSB'!D139</f>
        <v>Euglena sp.</v>
      </c>
      <c r="E139" s="1">
        <f>('Raw NSB'!H139*'Raw NSB'!K139)/20*9</f>
        <v>0</v>
      </c>
      <c r="H139" s="1">
        <f>'Raw NSB'!L139*E139</f>
        <v>0</v>
      </c>
    </row>
    <row r="140" spans="1:10">
      <c r="A140" s="3">
        <f>'Raw NSB'!A140</f>
        <v>36355</v>
      </c>
      <c r="B140" s="3" t="str">
        <f>'Raw NSB'!B140</f>
        <v>NSB</v>
      </c>
      <c r="C140" s="2">
        <f>'Raw NSB'!C140</f>
        <v>1</v>
      </c>
      <c r="D140" s="3" t="str">
        <f>'Raw NSB'!D140</f>
        <v>Euglena sp.</v>
      </c>
      <c r="E140" s="1">
        <f>('Raw NSB'!H140*'Raw NSB'!K140)/20*9</f>
        <v>0</v>
      </c>
      <c r="F140" s="1">
        <f>STDEV(E140:E142)</f>
        <v>0</v>
      </c>
      <c r="G140" s="1">
        <f>F140/SQRT(3)</f>
        <v>0</v>
      </c>
      <c r="H140" s="1">
        <f>'Raw NSB'!L140*E140</f>
        <v>0</v>
      </c>
      <c r="I140" s="1">
        <f>STDEV(H140:H142)</f>
        <v>0</v>
      </c>
      <c r="J140" s="1">
        <f>I140/SQRT(3)</f>
        <v>0</v>
      </c>
    </row>
    <row r="141" spans="1:10">
      <c r="A141" s="3">
        <f>'Raw NSB'!A141</f>
        <v>36355</v>
      </c>
      <c r="B141" s="3" t="str">
        <f>'Raw NSB'!B141</f>
        <v>NSB</v>
      </c>
      <c r="C141" s="2">
        <f>'Raw NSB'!C141</f>
        <v>2</v>
      </c>
      <c r="D141" s="3" t="str">
        <f>'Raw NSB'!D141</f>
        <v>Euglena sp.</v>
      </c>
      <c r="E141" s="1">
        <f>('Raw NSB'!H141*'Raw NSB'!K141)/20*9</f>
        <v>0</v>
      </c>
      <c r="H141" s="1">
        <f>'Raw NSB'!L141*E141</f>
        <v>0</v>
      </c>
    </row>
    <row r="142" spans="1:10">
      <c r="A142" s="3">
        <f>'Raw NSB'!A142</f>
        <v>36355</v>
      </c>
      <c r="B142" s="3" t="str">
        <f>'Raw NSB'!B142</f>
        <v>NSB</v>
      </c>
      <c r="C142" s="2">
        <f>'Raw NSB'!C142</f>
        <v>3</v>
      </c>
      <c r="D142" s="3" t="str">
        <f>'Raw NSB'!D142</f>
        <v>Euglena sp.</v>
      </c>
      <c r="E142" s="1">
        <f>('Raw NSB'!H142*'Raw NSB'!K142)/20*9</f>
        <v>0</v>
      </c>
      <c r="H142" s="1">
        <f>'Raw NSB'!L142*E142</f>
        <v>0</v>
      </c>
    </row>
    <row r="143" spans="1:10">
      <c r="A143" s="3">
        <f>'Raw NSB'!A143</f>
        <v>36362</v>
      </c>
      <c r="B143" s="3" t="str">
        <f>'Raw NSB'!B143</f>
        <v>NSB</v>
      </c>
      <c r="C143" s="2">
        <f>'Raw NSB'!C143</f>
        <v>1</v>
      </c>
      <c r="D143" s="3" t="str">
        <f>'Raw NSB'!D143</f>
        <v>Euglena sp.</v>
      </c>
      <c r="E143" s="1">
        <f>('Raw NSB'!H143*'Raw NSB'!K143)/20*9</f>
        <v>0</v>
      </c>
      <c r="F143" s="1">
        <f>STDEV(E143:E145)</f>
        <v>0</v>
      </c>
      <c r="G143" s="1">
        <f>F143/SQRT(3)</f>
        <v>0</v>
      </c>
      <c r="H143" s="1">
        <f>'Raw NSB'!L143*E143</f>
        <v>0</v>
      </c>
      <c r="I143" s="1">
        <f>STDEV(H143:H145)</f>
        <v>0</v>
      </c>
      <c r="J143" s="1">
        <f>I143/SQRT(3)</f>
        <v>0</v>
      </c>
    </row>
    <row r="144" spans="1:10">
      <c r="A144" s="3">
        <f>'Raw NSB'!A144</f>
        <v>36362</v>
      </c>
      <c r="B144" s="3" t="str">
        <f>'Raw NSB'!B144</f>
        <v>NSB</v>
      </c>
      <c r="C144" s="2">
        <f>'Raw NSB'!C144</f>
        <v>2</v>
      </c>
      <c r="D144" s="3" t="str">
        <f>'Raw NSB'!D144</f>
        <v>Euglena sp.</v>
      </c>
      <c r="E144" s="1">
        <f>('Raw NSB'!H144*'Raw NSB'!K144)/20*9</f>
        <v>0</v>
      </c>
      <c r="H144" s="1">
        <f>'Raw NSB'!L144*E144</f>
        <v>0</v>
      </c>
    </row>
    <row r="145" spans="1:10">
      <c r="A145" s="3">
        <f>'Raw NSB'!A145</f>
        <v>36362</v>
      </c>
      <c r="B145" s="3" t="str">
        <f>'Raw NSB'!B145</f>
        <v>NSB</v>
      </c>
      <c r="C145" s="2">
        <f>'Raw NSB'!C145</f>
        <v>3</v>
      </c>
      <c r="D145" s="3" t="str">
        <f>'Raw NSB'!D145</f>
        <v>Euglena sp.</v>
      </c>
      <c r="E145" s="1">
        <f>('Raw NSB'!H145*'Raw NSB'!K145)/20*9</f>
        <v>0</v>
      </c>
      <c r="H145" s="1">
        <f>'Raw NSB'!L145*E145</f>
        <v>0</v>
      </c>
    </row>
    <row r="146" spans="1:10">
      <c r="A146" s="3">
        <f>'Raw NSB'!A146</f>
        <v>36369</v>
      </c>
      <c r="B146" s="3" t="str">
        <f>'Raw NSB'!B146</f>
        <v>NSB</v>
      </c>
      <c r="C146" s="2">
        <f>'Raw NSB'!C146</f>
        <v>1</v>
      </c>
      <c r="D146" s="3" t="str">
        <f>'Raw NSB'!D146</f>
        <v>Euglena sp.</v>
      </c>
      <c r="E146" s="1">
        <f>('Raw NSB'!H146*'Raw NSB'!K146)/20*9</f>
        <v>0</v>
      </c>
      <c r="F146" s="1">
        <f>STDEV(E146:E148)</f>
        <v>0</v>
      </c>
      <c r="G146" s="1">
        <f>F146/SQRT(3)</f>
        <v>0</v>
      </c>
      <c r="H146" s="1">
        <f>'Raw NSB'!L146*E146</f>
        <v>0</v>
      </c>
      <c r="I146" s="1">
        <f>STDEV(H146:H148)</f>
        <v>0</v>
      </c>
      <c r="J146" s="1">
        <f>I146/SQRT(3)</f>
        <v>0</v>
      </c>
    </row>
    <row r="147" spans="1:10">
      <c r="A147" s="3">
        <f>'Raw NSB'!A147</f>
        <v>36369</v>
      </c>
      <c r="B147" s="3" t="str">
        <f>'Raw NSB'!B147</f>
        <v>NSB</v>
      </c>
      <c r="C147" s="2">
        <f>'Raw NSB'!C147</f>
        <v>2</v>
      </c>
      <c r="D147" s="3" t="str">
        <f>'Raw NSB'!D147</f>
        <v>Euglena sp.</v>
      </c>
      <c r="E147" s="1">
        <f>('Raw NSB'!H147*'Raw NSB'!K147)/20*9</f>
        <v>0</v>
      </c>
      <c r="H147" s="1">
        <f>'Raw NSB'!L147*E147</f>
        <v>0</v>
      </c>
    </row>
    <row r="148" spans="1:10">
      <c r="A148" s="3">
        <f>'Raw NSB'!A148</f>
        <v>36369</v>
      </c>
      <c r="B148" s="3" t="str">
        <f>'Raw NSB'!B148</f>
        <v>NSB</v>
      </c>
      <c r="C148" s="2">
        <f>'Raw NSB'!C148</f>
        <v>3</v>
      </c>
      <c r="D148" s="3" t="str">
        <f>'Raw NSB'!D148</f>
        <v>Euglena sp.</v>
      </c>
      <c r="E148" s="1">
        <f>('Raw NSB'!H148*'Raw NSB'!K148)/20*9</f>
        <v>0</v>
      </c>
      <c r="H148" s="1">
        <f>'Raw NSB'!L148*E148</f>
        <v>0</v>
      </c>
    </row>
    <row r="149" spans="1:10">
      <c r="A149" s="3">
        <f>'Raw NSB'!A149</f>
        <v>36376</v>
      </c>
      <c r="B149" s="3" t="str">
        <f>'Raw NSB'!B149</f>
        <v>NSB</v>
      </c>
      <c r="C149" s="2">
        <f>'Raw NSB'!C149</f>
        <v>1</v>
      </c>
      <c r="D149" s="3" t="str">
        <f>'Raw NSB'!D149</f>
        <v>Euglena sp.</v>
      </c>
      <c r="E149" s="1">
        <f>('Raw NSB'!H149*'Raw NSB'!K149)/20*9</f>
        <v>0</v>
      </c>
      <c r="F149" s="1">
        <f>STDEV(E149:E151)</f>
        <v>0</v>
      </c>
      <c r="G149" s="1">
        <f>F149/SQRT(3)</f>
        <v>0</v>
      </c>
      <c r="H149" s="1">
        <f>'Raw NSB'!L149*E149</f>
        <v>0</v>
      </c>
      <c r="I149" s="1">
        <f>STDEV(H149:H151)</f>
        <v>0</v>
      </c>
      <c r="J149" s="1">
        <f>I149/SQRT(3)</f>
        <v>0</v>
      </c>
    </row>
    <row r="150" spans="1:10">
      <c r="A150" s="3">
        <f>'Raw NSB'!A150</f>
        <v>36376</v>
      </c>
      <c r="B150" s="3" t="str">
        <f>'Raw NSB'!B150</f>
        <v>NSB</v>
      </c>
      <c r="C150" s="2">
        <f>'Raw NSB'!C150</f>
        <v>2</v>
      </c>
      <c r="D150" s="3" t="str">
        <f>'Raw NSB'!D150</f>
        <v>Euglena sp.</v>
      </c>
      <c r="E150" s="1">
        <f>('Raw NSB'!H150*'Raw NSB'!K150)/20*9</f>
        <v>0</v>
      </c>
      <c r="H150" s="1">
        <f>'Raw NSB'!L150*E150</f>
        <v>0</v>
      </c>
    </row>
    <row r="151" spans="1:10">
      <c r="A151" s="3">
        <f>'Raw NSB'!A151</f>
        <v>36376</v>
      </c>
      <c r="B151" s="3" t="str">
        <f>'Raw NSB'!B151</f>
        <v>NSB</v>
      </c>
      <c r="C151" s="2">
        <f>'Raw NSB'!C151</f>
        <v>3</v>
      </c>
      <c r="D151" s="3" t="str">
        <f>'Raw NSB'!D151</f>
        <v>Euglena sp.</v>
      </c>
      <c r="E151" s="1">
        <f>('Raw NSB'!H151*'Raw NSB'!K151)/20*9</f>
        <v>0</v>
      </c>
      <c r="H151" s="1">
        <f>'Raw NSB'!L151*E151</f>
        <v>0</v>
      </c>
    </row>
    <row r="152" spans="1:10">
      <c r="A152" s="3">
        <f>'Raw NSB'!A152</f>
        <v>36383</v>
      </c>
      <c r="B152" s="3" t="str">
        <f>'Raw NSB'!B152</f>
        <v>NSB</v>
      </c>
      <c r="C152" s="2">
        <f>'Raw NSB'!C152</f>
        <v>1</v>
      </c>
      <c r="D152" s="3" t="str">
        <f>'Raw NSB'!D152</f>
        <v>Euglena sp.</v>
      </c>
      <c r="E152" s="1">
        <f>('Raw NSB'!H152*'Raw NSB'!K152)/20*9</f>
        <v>0</v>
      </c>
      <c r="F152" s="1">
        <f>STDEV(E152:E154)</f>
        <v>0</v>
      </c>
      <c r="G152" s="1">
        <f>F152/SQRT(3)</f>
        <v>0</v>
      </c>
      <c r="H152" s="1">
        <f>'Raw NSB'!L152*E152</f>
        <v>0</v>
      </c>
      <c r="I152" s="1">
        <f>STDEV(H152:H154)</f>
        <v>0</v>
      </c>
      <c r="J152" s="1">
        <f>I152/SQRT(3)</f>
        <v>0</v>
      </c>
    </row>
    <row r="153" spans="1:10">
      <c r="A153" s="3">
        <f>'Raw NSB'!A153</f>
        <v>36383</v>
      </c>
      <c r="B153" s="3" t="str">
        <f>'Raw NSB'!B153</f>
        <v>NSB</v>
      </c>
      <c r="C153" s="2">
        <f>'Raw NSB'!C153</f>
        <v>2</v>
      </c>
      <c r="D153" s="3" t="str">
        <f>'Raw NSB'!D153</f>
        <v>Euglena sp.</v>
      </c>
      <c r="E153" s="1">
        <f>('Raw NSB'!H153*'Raw NSB'!K153)/20*9</f>
        <v>0</v>
      </c>
      <c r="H153" s="1">
        <f>'Raw NSB'!L153*E153</f>
        <v>0</v>
      </c>
    </row>
    <row r="154" spans="1:10">
      <c r="A154" s="3">
        <f>'Raw NSB'!A154</f>
        <v>36383</v>
      </c>
      <c r="B154" s="3" t="str">
        <f>'Raw NSB'!B154</f>
        <v>NSB</v>
      </c>
      <c r="C154" s="2">
        <f>'Raw NSB'!C154</f>
        <v>3</v>
      </c>
      <c r="D154" s="3" t="str">
        <f>'Raw NSB'!D154</f>
        <v>Euglena sp.</v>
      </c>
      <c r="E154" s="1">
        <f>('Raw NSB'!H154*'Raw NSB'!K154)/20*9</f>
        <v>0</v>
      </c>
      <c r="H154" s="1">
        <f>'Raw NSB'!L154*E154</f>
        <v>0</v>
      </c>
    </row>
    <row r="155" spans="1:10">
      <c r="A155" s="3">
        <f>'Raw NSB'!A155</f>
        <v>36390</v>
      </c>
      <c r="B155" s="3" t="str">
        <f>'Raw NSB'!B155</f>
        <v>NSB</v>
      </c>
      <c r="C155" s="2">
        <f>'Raw NSB'!C155</f>
        <v>1</v>
      </c>
      <c r="D155" s="3" t="str">
        <f>'Raw NSB'!D155</f>
        <v>Euglena sp.</v>
      </c>
      <c r="E155" s="1">
        <f>('Raw NSB'!H155*'Raw NSB'!K155)/20*9</f>
        <v>0</v>
      </c>
      <c r="F155" s="1">
        <f>STDEV(E155:E157)</f>
        <v>0</v>
      </c>
      <c r="G155" s="1">
        <f>F155/SQRT(3)</f>
        <v>0</v>
      </c>
      <c r="H155" s="1">
        <f>'Raw NSB'!L155*E155</f>
        <v>0</v>
      </c>
      <c r="I155" s="1">
        <f>STDEV(H155:H157)</f>
        <v>0</v>
      </c>
      <c r="J155" s="1">
        <f>I155/SQRT(3)</f>
        <v>0</v>
      </c>
    </row>
    <row r="156" spans="1:10">
      <c r="A156" s="3">
        <f>'Raw NSB'!A156</f>
        <v>36390</v>
      </c>
      <c r="B156" s="3" t="str">
        <f>'Raw NSB'!B156</f>
        <v>NSB</v>
      </c>
      <c r="C156" s="2">
        <f>'Raw NSB'!C156</f>
        <v>2</v>
      </c>
      <c r="D156" s="3" t="str">
        <f>'Raw NSB'!D156</f>
        <v>Euglena sp.</v>
      </c>
      <c r="E156" s="1">
        <f>('Raw NSB'!H156*'Raw NSB'!K156)/20*9</f>
        <v>0</v>
      </c>
      <c r="H156" s="1">
        <f>'Raw NSB'!L156*E156</f>
        <v>0</v>
      </c>
    </row>
    <row r="157" spans="1:10">
      <c r="A157" s="3">
        <f>'Raw NSB'!A157</f>
        <v>36390</v>
      </c>
      <c r="B157" s="3" t="str">
        <f>'Raw NSB'!B157</f>
        <v>NSB</v>
      </c>
      <c r="C157" s="2">
        <f>'Raw NSB'!C157</f>
        <v>3</v>
      </c>
      <c r="D157" s="3" t="str">
        <f>'Raw NSB'!D157</f>
        <v>Euglena sp.</v>
      </c>
      <c r="E157" s="1">
        <f>('Raw NSB'!H157*'Raw NSB'!K157)/20*9</f>
        <v>0</v>
      </c>
      <c r="H157" s="1">
        <f>'Raw NSB'!L157*E157</f>
        <v>0</v>
      </c>
    </row>
    <row r="158" spans="1:10">
      <c r="A158" s="3">
        <f>'Raw NSB'!A158</f>
        <v>36308</v>
      </c>
      <c r="B158" s="3" t="str">
        <f>'Raw NSB'!B158</f>
        <v>NSB</v>
      </c>
      <c r="C158" s="2">
        <f>'Raw NSB'!C158</f>
        <v>1</v>
      </c>
      <c r="D158" s="3" t="str">
        <f>'Raw NSB'!D158</f>
        <v>G. fuscum</v>
      </c>
      <c r="E158" s="1">
        <f>('Raw NSB'!H158*'Raw NSB'!K158)/20*9</f>
        <v>396.59999999999997</v>
      </c>
      <c r="F158" s="1">
        <f>STDEV(E158:E160)</f>
        <v>357.49040896225455</v>
      </c>
      <c r="G158" s="1">
        <f>F158/SQRT(3)</f>
        <v>206.39718384706708</v>
      </c>
      <c r="H158" s="1">
        <f>'Raw NSB'!L158*E158</f>
        <v>9747634.7999999989</v>
      </c>
      <c r="I158" s="1">
        <f>STDEV(H158:H160)</f>
        <v>8786399.2714742944</v>
      </c>
      <c r="J158" s="1">
        <f>I158/SQRT(3)</f>
        <v>5072829.9845932154</v>
      </c>
    </row>
    <row r="159" spans="1:10">
      <c r="A159" s="3">
        <f>'Raw NSB'!A159</f>
        <v>36308</v>
      </c>
      <c r="B159" s="3" t="str">
        <f>'Raw NSB'!B159</f>
        <v>NSB</v>
      </c>
      <c r="C159" s="2">
        <f>'Raw NSB'!C159</f>
        <v>2</v>
      </c>
      <c r="D159" s="3" t="str">
        <f>'Raw NSB'!D159</f>
        <v>G. fuscum</v>
      </c>
      <c r="E159" s="1">
        <f>('Raw NSB'!H159*'Raw NSB'!K159)/20*9</f>
        <v>892.35</v>
      </c>
      <c r="H159" s="1">
        <f>'Raw NSB'!L159*E159</f>
        <v>21932178.300000001</v>
      </c>
    </row>
    <row r="160" spans="1:10">
      <c r="A160" s="3">
        <f>'Raw NSB'!A160</f>
        <v>36308</v>
      </c>
      <c r="B160" s="3" t="str">
        <f>'Raw NSB'!B160</f>
        <v>NSB</v>
      </c>
      <c r="C160" s="2">
        <f>'Raw NSB'!C160</f>
        <v>3</v>
      </c>
      <c r="D160" s="3" t="str">
        <f>'Raw NSB'!D160</f>
        <v>G. fuscum</v>
      </c>
      <c r="E160" s="1">
        <f>('Raw NSB'!H160*'Raw NSB'!K160)/20*9</f>
        <v>198.29999999999998</v>
      </c>
      <c r="H160" s="1">
        <f>'Raw NSB'!L160*E160</f>
        <v>4873817.3999999994</v>
      </c>
    </row>
    <row r="161" spans="1:10">
      <c r="A161" s="3">
        <f>'Raw NSB'!A161</f>
        <v>36313</v>
      </c>
      <c r="B161" s="3" t="str">
        <f>'Raw NSB'!B161</f>
        <v>NSB</v>
      </c>
      <c r="C161" s="2">
        <f>'Raw NSB'!C161</f>
        <v>1</v>
      </c>
      <c r="D161" s="3" t="str">
        <f>'Raw NSB'!D161</f>
        <v>G. fuscum</v>
      </c>
      <c r="E161" s="1">
        <f>('Raw NSB'!H161*'Raw NSB'!K161)/20*9</f>
        <v>1189.8</v>
      </c>
      <c r="F161" s="1">
        <f>STDEV(E161:E163)</f>
        <v>114.48855838030434</v>
      </c>
      <c r="G161" s="1">
        <f>F161/SQRT(3)</f>
        <v>66.100000000000904</v>
      </c>
      <c r="H161" s="1">
        <f>'Raw NSB'!L161*E161</f>
        <v>29242904.399999999</v>
      </c>
      <c r="I161" s="1">
        <f>STDEV(H161:H163)</f>
        <v>2813899.7878710963</v>
      </c>
      <c r="J161" s="1">
        <f>I161/SQRT(3)</f>
        <v>1624605.8000000084</v>
      </c>
    </row>
    <row r="162" spans="1:10">
      <c r="A162" s="3">
        <f>'Raw NSB'!A162</f>
        <v>36313</v>
      </c>
      <c r="B162" s="3" t="str">
        <f>'Raw NSB'!B162</f>
        <v>NSB</v>
      </c>
      <c r="C162" s="2">
        <f>'Raw NSB'!C162</f>
        <v>2</v>
      </c>
      <c r="D162" s="3" t="str">
        <f>'Raw NSB'!D162</f>
        <v>G. fuscum</v>
      </c>
      <c r="E162" s="1">
        <f>('Raw NSB'!H162*'Raw NSB'!K162)/20*9</f>
        <v>1388.1000000000001</v>
      </c>
      <c r="H162" s="1">
        <f>'Raw NSB'!L162*E162</f>
        <v>34116721.800000004</v>
      </c>
    </row>
    <row r="163" spans="1:10">
      <c r="A163" s="3">
        <f>'Raw NSB'!A163</f>
        <v>36313</v>
      </c>
      <c r="B163" s="3" t="str">
        <f>'Raw NSB'!B163</f>
        <v>NSB</v>
      </c>
      <c r="C163" s="2">
        <f>'Raw NSB'!C163</f>
        <v>3</v>
      </c>
      <c r="D163" s="3" t="str">
        <f>'Raw NSB'!D163</f>
        <v>G. fuscum</v>
      </c>
      <c r="E163" s="1">
        <f>('Raw NSB'!H163*'Raw NSB'!K163)/20*9</f>
        <v>1388.1000000000001</v>
      </c>
      <c r="H163" s="1">
        <f>'Raw NSB'!L163*E163</f>
        <v>34116721.800000004</v>
      </c>
    </row>
    <row r="164" spans="1:10">
      <c r="A164" s="3">
        <f>'Raw NSB'!A164</f>
        <v>36320</v>
      </c>
      <c r="B164" s="3" t="str">
        <f>'Raw NSB'!B164</f>
        <v>NSB</v>
      </c>
      <c r="C164" s="2">
        <f>'Raw NSB'!C164</f>
        <v>1</v>
      </c>
      <c r="D164" s="3" t="str">
        <f>'Raw NSB'!D164</f>
        <v>G. fuscum</v>
      </c>
      <c r="E164" s="1">
        <f>('Raw NSB'!H164*'Raw NSB'!K164)/20*9</f>
        <v>1586.3999999999999</v>
      </c>
      <c r="F164" s="1">
        <f>STDEV(E164:E166)</f>
        <v>1231.7500446519173</v>
      </c>
      <c r="G164" s="1">
        <f>F164/SQRT(3)</f>
        <v>711.15121985411804</v>
      </c>
      <c r="H164" s="1">
        <f>'Raw NSB'!L164*E164</f>
        <v>38990539.199999996</v>
      </c>
      <c r="I164" s="1">
        <f>STDEV(H164:H166)</f>
        <v>30273952.597454846</v>
      </c>
      <c r="J164" s="1">
        <f>I164/SQRT(3)</f>
        <v>17478674.681574527</v>
      </c>
    </row>
    <row r="165" spans="1:10">
      <c r="A165" s="3">
        <f>'Raw NSB'!A165</f>
        <v>36320</v>
      </c>
      <c r="B165" s="3" t="str">
        <f>'Raw NSB'!B165</f>
        <v>NSB</v>
      </c>
      <c r="C165" s="2">
        <f>'Raw NSB'!C165</f>
        <v>2</v>
      </c>
      <c r="D165" s="3" t="str">
        <f>'Raw NSB'!D165</f>
        <v>G. fuscum</v>
      </c>
      <c r="E165" s="1">
        <f>('Raw NSB'!H165*'Raw NSB'!K165)/20*9</f>
        <v>1487.25</v>
      </c>
      <c r="H165" s="1">
        <f>'Raw NSB'!L165*E165</f>
        <v>36553630.5</v>
      </c>
    </row>
    <row r="166" spans="1:10">
      <c r="A166" s="3">
        <f>'Raw NSB'!A166</f>
        <v>36320</v>
      </c>
      <c r="B166" s="3" t="str">
        <f>'Raw NSB'!B166</f>
        <v>NSB</v>
      </c>
      <c r="C166" s="2">
        <f>'Raw NSB'!C166</f>
        <v>3</v>
      </c>
      <c r="D166" s="3" t="str">
        <f>'Raw NSB'!D166</f>
        <v>G. fuscum</v>
      </c>
      <c r="E166" s="1">
        <f>('Raw NSB'!H166*'Raw NSB'!K166)/20*9</f>
        <v>3668.55</v>
      </c>
      <c r="H166" s="1">
        <f>'Raw NSB'!L166*E166</f>
        <v>90165621.900000006</v>
      </c>
    </row>
    <row r="167" spans="1:10">
      <c r="A167" s="3">
        <f>'Raw NSB'!A167</f>
        <v>36327</v>
      </c>
      <c r="B167" s="3" t="str">
        <f>'Raw NSB'!B167</f>
        <v>NSB</v>
      </c>
      <c r="C167" s="2">
        <f>'Raw NSB'!C167</f>
        <v>1</v>
      </c>
      <c r="D167" s="3" t="str">
        <f>'Raw NSB'!D167</f>
        <v>G. fuscum</v>
      </c>
      <c r="E167" s="1">
        <f>('Raw NSB'!H167*'Raw NSB'!K167)/20*9</f>
        <v>7138.8</v>
      </c>
      <c r="F167" s="1">
        <f>STDEV(E167:E169)</f>
        <v>1104.0876731491883</v>
      </c>
      <c r="G167" s="1">
        <f>F167/SQRT(3)</f>
        <v>637.44531530163147</v>
      </c>
      <c r="H167" s="1">
        <f>'Raw NSB'!L167*E167</f>
        <v>175457426.40000001</v>
      </c>
      <c r="I167" s="1">
        <f>STDEV(H167:H169)</f>
        <v>27136266.830660921</v>
      </c>
      <c r="J167" s="1">
        <f>I167/SQRT(3)</f>
        <v>15667130.959483596</v>
      </c>
    </row>
    <row r="168" spans="1:10">
      <c r="A168" s="3">
        <f>'Raw NSB'!A168</f>
        <v>36327</v>
      </c>
      <c r="B168" s="3" t="str">
        <f>'Raw NSB'!B168</f>
        <v>NSB</v>
      </c>
      <c r="C168" s="2">
        <f>'Raw NSB'!C168</f>
        <v>2</v>
      </c>
      <c r="D168" s="3" t="str">
        <f>'Raw NSB'!D168</f>
        <v>G. fuscum</v>
      </c>
      <c r="E168" s="1">
        <f>('Raw NSB'!H168*'Raw NSB'!K168)/20*9</f>
        <v>4957.5</v>
      </c>
      <c r="H168" s="1">
        <f>'Raw NSB'!L168*E168</f>
        <v>121845435</v>
      </c>
    </row>
    <row r="169" spans="1:10">
      <c r="A169" s="3">
        <f>'Raw NSB'!A169</f>
        <v>36327</v>
      </c>
      <c r="B169" s="3" t="str">
        <f>'Raw NSB'!B169</f>
        <v>NSB</v>
      </c>
      <c r="C169" s="2">
        <f>'Raw NSB'!C169</f>
        <v>3</v>
      </c>
      <c r="D169" s="3" t="str">
        <f>'Raw NSB'!D169</f>
        <v>G. fuscum</v>
      </c>
      <c r="E169" s="1">
        <f>('Raw NSB'!H169*'Raw NSB'!K169)/20*9</f>
        <v>5750.6999999999989</v>
      </c>
      <c r="H169" s="1">
        <f>'Raw NSB'!L169*E169</f>
        <v>141340704.59999996</v>
      </c>
    </row>
    <row r="170" spans="1:10">
      <c r="A170" s="3">
        <f>'Raw NSB'!A170</f>
        <v>36334</v>
      </c>
      <c r="B170" s="3" t="str">
        <f>'Raw NSB'!B170</f>
        <v>NSB</v>
      </c>
      <c r="C170" s="2">
        <f>'Raw NSB'!C170</f>
        <v>1</v>
      </c>
      <c r="D170" s="3" t="str">
        <f>'Raw NSB'!D170</f>
        <v>G. fuscum</v>
      </c>
      <c r="E170" s="1">
        <f>('Raw NSB'!H170*'Raw NSB'!K170)/20*9</f>
        <v>7932</v>
      </c>
      <c r="F170" s="1">
        <f>STDEV(E170:E172)</f>
        <v>1996.1762246855869</v>
      </c>
      <c r="G170" s="1">
        <f>F170/SQRT(3)</f>
        <v>1152.4928806721546</v>
      </c>
      <c r="H170" s="1">
        <f>'Raw NSB'!L170*E170</f>
        <v>194952696</v>
      </c>
      <c r="I170" s="1">
        <f>STDEV(H170:H172)</f>
        <v>49062019.250322342</v>
      </c>
      <c r="J170" s="1">
        <f>I170/SQRT(3)</f>
        <v>28325970.021160208</v>
      </c>
    </row>
    <row r="171" spans="1:10">
      <c r="A171" s="3">
        <f>'Raw NSB'!A171</f>
        <v>36334</v>
      </c>
      <c r="B171" s="3" t="str">
        <f>'Raw NSB'!B171</f>
        <v>NSB</v>
      </c>
      <c r="C171" s="2">
        <f>'Raw NSB'!C171</f>
        <v>2</v>
      </c>
      <c r="D171" s="3" t="str">
        <f>'Raw NSB'!D171</f>
        <v>G. fuscum</v>
      </c>
      <c r="E171" s="1">
        <f>('Raw NSB'!H171*'Raw NSB'!K171)/20*9</f>
        <v>6345.5999999999995</v>
      </c>
      <c r="H171" s="1">
        <f>'Raw NSB'!L171*E171</f>
        <v>155962156.79999998</v>
      </c>
    </row>
    <row r="172" spans="1:10">
      <c r="A172" s="3">
        <f>'Raw NSB'!A172</f>
        <v>36334</v>
      </c>
      <c r="B172" s="3" t="str">
        <f>'Raw NSB'!B172</f>
        <v>NSB</v>
      </c>
      <c r="C172" s="2">
        <f>'Raw NSB'!C172</f>
        <v>3</v>
      </c>
      <c r="D172" s="3" t="str">
        <f>'Raw NSB'!D172</f>
        <v>G. fuscum</v>
      </c>
      <c r="E172" s="1">
        <f>('Raw NSB'!H172*'Raw NSB'!K172)/20*9</f>
        <v>3966</v>
      </c>
      <c r="H172" s="1">
        <f>'Raw NSB'!L172*E172</f>
        <v>97476348</v>
      </c>
    </row>
    <row r="173" spans="1:10">
      <c r="A173" s="3">
        <f>'Raw NSB'!A173</f>
        <v>36341</v>
      </c>
      <c r="B173" s="3" t="str">
        <f>'Raw NSB'!B173</f>
        <v>NSB</v>
      </c>
      <c r="C173" s="2">
        <f>'Raw NSB'!C173</f>
        <v>1</v>
      </c>
      <c r="D173" s="3" t="str">
        <f>'Raw NSB'!D173</f>
        <v>G. fuscum</v>
      </c>
      <c r="E173" s="1">
        <f>('Raw NSB'!H173*'Raw NSB'!K173)/20*9</f>
        <v>1983</v>
      </c>
      <c r="F173" s="1">
        <f>STDEV(E173:E175)</f>
        <v>457.95423352120918</v>
      </c>
      <c r="G173" s="1">
        <f>F173/SQRT(3)</f>
        <v>264.3999999999989</v>
      </c>
      <c r="H173" s="1">
        <f>'Raw NSB'!L173*E173</f>
        <v>48738174</v>
      </c>
      <c r="I173" s="1">
        <f>STDEV(H173:H175)</f>
        <v>11255599.15148434</v>
      </c>
      <c r="J173" s="1">
        <f>I173/SQRT(3)</f>
        <v>6498423.2000000076</v>
      </c>
    </row>
    <row r="174" spans="1:10">
      <c r="A174" s="3">
        <f>'Raw NSB'!A174</f>
        <v>36341</v>
      </c>
      <c r="B174" s="3" t="str">
        <f>'Raw NSB'!B174</f>
        <v>NSB</v>
      </c>
      <c r="C174" s="2">
        <f>'Raw NSB'!C174</f>
        <v>2</v>
      </c>
      <c r="D174" s="3" t="str">
        <f>'Raw NSB'!D174</f>
        <v>G. fuscum</v>
      </c>
      <c r="E174" s="1">
        <f>('Raw NSB'!H174*'Raw NSB'!K174)/20*9</f>
        <v>2776.2000000000003</v>
      </c>
      <c r="H174" s="1">
        <f>'Raw NSB'!L174*E174</f>
        <v>68233443.600000009</v>
      </c>
    </row>
    <row r="175" spans="1:10">
      <c r="A175" s="3">
        <f>'Raw NSB'!A175</f>
        <v>36341</v>
      </c>
      <c r="B175" s="3" t="str">
        <f>'Raw NSB'!B175</f>
        <v>NSB</v>
      </c>
      <c r="C175" s="2">
        <f>'Raw NSB'!C175</f>
        <v>3</v>
      </c>
      <c r="D175" s="3" t="str">
        <f>'Raw NSB'!D175</f>
        <v>G. fuscum</v>
      </c>
      <c r="E175" s="1">
        <f>('Raw NSB'!H175*'Raw NSB'!K175)/20*9</f>
        <v>2776.2000000000003</v>
      </c>
      <c r="H175" s="1">
        <f>'Raw NSB'!L175*E175</f>
        <v>68233443.600000009</v>
      </c>
    </row>
    <row r="176" spans="1:10">
      <c r="A176" s="3">
        <f>'Raw NSB'!A176</f>
        <v>36348</v>
      </c>
      <c r="B176" s="3" t="str">
        <f>'Raw NSB'!B176</f>
        <v>NSB</v>
      </c>
      <c r="C176" s="2">
        <f>'Raw NSB'!C176</f>
        <v>1</v>
      </c>
      <c r="D176" s="3" t="str">
        <f>'Raw NSB'!D176</f>
        <v>G. fuscum</v>
      </c>
      <c r="E176" s="1">
        <f>('Raw NSB'!H176*'Raw NSB'!K176)/20*9</f>
        <v>396.59999999999997</v>
      </c>
      <c r="F176" s="1">
        <f>STDEV(E176:E178)</f>
        <v>114.48855838030205</v>
      </c>
      <c r="G176" s="1">
        <f>F176/SQRT(3)</f>
        <v>66.099999999999582</v>
      </c>
      <c r="H176" s="1">
        <f>'Raw NSB'!L176*E176</f>
        <v>9747634.7999999989</v>
      </c>
      <c r="I176" s="1">
        <f>STDEV(H176:H178)</f>
        <v>2813899.7878710683</v>
      </c>
      <c r="J176" s="1">
        <f>I176/SQRT(3)</f>
        <v>1624605.7999999921</v>
      </c>
    </row>
    <row r="177" spans="1:10">
      <c r="A177" s="3">
        <f>'Raw NSB'!A177</f>
        <v>36348</v>
      </c>
      <c r="B177" s="3" t="str">
        <f>'Raw NSB'!B177</f>
        <v>NSB</v>
      </c>
      <c r="C177" s="2">
        <f>'Raw NSB'!C177</f>
        <v>2</v>
      </c>
      <c r="D177" s="3" t="str">
        <f>'Raw NSB'!D177</f>
        <v>G. fuscum</v>
      </c>
      <c r="E177" s="1">
        <f>('Raw NSB'!H177*'Raw NSB'!K177)/20*9</f>
        <v>594.9</v>
      </c>
      <c r="H177" s="1">
        <f>'Raw NSB'!L177*E177</f>
        <v>14621452.199999999</v>
      </c>
    </row>
    <row r="178" spans="1:10">
      <c r="A178" s="3">
        <f>'Raw NSB'!A178</f>
        <v>36348</v>
      </c>
      <c r="B178" s="3" t="str">
        <f>'Raw NSB'!B178</f>
        <v>NSB</v>
      </c>
      <c r="C178" s="2">
        <f>'Raw NSB'!C178</f>
        <v>3</v>
      </c>
      <c r="D178" s="3" t="str">
        <f>'Raw NSB'!D178</f>
        <v>G. fuscum</v>
      </c>
      <c r="E178" s="1">
        <f>('Raw NSB'!H178*'Raw NSB'!K178)/20*9</f>
        <v>594.9</v>
      </c>
      <c r="H178" s="1">
        <f>'Raw NSB'!L178*E178</f>
        <v>14621452.199999999</v>
      </c>
    </row>
    <row r="179" spans="1:10">
      <c r="A179" s="3">
        <f>'Raw NSB'!A179</f>
        <v>36355</v>
      </c>
      <c r="B179" s="3" t="str">
        <f>'Raw NSB'!B179</f>
        <v>NSB</v>
      </c>
      <c r="C179" s="2">
        <f>'Raw NSB'!C179</f>
        <v>1</v>
      </c>
      <c r="D179" s="3" t="str">
        <f>'Raw NSB'!D179</f>
        <v>G. fuscum</v>
      </c>
      <c r="E179" s="1">
        <f>('Raw NSB'!H179*'Raw NSB'!K179)/20*9</f>
        <v>297.45</v>
      </c>
      <c r="F179" s="1">
        <f>STDEV(E179:E181)</f>
        <v>99.15000000000002</v>
      </c>
      <c r="G179" s="1">
        <f>F179/SQRT(3)</f>
        <v>57.24427919015141</v>
      </c>
      <c r="H179" s="1">
        <f>'Raw NSB'!L179*E179</f>
        <v>7310726.0999999996</v>
      </c>
      <c r="I179" s="1">
        <f>STDEV(H179:H181)</f>
        <v>2436908.6999999993</v>
      </c>
      <c r="J179" s="1">
        <f>I179/SQRT(3)</f>
        <v>1406949.8939355407</v>
      </c>
    </row>
    <row r="180" spans="1:10">
      <c r="A180" s="3">
        <f>'Raw NSB'!A180</f>
        <v>36355</v>
      </c>
      <c r="B180" s="3" t="str">
        <f>'Raw NSB'!B180</f>
        <v>NSB</v>
      </c>
      <c r="C180" s="2">
        <f>'Raw NSB'!C180</f>
        <v>2</v>
      </c>
      <c r="D180" s="3" t="str">
        <f>'Raw NSB'!D180</f>
        <v>G. fuscum</v>
      </c>
      <c r="E180" s="1">
        <f>('Raw NSB'!H180*'Raw NSB'!K180)/20*9</f>
        <v>99.149999999999991</v>
      </c>
      <c r="H180" s="1">
        <f>'Raw NSB'!L180*E180</f>
        <v>2436908.6999999997</v>
      </c>
    </row>
    <row r="181" spans="1:10">
      <c r="A181" s="3">
        <f>'Raw NSB'!A181</f>
        <v>36355</v>
      </c>
      <c r="B181" s="3" t="str">
        <f>'Raw NSB'!B181</f>
        <v>NSB</v>
      </c>
      <c r="C181" s="2">
        <f>'Raw NSB'!C181</f>
        <v>3</v>
      </c>
      <c r="D181" s="3" t="str">
        <f>'Raw NSB'!D181</f>
        <v>G. fuscum</v>
      </c>
      <c r="E181" s="1">
        <f>('Raw NSB'!H181*'Raw NSB'!K181)/20*9</f>
        <v>198.29999999999998</v>
      </c>
      <c r="H181" s="1">
        <f>'Raw NSB'!L181*E181</f>
        <v>4873817.3999999994</v>
      </c>
    </row>
    <row r="182" spans="1:10">
      <c r="A182" s="3">
        <f>'Raw NSB'!A182</f>
        <v>36362</v>
      </c>
      <c r="B182" s="3" t="str">
        <f>'Raw NSB'!B182</f>
        <v>NSB</v>
      </c>
      <c r="C182" s="2">
        <f>'Raw NSB'!C182</f>
        <v>1</v>
      </c>
      <c r="D182" s="3" t="str">
        <f>'Raw NSB'!D182</f>
        <v>G. fuscum</v>
      </c>
      <c r="E182" s="1">
        <f>('Raw NSB'!H182*'Raw NSB'!K182)/20*9</f>
        <v>594.9</v>
      </c>
      <c r="F182" s="1">
        <f>STDEV(E182:E184)</f>
        <v>114.48855838030205</v>
      </c>
      <c r="G182" s="1">
        <f>F182/SQRT(3)</f>
        <v>66.099999999999582</v>
      </c>
      <c r="H182" s="1">
        <f>'Raw NSB'!L182*E182</f>
        <v>19643598</v>
      </c>
      <c r="I182" s="1">
        <f>STDEV(H182:H184)</f>
        <v>3780412.1977175982</v>
      </c>
      <c r="J182" s="1">
        <f>I182/SQRT(3)</f>
        <v>2182622</v>
      </c>
    </row>
    <row r="183" spans="1:10">
      <c r="A183" s="3">
        <f>'Raw NSB'!A183</f>
        <v>36362</v>
      </c>
      <c r="B183" s="3" t="str">
        <f>'Raw NSB'!B183</f>
        <v>NSB</v>
      </c>
      <c r="C183" s="2">
        <f>'Raw NSB'!C183</f>
        <v>2</v>
      </c>
      <c r="D183" s="3" t="str">
        <f>'Raw NSB'!D183</f>
        <v>G. fuscum</v>
      </c>
      <c r="E183" s="1">
        <f>('Raw NSB'!H183*'Raw NSB'!K183)/20*9</f>
        <v>396.59999999999997</v>
      </c>
      <c r="H183" s="1">
        <f>'Raw NSB'!L183*E183</f>
        <v>13095731.999999998</v>
      </c>
    </row>
    <row r="184" spans="1:10">
      <c r="A184" s="3">
        <f>'Raw NSB'!A184</f>
        <v>36362</v>
      </c>
      <c r="B184" s="3" t="str">
        <f>'Raw NSB'!B184</f>
        <v>NSB</v>
      </c>
      <c r="C184" s="2">
        <f>'Raw NSB'!C184</f>
        <v>3</v>
      </c>
      <c r="D184" s="3" t="str">
        <f>'Raw NSB'!D184</f>
        <v>G. fuscum</v>
      </c>
      <c r="E184" s="1">
        <f>('Raw NSB'!H184*'Raw NSB'!K184)/20*9</f>
        <v>594.9</v>
      </c>
      <c r="H184" s="1">
        <f>'Raw NSB'!L184*E184</f>
        <v>19643598</v>
      </c>
    </row>
    <row r="185" spans="1:10">
      <c r="A185" s="3">
        <f>'Raw NSB'!A185</f>
        <v>36369</v>
      </c>
      <c r="B185" s="3" t="str">
        <f>'Raw NSB'!B185</f>
        <v>NSB</v>
      </c>
      <c r="C185" s="2">
        <f>'Raw NSB'!C185</f>
        <v>1</v>
      </c>
      <c r="D185" s="3" t="str">
        <f>'Raw NSB'!D185</f>
        <v>G. fuscum</v>
      </c>
      <c r="E185" s="1">
        <f>('Raw NSB'!H185*'Raw NSB'!K185)/20*9</f>
        <v>1354.05</v>
      </c>
      <c r="F185" s="1">
        <f>STDEV(E185:E187)</f>
        <v>347.18630085301385</v>
      </c>
      <c r="G185" s="1">
        <f>F185/SQRT(3)</f>
        <v>200.44810425643794</v>
      </c>
      <c r="H185" s="1">
        <f>'Raw NSB'!L185*E185</f>
        <v>44710731</v>
      </c>
      <c r="I185" s="1">
        <f>STDEV(H185:H187)</f>
        <v>11464091.654166522</v>
      </c>
      <c r="J185" s="1">
        <f>I185/SQRT(3)</f>
        <v>6618796.4025475839</v>
      </c>
    </row>
    <row r="186" spans="1:10">
      <c r="A186" s="3">
        <f>'Raw NSB'!A186</f>
        <v>36369</v>
      </c>
      <c r="B186" s="3" t="str">
        <f>'Raw NSB'!B186</f>
        <v>NSB</v>
      </c>
      <c r="C186" s="2">
        <f>'Raw NSB'!C186</f>
        <v>2</v>
      </c>
      <c r="D186" s="3" t="str">
        <f>'Raw NSB'!D186</f>
        <v>G. fuscum</v>
      </c>
      <c r="E186" s="1">
        <f>('Raw NSB'!H186*'Raw NSB'!K186)/20*9</f>
        <v>716.85</v>
      </c>
      <c r="H186" s="1">
        <f>'Raw NSB'!L186*E186</f>
        <v>23670387</v>
      </c>
    </row>
    <row r="187" spans="1:10">
      <c r="A187" s="3">
        <f>'Raw NSB'!A187</f>
        <v>36369</v>
      </c>
      <c r="B187" s="3" t="str">
        <f>'Raw NSB'!B187</f>
        <v>NSB</v>
      </c>
      <c r="C187" s="2">
        <f>'Raw NSB'!C187</f>
        <v>3</v>
      </c>
      <c r="D187" s="3" t="str">
        <f>'Raw NSB'!D187</f>
        <v>G. fuscum</v>
      </c>
      <c r="E187" s="1">
        <f>('Raw NSB'!H187*'Raw NSB'!K187)/20*9</f>
        <v>1274.3999999999999</v>
      </c>
      <c r="H187" s="1">
        <f>'Raw NSB'!L187*E187</f>
        <v>42080687.999999993</v>
      </c>
    </row>
    <row r="188" spans="1:10">
      <c r="A188" s="3">
        <f>'Raw NSB'!A188</f>
        <v>36376</v>
      </c>
      <c r="B188" s="3" t="str">
        <f>'Raw NSB'!B188</f>
        <v>NSB</v>
      </c>
      <c r="C188" s="2">
        <f>'Raw NSB'!C188</f>
        <v>1</v>
      </c>
      <c r="D188" s="3" t="str">
        <f>'Raw NSB'!D188</f>
        <v>G. fuscum</v>
      </c>
      <c r="E188" s="1">
        <f>('Raw NSB'!H188*'Raw NSB'!K188)/20*9</f>
        <v>1035.45</v>
      </c>
      <c r="F188" s="1">
        <f>STDEV(E188:E190)</f>
        <v>484.49203553825316</v>
      </c>
      <c r="G188" s="1">
        <f>F188/SQRT(3)</f>
        <v>279.72160713824019</v>
      </c>
      <c r="H188" s="1">
        <f>'Raw NSB'!L188*E188</f>
        <v>38098347.300000004</v>
      </c>
      <c r="I188" s="1">
        <f>STDEV(H188:H190)</f>
        <v>17826399.955594502</v>
      </c>
      <c r="J188" s="1">
        <f>I188/SQRT(3)</f>
        <v>10292076.81304442</v>
      </c>
    </row>
    <row r="189" spans="1:10">
      <c r="A189" s="3">
        <f>'Raw NSB'!A189</f>
        <v>36376</v>
      </c>
      <c r="B189" s="3" t="str">
        <f>'Raw NSB'!B189</f>
        <v>NSB</v>
      </c>
      <c r="C189" s="2">
        <f>'Raw NSB'!C189</f>
        <v>2</v>
      </c>
      <c r="D189" s="3" t="str">
        <f>'Raw NSB'!D189</f>
        <v>G. fuscum</v>
      </c>
      <c r="E189" s="1">
        <f>('Raw NSB'!H189*'Raw NSB'!K189)/20*9</f>
        <v>159.29999999999998</v>
      </c>
      <c r="H189" s="1">
        <f>'Raw NSB'!L189*E189</f>
        <v>5861284.1999999993</v>
      </c>
    </row>
    <row r="190" spans="1:10">
      <c r="A190" s="3">
        <f>'Raw NSB'!A190</f>
        <v>36376</v>
      </c>
      <c r="B190" s="3" t="str">
        <f>'Raw NSB'!B190</f>
        <v>NSB</v>
      </c>
      <c r="C190" s="2">
        <f>'Raw NSB'!C190</f>
        <v>3</v>
      </c>
      <c r="D190" s="3" t="str">
        <f>'Raw NSB'!D190</f>
        <v>G. fuscum</v>
      </c>
      <c r="E190" s="1">
        <f>('Raw NSB'!H190*'Raw NSB'!K190)/20*9</f>
        <v>955.80000000000007</v>
      </c>
      <c r="H190" s="1">
        <f>'Raw NSB'!L190*E190</f>
        <v>35167705.200000003</v>
      </c>
    </row>
    <row r="191" spans="1:10">
      <c r="A191" s="3">
        <f>'Raw NSB'!A191</f>
        <v>36383</v>
      </c>
      <c r="B191" s="3" t="str">
        <f>'Raw NSB'!B191</f>
        <v>NSB</v>
      </c>
      <c r="C191" s="2">
        <f>'Raw NSB'!C191</f>
        <v>1</v>
      </c>
      <c r="D191" s="3" t="str">
        <f>'Raw NSB'!D191</f>
        <v>G. fuscum</v>
      </c>
      <c r="E191" s="1">
        <f>('Raw NSB'!H191*'Raw NSB'!K191)/20*9</f>
        <v>2787.75</v>
      </c>
      <c r="F191" s="1">
        <f>STDEV(E191:E193)</f>
        <v>480.10740204666769</v>
      </c>
      <c r="G191" s="1">
        <f>F191/SQRT(3)</f>
        <v>277.19013781157548</v>
      </c>
      <c r="H191" s="1">
        <f>'Raw NSB'!L191*E191</f>
        <v>102572473.5</v>
      </c>
      <c r="I191" s="1">
        <f>STDEV(H191:H193)</f>
        <v>17665071.750905003</v>
      </c>
      <c r="J191" s="1">
        <f>I191/SQRT(3)</f>
        <v>10198933.930639058</v>
      </c>
    </row>
    <row r="192" spans="1:10">
      <c r="A192" s="3">
        <f>'Raw NSB'!A192</f>
        <v>36383</v>
      </c>
      <c r="B192" s="3" t="str">
        <f>'Raw NSB'!B192</f>
        <v>NSB</v>
      </c>
      <c r="C192" s="2">
        <f>'Raw NSB'!C192</f>
        <v>2</v>
      </c>
      <c r="D192" s="3" t="str">
        <f>'Raw NSB'!D192</f>
        <v>G. fuscum</v>
      </c>
      <c r="E192" s="1">
        <f>('Raw NSB'!H192*'Raw NSB'!K192)/20*9</f>
        <v>1831.95</v>
      </c>
      <c r="H192" s="1">
        <f>'Raw NSB'!L192*E192</f>
        <v>67404768.299999997</v>
      </c>
    </row>
    <row r="193" spans="1:10">
      <c r="A193" s="3">
        <f>'Raw NSB'!A193</f>
        <v>36383</v>
      </c>
      <c r="B193" s="3" t="str">
        <f>'Raw NSB'!B193</f>
        <v>NSB</v>
      </c>
      <c r="C193" s="2">
        <f>'Raw NSB'!C193</f>
        <v>3</v>
      </c>
      <c r="D193" s="3" t="str">
        <f>'Raw NSB'!D193</f>
        <v>G. fuscum</v>
      </c>
      <c r="E193" s="1">
        <f>('Raw NSB'!H193*'Raw NSB'!K193)/20*9</f>
        <v>2230.2000000000003</v>
      </c>
      <c r="H193" s="1">
        <f>'Raw NSB'!L193*E193</f>
        <v>82057978.800000012</v>
      </c>
    </row>
    <row r="194" spans="1:10">
      <c r="A194" s="3">
        <f>'Raw NSB'!A194</f>
        <v>36390</v>
      </c>
      <c r="B194" s="3" t="str">
        <f>'Raw NSB'!B194</f>
        <v>NSB</v>
      </c>
      <c r="C194" s="2">
        <f>'Raw NSB'!C194</f>
        <v>1</v>
      </c>
      <c r="D194" s="3" t="str">
        <f>'Raw NSB'!D194</f>
        <v>G. fuscum</v>
      </c>
      <c r="E194" s="1">
        <f>('Raw NSB'!H194*'Raw NSB'!K194)/20*9</f>
        <v>2070.9</v>
      </c>
      <c r="F194" s="1">
        <f>STDEV(E194:E196)</f>
        <v>735.77518305525723</v>
      </c>
      <c r="G194" s="1">
        <f>F194/SQRT(3)</f>
        <v>424.79999999999899</v>
      </c>
      <c r="H194" s="1">
        <f>'Raw NSB'!L194*E194</f>
        <v>76196694.600000009</v>
      </c>
      <c r="I194" s="1">
        <f>STDEV(H194:H196)</f>
        <v>27072112.085335158</v>
      </c>
      <c r="J194" s="1">
        <f>I194/SQRT(3)</f>
        <v>15630091.199999975</v>
      </c>
    </row>
    <row r="195" spans="1:10">
      <c r="A195" s="3">
        <f>'Raw NSB'!A195</f>
        <v>36390</v>
      </c>
      <c r="B195" s="3" t="str">
        <f>'Raw NSB'!B195</f>
        <v>NSB</v>
      </c>
      <c r="C195" s="2">
        <f>'Raw NSB'!C195</f>
        <v>2</v>
      </c>
      <c r="D195" s="3" t="str">
        <f>'Raw NSB'!D195</f>
        <v>G. fuscum</v>
      </c>
      <c r="E195" s="1">
        <f>('Raw NSB'!H195*'Raw NSB'!K195)/20*9</f>
        <v>3345.2999999999997</v>
      </c>
      <c r="H195" s="1">
        <f>'Raw NSB'!L195*E195</f>
        <v>123086968.19999999</v>
      </c>
    </row>
    <row r="196" spans="1:10">
      <c r="A196" s="3">
        <f>'Raw NSB'!A196</f>
        <v>36390</v>
      </c>
      <c r="B196" s="3" t="str">
        <f>'Raw NSB'!B196</f>
        <v>NSB</v>
      </c>
      <c r="C196" s="2">
        <f>'Raw NSB'!C196</f>
        <v>3</v>
      </c>
      <c r="D196" s="3" t="str">
        <f>'Raw NSB'!D196</f>
        <v>G. fuscum</v>
      </c>
      <c r="E196" s="1">
        <f>('Raw NSB'!H196*'Raw NSB'!K196)/20*9</f>
        <v>3345.2999999999997</v>
      </c>
      <c r="H196" s="1">
        <f>'Raw NSB'!L196*E196</f>
        <v>123086968.19999999</v>
      </c>
    </row>
    <row r="197" spans="1:10">
      <c r="A197" s="3">
        <f>'Raw NSB'!A197</f>
        <v>36308</v>
      </c>
      <c r="B197" s="3" t="str">
        <f>'Raw NSB'!B197</f>
        <v>NSB</v>
      </c>
      <c r="C197" s="2">
        <f>'Raw NSB'!C197</f>
        <v>1</v>
      </c>
      <c r="D197" s="3" t="str">
        <f>'Raw NSB'!D197</f>
        <v>Mallomonas sp.</v>
      </c>
      <c r="E197" s="1">
        <f>('Raw NSB'!H197*'Raw NSB'!K197)/20*9</f>
        <v>99.149999999999991</v>
      </c>
      <c r="F197" s="1">
        <f>STDEV(E197:E199)</f>
        <v>0</v>
      </c>
      <c r="G197" s="1">
        <f>F197/SQRT(3)</f>
        <v>0</v>
      </c>
      <c r="H197" s="1">
        <f>'Raw NSB'!L197*E197</f>
        <v>475919.99999999994</v>
      </c>
      <c r="I197" s="1">
        <f>STDEV(H197:H199)</f>
        <v>0</v>
      </c>
      <c r="J197" s="1">
        <f>I197/SQRT(3)</f>
        <v>0</v>
      </c>
    </row>
    <row r="198" spans="1:10">
      <c r="A198" s="3">
        <f>'Raw NSB'!A198</f>
        <v>36308</v>
      </c>
      <c r="B198" s="3" t="str">
        <f>'Raw NSB'!B198</f>
        <v>NSB</v>
      </c>
      <c r="C198" s="2">
        <f>'Raw NSB'!C198</f>
        <v>2</v>
      </c>
      <c r="D198" s="3" t="str">
        <f>'Raw NSB'!D198</f>
        <v>Mallomonas sp.</v>
      </c>
      <c r="E198" s="1">
        <f>('Raw NSB'!H198*'Raw NSB'!K198)/20*9</f>
        <v>99.149999999999991</v>
      </c>
      <c r="H198" s="1">
        <f>'Raw NSB'!L198*E198</f>
        <v>475919.99999999994</v>
      </c>
    </row>
    <row r="199" spans="1:10">
      <c r="A199" s="3">
        <f>'Raw NSB'!A199</f>
        <v>36308</v>
      </c>
      <c r="B199" s="3" t="str">
        <f>'Raw NSB'!B199</f>
        <v>NSB</v>
      </c>
      <c r="C199" s="2">
        <f>'Raw NSB'!C199</f>
        <v>3</v>
      </c>
      <c r="D199" s="3" t="str">
        <f>'Raw NSB'!D199</f>
        <v>Mallomonas sp.</v>
      </c>
      <c r="E199" s="1">
        <f>('Raw NSB'!H199*'Raw NSB'!K199)/20*9</f>
        <v>99.149999999999991</v>
      </c>
      <c r="H199" s="1">
        <f>'Raw NSB'!L199*E199</f>
        <v>475919.99999999994</v>
      </c>
    </row>
    <row r="200" spans="1:10">
      <c r="A200" s="3">
        <f>'Raw NSB'!A200</f>
        <v>36313</v>
      </c>
      <c r="B200" s="3" t="str">
        <f>'Raw NSB'!B200</f>
        <v>NSB</v>
      </c>
      <c r="C200" s="2">
        <f>'Raw NSB'!C200</f>
        <v>1</v>
      </c>
      <c r="D200" s="3" t="str">
        <f>'Raw NSB'!D200</f>
        <v>Mallomonas sp.</v>
      </c>
      <c r="E200" s="1">
        <f>('Raw NSB'!H200*'Raw NSB'!K200)/20*9</f>
        <v>99.149999999999991</v>
      </c>
      <c r="F200" s="1">
        <f>STDEV(E200:E202)</f>
        <v>57.244279190151389</v>
      </c>
      <c r="G200" s="1">
        <f>F200/SQRT(3)</f>
        <v>33.049999999999997</v>
      </c>
      <c r="H200" s="1">
        <f>'Raw NSB'!L200*E200</f>
        <v>475919.99999999994</v>
      </c>
      <c r="I200" s="1">
        <f>STDEV(H200:H202)</f>
        <v>274772.54011272662</v>
      </c>
      <c r="J200" s="1">
        <f>I200/SQRT(3)</f>
        <v>158639.99999999997</v>
      </c>
    </row>
    <row r="201" spans="1:10">
      <c r="A201" s="3">
        <f>'Raw NSB'!A201</f>
        <v>36313</v>
      </c>
      <c r="B201" s="3" t="str">
        <f>'Raw NSB'!B201</f>
        <v>NSB</v>
      </c>
      <c r="C201" s="2">
        <f>'Raw NSB'!C201</f>
        <v>2</v>
      </c>
      <c r="D201" s="3" t="str">
        <f>'Raw NSB'!D201</f>
        <v>Mallomonas sp.</v>
      </c>
      <c r="E201" s="1">
        <f>('Raw NSB'!H201*'Raw NSB'!K201)/20*9</f>
        <v>99.149999999999991</v>
      </c>
      <c r="H201" s="1">
        <f>'Raw NSB'!L201*E201</f>
        <v>475919.99999999994</v>
      </c>
    </row>
    <row r="202" spans="1:10">
      <c r="A202" s="3">
        <f>'Raw NSB'!A202</f>
        <v>36313</v>
      </c>
      <c r="B202" s="3" t="str">
        <f>'Raw NSB'!B202</f>
        <v>NSB</v>
      </c>
      <c r="C202" s="2">
        <f>'Raw NSB'!C202</f>
        <v>3</v>
      </c>
      <c r="D202" s="3" t="str">
        <f>'Raw NSB'!D202</f>
        <v>Mallomonas sp.</v>
      </c>
      <c r="E202" s="1">
        <f>('Raw NSB'!H202*'Raw NSB'!K202)/20*9</f>
        <v>0</v>
      </c>
      <c r="H202" s="1">
        <f>'Raw NSB'!L202*E202</f>
        <v>0</v>
      </c>
    </row>
    <row r="203" spans="1:10">
      <c r="A203" s="3">
        <f>'Raw NSB'!A203</f>
        <v>36320</v>
      </c>
      <c r="B203" s="3" t="str">
        <f>'Raw NSB'!B203</f>
        <v>NSB</v>
      </c>
      <c r="C203" s="2">
        <f>'Raw NSB'!C203</f>
        <v>1</v>
      </c>
      <c r="D203" s="3" t="str">
        <f>'Raw NSB'!D203</f>
        <v>Mallomonas sp.</v>
      </c>
      <c r="E203" s="1">
        <f>('Raw NSB'!H203*'Raw NSB'!K203)/20*9</f>
        <v>1090.6499999999999</v>
      </c>
      <c r="F203" s="1">
        <f>STDEV(E203:E205)</f>
        <v>468.56461934294612</v>
      </c>
      <c r="G203" s="1">
        <f>F203/SQRT(3)</f>
        <v>270.52590911038448</v>
      </c>
      <c r="H203" s="1">
        <f>'Raw NSB'!L203*E203</f>
        <v>5235119.9999999991</v>
      </c>
      <c r="I203" s="1">
        <f>STDEV(H203:H205)</f>
        <v>2249110.1728461403</v>
      </c>
      <c r="J203" s="1">
        <f>I203/SQRT(3)</f>
        <v>1298524.363729845</v>
      </c>
    </row>
    <row r="204" spans="1:10">
      <c r="A204" s="3">
        <f>'Raw NSB'!A204</f>
        <v>36320</v>
      </c>
      <c r="B204" s="3" t="str">
        <f>'Raw NSB'!B204</f>
        <v>NSB</v>
      </c>
      <c r="C204" s="2">
        <f>'Raw NSB'!C204</f>
        <v>2</v>
      </c>
      <c r="D204" s="3" t="str">
        <f>'Raw NSB'!D204</f>
        <v>Mallomonas sp.</v>
      </c>
      <c r="E204" s="1">
        <f>('Raw NSB'!H204*'Raw NSB'!K204)/20*9</f>
        <v>198.29999999999998</v>
      </c>
      <c r="H204" s="1">
        <f>'Raw NSB'!L204*E204</f>
        <v>951839.99999999988</v>
      </c>
    </row>
    <row r="205" spans="1:10">
      <c r="A205" s="3">
        <f>'Raw NSB'!A205</f>
        <v>36320</v>
      </c>
      <c r="B205" s="3" t="str">
        <f>'Raw NSB'!B205</f>
        <v>NSB</v>
      </c>
      <c r="C205" s="2">
        <f>'Raw NSB'!C205</f>
        <v>3</v>
      </c>
      <c r="D205" s="3" t="str">
        <f>'Raw NSB'!D205</f>
        <v>Mallomonas sp.</v>
      </c>
      <c r="E205" s="1">
        <f>('Raw NSB'!H205*'Raw NSB'!K205)/20*9</f>
        <v>892.35</v>
      </c>
      <c r="H205" s="1">
        <f>'Raw NSB'!L205*E205</f>
        <v>4283280</v>
      </c>
    </row>
    <row r="206" spans="1:10">
      <c r="A206" s="3">
        <f>'Raw NSB'!A206</f>
        <v>36327</v>
      </c>
      <c r="B206" s="3" t="str">
        <f>'Raw NSB'!B206</f>
        <v>NSB</v>
      </c>
      <c r="C206" s="2">
        <f>'Raw NSB'!C206</f>
        <v>1</v>
      </c>
      <c r="D206" s="3" t="str">
        <f>'Raw NSB'!D206</f>
        <v>Mallomonas sp.</v>
      </c>
      <c r="E206" s="1">
        <f>('Raw NSB'!H206*'Raw NSB'!K206)/20*9</f>
        <v>297.45</v>
      </c>
      <c r="F206" s="1">
        <f>STDEV(E206:E208)</f>
        <v>171.73283757045417</v>
      </c>
      <c r="G206" s="1">
        <f>F206/SQRT(3)</f>
        <v>99.149999999999991</v>
      </c>
      <c r="H206" s="1">
        <f>'Raw NSB'!L206*E206</f>
        <v>1427760</v>
      </c>
      <c r="I206" s="1">
        <f>STDEV(H206:H208)</f>
        <v>824317.6203381801</v>
      </c>
      <c r="J206" s="1">
        <f>I206/SQRT(3)</f>
        <v>475920.00000000006</v>
      </c>
    </row>
    <row r="207" spans="1:10">
      <c r="A207" s="3">
        <f>'Raw NSB'!A207</f>
        <v>36327</v>
      </c>
      <c r="B207" s="3" t="str">
        <f>'Raw NSB'!B207</f>
        <v>NSB</v>
      </c>
      <c r="C207" s="2">
        <f>'Raw NSB'!C207</f>
        <v>2</v>
      </c>
      <c r="D207" s="3" t="str">
        <f>'Raw NSB'!D207</f>
        <v>Mallomonas sp.</v>
      </c>
      <c r="E207" s="1">
        <f>('Raw NSB'!H207*'Raw NSB'!K207)/20*9</f>
        <v>0</v>
      </c>
      <c r="H207" s="1">
        <f>'Raw NSB'!L207*E207</f>
        <v>0</v>
      </c>
    </row>
    <row r="208" spans="1:10">
      <c r="A208" s="3">
        <f>'Raw NSB'!A208</f>
        <v>36327</v>
      </c>
      <c r="B208" s="3" t="str">
        <f>'Raw NSB'!B208</f>
        <v>NSB</v>
      </c>
      <c r="C208" s="2">
        <f>'Raw NSB'!C208</f>
        <v>3</v>
      </c>
      <c r="D208" s="3" t="str">
        <f>'Raw NSB'!D208</f>
        <v>Mallomonas sp.</v>
      </c>
      <c r="E208" s="1">
        <f>('Raw NSB'!H208*'Raw NSB'!K208)/20*9</f>
        <v>0</v>
      </c>
      <c r="H208" s="1">
        <f>'Raw NSB'!L208*E208</f>
        <v>0</v>
      </c>
    </row>
    <row r="209" spans="1:10">
      <c r="A209" s="3">
        <f>'Raw NSB'!A209</f>
        <v>36334</v>
      </c>
      <c r="B209" s="3" t="str">
        <f>'Raw NSB'!B209</f>
        <v>NSB</v>
      </c>
      <c r="C209" s="2">
        <f>'Raw NSB'!C209</f>
        <v>1</v>
      </c>
      <c r="D209" s="3" t="str">
        <f>'Raw NSB'!D209</f>
        <v>Mallomonas sp.</v>
      </c>
      <c r="E209" s="1">
        <f>('Raw NSB'!H209*'Raw NSB'!K209)/20*9</f>
        <v>0</v>
      </c>
      <c r="F209" s="1">
        <f>STDEV(E209:E211)</f>
        <v>206.39718384706705</v>
      </c>
      <c r="G209" s="1">
        <f>F209/SQRT(3)</f>
        <v>119.16346965408485</v>
      </c>
      <c r="H209" s="1">
        <f>'Raw NSB'!L209*E209</f>
        <v>0</v>
      </c>
      <c r="I209" s="1">
        <f>STDEV(H209:H211)</f>
        <v>990706.48246592178</v>
      </c>
      <c r="J209" s="1">
        <f>I209/SQRT(3)</f>
        <v>571984.65433960722</v>
      </c>
    </row>
    <row r="210" spans="1:10">
      <c r="A210" s="3">
        <f>'Raw NSB'!A210</f>
        <v>36334</v>
      </c>
      <c r="B210" s="3" t="str">
        <f>'Raw NSB'!B210</f>
        <v>NSB</v>
      </c>
      <c r="C210" s="2">
        <f>'Raw NSB'!C210</f>
        <v>2</v>
      </c>
      <c r="D210" s="3" t="str">
        <f>'Raw NSB'!D210</f>
        <v>Mallomonas sp.</v>
      </c>
      <c r="E210" s="1">
        <f>('Raw NSB'!H210*'Raw NSB'!K210)/20*9</f>
        <v>99.149999999999991</v>
      </c>
      <c r="H210" s="1">
        <f>'Raw NSB'!L210*E210</f>
        <v>475919.99999999994</v>
      </c>
    </row>
    <row r="211" spans="1:10">
      <c r="A211" s="3">
        <f>'Raw NSB'!A211</f>
        <v>36334</v>
      </c>
      <c r="B211" s="3" t="str">
        <f>'Raw NSB'!B211</f>
        <v>NSB</v>
      </c>
      <c r="C211" s="2">
        <f>'Raw NSB'!C211</f>
        <v>3</v>
      </c>
      <c r="D211" s="3" t="str">
        <f>'Raw NSB'!D211</f>
        <v>Mallomonas sp.</v>
      </c>
      <c r="E211" s="1">
        <f>('Raw NSB'!H211*'Raw NSB'!K211)/20*9</f>
        <v>396.59999999999997</v>
      </c>
      <c r="H211" s="1">
        <f>'Raw NSB'!L211*E211</f>
        <v>1903679.9999999998</v>
      </c>
    </row>
    <row r="212" spans="1:10">
      <c r="A212" s="3">
        <f>'Raw NSB'!A212</f>
        <v>36341</v>
      </c>
      <c r="B212" s="3" t="str">
        <f>'Raw NSB'!B212</f>
        <v>NSB</v>
      </c>
      <c r="C212" s="2">
        <f>'Raw NSB'!C212</f>
        <v>1</v>
      </c>
      <c r="D212" s="3" t="str">
        <f>'Raw NSB'!D212</f>
        <v>Mallomonas sp.</v>
      </c>
      <c r="E212" s="1">
        <f>('Raw NSB'!H212*'Raw NSB'!K212)/20*9</f>
        <v>99.149999999999991</v>
      </c>
      <c r="F212" s="1">
        <f>STDEV(E212:E214)</f>
        <v>57.244279190151389</v>
      </c>
      <c r="G212" s="1">
        <f>F212/SQRT(3)</f>
        <v>33.049999999999997</v>
      </c>
      <c r="H212" s="1">
        <f>'Raw NSB'!L212*E212</f>
        <v>475919.99999999994</v>
      </c>
      <c r="I212" s="1">
        <f>STDEV(H212:H214)</f>
        <v>274772.54011272662</v>
      </c>
      <c r="J212" s="1">
        <f>I212/SQRT(3)</f>
        <v>158639.99999999997</v>
      </c>
    </row>
    <row r="213" spans="1:10">
      <c r="A213" s="3">
        <f>'Raw NSB'!A213</f>
        <v>36341</v>
      </c>
      <c r="B213" s="3" t="str">
        <f>'Raw NSB'!B213</f>
        <v>NSB</v>
      </c>
      <c r="C213" s="2">
        <f>'Raw NSB'!C213</f>
        <v>2</v>
      </c>
      <c r="D213" s="3" t="str">
        <f>'Raw NSB'!D213</f>
        <v>Mallomonas sp.</v>
      </c>
      <c r="E213" s="1">
        <f>('Raw NSB'!H213*'Raw NSB'!K213)/20*9</f>
        <v>0</v>
      </c>
      <c r="H213" s="1">
        <f>'Raw NSB'!L213*E213</f>
        <v>0</v>
      </c>
    </row>
    <row r="214" spans="1:10">
      <c r="A214" s="3">
        <f>'Raw NSB'!A214</f>
        <v>36341</v>
      </c>
      <c r="B214" s="3" t="str">
        <f>'Raw NSB'!B214</f>
        <v>NSB</v>
      </c>
      <c r="C214" s="2">
        <f>'Raw NSB'!C214</f>
        <v>3</v>
      </c>
      <c r="D214" s="3" t="str">
        <f>'Raw NSB'!D214</f>
        <v>Mallomonas sp.</v>
      </c>
      <c r="E214" s="1">
        <f>('Raw NSB'!H214*'Raw NSB'!K214)/20*9</f>
        <v>0</v>
      </c>
      <c r="H214" s="1">
        <f>'Raw NSB'!L214*E214</f>
        <v>0</v>
      </c>
    </row>
    <row r="215" spans="1:10">
      <c r="A215" s="3">
        <f>'Raw NSB'!A215</f>
        <v>36348</v>
      </c>
      <c r="B215" s="3" t="str">
        <f>'Raw NSB'!B215</f>
        <v>NSB</v>
      </c>
      <c r="C215" s="2">
        <f>'Raw NSB'!C215</f>
        <v>1</v>
      </c>
      <c r="D215" s="3" t="str">
        <f>'Raw NSB'!D215</f>
        <v>Mallomonas sp.</v>
      </c>
      <c r="E215" s="1">
        <f>('Raw NSB'!H215*'Raw NSB'!K215)/20*9</f>
        <v>0</v>
      </c>
      <c r="F215" s="1">
        <f>STDEV(E215:E217)</f>
        <v>0</v>
      </c>
      <c r="G215" s="1">
        <f>F215/SQRT(3)</f>
        <v>0</v>
      </c>
      <c r="H215" s="1">
        <f>'Raw NSB'!L215*E215</f>
        <v>0</v>
      </c>
      <c r="I215" s="1">
        <f>STDEV(H215:H217)</f>
        <v>0</v>
      </c>
      <c r="J215" s="1">
        <f>I215/SQRT(3)</f>
        <v>0</v>
      </c>
    </row>
    <row r="216" spans="1:10">
      <c r="A216" s="3">
        <f>'Raw NSB'!A216</f>
        <v>36348</v>
      </c>
      <c r="B216" s="3" t="str">
        <f>'Raw NSB'!B216</f>
        <v>NSB</v>
      </c>
      <c r="C216" s="2">
        <f>'Raw NSB'!C216</f>
        <v>2</v>
      </c>
      <c r="D216" s="3" t="str">
        <f>'Raw NSB'!D216</f>
        <v>Mallomonas sp.</v>
      </c>
      <c r="E216" s="1">
        <f>('Raw NSB'!H216*'Raw NSB'!K216)/20*9</f>
        <v>0</v>
      </c>
      <c r="H216" s="1">
        <f>'Raw NSB'!L216*E216</f>
        <v>0</v>
      </c>
    </row>
    <row r="217" spans="1:10">
      <c r="A217" s="3">
        <f>'Raw NSB'!A217</f>
        <v>36348</v>
      </c>
      <c r="B217" s="3" t="str">
        <f>'Raw NSB'!B217</f>
        <v>NSB</v>
      </c>
      <c r="C217" s="2">
        <f>'Raw NSB'!C217</f>
        <v>3</v>
      </c>
      <c r="D217" s="3" t="str">
        <f>'Raw NSB'!D217</f>
        <v>Mallomonas sp.</v>
      </c>
      <c r="E217" s="1">
        <f>('Raw NSB'!H217*'Raw NSB'!K217)/20*9</f>
        <v>0</v>
      </c>
      <c r="H217" s="1">
        <f>'Raw NSB'!L217*E217</f>
        <v>0</v>
      </c>
    </row>
    <row r="218" spans="1:10">
      <c r="A218" s="3">
        <f>'Raw NSB'!A218</f>
        <v>36355</v>
      </c>
      <c r="B218" s="3" t="str">
        <f>'Raw NSB'!B218</f>
        <v>NSB</v>
      </c>
      <c r="C218" s="2">
        <f>'Raw NSB'!C218</f>
        <v>1</v>
      </c>
      <c r="D218" s="3" t="str">
        <f>'Raw NSB'!D218</f>
        <v>Mallomonas sp.</v>
      </c>
      <c r="E218" s="1">
        <f>('Raw NSB'!H218*'Raw NSB'!K218)/20*9</f>
        <v>0</v>
      </c>
      <c r="F218" s="1">
        <f>STDEV(E218:E220)</f>
        <v>57.244279190151389</v>
      </c>
      <c r="G218" s="1">
        <f>F218/SQRT(3)</f>
        <v>33.049999999999997</v>
      </c>
      <c r="H218" s="1">
        <f>'Raw NSB'!L218*E218</f>
        <v>0</v>
      </c>
      <c r="I218" s="1">
        <f>STDEV(H218:H220)</f>
        <v>198637.6487898253</v>
      </c>
      <c r="J218" s="1">
        <f>I218/SQRT(3)</f>
        <v>114683.49999999999</v>
      </c>
    </row>
    <row r="219" spans="1:10">
      <c r="A219" s="3">
        <f>'Raw NSB'!A219</f>
        <v>36355</v>
      </c>
      <c r="B219" s="3" t="str">
        <f>'Raw NSB'!B219</f>
        <v>NSB</v>
      </c>
      <c r="C219" s="2">
        <f>'Raw NSB'!C219</f>
        <v>2</v>
      </c>
      <c r="D219" s="3" t="str">
        <f>'Raw NSB'!D219</f>
        <v>Mallomonas sp.</v>
      </c>
      <c r="E219" s="1">
        <f>('Raw NSB'!H219*'Raw NSB'!K219)/20*9</f>
        <v>99.149999999999991</v>
      </c>
      <c r="H219" s="1">
        <f>'Raw NSB'!L219*E219</f>
        <v>344050.49999999994</v>
      </c>
    </row>
    <row r="220" spans="1:10">
      <c r="A220" s="3">
        <f>'Raw NSB'!A220</f>
        <v>36355</v>
      </c>
      <c r="B220" s="3" t="str">
        <f>'Raw NSB'!B220</f>
        <v>NSB</v>
      </c>
      <c r="C220" s="2">
        <f>'Raw NSB'!C220</f>
        <v>3</v>
      </c>
      <c r="D220" s="3" t="str">
        <f>'Raw NSB'!D220</f>
        <v>Mallomonas sp.</v>
      </c>
      <c r="E220" s="1">
        <f>('Raw NSB'!H220*'Raw NSB'!K220)/20*9</f>
        <v>0</v>
      </c>
      <c r="H220" s="1">
        <f>'Raw NSB'!L220*E220</f>
        <v>0</v>
      </c>
    </row>
    <row r="221" spans="1:10">
      <c r="A221" s="3">
        <f>'Raw NSB'!A221</f>
        <v>36362</v>
      </c>
      <c r="B221" s="3" t="str">
        <f>'Raw NSB'!B221</f>
        <v>NSB</v>
      </c>
      <c r="C221" s="2">
        <f>'Raw NSB'!C221</f>
        <v>1</v>
      </c>
      <c r="D221" s="3" t="str">
        <f>'Raw NSB'!D221</f>
        <v>Mallomonas sp.</v>
      </c>
      <c r="E221" s="1">
        <f>('Raw NSB'!H221*'Raw NSB'!K221)/20*9</f>
        <v>0</v>
      </c>
      <c r="F221" s="1">
        <f>STDEV(E221:E223)</f>
        <v>57.244279190151389</v>
      </c>
      <c r="G221" s="1">
        <f>F221/SQRT(3)</f>
        <v>33.049999999999997</v>
      </c>
      <c r="H221" s="1">
        <f>'Raw NSB'!L221*E221</f>
        <v>0</v>
      </c>
      <c r="I221" s="1">
        <f>STDEV(H221:H223)</f>
        <v>79626.792353500583</v>
      </c>
      <c r="J221" s="1">
        <f>I221/SQRT(3)</f>
        <v>45972.549999999996</v>
      </c>
    </row>
    <row r="222" spans="1:10">
      <c r="A222" s="3">
        <f>'Raw NSB'!A222</f>
        <v>36362</v>
      </c>
      <c r="B222" s="3" t="str">
        <f>'Raw NSB'!B222</f>
        <v>NSB</v>
      </c>
      <c r="C222" s="2">
        <f>'Raw NSB'!C222</f>
        <v>2</v>
      </c>
      <c r="D222" s="3" t="str">
        <f>'Raw NSB'!D222</f>
        <v>Mallomonas sp.</v>
      </c>
      <c r="E222" s="1">
        <f>('Raw NSB'!H222*'Raw NSB'!K222)/20*9</f>
        <v>0</v>
      </c>
      <c r="H222" s="1">
        <f>'Raw NSB'!L222*E222</f>
        <v>0</v>
      </c>
    </row>
    <row r="223" spans="1:10">
      <c r="A223" s="3">
        <f>'Raw NSB'!A223</f>
        <v>36362</v>
      </c>
      <c r="B223" s="3" t="str">
        <f>'Raw NSB'!B223</f>
        <v>NSB</v>
      </c>
      <c r="C223" s="2">
        <f>'Raw NSB'!C223</f>
        <v>3</v>
      </c>
      <c r="D223" s="3" t="str">
        <f>'Raw NSB'!D223</f>
        <v>Mallomonas sp.</v>
      </c>
      <c r="E223" s="1">
        <f>('Raw NSB'!H223*'Raw NSB'!K223)/20*9</f>
        <v>99.149999999999991</v>
      </c>
      <c r="H223" s="1">
        <f>'Raw NSB'!L223*E223</f>
        <v>137917.65</v>
      </c>
    </row>
    <row r="224" spans="1:10">
      <c r="A224" s="3">
        <f>'Raw NSB'!A224</f>
        <v>36369</v>
      </c>
      <c r="B224" s="3" t="str">
        <f>'Raw NSB'!B224</f>
        <v>NSB</v>
      </c>
      <c r="C224" s="2">
        <f>'Raw NSB'!C224</f>
        <v>1</v>
      </c>
      <c r="D224" s="3" t="str">
        <f>'Raw NSB'!D224</f>
        <v>Mallomonas sp.</v>
      </c>
      <c r="E224" s="1">
        <f>('Raw NSB'!H224*'Raw NSB'!K224)/20*9</f>
        <v>1194.75</v>
      </c>
      <c r="F224" s="1">
        <f>STDEV(E224:E226)</f>
        <v>256.03892770436363</v>
      </c>
      <c r="G224" s="1">
        <f>F224/SQRT(3)</f>
        <v>147.82414383313747</v>
      </c>
      <c r="H224" s="1">
        <f>'Raw NSB'!L224*E224</f>
        <v>1661897.25</v>
      </c>
      <c r="I224" s="1">
        <f>STDEV(H224:H226)</f>
        <v>356150.14843676914</v>
      </c>
      <c r="J224" s="1">
        <f>I224/SQRT(3)</f>
        <v>205623.38407189384</v>
      </c>
    </row>
    <row r="225" spans="1:10">
      <c r="A225" s="3">
        <f>'Raw NSB'!A225</f>
        <v>36369</v>
      </c>
      <c r="B225" s="3" t="str">
        <f>'Raw NSB'!B225</f>
        <v>NSB</v>
      </c>
      <c r="C225" s="2">
        <f>'Raw NSB'!C225</f>
        <v>2</v>
      </c>
      <c r="D225" s="3" t="str">
        <f>'Raw NSB'!D225</f>
        <v>Mallomonas sp.</v>
      </c>
      <c r="E225" s="1">
        <f>('Raw NSB'!H225*'Raw NSB'!K225)/20*9</f>
        <v>716.85</v>
      </c>
      <c r="H225" s="1">
        <f>'Raw NSB'!L225*E225</f>
        <v>997138.35</v>
      </c>
    </row>
    <row r="226" spans="1:10">
      <c r="A226" s="3">
        <f>'Raw NSB'!A226</f>
        <v>36369</v>
      </c>
      <c r="B226" s="3" t="str">
        <f>'Raw NSB'!B226</f>
        <v>NSB</v>
      </c>
      <c r="C226" s="2">
        <f>'Raw NSB'!C226</f>
        <v>3</v>
      </c>
      <c r="D226" s="3" t="str">
        <f>'Raw NSB'!D226</f>
        <v>Mallomonas sp.</v>
      </c>
      <c r="E226" s="1">
        <f>('Raw NSB'!H226*'Raw NSB'!K226)/20*9</f>
        <v>796.5</v>
      </c>
      <c r="H226" s="1">
        <f>'Raw NSB'!L226*E226</f>
        <v>1107931.5</v>
      </c>
    </row>
    <row r="227" spans="1:10">
      <c r="A227" s="3">
        <f>'Raw NSB'!A227</f>
        <v>36376</v>
      </c>
      <c r="B227" s="3" t="str">
        <f>'Raw NSB'!B227</f>
        <v>NSB</v>
      </c>
      <c r="C227" s="2">
        <f>'Raw NSB'!C227</f>
        <v>1</v>
      </c>
      <c r="D227" s="3" t="str">
        <f>'Raw NSB'!D227</f>
        <v>Mallomonas sp.</v>
      </c>
      <c r="E227" s="1">
        <f>('Raw NSB'!H227*'Raw NSB'!K227)/20*9</f>
        <v>1115.1000000000001</v>
      </c>
      <c r="F227" s="1">
        <f>STDEV(E227:E229)</f>
        <v>408.7320546519444</v>
      </c>
      <c r="G227" s="1">
        <f>F227/SQRT(3)</f>
        <v>235.98156177972893</v>
      </c>
      <c r="H227" s="1">
        <f>'Raw NSB'!L227*E227</f>
        <v>4510579.5000000009</v>
      </c>
      <c r="I227" s="1">
        <f>STDEV(H227:H229)</f>
        <v>1653321.1610671142</v>
      </c>
      <c r="J227" s="1">
        <f>I227/SQRT(3)</f>
        <v>954545.41739900305</v>
      </c>
    </row>
    <row r="228" spans="1:10">
      <c r="A228" s="3">
        <f>'Raw NSB'!A228</f>
        <v>36376</v>
      </c>
      <c r="B228" s="3" t="str">
        <f>'Raw NSB'!B228</f>
        <v>NSB</v>
      </c>
      <c r="C228" s="2">
        <f>'Raw NSB'!C228</f>
        <v>2</v>
      </c>
      <c r="D228" s="3" t="str">
        <f>'Raw NSB'!D228</f>
        <v>Mallomonas sp.</v>
      </c>
      <c r="E228" s="1">
        <f>('Raw NSB'!H228*'Raw NSB'!K228)/20*9</f>
        <v>557.55000000000007</v>
      </c>
      <c r="H228" s="1">
        <f>'Raw NSB'!L228*E228</f>
        <v>2255289.7500000005</v>
      </c>
    </row>
    <row r="229" spans="1:10">
      <c r="A229" s="3">
        <f>'Raw NSB'!A229</f>
        <v>36376</v>
      </c>
      <c r="B229" s="3" t="str">
        <f>'Raw NSB'!B229</f>
        <v>NSB</v>
      </c>
      <c r="C229" s="2">
        <f>'Raw NSB'!C229</f>
        <v>3</v>
      </c>
      <c r="D229" s="3" t="str">
        <f>'Raw NSB'!D229</f>
        <v>Mallomonas sp.</v>
      </c>
      <c r="E229" s="1">
        <f>('Raw NSB'!H229*'Raw NSB'!K229)/20*9</f>
        <v>318.59999999999997</v>
      </c>
      <c r="H229" s="1">
        <f>'Raw NSB'!L229*E229</f>
        <v>1288736.9999999998</v>
      </c>
    </row>
    <row r="230" spans="1:10">
      <c r="A230" s="3">
        <f>'Raw NSB'!A230</f>
        <v>36383</v>
      </c>
      <c r="B230" s="3" t="str">
        <f>'Raw NSB'!B230</f>
        <v>NSB</v>
      </c>
      <c r="C230" s="2">
        <f>'Raw NSB'!C230</f>
        <v>1</v>
      </c>
      <c r="D230" s="3" t="str">
        <f>'Raw NSB'!D230</f>
        <v>Mallomonas sp.</v>
      </c>
      <c r="E230" s="1">
        <f>('Raw NSB'!H230*'Raw NSB'!K230)/20*9</f>
        <v>4141.8</v>
      </c>
      <c r="F230" s="1">
        <f>STDEV(E230:E232)</f>
        <v>1044.5999569213088</v>
      </c>
      <c r="G230" s="1">
        <f>F230/SQRT(3)</f>
        <v>603.10006632398915</v>
      </c>
      <c r="H230" s="1">
        <f>'Raw NSB'!L230*E230</f>
        <v>16753581</v>
      </c>
      <c r="I230" s="1">
        <f>STDEV(H230:H232)</f>
        <v>4225406.8257466899</v>
      </c>
      <c r="J230" s="1">
        <f>I230/SQRT(3)</f>
        <v>2439539.7682805336</v>
      </c>
    </row>
    <row r="231" spans="1:10">
      <c r="A231" s="3">
        <f>'Raw NSB'!A231</f>
        <v>36383</v>
      </c>
      <c r="B231" s="3" t="str">
        <f>'Raw NSB'!B231</f>
        <v>NSB</v>
      </c>
      <c r="C231" s="2">
        <f>'Raw NSB'!C231</f>
        <v>2</v>
      </c>
      <c r="D231" s="3" t="str">
        <f>'Raw NSB'!D231</f>
        <v>Mallomonas sp.</v>
      </c>
      <c r="E231" s="1">
        <f>('Raw NSB'!H231*'Raw NSB'!K231)/20*9</f>
        <v>2070.9</v>
      </c>
      <c r="H231" s="1">
        <f>'Raw NSB'!L231*E231</f>
        <v>8376790.5</v>
      </c>
    </row>
    <row r="232" spans="1:10">
      <c r="A232" s="3">
        <f>'Raw NSB'!A232</f>
        <v>36383</v>
      </c>
      <c r="B232" s="3" t="str">
        <f>'Raw NSB'!B232</f>
        <v>NSB</v>
      </c>
      <c r="C232" s="2">
        <f>'Raw NSB'!C232</f>
        <v>3</v>
      </c>
      <c r="D232" s="3" t="str">
        <f>'Raw NSB'!D232</f>
        <v>Mallomonas sp.</v>
      </c>
      <c r="E232" s="1">
        <f>('Raw NSB'!H232*'Raw NSB'!K232)/20*9</f>
        <v>3345.2999999999997</v>
      </c>
      <c r="H232" s="1">
        <f>'Raw NSB'!L232*E232</f>
        <v>13531738.499999998</v>
      </c>
    </row>
    <row r="233" spans="1:10">
      <c r="A233" s="3">
        <f>'Raw NSB'!A233</f>
        <v>36390</v>
      </c>
      <c r="B233" s="3" t="str">
        <f>'Raw NSB'!B233</f>
        <v>NSB</v>
      </c>
      <c r="C233" s="2">
        <f>'Raw NSB'!C233</f>
        <v>1</v>
      </c>
      <c r="D233" s="3" t="str">
        <f>'Raw NSB'!D233</f>
        <v>Mallomonas sp.</v>
      </c>
      <c r="E233" s="1">
        <f>('Raw NSB'!H233*'Raw NSB'!K233)/20*9</f>
        <v>3823.2000000000003</v>
      </c>
      <c r="F233" s="1">
        <f>STDEV(E233:E235)</f>
        <v>421.4681838525845</v>
      </c>
      <c r="G233" s="1">
        <f>F233/SQRT(3)</f>
        <v>243.33476940215235</v>
      </c>
      <c r="H233" s="1">
        <f>'Raw NSB'!L233*E233</f>
        <v>15464844.000000002</v>
      </c>
      <c r="I233" s="1">
        <f>STDEV(H233:H235)</f>
        <v>1704838.8036837419</v>
      </c>
      <c r="J233" s="1">
        <f>I233/SQRT(3)</f>
        <v>984289.14223172807</v>
      </c>
    </row>
    <row r="234" spans="1:10">
      <c r="A234" s="3">
        <f>'Raw NSB'!A234</f>
        <v>36390</v>
      </c>
      <c r="B234" s="3" t="str">
        <f>'Raw NSB'!B234</f>
        <v>NSB</v>
      </c>
      <c r="C234" s="2">
        <f>'Raw NSB'!C234</f>
        <v>2</v>
      </c>
      <c r="D234" s="3" t="str">
        <f>'Raw NSB'!D234</f>
        <v>Mallomonas sp.</v>
      </c>
      <c r="E234" s="1">
        <f>('Raw NSB'!H234*'Raw NSB'!K234)/20*9</f>
        <v>3026.7000000000003</v>
      </c>
      <c r="H234" s="1">
        <f>'Raw NSB'!L234*E234</f>
        <v>12243001.500000002</v>
      </c>
    </row>
    <row r="235" spans="1:10">
      <c r="A235" s="3">
        <f>'Raw NSB'!A235</f>
        <v>36390</v>
      </c>
      <c r="B235" s="3" t="str">
        <f>'Raw NSB'!B235</f>
        <v>NSB</v>
      </c>
      <c r="C235" s="2">
        <f>'Raw NSB'!C235</f>
        <v>3</v>
      </c>
      <c r="D235" s="3" t="str">
        <f>'Raw NSB'!D235</f>
        <v>Mallomonas sp.</v>
      </c>
      <c r="E235" s="1">
        <f>('Raw NSB'!H235*'Raw NSB'!K235)/20*9</f>
        <v>3186</v>
      </c>
      <c r="H235" s="1">
        <f>'Raw NSB'!L235*E235</f>
        <v>12887370</v>
      </c>
    </row>
    <row r="236" spans="1:10">
      <c r="A236" s="3">
        <f>'Raw NSB'!A236</f>
        <v>36308</v>
      </c>
      <c r="B236" s="3" t="str">
        <f>'Raw NSB'!B236</f>
        <v>NSB</v>
      </c>
      <c r="C236" s="2">
        <f>'Raw NSB'!C236</f>
        <v>1</v>
      </c>
      <c r="D236" s="3" t="str">
        <f>'Raw NSB'!D236</f>
        <v>Oocystis sp.</v>
      </c>
      <c r="E236" s="1">
        <f>('Raw NSB'!H236*'Raw NSB'!K236)/20*9</f>
        <v>99.149999999999991</v>
      </c>
      <c r="F236" s="1">
        <f>STDEV(E236:E238)</f>
        <v>57.244279190151389</v>
      </c>
      <c r="G236" s="1">
        <f>F236/SQRT(3)</f>
        <v>33.049999999999997</v>
      </c>
      <c r="H236" s="1">
        <f>'Raw NSB'!L236*E236</f>
        <v>132960.15</v>
      </c>
      <c r="I236" s="1">
        <f>STDEV(H236:H238)</f>
        <v>76764.578393993012</v>
      </c>
      <c r="J236" s="1">
        <f>I236/SQRT(3)</f>
        <v>44320.049999999996</v>
      </c>
    </row>
    <row r="237" spans="1:10">
      <c r="A237" s="3">
        <f>'Raw NSB'!A237</f>
        <v>36308</v>
      </c>
      <c r="B237" s="3" t="str">
        <f>'Raw NSB'!B237</f>
        <v>NSB</v>
      </c>
      <c r="C237" s="2">
        <f>'Raw NSB'!C237</f>
        <v>2</v>
      </c>
      <c r="D237" s="3" t="str">
        <f>'Raw NSB'!D237</f>
        <v>Oocystis sp.</v>
      </c>
      <c r="E237" s="1">
        <f>('Raw NSB'!H237*'Raw NSB'!K237)/20*9</f>
        <v>0</v>
      </c>
      <c r="H237" s="1">
        <f>'Raw NSB'!L237*E237</f>
        <v>0</v>
      </c>
    </row>
    <row r="238" spans="1:10">
      <c r="A238" s="3">
        <f>'Raw NSB'!A238</f>
        <v>36308</v>
      </c>
      <c r="B238" s="3" t="str">
        <f>'Raw NSB'!B238</f>
        <v>NSB</v>
      </c>
      <c r="C238" s="2">
        <f>'Raw NSB'!C238</f>
        <v>3</v>
      </c>
      <c r="D238" s="3" t="str">
        <f>'Raw NSB'!D238</f>
        <v>Oocystis sp.</v>
      </c>
      <c r="E238" s="1">
        <f>('Raw NSB'!H238*'Raw NSB'!K238)/20*9</f>
        <v>0</v>
      </c>
      <c r="H238" s="1">
        <f>'Raw NSB'!L238*E238</f>
        <v>0</v>
      </c>
    </row>
    <row r="239" spans="1:10">
      <c r="A239" s="3">
        <f>'Raw NSB'!A239</f>
        <v>36313</v>
      </c>
      <c r="B239" s="3" t="str">
        <f>'Raw NSB'!B239</f>
        <v>NSB</v>
      </c>
      <c r="C239" s="2">
        <f>'Raw NSB'!C239</f>
        <v>1</v>
      </c>
      <c r="D239" s="3" t="str">
        <f>'Raw NSB'!D239</f>
        <v>Oocystis sp.</v>
      </c>
      <c r="E239" s="1">
        <f>('Raw NSB'!H239*'Raw NSB'!K239)/20*9</f>
        <v>0</v>
      </c>
      <c r="F239" s="1">
        <f>STDEV(E239:E241)</f>
        <v>0</v>
      </c>
      <c r="G239" s="1">
        <f>F239/SQRT(3)</f>
        <v>0</v>
      </c>
      <c r="H239" s="1">
        <f>'Raw NSB'!L239*E239</f>
        <v>0</v>
      </c>
      <c r="I239" s="1">
        <f>STDEV(H239:H241)</f>
        <v>0</v>
      </c>
      <c r="J239" s="1">
        <f>I239/SQRT(3)</f>
        <v>0</v>
      </c>
    </row>
    <row r="240" spans="1:10">
      <c r="A240" s="3">
        <f>'Raw NSB'!A240</f>
        <v>36313</v>
      </c>
      <c r="B240" s="3" t="str">
        <f>'Raw NSB'!B240</f>
        <v>NSB</v>
      </c>
      <c r="C240" s="2">
        <f>'Raw NSB'!C240</f>
        <v>2</v>
      </c>
      <c r="D240" s="3" t="str">
        <f>'Raw NSB'!D240</f>
        <v>Oocystis sp.</v>
      </c>
      <c r="E240" s="1">
        <f>('Raw NSB'!H240*'Raw NSB'!K240)/20*9</f>
        <v>0</v>
      </c>
      <c r="H240" s="1">
        <f>'Raw NSB'!L240*E240</f>
        <v>0</v>
      </c>
    </row>
    <row r="241" spans="1:10">
      <c r="A241" s="3">
        <f>'Raw NSB'!A241</f>
        <v>36313</v>
      </c>
      <c r="B241" s="3" t="str">
        <f>'Raw NSB'!B241</f>
        <v>NSB</v>
      </c>
      <c r="C241" s="2">
        <f>'Raw NSB'!C241</f>
        <v>3</v>
      </c>
      <c r="D241" s="3" t="str">
        <f>'Raw NSB'!D241</f>
        <v>Oocystis sp.</v>
      </c>
      <c r="E241" s="1">
        <f>('Raw NSB'!H241*'Raw NSB'!K241)/20*9</f>
        <v>0</v>
      </c>
      <c r="H241" s="1">
        <f>'Raw NSB'!L241*E241</f>
        <v>0</v>
      </c>
    </row>
    <row r="242" spans="1:10">
      <c r="A242" s="3">
        <f>'Raw NSB'!A242</f>
        <v>36320</v>
      </c>
      <c r="B242" s="3" t="str">
        <f>'Raw NSB'!B242</f>
        <v>NSB</v>
      </c>
      <c r="C242" s="2">
        <f>'Raw NSB'!C242</f>
        <v>1</v>
      </c>
      <c r="D242" s="3" t="str">
        <f>'Raw NSB'!D242</f>
        <v>Oocystis sp.</v>
      </c>
      <c r="E242" s="1">
        <f>('Raw NSB'!H242*'Raw NSB'!K242)/20*9</f>
        <v>0</v>
      </c>
      <c r="F242" s="1">
        <f>STDEV(E242:E244)</f>
        <v>0</v>
      </c>
      <c r="G242" s="1">
        <f>F242/SQRT(3)</f>
        <v>0</v>
      </c>
      <c r="H242" s="1">
        <f>'Raw NSB'!L242*E242</f>
        <v>0</v>
      </c>
      <c r="I242" s="1">
        <f>STDEV(H242:H244)</f>
        <v>0</v>
      </c>
      <c r="J242" s="1">
        <f>I242/SQRT(3)</f>
        <v>0</v>
      </c>
    </row>
    <row r="243" spans="1:10">
      <c r="A243" s="3">
        <f>'Raw NSB'!A243</f>
        <v>36320</v>
      </c>
      <c r="B243" s="3" t="str">
        <f>'Raw NSB'!B243</f>
        <v>NSB</v>
      </c>
      <c r="C243" s="2">
        <f>'Raw NSB'!C243</f>
        <v>2</v>
      </c>
      <c r="D243" s="3" t="str">
        <f>'Raw NSB'!D243</f>
        <v>Oocystis sp.</v>
      </c>
      <c r="E243" s="1">
        <f>('Raw NSB'!H243*'Raw NSB'!K243)/20*9</f>
        <v>0</v>
      </c>
      <c r="H243" s="1">
        <f>'Raw NSB'!L243*E243</f>
        <v>0</v>
      </c>
    </row>
    <row r="244" spans="1:10">
      <c r="A244" s="3">
        <f>'Raw NSB'!A244</f>
        <v>36320</v>
      </c>
      <c r="B244" s="3" t="str">
        <f>'Raw NSB'!B244</f>
        <v>NSB</v>
      </c>
      <c r="C244" s="2">
        <f>'Raw NSB'!C244</f>
        <v>3</v>
      </c>
      <c r="D244" s="3" t="str">
        <f>'Raw NSB'!D244</f>
        <v>Oocystis sp.</v>
      </c>
      <c r="E244" s="1">
        <f>('Raw NSB'!H244*'Raw NSB'!K244)/20*9</f>
        <v>0</v>
      </c>
      <c r="H244" s="1">
        <f>'Raw NSB'!L244*E244</f>
        <v>0</v>
      </c>
    </row>
    <row r="245" spans="1:10">
      <c r="A245" s="3">
        <f>'Raw NSB'!A245</f>
        <v>36327</v>
      </c>
      <c r="B245" s="3" t="str">
        <f>'Raw NSB'!B245</f>
        <v>NSB</v>
      </c>
      <c r="C245" s="2">
        <f>'Raw NSB'!C245</f>
        <v>1</v>
      </c>
      <c r="D245" s="3" t="str">
        <f>'Raw NSB'!D245</f>
        <v>Oocystis sp.</v>
      </c>
      <c r="E245" s="1">
        <f>('Raw NSB'!H245*'Raw NSB'!K245)/20*9</f>
        <v>198.29999999999998</v>
      </c>
      <c r="F245" s="1">
        <f>STDEV(E245:E247)</f>
        <v>114.48855838030278</v>
      </c>
      <c r="G245" s="1">
        <f>F245/SQRT(3)</f>
        <v>66.099999999999994</v>
      </c>
      <c r="H245" s="1">
        <f>'Raw NSB'!L245*E245</f>
        <v>265920.3</v>
      </c>
      <c r="I245" s="1">
        <f>STDEV(H245:H247)</f>
        <v>153529.15678798602</v>
      </c>
      <c r="J245" s="1">
        <f>I245/SQRT(3)</f>
        <v>88640.099999999991</v>
      </c>
    </row>
    <row r="246" spans="1:10">
      <c r="A246" s="3">
        <f>'Raw NSB'!A246</f>
        <v>36327</v>
      </c>
      <c r="B246" s="3" t="str">
        <f>'Raw NSB'!B246</f>
        <v>NSB</v>
      </c>
      <c r="C246" s="2">
        <f>'Raw NSB'!C246</f>
        <v>2</v>
      </c>
      <c r="D246" s="3" t="str">
        <f>'Raw NSB'!D246</f>
        <v>Oocystis sp.</v>
      </c>
      <c r="E246" s="1">
        <f>('Raw NSB'!H246*'Raw NSB'!K246)/20*9</f>
        <v>198.29999999999998</v>
      </c>
      <c r="H246" s="1">
        <f>'Raw NSB'!L246*E246</f>
        <v>265920.3</v>
      </c>
    </row>
    <row r="247" spans="1:10">
      <c r="A247" s="3">
        <f>'Raw NSB'!A247</f>
        <v>36327</v>
      </c>
      <c r="B247" s="3" t="str">
        <f>'Raw NSB'!B247</f>
        <v>NSB</v>
      </c>
      <c r="C247" s="2">
        <f>'Raw NSB'!C247</f>
        <v>3</v>
      </c>
      <c r="D247" s="3" t="str">
        <f>'Raw NSB'!D247</f>
        <v>Oocystis sp.</v>
      </c>
      <c r="E247" s="1">
        <f>('Raw NSB'!H247*'Raw NSB'!K247)/20*9</f>
        <v>0</v>
      </c>
      <c r="H247" s="1">
        <f>'Raw NSB'!L247*E247</f>
        <v>0</v>
      </c>
    </row>
    <row r="248" spans="1:10">
      <c r="A248" s="3">
        <f>'Raw NSB'!A248</f>
        <v>36334</v>
      </c>
      <c r="B248" s="3" t="str">
        <f>'Raw NSB'!B248</f>
        <v>NSB</v>
      </c>
      <c r="C248" s="2">
        <f>'Raw NSB'!C248</f>
        <v>1</v>
      </c>
      <c r="D248" s="3" t="str">
        <f>'Raw NSB'!D248</f>
        <v>Oocystis sp.</v>
      </c>
      <c r="E248" s="1">
        <f>('Raw NSB'!H248*'Raw NSB'!K248)/20*9</f>
        <v>1983</v>
      </c>
      <c r="F248" s="1">
        <f>STDEV(E248:E250)</f>
        <v>499.04405617139628</v>
      </c>
      <c r="G248" s="1">
        <f>F248/SQRT(3)</f>
        <v>288.12322016803836</v>
      </c>
      <c r="H248" s="1">
        <f>'Raw NSB'!L248*E248</f>
        <v>2659203</v>
      </c>
      <c r="I248" s="1">
        <f>STDEV(H248:H250)</f>
        <v>669218.07932584372</v>
      </c>
      <c r="J248" s="1">
        <f>I248/SQRT(3)</f>
        <v>386373.23824534024</v>
      </c>
    </row>
    <row r="249" spans="1:10">
      <c r="A249" s="3">
        <f>'Raw NSB'!A249</f>
        <v>36334</v>
      </c>
      <c r="B249" s="3" t="str">
        <f>'Raw NSB'!B249</f>
        <v>NSB</v>
      </c>
      <c r="C249" s="2">
        <f>'Raw NSB'!C249</f>
        <v>2</v>
      </c>
      <c r="D249" s="3" t="str">
        <f>'Raw NSB'!D249</f>
        <v>Oocystis sp.</v>
      </c>
      <c r="E249" s="1">
        <f>('Raw NSB'!H249*'Raw NSB'!K249)/20*9</f>
        <v>1388.1000000000001</v>
      </c>
      <c r="H249" s="1">
        <f>'Raw NSB'!L249*E249</f>
        <v>1861442.1</v>
      </c>
    </row>
    <row r="250" spans="1:10">
      <c r="A250" s="3">
        <f>'Raw NSB'!A250</f>
        <v>36334</v>
      </c>
      <c r="B250" s="3" t="str">
        <f>'Raw NSB'!B250</f>
        <v>NSB</v>
      </c>
      <c r="C250" s="2">
        <f>'Raw NSB'!C250</f>
        <v>3</v>
      </c>
      <c r="D250" s="3" t="str">
        <f>'Raw NSB'!D250</f>
        <v>Oocystis sp.</v>
      </c>
      <c r="E250" s="1">
        <f>('Raw NSB'!H250*'Raw NSB'!K250)/20*9</f>
        <v>991.5</v>
      </c>
      <c r="H250" s="1">
        <f>'Raw NSB'!L250*E250</f>
        <v>1329601.5</v>
      </c>
    </row>
    <row r="251" spans="1:10">
      <c r="A251" s="3">
        <f>'Raw NSB'!A251</f>
        <v>36341</v>
      </c>
      <c r="B251" s="3" t="str">
        <f>'Raw NSB'!B251</f>
        <v>NSB</v>
      </c>
      <c r="C251" s="2">
        <f>'Raw NSB'!C251</f>
        <v>1</v>
      </c>
      <c r="D251" s="3" t="str">
        <f>'Raw NSB'!D251</f>
        <v>Oocystis sp.</v>
      </c>
      <c r="E251" s="1">
        <f>('Raw NSB'!H251*'Raw NSB'!K251)/20*9</f>
        <v>35396.549999999996</v>
      </c>
      <c r="F251" s="1">
        <f>STDEV(E251:E253)</f>
        <v>9990.2338174589386</v>
      </c>
      <c r="G251" s="1">
        <f>F251/SQRT(3)</f>
        <v>5767.8641837772211</v>
      </c>
      <c r="H251" s="1">
        <f>'Raw NSB'!L251*E251</f>
        <v>47466773.549999997</v>
      </c>
      <c r="I251" s="1">
        <f>STDEV(H251:H253)</f>
        <v>13396903.549212389</v>
      </c>
      <c r="J251" s="1">
        <f>I251/SQRT(3)</f>
        <v>7734705.8704452263</v>
      </c>
    </row>
    <row r="252" spans="1:10">
      <c r="A252" s="3">
        <f>'Raw NSB'!A252</f>
        <v>36341</v>
      </c>
      <c r="B252" s="3" t="str">
        <f>'Raw NSB'!B252</f>
        <v>NSB</v>
      </c>
      <c r="C252" s="2">
        <f>'Raw NSB'!C252</f>
        <v>2</v>
      </c>
      <c r="D252" s="3" t="str">
        <f>'Raw NSB'!D252</f>
        <v>Oocystis sp.</v>
      </c>
      <c r="E252" s="1">
        <f>('Raw NSB'!H252*'Raw NSB'!K252)/20*9</f>
        <v>35099.1</v>
      </c>
      <c r="H252" s="1">
        <f>'Raw NSB'!L252*E252</f>
        <v>47067893.100000001</v>
      </c>
    </row>
    <row r="253" spans="1:10">
      <c r="A253" s="3">
        <f>'Raw NSB'!A253</f>
        <v>36341</v>
      </c>
      <c r="B253" s="3" t="str">
        <f>'Raw NSB'!B253</f>
        <v>NSB</v>
      </c>
      <c r="C253" s="2">
        <f>'Raw NSB'!C253</f>
        <v>3</v>
      </c>
      <c r="D253" s="3" t="str">
        <f>'Raw NSB'!D253</f>
        <v>Oocystis sp.</v>
      </c>
      <c r="E253" s="1">
        <f>('Raw NSB'!H253*'Raw NSB'!K253)/20*9</f>
        <v>17946.150000000001</v>
      </c>
      <c r="H253" s="1">
        <f>'Raw NSB'!L253*E253</f>
        <v>24065787.150000002</v>
      </c>
    </row>
    <row r="254" spans="1:10">
      <c r="A254" s="3">
        <f>'Raw NSB'!A254</f>
        <v>36348</v>
      </c>
      <c r="B254" s="3" t="str">
        <f>'Raw NSB'!B254</f>
        <v>NSB</v>
      </c>
      <c r="C254" s="2">
        <f>'Raw NSB'!C254</f>
        <v>1</v>
      </c>
      <c r="D254" s="3" t="str">
        <f>'Raw NSB'!D254</f>
        <v>Oocystis sp.</v>
      </c>
      <c r="E254" s="1">
        <f>('Raw NSB'!H254*'Raw NSB'!K254)/20*9</f>
        <v>5552.4000000000005</v>
      </c>
      <c r="F254" s="1">
        <f>STDEV(E254:E256)</f>
        <v>1049.3049699682174</v>
      </c>
      <c r="G254" s="1">
        <f>F254/SQRT(3)</f>
        <v>605.81650687316255</v>
      </c>
      <c r="H254" s="1">
        <f>'Raw NSB'!L254*E254</f>
        <v>6618460.8000000007</v>
      </c>
      <c r="I254" s="1">
        <f>STDEV(H254:H256)</f>
        <v>1250771.5242021121</v>
      </c>
      <c r="J254" s="1">
        <f>I254/SQRT(3)</f>
        <v>722133.27619280794</v>
      </c>
    </row>
    <row r="255" spans="1:10">
      <c r="A255" s="3">
        <f>'Raw NSB'!A255</f>
        <v>36348</v>
      </c>
      <c r="B255" s="3" t="str">
        <f>'Raw NSB'!B255</f>
        <v>NSB</v>
      </c>
      <c r="C255" s="2">
        <f>'Raw NSB'!C255</f>
        <v>2</v>
      </c>
      <c r="D255" s="3" t="str">
        <f>'Raw NSB'!D255</f>
        <v>Oocystis sp.</v>
      </c>
      <c r="E255" s="1">
        <f>('Raw NSB'!H255*'Raw NSB'!K255)/20*9</f>
        <v>5155.7999999999993</v>
      </c>
      <c r="H255" s="1">
        <f>'Raw NSB'!L255*E255</f>
        <v>6145713.5999999987</v>
      </c>
    </row>
    <row r="256" spans="1:10">
      <c r="A256" s="3">
        <f>'Raw NSB'!A256</f>
        <v>36348</v>
      </c>
      <c r="B256" s="3" t="str">
        <f>'Raw NSB'!B256</f>
        <v>NSB</v>
      </c>
      <c r="C256" s="2">
        <f>'Raw NSB'!C256</f>
        <v>3</v>
      </c>
      <c r="D256" s="3" t="str">
        <f>'Raw NSB'!D256</f>
        <v>Oocystis sp.</v>
      </c>
      <c r="E256" s="1">
        <f>('Raw NSB'!H256*'Raw NSB'!K256)/20*9</f>
        <v>3569.4</v>
      </c>
      <c r="H256" s="1">
        <f>'Raw NSB'!L256*E256</f>
        <v>4254724.8</v>
      </c>
    </row>
    <row r="257" spans="1:10">
      <c r="A257" s="3">
        <f>'Raw NSB'!A257</f>
        <v>36355</v>
      </c>
      <c r="B257" s="3" t="str">
        <f>'Raw NSB'!B257</f>
        <v>NSB</v>
      </c>
      <c r="C257" s="2">
        <f>'Raw NSB'!C257</f>
        <v>1</v>
      </c>
      <c r="D257" s="3" t="str">
        <f>'Raw NSB'!D257</f>
        <v>Oocystis sp.</v>
      </c>
      <c r="E257" s="1">
        <f>('Raw NSB'!H257*'Raw NSB'!K257)/20*9</f>
        <v>2577.8999999999996</v>
      </c>
      <c r="F257" s="1">
        <f>STDEV(E257:E259)</f>
        <v>1556.1602239165477</v>
      </c>
      <c r="G257" s="1">
        <f>F257/SQRT(3)</f>
        <v>898.44952418040714</v>
      </c>
      <c r="H257" s="1">
        <f>'Raw NSB'!L257*E257</f>
        <v>3072856.7999999993</v>
      </c>
      <c r="I257" s="1">
        <f>STDEV(H257:H259)</f>
        <v>1854942.9869085252</v>
      </c>
      <c r="J257" s="1">
        <f>I257/SQRT(3)</f>
        <v>1070951.8328230456</v>
      </c>
    </row>
    <row r="258" spans="1:10">
      <c r="A258" s="3">
        <f>'Raw NSB'!A258</f>
        <v>36355</v>
      </c>
      <c r="B258" s="3" t="str">
        <f>'Raw NSB'!B258</f>
        <v>NSB</v>
      </c>
      <c r="C258" s="2">
        <f>'Raw NSB'!C258</f>
        <v>2</v>
      </c>
      <c r="D258" s="3" t="str">
        <f>'Raw NSB'!D258</f>
        <v>Oocystis sp.</v>
      </c>
      <c r="E258" s="1">
        <f>('Raw NSB'!H258*'Raw NSB'!K258)/20*9</f>
        <v>3271.9500000000003</v>
      </c>
      <c r="H258" s="1">
        <f>'Raw NSB'!L258*E258</f>
        <v>3900164.4000000004</v>
      </c>
    </row>
    <row r="259" spans="1:10">
      <c r="A259" s="3">
        <f>'Raw NSB'!A259</f>
        <v>36355</v>
      </c>
      <c r="B259" s="3" t="str">
        <f>'Raw NSB'!B259</f>
        <v>NSB</v>
      </c>
      <c r="C259" s="2">
        <f>'Raw NSB'!C259</f>
        <v>3</v>
      </c>
      <c r="D259" s="3" t="str">
        <f>'Raw NSB'!D259</f>
        <v>Oocystis sp.</v>
      </c>
      <c r="E259" s="1">
        <f>('Raw NSB'!H259*'Raw NSB'!K259)/20*9</f>
        <v>297.45</v>
      </c>
      <c r="H259" s="1">
        <f>'Raw NSB'!L259*E259</f>
        <v>354560.39999999997</v>
      </c>
    </row>
    <row r="260" spans="1:10">
      <c r="A260" s="3">
        <f>'Raw NSB'!A260</f>
        <v>36362</v>
      </c>
      <c r="B260" s="3" t="str">
        <f>'Raw NSB'!B260</f>
        <v>NSB</v>
      </c>
      <c r="C260" s="2">
        <f>'Raw NSB'!C260</f>
        <v>1</v>
      </c>
      <c r="D260" s="3" t="str">
        <f>'Raw NSB'!D260</f>
        <v>Oocystis sp.</v>
      </c>
      <c r="E260" s="1">
        <f>('Raw NSB'!H260*'Raw NSB'!K260)/20*9</f>
        <v>1685.5500000000002</v>
      </c>
      <c r="F260" s="1">
        <f>STDEV(E260:E262)</f>
        <v>1728.7393210082314</v>
      </c>
      <c r="G260" s="1">
        <f>F260/SQRT(3)</f>
        <v>998.08811234279335</v>
      </c>
      <c r="H260" s="1">
        <f>'Raw NSB'!L260*E260</f>
        <v>1751286.4500000002</v>
      </c>
      <c r="I260" s="1">
        <f>STDEV(H260:H262)</f>
        <v>1796160.1545275515</v>
      </c>
      <c r="J260" s="1">
        <f>I260/SQRT(3)</f>
        <v>1037013.5487241617</v>
      </c>
    </row>
    <row r="261" spans="1:10">
      <c r="A261" s="3">
        <f>'Raw NSB'!A261</f>
        <v>36362</v>
      </c>
      <c r="B261" s="3" t="str">
        <f>'Raw NSB'!B261</f>
        <v>NSB</v>
      </c>
      <c r="C261" s="2">
        <f>'Raw NSB'!C261</f>
        <v>2</v>
      </c>
      <c r="D261" s="3" t="str">
        <f>'Raw NSB'!D261</f>
        <v>Oocystis sp.</v>
      </c>
      <c r="E261" s="1">
        <f>('Raw NSB'!H261*'Raw NSB'!K261)/20*9</f>
        <v>4858.3499999999995</v>
      </c>
      <c r="H261" s="1">
        <f>'Raw NSB'!L261*E261</f>
        <v>5047825.6499999994</v>
      </c>
    </row>
    <row r="262" spans="1:10">
      <c r="A262" s="3">
        <f>'Raw NSB'!A262</f>
        <v>36362</v>
      </c>
      <c r="B262" s="3" t="str">
        <f>'Raw NSB'!B262</f>
        <v>NSB</v>
      </c>
      <c r="C262" s="2">
        <f>'Raw NSB'!C262</f>
        <v>3</v>
      </c>
      <c r="D262" s="3" t="str">
        <f>'Raw NSB'!D262</f>
        <v>Oocystis sp.</v>
      </c>
      <c r="E262" s="1">
        <f>('Raw NSB'!H262*'Raw NSB'!K262)/20*9</f>
        <v>4461.75</v>
      </c>
      <c r="H262" s="1">
        <f>'Raw NSB'!L262*E262</f>
        <v>4635758.25</v>
      </c>
    </row>
    <row r="263" spans="1:10">
      <c r="A263" s="3">
        <f>'Raw NSB'!A263</f>
        <v>36369</v>
      </c>
      <c r="B263" s="3" t="str">
        <f>'Raw NSB'!B263</f>
        <v>NSB</v>
      </c>
      <c r="C263" s="2">
        <f>'Raw NSB'!C263</f>
        <v>1</v>
      </c>
      <c r="D263" s="3" t="str">
        <f>'Raw NSB'!D263</f>
        <v>Oocystis sp.</v>
      </c>
      <c r="E263" s="1">
        <f>('Raw NSB'!H263*'Raw NSB'!K263)/20*9</f>
        <v>7088.8499999999995</v>
      </c>
      <c r="F263" s="1">
        <f>STDEV(E263:E265)</f>
        <v>367.88759152761088</v>
      </c>
      <c r="G263" s="1">
        <f>F263/SQRT(3)</f>
        <v>212.39999999998923</v>
      </c>
      <c r="H263" s="1">
        <f>'Raw NSB'!L263*E263</f>
        <v>7365315.1499999994</v>
      </c>
      <c r="I263" s="1">
        <f>STDEV(H263:H265)</f>
        <v>382235.2075971801</v>
      </c>
      <c r="J263" s="1">
        <f>I263/SQRT(3)</f>
        <v>220683.59999998444</v>
      </c>
    </row>
    <row r="264" spans="1:10">
      <c r="A264" s="3">
        <f>'Raw NSB'!A264</f>
        <v>36369</v>
      </c>
      <c r="B264" s="3" t="str">
        <f>'Raw NSB'!B264</f>
        <v>NSB</v>
      </c>
      <c r="C264" s="2">
        <f>'Raw NSB'!C264</f>
        <v>2</v>
      </c>
      <c r="D264" s="3" t="str">
        <f>'Raw NSB'!D264</f>
        <v>Oocystis sp.</v>
      </c>
      <c r="E264" s="1">
        <f>('Raw NSB'!H264*'Raw NSB'!K264)/20*9</f>
        <v>7726.05</v>
      </c>
      <c r="H264" s="1">
        <f>'Raw NSB'!L264*E264</f>
        <v>8027365.9500000002</v>
      </c>
    </row>
    <row r="265" spans="1:10">
      <c r="A265" s="3">
        <f>'Raw NSB'!A265</f>
        <v>36369</v>
      </c>
      <c r="B265" s="3" t="str">
        <f>'Raw NSB'!B265</f>
        <v>NSB</v>
      </c>
      <c r="C265" s="2">
        <f>'Raw NSB'!C265</f>
        <v>3</v>
      </c>
      <c r="D265" s="3" t="str">
        <f>'Raw NSB'!D265</f>
        <v>Oocystis sp.</v>
      </c>
      <c r="E265" s="1">
        <f>('Raw NSB'!H265*'Raw NSB'!K265)/20*9</f>
        <v>7726.05</v>
      </c>
      <c r="H265" s="1">
        <f>'Raw NSB'!L265*E265</f>
        <v>8027365.9500000002</v>
      </c>
    </row>
    <row r="266" spans="1:10">
      <c r="A266" s="3">
        <f>'Raw NSB'!A266</f>
        <v>36376</v>
      </c>
      <c r="B266" s="3" t="str">
        <f>'Raw NSB'!B266</f>
        <v>NSB</v>
      </c>
      <c r="C266" s="2">
        <f>'Raw NSB'!C266</f>
        <v>1</v>
      </c>
      <c r="D266" s="3" t="str">
        <f>'Raw NSB'!D266</f>
        <v>Oocystis sp.</v>
      </c>
      <c r="E266" s="1">
        <f>('Raw NSB'!H266*'Raw NSB'!K266)/20*9</f>
        <v>8681.85</v>
      </c>
      <c r="F266" s="1">
        <f>STDEV(E266:E268)</f>
        <v>1027.2482866863318</v>
      </c>
      <c r="G266" s="1">
        <f>F266/SQRT(3)</f>
        <v>593.08207484293553</v>
      </c>
      <c r="H266" s="1">
        <f>'Raw NSB'!L266*E266</f>
        <v>10348765.200000001</v>
      </c>
      <c r="I266" s="1">
        <f>STDEV(H266:H268)</f>
        <v>1224479.9577301047</v>
      </c>
      <c r="J266" s="1">
        <f>I266/SQRT(3)</f>
        <v>706953.83321277751</v>
      </c>
    </row>
    <row r="267" spans="1:10">
      <c r="A267" s="3">
        <f>'Raw NSB'!A267</f>
        <v>36376</v>
      </c>
      <c r="B267" s="3" t="str">
        <f>'Raw NSB'!B267</f>
        <v>NSB</v>
      </c>
      <c r="C267" s="2">
        <f>'Raw NSB'!C267</f>
        <v>2</v>
      </c>
      <c r="D267" s="3" t="str">
        <f>'Raw NSB'!D267</f>
        <v>Oocystis sp.</v>
      </c>
      <c r="E267" s="1">
        <f>('Raw NSB'!H267*'Raw NSB'!K267)/20*9</f>
        <v>6690.5999999999995</v>
      </c>
      <c r="H267" s="1">
        <f>'Raw NSB'!L267*E267</f>
        <v>7975195.1999999993</v>
      </c>
    </row>
    <row r="268" spans="1:10">
      <c r="A268" s="3">
        <f>'Raw NSB'!A268</f>
        <v>36376</v>
      </c>
      <c r="B268" s="3" t="str">
        <f>'Raw NSB'!B268</f>
        <v>NSB</v>
      </c>
      <c r="C268" s="2">
        <f>'Raw NSB'!C268</f>
        <v>3</v>
      </c>
      <c r="D268" s="3" t="str">
        <f>'Raw NSB'!D268</f>
        <v>Oocystis sp.</v>
      </c>
      <c r="E268" s="1">
        <f>('Raw NSB'!H268*'Raw NSB'!K268)/20*9</f>
        <v>8124.3</v>
      </c>
      <c r="H268" s="1">
        <f>'Raw NSB'!L268*E268</f>
        <v>9684165.5999999996</v>
      </c>
    </row>
    <row r="269" spans="1:10">
      <c r="A269" s="3">
        <f>'Raw NSB'!A269</f>
        <v>36383</v>
      </c>
      <c r="B269" s="3" t="str">
        <f>'Raw NSB'!B269</f>
        <v>NSB</v>
      </c>
      <c r="C269" s="2">
        <f>'Raw NSB'!C269</f>
        <v>1</v>
      </c>
      <c r="D269" s="3" t="str">
        <f>'Raw NSB'!D269</f>
        <v>Oocystis sp.</v>
      </c>
      <c r="E269" s="1">
        <f>('Raw NSB'!H269*'Raw NSB'!K269)/20*9</f>
        <v>10752.75</v>
      </c>
      <c r="F269" s="1">
        <f>STDEV(E269:E271)</f>
        <v>2374.8526064789858</v>
      </c>
      <c r="G269" s="1">
        <f>F269/SQRT(3)</f>
        <v>1371.1217916363269</v>
      </c>
      <c r="H269" s="1">
        <f>'Raw NSB'!L269*E269</f>
        <v>12817278</v>
      </c>
      <c r="I269" s="1">
        <f>STDEV(H269:H271)</f>
        <v>2830824.3069229522</v>
      </c>
      <c r="J269" s="1">
        <f>I269/SQRT(3)</f>
        <v>1634377.1756305024</v>
      </c>
    </row>
    <row r="270" spans="1:10">
      <c r="A270" s="3">
        <f>'Raw NSB'!A270</f>
        <v>36383</v>
      </c>
      <c r="B270" s="3" t="str">
        <f>'Raw NSB'!B270</f>
        <v>NSB</v>
      </c>
      <c r="C270" s="2">
        <f>'Raw NSB'!C270</f>
        <v>2</v>
      </c>
      <c r="D270" s="3" t="str">
        <f>'Raw NSB'!D270</f>
        <v>Oocystis sp.</v>
      </c>
      <c r="E270" s="1">
        <f>('Raw NSB'!H270*'Raw NSB'!K270)/20*9</f>
        <v>7805.7</v>
      </c>
      <c r="H270" s="1">
        <f>'Raw NSB'!L270*E270</f>
        <v>9304394.4000000004</v>
      </c>
    </row>
    <row r="271" spans="1:10">
      <c r="A271" s="3">
        <f>'Raw NSB'!A271</f>
        <v>36383</v>
      </c>
      <c r="B271" s="3" t="str">
        <f>'Raw NSB'!B271</f>
        <v>NSB</v>
      </c>
      <c r="C271" s="2">
        <f>'Raw NSB'!C271</f>
        <v>3</v>
      </c>
      <c r="D271" s="3" t="str">
        <f>'Raw NSB'!D271</f>
        <v>Oocystis sp.</v>
      </c>
      <c r="E271" s="1">
        <f>('Raw NSB'!H271*'Raw NSB'!K271)/20*9</f>
        <v>12505.050000000001</v>
      </c>
      <c r="H271" s="1">
        <f>'Raw NSB'!L271*E271</f>
        <v>14906019.600000001</v>
      </c>
    </row>
    <row r="272" spans="1:10">
      <c r="A272" s="3">
        <f>'Raw NSB'!A272</f>
        <v>36390</v>
      </c>
      <c r="B272" s="3" t="str">
        <f>'Raw NSB'!B272</f>
        <v>NSB</v>
      </c>
      <c r="C272" s="2">
        <f>'Raw NSB'!C272</f>
        <v>1</v>
      </c>
      <c r="D272" s="3" t="str">
        <f>'Raw NSB'!D272</f>
        <v>Oocystis sp.</v>
      </c>
      <c r="E272" s="1">
        <f>('Raw NSB'!H272*'Raw NSB'!K272)/20*9</f>
        <v>11230.65</v>
      </c>
      <c r="F272" s="1">
        <f>STDEV(E272:E274)</f>
        <v>421.4681838526331</v>
      </c>
      <c r="G272" s="1">
        <f>F272/SQRT(3)</f>
        <v>243.33476940218043</v>
      </c>
      <c r="H272" s="1">
        <f>'Raw NSB'!L272*E272</f>
        <v>13386934.799999999</v>
      </c>
      <c r="I272" s="1">
        <f>STDEV(H272:H274)</f>
        <v>502390.0751522354</v>
      </c>
      <c r="J272" s="1">
        <f>I272/SQRT(3)</f>
        <v>290055.04512733943</v>
      </c>
    </row>
    <row r="273" spans="1:10">
      <c r="A273" s="3">
        <f>'Raw NSB'!A273</f>
        <v>36390</v>
      </c>
      <c r="B273" s="3" t="str">
        <f>'Raw NSB'!B273</f>
        <v>NSB</v>
      </c>
      <c r="C273" s="2">
        <f>'Raw NSB'!C273</f>
        <v>2</v>
      </c>
      <c r="D273" s="3" t="str">
        <f>'Raw NSB'!D273</f>
        <v>Oocystis sp.</v>
      </c>
      <c r="E273" s="1">
        <f>('Raw NSB'!H273*'Raw NSB'!K273)/20*9</f>
        <v>11867.85</v>
      </c>
      <c r="H273" s="1">
        <f>'Raw NSB'!L273*E273</f>
        <v>14146477.200000001</v>
      </c>
    </row>
    <row r="274" spans="1:10">
      <c r="A274" s="3">
        <f>'Raw NSB'!A274</f>
        <v>36390</v>
      </c>
      <c r="B274" s="3" t="str">
        <f>'Raw NSB'!B274</f>
        <v>NSB</v>
      </c>
      <c r="C274" s="2">
        <f>'Raw NSB'!C274</f>
        <v>3</v>
      </c>
      <c r="D274" s="3" t="str">
        <f>'Raw NSB'!D274</f>
        <v>Oocystis sp.</v>
      </c>
      <c r="E274" s="1">
        <f>('Raw NSB'!H274*'Raw NSB'!K274)/20*9</f>
        <v>11071.35</v>
      </c>
      <c r="H274" s="1">
        <f>'Raw NSB'!L274*E274</f>
        <v>13197049.200000001</v>
      </c>
    </row>
    <row r="275" spans="1:10">
      <c r="A275" s="3">
        <f>'Raw NSB'!A275</f>
        <v>36308</v>
      </c>
      <c r="B275" s="3" t="str">
        <f>'Raw NSB'!B275</f>
        <v>NSB</v>
      </c>
      <c r="C275" s="2">
        <f>'Raw NSB'!C275</f>
        <v>1</v>
      </c>
      <c r="D275" s="3" t="str">
        <f>'Raw NSB'!D275</f>
        <v>Peridinium armatum</v>
      </c>
      <c r="E275" s="1">
        <f>('Raw NSB'!H275*'Raw NSB'!K275)/20*9</f>
        <v>0</v>
      </c>
      <c r="F275" s="1">
        <f>STDEV(E275:E277)</f>
        <v>0</v>
      </c>
      <c r="G275" s="1">
        <f>F275/SQRT(3)</f>
        <v>0</v>
      </c>
      <c r="H275" s="1">
        <f>'Raw NSB'!L275*E275</f>
        <v>0</v>
      </c>
      <c r="I275" s="1">
        <f>STDEV(H275:H277)</f>
        <v>0</v>
      </c>
      <c r="J275" s="1">
        <f>I275/SQRT(3)</f>
        <v>0</v>
      </c>
    </row>
    <row r="276" spans="1:10">
      <c r="A276" s="3">
        <f>'Raw NSB'!A276</f>
        <v>36308</v>
      </c>
      <c r="B276" s="3" t="str">
        <f>'Raw NSB'!B276</f>
        <v>NSB</v>
      </c>
      <c r="C276" s="2">
        <f>'Raw NSB'!C276</f>
        <v>2</v>
      </c>
      <c r="D276" s="3" t="str">
        <f>'Raw NSB'!D276</f>
        <v>Peridinium armatum</v>
      </c>
      <c r="E276" s="1">
        <f>('Raw NSB'!H276*'Raw NSB'!K276)/20*9</f>
        <v>0</v>
      </c>
      <c r="H276" s="1">
        <f>'Raw NSB'!L276*E276</f>
        <v>0</v>
      </c>
    </row>
    <row r="277" spans="1:10">
      <c r="A277" s="3">
        <f>'Raw NSB'!A277</f>
        <v>36308</v>
      </c>
      <c r="B277" s="3" t="str">
        <f>'Raw NSB'!B277</f>
        <v>NSB</v>
      </c>
      <c r="C277" s="2">
        <f>'Raw NSB'!C277</f>
        <v>3</v>
      </c>
      <c r="D277" s="3" t="str">
        <f>'Raw NSB'!D277</f>
        <v>Peridinium armatum</v>
      </c>
      <c r="E277" s="1">
        <f>('Raw NSB'!H277*'Raw NSB'!K277)/20*9</f>
        <v>0</v>
      </c>
      <c r="H277" s="1">
        <f>'Raw NSB'!L277*E277</f>
        <v>0</v>
      </c>
    </row>
    <row r="278" spans="1:10">
      <c r="A278" s="3">
        <f>'Raw NSB'!A278</f>
        <v>36313</v>
      </c>
      <c r="B278" s="3" t="str">
        <f>'Raw NSB'!B278</f>
        <v>NSB</v>
      </c>
      <c r="C278" s="2">
        <f>'Raw NSB'!C278</f>
        <v>1</v>
      </c>
      <c r="D278" s="3" t="str">
        <f>'Raw NSB'!D278</f>
        <v>Peridinium armatum</v>
      </c>
      <c r="E278" s="1">
        <f>('Raw NSB'!H278*'Raw NSB'!K278)/20*9</f>
        <v>0</v>
      </c>
      <c r="F278" s="1">
        <f>STDEV(E278:E280)</f>
        <v>0</v>
      </c>
      <c r="G278" s="1">
        <f>F278/SQRT(3)</f>
        <v>0</v>
      </c>
      <c r="H278" s="1">
        <f>'Raw NSB'!L278*E278</f>
        <v>0</v>
      </c>
      <c r="I278" s="1">
        <f>STDEV(H278:H280)</f>
        <v>0</v>
      </c>
      <c r="J278" s="1">
        <f>I278/SQRT(3)</f>
        <v>0</v>
      </c>
    </row>
    <row r="279" spans="1:10">
      <c r="A279" s="3">
        <f>'Raw NSB'!A279</f>
        <v>36313</v>
      </c>
      <c r="B279" s="3" t="str">
        <f>'Raw NSB'!B279</f>
        <v>NSB</v>
      </c>
      <c r="C279" s="2">
        <f>'Raw NSB'!C279</f>
        <v>2</v>
      </c>
      <c r="D279" s="3" t="str">
        <f>'Raw NSB'!D279</f>
        <v>Peridinium armatum</v>
      </c>
      <c r="E279" s="1">
        <f>('Raw NSB'!H279*'Raw NSB'!K279)/20*9</f>
        <v>0</v>
      </c>
      <c r="H279" s="1">
        <f>'Raw NSB'!L279*E279</f>
        <v>0</v>
      </c>
    </row>
    <row r="280" spans="1:10">
      <c r="A280" s="3">
        <f>'Raw NSB'!A280</f>
        <v>36313</v>
      </c>
      <c r="B280" s="3" t="str">
        <f>'Raw NSB'!B280</f>
        <v>NSB</v>
      </c>
      <c r="C280" s="2">
        <f>'Raw NSB'!C280</f>
        <v>3</v>
      </c>
      <c r="D280" s="3" t="str">
        <f>'Raw NSB'!D280</f>
        <v>Peridinium armatum</v>
      </c>
      <c r="E280" s="1">
        <f>('Raw NSB'!H280*'Raw NSB'!K280)/20*9</f>
        <v>0</v>
      </c>
      <c r="H280" s="1">
        <f>'Raw NSB'!L280*E280</f>
        <v>0</v>
      </c>
    </row>
    <row r="281" spans="1:10">
      <c r="A281" s="3">
        <f>'Raw NSB'!A281</f>
        <v>36320</v>
      </c>
      <c r="B281" s="3" t="str">
        <f>'Raw NSB'!B281</f>
        <v>NSB</v>
      </c>
      <c r="C281" s="2">
        <f>'Raw NSB'!C281</f>
        <v>1</v>
      </c>
      <c r="D281" s="3" t="str">
        <f>'Raw NSB'!D281</f>
        <v>Peridinium armatum</v>
      </c>
      <c r="E281" s="1">
        <f>('Raw NSB'!H281*'Raw NSB'!K281)/20*9</f>
        <v>0</v>
      </c>
      <c r="F281" s="1">
        <f>STDEV(E281:E283)</f>
        <v>0</v>
      </c>
      <c r="G281" s="1">
        <f>F281/SQRT(3)</f>
        <v>0</v>
      </c>
      <c r="H281" s="1">
        <f>'Raw NSB'!L281*E281</f>
        <v>0</v>
      </c>
      <c r="I281" s="1">
        <f>STDEV(H281:H283)</f>
        <v>0</v>
      </c>
      <c r="J281" s="1">
        <f>I281/SQRT(3)</f>
        <v>0</v>
      </c>
    </row>
    <row r="282" spans="1:10">
      <c r="A282" s="3">
        <f>'Raw NSB'!A282</f>
        <v>36320</v>
      </c>
      <c r="B282" s="3" t="str">
        <f>'Raw NSB'!B282</f>
        <v>NSB</v>
      </c>
      <c r="C282" s="2">
        <f>'Raw NSB'!C282</f>
        <v>2</v>
      </c>
      <c r="D282" s="3" t="str">
        <f>'Raw NSB'!D282</f>
        <v>Peridinium armatum</v>
      </c>
      <c r="E282" s="1">
        <f>('Raw NSB'!H282*'Raw NSB'!K282)/20*9</f>
        <v>0</v>
      </c>
      <c r="H282" s="1">
        <f>'Raw NSB'!L282*E282</f>
        <v>0</v>
      </c>
    </row>
    <row r="283" spans="1:10">
      <c r="A283" s="3">
        <f>'Raw NSB'!A283</f>
        <v>36320</v>
      </c>
      <c r="B283" s="3" t="str">
        <f>'Raw NSB'!B283</f>
        <v>NSB</v>
      </c>
      <c r="C283" s="2">
        <f>'Raw NSB'!C283</f>
        <v>2</v>
      </c>
      <c r="D283" s="3" t="str">
        <f>'Raw NSB'!D283</f>
        <v>Peridinium armatum</v>
      </c>
      <c r="E283" s="1">
        <f>('Raw NSB'!H283*'Raw NSB'!K283)/20*9</f>
        <v>0</v>
      </c>
      <c r="H283" s="1">
        <f>'Raw NSB'!L283*E283</f>
        <v>0</v>
      </c>
    </row>
    <row r="284" spans="1:10">
      <c r="A284" s="3">
        <f>'Raw NSB'!A284</f>
        <v>36327</v>
      </c>
      <c r="B284" s="3" t="str">
        <f>'Raw NSB'!B284</f>
        <v>NSB</v>
      </c>
      <c r="C284" s="2">
        <f>'Raw NSB'!C284</f>
        <v>1</v>
      </c>
      <c r="D284" s="3" t="str">
        <f>'Raw NSB'!D284</f>
        <v>Peridinium armatum</v>
      </c>
      <c r="E284" s="1">
        <f>('Raw NSB'!H284*'Raw NSB'!K284)/20*9</f>
        <v>0</v>
      </c>
      <c r="F284" s="1">
        <f>STDEV(E284:E286)</f>
        <v>0</v>
      </c>
      <c r="G284" s="1">
        <f>F284/SQRT(3)</f>
        <v>0</v>
      </c>
      <c r="H284" s="1">
        <f>'Raw NSB'!L284*E284</f>
        <v>0</v>
      </c>
      <c r="I284" s="1">
        <f>STDEV(H284:H286)</f>
        <v>0</v>
      </c>
      <c r="J284" s="1">
        <f>I284/SQRT(3)</f>
        <v>0</v>
      </c>
    </row>
    <row r="285" spans="1:10">
      <c r="A285" s="3">
        <f>'Raw NSB'!A285</f>
        <v>36327</v>
      </c>
      <c r="B285" s="3" t="str">
        <f>'Raw NSB'!B285</f>
        <v>NSB</v>
      </c>
      <c r="C285" s="2">
        <f>'Raw NSB'!C285</f>
        <v>2</v>
      </c>
      <c r="D285" s="3" t="str">
        <f>'Raw NSB'!D285</f>
        <v>Peridinium armatum</v>
      </c>
      <c r="E285" s="1">
        <f>('Raw NSB'!H285*'Raw NSB'!K285)/20*9</f>
        <v>0</v>
      </c>
      <c r="H285" s="1">
        <f>'Raw NSB'!L285*E285</f>
        <v>0</v>
      </c>
    </row>
    <row r="286" spans="1:10">
      <c r="A286" s="3">
        <f>'Raw NSB'!A286</f>
        <v>36327</v>
      </c>
      <c r="B286" s="3" t="str">
        <f>'Raw NSB'!B286</f>
        <v>NSB</v>
      </c>
      <c r="C286" s="2">
        <f>'Raw NSB'!C286</f>
        <v>3</v>
      </c>
      <c r="D286" s="3" t="str">
        <f>'Raw NSB'!D286</f>
        <v>Peridinium armatum</v>
      </c>
      <c r="E286" s="1">
        <f>('Raw NSB'!H286*'Raw NSB'!K286)/20*9</f>
        <v>0</v>
      </c>
      <c r="H286" s="1">
        <f>'Raw NSB'!L286*E286</f>
        <v>0</v>
      </c>
    </row>
    <row r="287" spans="1:10">
      <c r="A287" s="3">
        <f>'Raw NSB'!A287</f>
        <v>36334</v>
      </c>
      <c r="B287" s="3" t="str">
        <f>'Raw NSB'!B287</f>
        <v>NSB</v>
      </c>
      <c r="C287" s="2">
        <f>'Raw NSB'!C287</f>
        <v>1</v>
      </c>
      <c r="D287" s="3" t="str">
        <f>'Raw NSB'!D287</f>
        <v>Peridinium armatum</v>
      </c>
      <c r="E287" s="1">
        <f>('Raw NSB'!H287*'Raw NSB'!K287)/20*9</f>
        <v>0</v>
      </c>
      <c r="F287" s="1">
        <f>STDEV(E287:E289)</f>
        <v>0</v>
      </c>
      <c r="G287" s="1">
        <f>F287/SQRT(3)</f>
        <v>0</v>
      </c>
      <c r="H287" s="1">
        <f>'Raw NSB'!L287*E287</f>
        <v>0</v>
      </c>
      <c r="I287" s="1">
        <f>STDEV(H287:H289)</f>
        <v>0</v>
      </c>
      <c r="J287" s="1">
        <f>I287/SQRT(3)</f>
        <v>0</v>
      </c>
    </row>
    <row r="288" spans="1:10">
      <c r="A288" s="3">
        <f>'Raw NSB'!A288</f>
        <v>36334</v>
      </c>
      <c r="B288" s="3" t="str">
        <f>'Raw NSB'!B288</f>
        <v>NSB</v>
      </c>
      <c r="C288" s="2">
        <f>'Raw NSB'!C288</f>
        <v>2</v>
      </c>
      <c r="D288" s="3" t="str">
        <f>'Raw NSB'!D288</f>
        <v>Peridinium armatum</v>
      </c>
      <c r="E288" s="1">
        <f>('Raw NSB'!H288*'Raw NSB'!K288)/20*9</f>
        <v>0</v>
      </c>
      <c r="H288" s="1">
        <f>'Raw NSB'!L288*E288</f>
        <v>0</v>
      </c>
    </row>
    <row r="289" spans="1:10">
      <c r="A289" s="3">
        <f>'Raw NSB'!A289</f>
        <v>36334</v>
      </c>
      <c r="B289" s="3" t="str">
        <f>'Raw NSB'!B289</f>
        <v>NSB</v>
      </c>
      <c r="C289" s="2">
        <f>'Raw NSB'!C289</f>
        <v>3</v>
      </c>
      <c r="D289" s="3" t="str">
        <f>'Raw NSB'!D289</f>
        <v>Peridinium armatum</v>
      </c>
      <c r="E289" s="1">
        <f>('Raw NSB'!H289*'Raw NSB'!K289)/20*9</f>
        <v>0</v>
      </c>
      <c r="H289" s="1">
        <f>'Raw NSB'!L289*E289</f>
        <v>0</v>
      </c>
    </row>
    <row r="290" spans="1:10">
      <c r="A290" s="3">
        <f>'Raw NSB'!A290</f>
        <v>36341</v>
      </c>
      <c r="B290" s="3" t="str">
        <f>'Raw NSB'!B290</f>
        <v>NSB</v>
      </c>
      <c r="C290" s="2">
        <f>'Raw NSB'!C290</f>
        <v>1</v>
      </c>
      <c r="D290" s="3" t="str">
        <f>'Raw NSB'!D290</f>
        <v>Peridinium armatum</v>
      </c>
      <c r="E290" s="1">
        <f>('Raw NSB'!H290*'Raw NSB'!K290)/20*9</f>
        <v>0</v>
      </c>
      <c r="F290" s="1">
        <f>STDEV(E290:E292)</f>
        <v>0</v>
      </c>
      <c r="G290" s="1">
        <f>F290/SQRT(3)</f>
        <v>0</v>
      </c>
      <c r="H290" s="1">
        <f>'Raw NSB'!L290*E290</f>
        <v>0</v>
      </c>
      <c r="I290" s="1">
        <f>STDEV(H290:H292)</f>
        <v>0</v>
      </c>
      <c r="J290" s="1">
        <f>I290/SQRT(3)</f>
        <v>0</v>
      </c>
    </row>
    <row r="291" spans="1:10">
      <c r="A291" s="3">
        <f>'Raw NSB'!A291</f>
        <v>36341</v>
      </c>
      <c r="B291" s="3" t="str">
        <f>'Raw NSB'!B291</f>
        <v>NSB</v>
      </c>
      <c r="C291" s="2">
        <f>'Raw NSB'!C291</f>
        <v>2</v>
      </c>
      <c r="D291" s="3" t="str">
        <f>'Raw NSB'!D291</f>
        <v>Peridinium armatum</v>
      </c>
      <c r="E291" s="1">
        <f>('Raw NSB'!H291*'Raw NSB'!K291)/20*9</f>
        <v>0</v>
      </c>
      <c r="H291" s="1">
        <f>'Raw NSB'!L291*E291</f>
        <v>0</v>
      </c>
    </row>
    <row r="292" spans="1:10">
      <c r="A292" s="3">
        <f>'Raw NSB'!A292</f>
        <v>36341</v>
      </c>
      <c r="B292" s="3" t="str">
        <f>'Raw NSB'!B292</f>
        <v>NSB</v>
      </c>
      <c r="C292" s="2">
        <f>'Raw NSB'!C292</f>
        <v>3</v>
      </c>
      <c r="D292" s="3" t="str">
        <f>'Raw NSB'!D292</f>
        <v>Peridinium armatum</v>
      </c>
      <c r="E292" s="1">
        <f>('Raw NSB'!H292*'Raw NSB'!K292)/20*9</f>
        <v>0</v>
      </c>
      <c r="H292" s="1">
        <f>'Raw NSB'!L292*E292</f>
        <v>0</v>
      </c>
    </row>
    <row r="293" spans="1:10">
      <c r="A293" s="3">
        <f>'Raw NSB'!A293</f>
        <v>36348</v>
      </c>
      <c r="B293" s="3" t="str">
        <f>'Raw NSB'!B293</f>
        <v>NSB</v>
      </c>
      <c r="C293" s="2">
        <f>'Raw NSB'!C293</f>
        <v>1</v>
      </c>
      <c r="D293" s="3" t="str">
        <f>'Raw NSB'!D293</f>
        <v>Peridinium armatum</v>
      </c>
      <c r="E293" s="1">
        <f>('Raw NSB'!H293*'Raw NSB'!K293)/20*9</f>
        <v>0</v>
      </c>
      <c r="F293" s="1">
        <f>STDEV(E293:E295)</f>
        <v>0</v>
      </c>
      <c r="G293" s="1">
        <f>F293/SQRT(3)</f>
        <v>0</v>
      </c>
      <c r="H293" s="1">
        <f>'Raw NSB'!L293*E293</f>
        <v>0</v>
      </c>
      <c r="I293" s="1">
        <f>STDEV(H293:H295)</f>
        <v>0</v>
      </c>
      <c r="J293" s="1">
        <f>I293/SQRT(3)</f>
        <v>0</v>
      </c>
    </row>
    <row r="294" spans="1:10">
      <c r="A294" s="3">
        <f>'Raw NSB'!A294</f>
        <v>36348</v>
      </c>
      <c r="B294" s="3" t="str">
        <f>'Raw NSB'!B294</f>
        <v>NSB</v>
      </c>
      <c r="C294" s="2">
        <f>'Raw NSB'!C294</f>
        <v>2</v>
      </c>
      <c r="D294" s="3" t="str">
        <f>'Raw NSB'!D294</f>
        <v>Peridinium armatum</v>
      </c>
      <c r="E294" s="1">
        <f>('Raw NSB'!H294*'Raw NSB'!K294)/20*9</f>
        <v>0</v>
      </c>
      <c r="H294" s="1">
        <f>'Raw NSB'!L294*E294</f>
        <v>0</v>
      </c>
    </row>
    <row r="295" spans="1:10">
      <c r="A295" s="3">
        <f>'Raw NSB'!A295</f>
        <v>36348</v>
      </c>
      <c r="B295" s="3" t="str">
        <f>'Raw NSB'!B295</f>
        <v>NSB</v>
      </c>
      <c r="C295" s="2">
        <f>'Raw NSB'!C295</f>
        <v>3</v>
      </c>
      <c r="D295" s="3" t="str">
        <f>'Raw NSB'!D295</f>
        <v>Peridinium armatum</v>
      </c>
      <c r="E295" s="1">
        <f>('Raw NSB'!H295*'Raw NSB'!K295)/20*9</f>
        <v>0</v>
      </c>
      <c r="H295" s="1">
        <f>'Raw NSB'!L295*E295</f>
        <v>0</v>
      </c>
    </row>
    <row r="296" spans="1:10">
      <c r="A296" s="3">
        <f>'Raw NSB'!A296</f>
        <v>36355</v>
      </c>
      <c r="B296" s="3" t="str">
        <f>'Raw NSB'!B296</f>
        <v>NSB</v>
      </c>
      <c r="C296" s="2">
        <f>'Raw NSB'!C296</f>
        <v>1</v>
      </c>
      <c r="D296" s="3" t="str">
        <f>'Raw NSB'!D296</f>
        <v>Peridinium armatum</v>
      </c>
      <c r="E296" s="1">
        <f>('Raw NSB'!H296*'Raw NSB'!K296)/20*9</f>
        <v>0</v>
      </c>
      <c r="F296" s="1">
        <f>STDEV(E296:E298)</f>
        <v>0</v>
      </c>
      <c r="G296" s="1">
        <f>F296/SQRT(3)</f>
        <v>0</v>
      </c>
      <c r="H296" s="1">
        <f>'Raw NSB'!L296*E296</f>
        <v>0</v>
      </c>
      <c r="I296" s="1">
        <f>STDEV(H296:H298)</f>
        <v>0</v>
      </c>
      <c r="J296" s="1">
        <f>I296/SQRT(3)</f>
        <v>0</v>
      </c>
    </row>
    <row r="297" spans="1:10">
      <c r="A297" s="3">
        <f>'Raw NSB'!A297</f>
        <v>36355</v>
      </c>
      <c r="B297" s="3" t="str">
        <f>'Raw NSB'!B297</f>
        <v>NSB</v>
      </c>
      <c r="C297" s="2">
        <f>'Raw NSB'!C297</f>
        <v>2</v>
      </c>
      <c r="D297" s="3" t="str">
        <f>'Raw NSB'!D297</f>
        <v>Peridinium armatum</v>
      </c>
      <c r="E297" s="1">
        <f>('Raw NSB'!H297*'Raw NSB'!K297)/20*9</f>
        <v>0</v>
      </c>
      <c r="H297" s="1">
        <f>'Raw NSB'!L297*E297</f>
        <v>0</v>
      </c>
    </row>
    <row r="298" spans="1:10">
      <c r="A298" s="3">
        <f>'Raw NSB'!A298</f>
        <v>36355</v>
      </c>
      <c r="B298" s="3" t="str">
        <f>'Raw NSB'!B298</f>
        <v>NSB</v>
      </c>
      <c r="C298" s="2">
        <f>'Raw NSB'!C298</f>
        <v>3</v>
      </c>
      <c r="D298" s="3" t="str">
        <f>'Raw NSB'!D298</f>
        <v>Peridinium armatum</v>
      </c>
      <c r="E298" s="1">
        <f>('Raw NSB'!H298*'Raw NSB'!K298)/20*9</f>
        <v>0</v>
      </c>
      <c r="H298" s="1">
        <f>'Raw NSB'!L298*E298</f>
        <v>0</v>
      </c>
    </row>
    <row r="299" spans="1:10">
      <c r="A299" s="3">
        <f>'Raw NSB'!A299</f>
        <v>36362</v>
      </c>
      <c r="B299" s="3" t="str">
        <f>'Raw NSB'!B299</f>
        <v>NSB</v>
      </c>
      <c r="C299" s="2">
        <f>'Raw NSB'!C299</f>
        <v>1</v>
      </c>
      <c r="D299" s="3" t="str">
        <f>'Raw NSB'!D299</f>
        <v>Peridinium armatum</v>
      </c>
      <c r="E299" s="1">
        <f>('Raw NSB'!H299*'Raw NSB'!K299)/20*9</f>
        <v>0</v>
      </c>
      <c r="F299" s="1">
        <f>STDEV(E299:E301)</f>
        <v>0</v>
      </c>
      <c r="G299" s="1">
        <f>F299/SQRT(3)</f>
        <v>0</v>
      </c>
      <c r="H299" s="1">
        <f>'Raw NSB'!L299*E299</f>
        <v>0</v>
      </c>
      <c r="I299" s="1">
        <f>STDEV(H299:H301)</f>
        <v>0</v>
      </c>
      <c r="J299" s="1">
        <f>I299/SQRT(3)</f>
        <v>0</v>
      </c>
    </row>
    <row r="300" spans="1:10">
      <c r="A300" s="3">
        <f>'Raw NSB'!A300</f>
        <v>36362</v>
      </c>
      <c r="B300" s="3" t="str">
        <f>'Raw NSB'!B300</f>
        <v>NSB</v>
      </c>
      <c r="C300" s="2">
        <f>'Raw NSB'!C300</f>
        <v>2</v>
      </c>
      <c r="D300" s="3" t="str">
        <f>'Raw NSB'!D300</f>
        <v>Peridinium armatum</v>
      </c>
      <c r="E300" s="1">
        <f>('Raw NSB'!H300*'Raw NSB'!K300)/20*9</f>
        <v>0</v>
      </c>
      <c r="H300" s="1">
        <f>'Raw NSB'!L300*E300</f>
        <v>0</v>
      </c>
    </row>
    <row r="301" spans="1:10">
      <c r="A301" s="3">
        <f>'Raw NSB'!A301</f>
        <v>36362</v>
      </c>
      <c r="B301" s="3" t="str">
        <f>'Raw NSB'!B301</f>
        <v>NSB</v>
      </c>
      <c r="C301" s="2">
        <f>'Raw NSB'!C301</f>
        <v>3</v>
      </c>
      <c r="D301" s="3" t="str">
        <f>'Raw NSB'!D301</f>
        <v>Peridinium armatum</v>
      </c>
      <c r="E301" s="1">
        <f>('Raw NSB'!H301*'Raw NSB'!K301)/20*9</f>
        <v>0</v>
      </c>
      <c r="H301" s="1">
        <f>'Raw NSB'!L301*E301</f>
        <v>0</v>
      </c>
    </row>
    <row r="302" spans="1:10">
      <c r="A302" s="3">
        <f>'Raw NSB'!A302</f>
        <v>36369</v>
      </c>
      <c r="B302" s="3" t="str">
        <f>'Raw NSB'!B302</f>
        <v>NSB</v>
      </c>
      <c r="C302" s="2">
        <f>'Raw NSB'!C302</f>
        <v>1</v>
      </c>
      <c r="D302" s="3" t="str">
        <f>'Raw NSB'!D302</f>
        <v>Peridinium armatum</v>
      </c>
      <c r="E302" s="1">
        <f>('Raw NSB'!H302*'Raw NSB'!K302)/20*9</f>
        <v>79.649999999999991</v>
      </c>
      <c r="F302" s="1">
        <f>STDEV(E302:E304)</f>
        <v>45.985948940953683</v>
      </c>
      <c r="G302" s="1">
        <f>F302/SQRT(3)</f>
        <v>26.549999999999997</v>
      </c>
      <c r="H302" s="1">
        <f>'Raw NSB'!L302*E302</f>
        <v>758984.85</v>
      </c>
      <c r="I302" s="1">
        <f>STDEV(H302:H304)</f>
        <v>438200.10745834775</v>
      </c>
      <c r="J302" s="1">
        <f>I302/SQRT(3)</f>
        <v>252994.95</v>
      </c>
    </row>
    <row r="303" spans="1:10">
      <c r="A303" s="3">
        <f>'Raw NSB'!A303</f>
        <v>36369</v>
      </c>
      <c r="B303" s="3" t="str">
        <f>'Raw NSB'!B303</f>
        <v>NSB</v>
      </c>
      <c r="C303" s="2">
        <f>'Raw NSB'!C303</f>
        <v>2</v>
      </c>
      <c r="D303" s="3" t="str">
        <f>'Raw NSB'!D303</f>
        <v>Peridinium armatum</v>
      </c>
      <c r="E303" s="1">
        <f>('Raw NSB'!H303*'Raw NSB'!K303)/20*9</f>
        <v>79.649999999999991</v>
      </c>
      <c r="H303" s="1">
        <f>'Raw NSB'!L303*E303</f>
        <v>758984.85</v>
      </c>
    </row>
    <row r="304" spans="1:10">
      <c r="A304" s="3">
        <f>'Raw NSB'!A304</f>
        <v>36369</v>
      </c>
      <c r="B304" s="3" t="str">
        <f>'Raw NSB'!B304</f>
        <v>NSB</v>
      </c>
      <c r="C304" s="2">
        <f>'Raw NSB'!C304</f>
        <v>3</v>
      </c>
      <c r="D304" s="3" t="str">
        <f>'Raw NSB'!D304</f>
        <v>Peridinium armatum</v>
      </c>
      <c r="E304" s="1">
        <f>('Raw NSB'!H304*'Raw NSB'!K304)/20*9</f>
        <v>0</v>
      </c>
      <c r="H304" s="1">
        <f>'Raw NSB'!L304*E304</f>
        <v>0</v>
      </c>
    </row>
    <row r="305" spans="1:10">
      <c r="A305" s="3">
        <f>'Raw NSB'!A305</f>
        <v>36376</v>
      </c>
      <c r="B305" s="3" t="str">
        <f>'Raw NSB'!B305</f>
        <v>NSB</v>
      </c>
      <c r="C305" s="2">
        <f>'Raw NSB'!C305</f>
        <v>1</v>
      </c>
      <c r="D305" s="3" t="str">
        <f>'Raw NSB'!D305</f>
        <v>Peridinium armatum</v>
      </c>
      <c r="E305" s="1">
        <f>('Raw NSB'!H305*'Raw NSB'!K305)/20*9</f>
        <v>159.29999999999998</v>
      </c>
      <c r="F305" s="1">
        <f>STDEV(E305:E307)</f>
        <v>79.650000000000034</v>
      </c>
      <c r="G305" s="1">
        <f>F305/SQRT(3)</f>
        <v>45.985948940953712</v>
      </c>
      <c r="H305" s="1">
        <f>'Raw NSB'!L305*E305</f>
        <v>1517969.7</v>
      </c>
      <c r="I305" s="1">
        <f>STDEV(H305:H307)</f>
        <v>758984.85000000091</v>
      </c>
      <c r="J305" s="1">
        <f>I305/SQRT(3)</f>
        <v>438200.10745834827</v>
      </c>
    </row>
    <row r="306" spans="1:10">
      <c r="A306" s="3">
        <f>'Raw NSB'!A306</f>
        <v>36376</v>
      </c>
      <c r="B306" s="3" t="str">
        <f>'Raw NSB'!B306</f>
        <v>NSB</v>
      </c>
      <c r="C306" s="2">
        <f>'Raw NSB'!C306</f>
        <v>2</v>
      </c>
      <c r="D306" s="3" t="str">
        <f>'Raw NSB'!D306</f>
        <v>Peridinium armatum</v>
      </c>
      <c r="E306" s="1">
        <f>('Raw NSB'!H306*'Raw NSB'!K306)/20*9</f>
        <v>238.95000000000002</v>
      </c>
      <c r="H306" s="1">
        <f>'Raw NSB'!L306*E306</f>
        <v>2276954.5500000003</v>
      </c>
    </row>
    <row r="307" spans="1:10">
      <c r="A307" s="3">
        <f>'Raw NSB'!A307</f>
        <v>36376</v>
      </c>
      <c r="B307" s="3" t="str">
        <f>'Raw NSB'!B307</f>
        <v>NSB</v>
      </c>
      <c r="C307" s="2">
        <f>'Raw NSB'!C307</f>
        <v>3</v>
      </c>
      <c r="D307" s="3" t="str">
        <f>'Raw NSB'!D307</f>
        <v>Peridinium armatum</v>
      </c>
      <c r="E307" s="1">
        <f>('Raw NSB'!H307*'Raw NSB'!K307)/20*9</f>
        <v>79.649999999999991</v>
      </c>
      <c r="H307" s="1">
        <f>'Raw NSB'!L307*E307</f>
        <v>758984.85</v>
      </c>
    </row>
    <row r="308" spans="1:10">
      <c r="A308" s="3">
        <f>'Raw NSB'!A308</f>
        <v>36383</v>
      </c>
      <c r="B308" s="3" t="str">
        <f>'Raw NSB'!B308</f>
        <v>NSB</v>
      </c>
      <c r="C308" s="2">
        <f>'Raw NSB'!C308</f>
        <v>1</v>
      </c>
      <c r="D308" s="3" t="str">
        <f>'Raw NSB'!D308</f>
        <v>Peridinium armatum</v>
      </c>
      <c r="E308" s="1">
        <f>('Raw NSB'!H308*'Raw NSB'!K308)/20*9</f>
        <v>0</v>
      </c>
      <c r="F308" s="1">
        <f>STDEV(E308:E310)</f>
        <v>45.985948940953683</v>
      </c>
      <c r="G308" s="1">
        <f>F308/SQRT(3)</f>
        <v>26.549999999999997</v>
      </c>
      <c r="H308" s="1">
        <f>'Raw NSB'!L308*E308</f>
        <v>0</v>
      </c>
      <c r="I308" s="1">
        <f>STDEV(H308:H310)</f>
        <v>438200.10745834775</v>
      </c>
      <c r="J308" s="1">
        <f>I308/SQRT(3)</f>
        <v>252994.95</v>
      </c>
    </row>
    <row r="309" spans="1:10">
      <c r="A309" s="3">
        <f>'Raw NSB'!A309</f>
        <v>36383</v>
      </c>
      <c r="B309" s="3" t="str">
        <f>'Raw NSB'!B309</f>
        <v>NSB</v>
      </c>
      <c r="C309" s="2">
        <f>'Raw NSB'!C309</f>
        <v>2</v>
      </c>
      <c r="D309" s="3" t="str">
        <f>'Raw NSB'!D309</f>
        <v>Peridinium armatum</v>
      </c>
      <c r="E309" s="1">
        <f>('Raw NSB'!H309*'Raw NSB'!K309)/20*9</f>
        <v>79.649999999999991</v>
      </c>
      <c r="H309" s="1">
        <f>'Raw NSB'!L309*E309</f>
        <v>758984.85</v>
      </c>
    </row>
    <row r="310" spans="1:10">
      <c r="A310" s="3">
        <f>'Raw NSB'!A310</f>
        <v>36383</v>
      </c>
      <c r="B310" s="3" t="str">
        <f>'Raw NSB'!B310</f>
        <v>NSB</v>
      </c>
      <c r="C310" s="2">
        <f>'Raw NSB'!C310</f>
        <v>3</v>
      </c>
      <c r="D310" s="3" t="str">
        <f>'Raw NSB'!D310</f>
        <v>Peridinium armatum</v>
      </c>
      <c r="E310" s="1">
        <f>('Raw NSB'!H310*'Raw NSB'!K310)/20*9</f>
        <v>0</v>
      </c>
      <c r="H310" s="1">
        <f>'Raw NSB'!L310*E310</f>
        <v>0</v>
      </c>
    </row>
    <row r="311" spans="1:10">
      <c r="A311" s="3">
        <f>'Raw NSB'!A311</f>
        <v>36390</v>
      </c>
      <c r="B311" s="3" t="str">
        <f>'Raw NSB'!B311</f>
        <v>NSB</v>
      </c>
      <c r="C311" s="2">
        <f>'Raw NSB'!C311</f>
        <v>1</v>
      </c>
      <c r="D311" s="3" t="str">
        <f>'Raw NSB'!D311</f>
        <v>Peridinium armatum</v>
      </c>
      <c r="E311" s="1">
        <f>('Raw NSB'!H311*'Raw NSB'!K311)/20*9</f>
        <v>398.25</v>
      </c>
      <c r="F311" s="1">
        <f>STDEV(E311:E313)</f>
        <v>238.95000000000007</v>
      </c>
      <c r="G311" s="1">
        <f>F311/SQRT(3)</f>
        <v>137.95784682286111</v>
      </c>
      <c r="H311" s="1">
        <f>'Raw NSB'!L311*E311</f>
        <v>3794924.25</v>
      </c>
      <c r="I311" s="1">
        <f>STDEV(H311:H313)</f>
        <v>2276954.5500000017</v>
      </c>
      <c r="J311" s="1">
        <f>I311/SQRT(3)</f>
        <v>1314600.3223750442</v>
      </c>
    </row>
    <row r="312" spans="1:10">
      <c r="A312" s="3">
        <f>'Raw NSB'!A312</f>
        <v>36390</v>
      </c>
      <c r="B312" s="3" t="str">
        <f>'Raw NSB'!B312</f>
        <v>NSB</v>
      </c>
      <c r="C312" s="2">
        <f>'Raw NSB'!C312</f>
        <v>2</v>
      </c>
      <c r="D312" s="3" t="str">
        <f>'Raw NSB'!D312</f>
        <v>Peridinium armatum</v>
      </c>
      <c r="E312" s="1">
        <f>('Raw NSB'!H312*'Raw NSB'!K312)/20*9</f>
        <v>876.15</v>
      </c>
      <c r="H312" s="1">
        <f>'Raw NSB'!L312*E312</f>
        <v>8348833.3499999996</v>
      </c>
    </row>
    <row r="313" spans="1:10">
      <c r="A313" s="3">
        <f>'Raw NSB'!A313</f>
        <v>36390</v>
      </c>
      <c r="B313" s="3" t="str">
        <f>'Raw NSB'!B313</f>
        <v>NSB</v>
      </c>
      <c r="C313" s="2">
        <f>'Raw NSB'!C313</f>
        <v>3</v>
      </c>
      <c r="D313" s="3" t="str">
        <f>'Raw NSB'!D313</f>
        <v>Peridinium armatum</v>
      </c>
      <c r="E313" s="1">
        <f>('Raw NSB'!H313*'Raw NSB'!K313)/20*9</f>
        <v>637.19999999999993</v>
      </c>
      <c r="H313" s="1">
        <f>'Raw NSB'!L313*E313</f>
        <v>6071878.7999999998</v>
      </c>
    </row>
    <row r="314" spans="1:10">
      <c r="A314" s="3">
        <f>'Raw NSB'!A314</f>
        <v>36308</v>
      </c>
      <c r="B314" s="3" t="str">
        <f>'Raw NSB'!B314</f>
        <v>NSB</v>
      </c>
      <c r="C314" s="2">
        <f>'Raw NSB'!C314</f>
        <v>1</v>
      </c>
      <c r="D314" s="3" t="str">
        <f>'Raw NSB'!D314</f>
        <v>Peridinium cinctum</v>
      </c>
      <c r="E314" s="1">
        <f>('Raw NSB'!H314*'Raw NSB'!K314)/20*9</f>
        <v>0</v>
      </c>
      <c r="F314" s="1">
        <f>STDEV(E314:E316)</f>
        <v>0</v>
      </c>
      <c r="G314" s="1">
        <f>F314/SQRT(3)</f>
        <v>0</v>
      </c>
      <c r="H314" s="1">
        <f>'Raw NSB'!L314*E314</f>
        <v>0</v>
      </c>
      <c r="I314" s="1">
        <f>STDEV(H314:H316)</f>
        <v>0</v>
      </c>
      <c r="J314" s="1">
        <f>I314/SQRT(3)</f>
        <v>0</v>
      </c>
    </row>
    <row r="315" spans="1:10">
      <c r="A315" s="3">
        <f>'Raw NSB'!A315</f>
        <v>36308</v>
      </c>
      <c r="B315" s="3" t="str">
        <f>'Raw NSB'!B315</f>
        <v>NSB</v>
      </c>
      <c r="C315" s="2">
        <f>'Raw NSB'!C315</f>
        <v>2</v>
      </c>
      <c r="D315" s="3" t="str">
        <f>'Raw NSB'!D315</f>
        <v>Peridinium cinctum</v>
      </c>
      <c r="E315" s="1">
        <f>('Raw NSB'!H315*'Raw NSB'!K315)/20*9</f>
        <v>0</v>
      </c>
      <c r="H315" s="1">
        <f>'Raw NSB'!L315*E315</f>
        <v>0</v>
      </c>
    </row>
    <row r="316" spans="1:10">
      <c r="A316" s="3">
        <f>'Raw NSB'!A316</f>
        <v>36308</v>
      </c>
      <c r="B316" s="3" t="str">
        <f>'Raw NSB'!B316</f>
        <v>NSB</v>
      </c>
      <c r="C316" s="2">
        <f>'Raw NSB'!C316</f>
        <v>3</v>
      </c>
      <c r="D316" s="3" t="str">
        <f>'Raw NSB'!D316</f>
        <v>Peridinium cinctum</v>
      </c>
      <c r="E316" s="1">
        <f>('Raw NSB'!H316*'Raw NSB'!K316)/20*9</f>
        <v>0</v>
      </c>
      <c r="H316" s="1">
        <f>'Raw NSB'!L316*E316</f>
        <v>0</v>
      </c>
    </row>
    <row r="317" spans="1:10">
      <c r="A317" s="3">
        <f>'Raw NSB'!A317</f>
        <v>36313</v>
      </c>
      <c r="B317" s="3" t="str">
        <f>'Raw NSB'!B317</f>
        <v>NSB</v>
      </c>
      <c r="C317" s="2">
        <f>'Raw NSB'!C317</f>
        <v>1</v>
      </c>
      <c r="D317" s="3" t="str">
        <f>'Raw NSB'!D317</f>
        <v>Peridinium cinctum</v>
      </c>
      <c r="E317" s="1">
        <f>('Raw NSB'!H317*'Raw NSB'!K317)/20*9</f>
        <v>0</v>
      </c>
      <c r="F317" s="1">
        <f>STDEV(E317:E319)</f>
        <v>0</v>
      </c>
      <c r="G317" s="1">
        <f>F317/SQRT(3)</f>
        <v>0</v>
      </c>
      <c r="H317" s="1">
        <f>'Raw NSB'!L317*E317</f>
        <v>0</v>
      </c>
      <c r="I317" s="1">
        <f>STDEV(H317:H319)</f>
        <v>0</v>
      </c>
      <c r="J317" s="1">
        <f>I317/SQRT(3)</f>
        <v>0</v>
      </c>
    </row>
    <row r="318" spans="1:10">
      <c r="A318" s="3">
        <f>'Raw NSB'!A318</f>
        <v>36313</v>
      </c>
      <c r="B318" s="3" t="str">
        <f>'Raw NSB'!B318</f>
        <v>NSB</v>
      </c>
      <c r="C318" s="2">
        <f>'Raw NSB'!C318</f>
        <v>2</v>
      </c>
      <c r="D318" s="3" t="str">
        <f>'Raw NSB'!D318</f>
        <v>Peridinium cinctum</v>
      </c>
      <c r="E318" s="1">
        <f>('Raw NSB'!H318*'Raw NSB'!K318)/20*9</f>
        <v>0</v>
      </c>
      <c r="H318" s="1">
        <f>'Raw NSB'!L318*E318</f>
        <v>0</v>
      </c>
    </row>
    <row r="319" spans="1:10">
      <c r="A319" s="3">
        <f>'Raw NSB'!A319</f>
        <v>36313</v>
      </c>
      <c r="B319" s="3" t="str">
        <f>'Raw NSB'!B319</f>
        <v>NSB</v>
      </c>
      <c r="C319" s="2">
        <f>'Raw NSB'!C319</f>
        <v>3</v>
      </c>
      <c r="D319" s="3" t="str">
        <f>'Raw NSB'!D319</f>
        <v>Peridinium cinctum</v>
      </c>
      <c r="E319" s="1">
        <f>('Raw NSB'!H319*'Raw NSB'!K319)/20*9</f>
        <v>0</v>
      </c>
      <c r="H319" s="1">
        <f>'Raw NSB'!L319*E319</f>
        <v>0</v>
      </c>
    </row>
    <row r="320" spans="1:10">
      <c r="A320" s="3">
        <f>'Raw NSB'!A320</f>
        <v>36320</v>
      </c>
      <c r="B320" s="3" t="str">
        <f>'Raw NSB'!B320</f>
        <v>NSB</v>
      </c>
      <c r="C320" s="2">
        <f>'Raw NSB'!C320</f>
        <v>1</v>
      </c>
      <c r="D320" s="3" t="str">
        <f>'Raw NSB'!D320</f>
        <v>Peridinium cinctum</v>
      </c>
      <c r="E320" s="1">
        <f>('Raw NSB'!H320*'Raw NSB'!K320)/20*9</f>
        <v>0</v>
      </c>
      <c r="F320" s="1">
        <f>STDEV(E320:E322)</f>
        <v>0</v>
      </c>
      <c r="G320" s="1">
        <f>F320/SQRT(3)</f>
        <v>0</v>
      </c>
      <c r="H320" s="1">
        <f>'Raw NSB'!L320*E320</f>
        <v>0</v>
      </c>
      <c r="I320" s="1">
        <f>STDEV(H320:H322)</f>
        <v>0</v>
      </c>
      <c r="J320" s="1">
        <f>I320/SQRT(3)</f>
        <v>0</v>
      </c>
    </row>
    <row r="321" spans="1:10">
      <c r="A321" s="3">
        <f>'Raw NSB'!A321</f>
        <v>36320</v>
      </c>
      <c r="B321" s="3" t="str">
        <f>'Raw NSB'!B321</f>
        <v>NSB</v>
      </c>
      <c r="C321" s="2">
        <f>'Raw NSB'!C321</f>
        <v>2</v>
      </c>
      <c r="D321" s="3" t="str">
        <f>'Raw NSB'!D321</f>
        <v>Peridinium cinctum</v>
      </c>
      <c r="E321" s="1">
        <f>('Raw NSB'!H321*'Raw NSB'!K321)/20*9</f>
        <v>0</v>
      </c>
      <c r="H321" s="1">
        <f>'Raw NSB'!L321*E321</f>
        <v>0</v>
      </c>
    </row>
    <row r="322" spans="1:10">
      <c r="A322" s="3">
        <f>'Raw NSB'!A322</f>
        <v>36320</v>
      </c>
      <c r="B322" s="3" t="str">
        <f>'Raw NSB'!B322</f>
        <v>NSB</v>
      </c>
      <c r="C322" s="2">
        <f>'Raw NSB'!C322</f>
        <v>3</v>
      </c>
      <c r="D322" s="3" t="str">
        <f>'Raw NSB'!D322</f>
        <v>Peridinium cinctum</v>
      </c>
      <c r="E322" s="1">
        <f>('Raw NSB'!H322*'Raw NSB'!K322)/20*9</f>
        <v>0</v>
      </c>
      <c r="H322" s="1">
        <f>'Raw NSB'!L322*E322</f>
        <v>0</v>
      </c>
    </row>
    <row r="323" spans="1:10">
      <c r="A323" s="3">
        <f>'Raw NSB'!A323</f>
        <v>36327</v>
      </c>
      <c r="B323" s="3" t="str">
        <f>'Raw NSB'!B323</f>
        <v>NSB</v>
      </c>
      <c r="C323" s="2">
        <f>'Raw NSB'!C323</f>
        <v>1</v>
      </c>
      <c r="D323" s="3" t="str">
        <f>'Raw NSB'!D323</f>
        <v>Peridinium cinctum</v>
      </c>
      <c r="E323" s="1">
        <f>('Raw NSB'!H323*'Raw NSB'!K323)/20*9</f>
        <v>0</v>
      </c>
      <c r="F323" s="1">
        <f>STDEV(E323:E325)</f>
        <v>171.73283757045417</v>
      </c>
      <c r="G323" s="1">
        <f>F323/SQRT(3)</f>
        <v>99.149999999999991</v>
      </c>
      <c r="H323" s="1">
        <f>'Raw NSB'!L323*E323</f>
        <v>0</v>
      </c>
      <c r="I323" s="1">
        <f>STDEV(H323:H325)</f>
        <v>14507990.117951969</v>
      </c>
      <c r="J323" s="1">
        <f>I323/SQRT(3)</f>
        <v>8376192</v>
      </c>
    </row>
    <row r="324" spans="1:10">
      <c r="A324" s="3">
        <f>'Raw NSB'!A324</f>
        <v>36327</v>
      </c>
      <c r="B324" s="3" t="str">
        <f>'Raw NSB'!B324</f>
        <v>NSB</v>
      </c>
      <c r="C324" s="2">
        <f>'Raw NSB'!C324</f>
        <v>2</v>
      </c>
      <c r="D324" s="3" t="str">
        <f>'Raw NSB'!D324</f>
        <v>Peridinium cinctum</v>
      </c>
      <c r="E324" s="1">
        <f>('Raw NSB'!H324*'Raw NSB'!K324)/20*9</f>
        <v>297.45</v>
      </c>
      <c r="H324" s="1">
        <f>'Raw NSB'!L324*E324</f>
        <v>25128576</v>
      </c>
    </row>
    <row r="325" spans="1:10">
      <c r="A325" s="3">
        <f>'Raw NSB'!A325</f>
        <v>36327</v>
      </c>
      <c r="B325" s="3" t="str">
        <f>'Raw NSB'!B325</f>
        <v>NSB</v>
      </c>
      <c r="C325" s="2">
        <f>'Raw NSB'!C325</f>
        <v>3</v>
      </c>
      <c r="D325" s="3" t="str">
        <f>'Raw NSB'!D325</f>
        <v>Peridinium cinctum</v>
      </c>
      <c r="E325" s="1">
        <f>('Raw NSB'!H325*'Raw NSB'!K325)/20*9</f>
        <v>0</v>
      </c>
      <c r="H325" s="1">
        <f>'Raw NSB'!L325*E325</f>
        <v>0</v>
      </c>
    </row>
    <row r="326" spans="1:10">
      <c r="A326" s="3">
        <f>'Raw NSB'!A326</f>
        <v>36334</v>
      </c>
      <c r="B326" s="3" t="str">
        <f>'Raw NSB'!B326</f>
        <v>NSB</v>
      </c>
      <c r="C326" s="2">
        <f>'Raw NSB'!C326</f>
        <v>1</v>
      </c>
      <c r="D326" s="3" t="str">
        <f>'Raw NSB'!D326</f>
        <v>Peridinium cinctum</v>
      </c>
      <c r="E326" s="1">
        <f>('Raw NSB'!H326*'Raw NSB'!K326)/20*9</f>
        <v>396.59999999999997</v>
      </c>
      <c r="F326" s="1">
        <f>STDEV(E326:E328)</f>
        <v>99.15000000000002</v>
      </c>
      <c r="G326" s="1">
        <f>F326/SQRT(3)</f>
        <v>57.24427919015141</v>
      </c>
      <c r="H326" s="1">
        <f>'Raw NSB'!L326*E326</f>
        <v>33504767.999999996</v>
      </c>
      <c r="I326" s="1">
        <f>STDEV(H326:H328)</f>
        <v>8376191.9999999925</v>
      </c>
      <c r="J326" s="1">
        <f>I326/SQRT(3)</f>
        <v>4835996.7059839861</v>
      </c>
    </row>
    <row r="327" spans="1:10">
      <c r="A327" s="3">
        <f>'Raw NSB'!A327</f>
        <v>36334</v>
      </c>
      <c r="B327" s="3" t="str">
        <f>'Raw NSB'!B327</f>
        <v>NSB</v>
      </c>
      <c r="C327" s="2">
        <f>'Raw NSB'!C327</f>
        <v>2</v>
      </c>
      <c r="D327" s="3" t="str">
        <f>'Raw NSB'!D327</f>
        <v>Peridinium cinctum</v>
      </c>
      <c r="E327" s="1">
        <f>('Raw NSB'!H327*'Raw NSB'!K327)/20*9</f>
        <v>297.45</v>
      </c>
      <c r="H327" s="1">
        <f>'Raw NSB'!L327*E327</f>
        <v>25128576</v>
      </c>
    </row>
    <row r="328" spans="1:10">
      <c r="A328" s="3">
        <f>'Raw NSB'!A328</f>
        <v>36334</v>
      </c>
      <c r="B328" s="3" t="str">
        <f>'Raw NSB'!B328</f>
        <v>NSB</v>
      </c>
      <c r="C328" s="2">
        <f>'Raw NSB'!C328</f>
        <v>3</v>
      </c>
      <c r="D328" s="3" t="str">
        <f>'Raw NSB'!D328</f>
        <v>Peridinium cinctum</v>
      </c>
      <c r="E328" s="1">
        <f>('Raw NSB'!H328*'Raw NSB'!K328)/20*9</f>
        <v>198.29999999999998</v>
      </c>
      <c r="H328" s="1">
        <f>'Raw NSB'!L328*E328</f>
        <v>16752383.999999998</v>
      </c>
    </row>
    <row r="329" spans="1:10">
      <c r="A329" s="3">
        <f>'Raw NSB'!A329</f>
        <v>36341</v>
      </c>
      <c r="B329" s="3" t="str">
        <f>'Raw NSB'!B329</f>
        <v>NSB</v>
      </c>
      <c r="C329" s="2">
        <f>'Raw NSB'!C329</f>
        <v>1</v>
      </c>
      <c r="D329" s="3" t="str">
        <f>'Raw NSB'!D329</f>
        <v>Peridinium cinctum</v>
      </c>
      <c r="E329" s="1">
        <f>('Raw NSB'!H329*'Raw NSB'!K329)/20*9</f>
        <v>198.29999999999998</v>
      </c>
      <c r="F329" s="1">
        <f>STDEV(E329:E331)</f>
        <v>114.48855838030278</v>
      </c>
      <c r="G329" s="1">
        <f>F329/SQRT(3)</f>
        <v>66.099999999999994</v>
      </c>
      <c r="H329" s="1">
        <f>'Raw NSB'!L329*E329</f>
        <v>16752383.999999998</v>
      </c>
      <c r="I329" s="1">
        <f>STDEV(H329:H331)</f>
        <v>9671993.4119679779</v>
      </c>
      <c r="J329" s="1">
        <f>I329/SQRT(3)</f>
        <v>5584127.9999999991</v>
      </c>
    </row>
    <row r="330" spans="1:10">
      <c r="A330" s="3">
        <f>'Raw NSB'!A330</f>
        <v>36341</v>
      </c>
      <c r="B330" s="3" t="str">
        <f>'Raw NSB'!B330</f>
        <v>NSB</v>
      </c>
      <c r="C330" s="2">
        <f>'Raw NSB'!C330</f>
        <v>2</v>
      </c>
      <c r="D330" s="3" t="str">
        <f>'Raw NSB'!D330</f>
        <v>Peridinium cinctum</v>
      </c>
      <c r="E330" s="1">
        <f>('Raw NSB'!H330*'Raw NSB'!K330)/20*9</f>
        <v>0</v>
      </c>
      <c r="H330" s="1">
        <f>'Raw NSB'!L330*E330</f>
        <v>0</v>
      </c>
    </row>
    <row r="331" spans="1:10">
      <c r="A331" s="3">
        <f>'Raw NSB'!A331</f>
        <v>36341</v>
      </c>
      <c r="B331" s="3" t="str">
        <f>'Raw NSB'!B331</f>
        <v>NSB</v>
      </c>
      <c r="C331" s="2">
        <f>'Raw NSB'!C331</f>
        <v>3</v>
      </c>
      <c r="D331" s="3" t="str">
        <f>'Raw NSB'!D331</f>
        <v>Peridinium cinctum</v>
      </c>
      <c r="E331" s="1">
        <f>('Raw NSB'!H331*'Raw NSB'!K331)/20*9</f>
        <v>0</v>
      </c>
      <c r="H331" s="1">
        <f>'Raw NSB'!L331*E331</f>
        <v>0</v>
      </c>
    </row>
    <row r="332" spans="1:10">
      <c r="A332" s="3">
        <f>'Raw NSB'!A332</f>
        <v>36348</v>
      </c>
      <c r="B332" s="3" t="str">
        <f>'Raw NSB'!B332</f>
        <v>NSB</v>
      </c>
      <c r="C332" s="2">
        <f>'Raw NSB'!C332</f>
        <v>1</v>
      </c>
      <c r="D332" s="3" t="str">
        <f>'Raw NSB'!D332</f>
        <v>Peridinium cinctum</v>
      </c>
      <c r="E332" s="1">
        <f>('Raw NSB'!H332*'Raw NSB'!K332)/20*9</f>
        <v>2875.3499999999995</v>
      </c>
      <c r="F332" s="1">
        <f>STDEV(E332:E334)</f>
        <v>807.52993288174673</v>
      </c>
      <c r="G332" s="1">
        <f>F332/SQRT(3)</f>
        <v>466.22762412795691</v>
      </c>
      <c r="H332" s="1">
        <f>'Raw NSB'!L332*E332</f>
        <v>242909567.99999994</v>
      </c>
      <c r="I332" s="1">
        <f>STDEV(H332:H334)</f>
        <v>68220128.729849994</v>
      </c>
      <c r="J332" s="1">
        <f>I332/SQRT(3)</f>
        <v>39386909.686329819</v>
      </c>
    </row>
    <row r="333" spans="1:10">
      <c r="A333" s="3">
        <f>'Raw NSB'!A333</f>
        <v>36348</v>
      </c>
      <c r="B333" s="3" t="str">
        <f>'Raw NSB'!B333</f>
        <v>NSB</v>
      </c>
      <c r="C333" s="2">
        <f>'Raw NSB'!C333</f>
        <v>2</v>
      </c>
      <c r="D333" s="3" t="str">
        <f>'Raw NSB'!D333</f>
        <v>Peridinium cinctum</v>
      </c>
      <c r="E333" s="1">
        <f>('Raw NSB'!H333*'Raw NSB'!K333)/20*9</f>
        <v>1586.3999999999999</v>
      </c>
      <c r="H333" s="1">
        <f>'Raw NSB'!L333*E333</f>
        <v>134019071.99999999</v>
      </c>
    </row>
    <row r="334" spans="1:10">
      <c r="A334" s="3">
        <f>'Raw NSB'!A334</f>
        <v>36348</v>
      </c>
      <c r="B334" s="3" t="str">
        <f>'Raw NSB'!B334</f>
        <v>NSB</v>
      </c>
      <c r="C334" s="2">
        <f>'Raw NSB'!C334</f>
        <v>3</v>
      </c>
      <c r="D334" s="3" t="str">
        <f>'Raw NSB'!D334</f>
        <v>Peridinium cinctum</v>
      </c>
      <c r="E334" s="1">
        <f>('Raw NSB'!H334*'Raw NSB'!K334)/20*9</f>
        <v>1388.1000000000001</v>
      </c>
      <c r="H334" s="1">
        <f>'Raw NSB'!L334*E334</f>
        <v>117266688.00000001</v>
      </c>
    </row>
    <row r="335" spans="1:10">
      <c r="A335" s="3">
        <f>'Raw NSB'!A335</f>
        <v>36355</v>
      </c>
      <c r="B335" s="3" t="str">
        <f>'Raw NSB'!B335</f>
        <v>NSB</v>
      </c>
      <c r="C335" s="2">
        <f>'Raw NSB'!C335</f>
        <v>1</v>
      </c>
      <c r="D335" s="3" t="str">
        <f>'Raw NSB'!D335</f>
        <v>Peridinium cinctum</v>
      </c>
      <c r="E335" s="1">
        <f>('Raw NSB'!H335*'Raw NSB'!K335)/20*9</f>
        <v>2776.2000000000003</v>
      </c>
      <c r="F335" s="1">
        <f>STDEV(E335:E337)</f>
        <v>619.19155154120131</v>
      </c>
      <c r="G335" s="1">
        <f>F335/SQRT(3)</f>
        <v>357.49040896225461</v>
      </c>
      <c r="H335" s="1">
        <f>'Raw NSB'!L335*E335</f>
        <v>234533376.00000003</v>
      </c>
      <c r="I335" s="1">
        <f>STDEV(H335:H337)</f>
        <v>52309302.274200752</v>
      </c>
      <c r="J335" s="1">
        <f>I335/SQRT(3)</f>
        <v>30200789.749131311</v>
      </c>
    </row>
    <row r="336" spans="1:10">
      <c r="A336" s="3">
        <f>'Raw NSB'!A336</f>
        <v>36355</v>
      </c>
      <c r="B336" s="3" t="str">
        <f>'Raw NSB'!B336</f>
        <v>NSB</v>
      </c>
      <c r="C336" s="2">
        <f>'Raw NSB'!C336</f>
        <v>2</v>
      </c>
      <c r="D336" s="3" t="str">
        <f>'Raw NSB'!D336</f>
        <v>Peridinium cinctum</v>
      </c>
      <c r="E336" s="1">
        <f>('Raw NSB'!H336*'Raw NSB'!K336)/20*9</f>
        <v>1883.85</v>
      </c>
      <c r="H336" s="1">
        <f>'Raw NSB'!L336*E336</f>
        <v>159147648</v>
      </c>
    </row>
    <row r="337" spans="1:10">
      <c r="A337" s="3">
        <f>'Raw NSB'!A337</f>
        <v>36355</v>
      </c>
      <c r="B337" s="3" t="str">
        <f>'Raw NSB'!B337</f>
        <v>NSB</v>
      </c>
      <c r="C337" s="2">
        <f>'Raw NSB'!C337</f>
        <v>3</v>
      </c>
      <c r="D337" s="3" t="str">
        <f>'Raw NSB'!D337</f>
        <v>Peridinium cinctum</v>
      </c>
      <c r="E337" s="1">
        <f>('Raw NSB'!H337*'Raw NSB'!K337)/20*9</f>
        <v>1586.3999999999999</v>
      </c>
      <c r="H337" s="1">
        <f>'Raw NSB'!L337*E337</f>
        <v>134019071.99999999</v>
      </c>
    </row>
    <row r="338" spans="1:10">
      <c r="A338" s="3">
        <f>'Raw NSB'!A338</f>
        <v>36362</v>
      </c>
      <c r="B338" s="3" t="str">
        <f>'Raw NSB'!B338</f>
        <v>NSB</v>
      </c>
      <c r="C338" s="2">
        <f>'Raw NSB'!C338</f>
        <v>1</v>
      </c>
      <c r="D338" s="3" t="str">
        <f>'Raw NSB'!D338</f>
        <v>Peridinium cinctum</v>
      </c>
      <c r="E338" s="1">
        <f>('Raw NSB'!H338*'Raw NSB'!K338)/20*9</f>
        <v>99.149999999999991</v>
      </c>
      <c r="F338" s="1">
        <f>STDEV(E338:E340)</f>
        <v>400.70995433105969</v>
      </c>
      <c r="G338" s="1">
        <f>F338/SQRT(3)</f>
        <v>231.34999999999997</v>
      </c>
      <c r="H338" s="1">
        <f>'Raw NSB'!L338*E338</f>
        <v>4496452.5</v>
      </c>
      <c r="I338" s="1">
        <f>STDEV(H338:H340)</f>
        <v>18172196.42891356</v>
      </c>
      <c r="J338" s="1">
        <f>I338/SQRT(3)</f>
        <v>10491722.5</v>
      </c>
    </row>
    <row r="339" spans="1:10">
      <c r="A339" s="3">
        <f>'Raw NSB'!A339</f>
        <v>36362</v>
      </c>
      <c r="B339" s="3" t="str">
        <f>'Raw NSB'!B339</f>
        <v>NSB</v>
      </c>
      <c r="C339" s="2">
        <f>'Raw NSB'!C339</f>
        <v>2</v>
      </c>
      <c r="D339" s="3" t="str">
        <f>'Raw NSB'!D339</f>
        <v>Peridinium cinctum</v>
      </c>
      <c r="E339" s="1">
        <f>('Raw NSB'!H339*'Raw NSB'!K339)/20*9</f>
        <v>99.149999999999991</v>
      </c>
      <c r="H339" s="1">
        <f>'Raw NSB'!L339*E339</f>
        <v>4496452.5</v>
      </c>
    </row>
    <row r="340" spans="1:10">
      <c r="A340" s="3">
        <f>'Raw NSB'!A340</f>
        <v>36362</v>
      </c>
      <c r="B340" s="3" t="str">
        <f>'Raw NSB'!B340</f>
        <v>NSB</v>
      </c>
      <c r="C340" s="2">
        <f>'Raw NSB'!C340</f>
        <v>3</v>
      </c>
      <c r="D340" s="3" t="str">
        <f>'Raw NSB'!D340</f>
        <v>Peridinium cinctum</v>
      </c>
      <c r="E340" s="1">
        <f>('Raw NSB'!H340*'Raw NSB'!K340)/20*9</f>
        <v>793.19999999999993</v>
      </c>
      <c r="H340" s="1">
        <f>'Raw NSB'!L340*E340</f>
        <v>35971620</v>
      </c>
    </row>
    <row r="341" spans="1:10">
      <c r="A341" s="3">
        <f>'Raw NSB'!A341</f>
        <v>36369</v>
      </c>
      <c r="B341" s="3" t="str">
        <f>'Raw NSB'!B341</f>
        <v>NSB</v>
      </c>
      <c r="C341" s="2">
        <f>'Raw NSB'!C341</f>
        <v>1</v>
      </c>
      <c r="D341" s="3" t="str">
        <f>'Raw NSB'!D341</f>
        <v>Peridinium cinctum</v>
      </c>
      <c r="E341" s="1">
        <f>('Raw NSB'!H341*'Raw NSB'!K341)/20*9</f>
        <v>796.5</v>
      </c>
      <c r="F341" s="1">
        <f>STDEV(E341:E343)</f>
        <v>376.41121463102036</v>
      </c>
      <c r="G341" s="1">
        <f>F341/SQRT(3)</f>
        <v>217.32111609321362</v>
      </c>
      <c r="H341" s="1">
        <f>'Raw NSB'!L341*E341</f>
        <v>36121275</v>
      </c>
      <c r="I341" s="1">
        <f>STDEV(H341:H343)</f>
        <v>17070248.583516769</v>
      </c>
      <c r="J341" s="1">
        <f>I341/SQRT(3)</f>
        <v>9855512.6148272343</v>
      </c>
    </row>
    <row r="342" spans="1:10">
      <c r="A342" s="3">
        <f>'Raw NSB'!A342</f>
        <v>36369</v>
      </c>
      <c r="B342" s="3" t="str">
        <f>'Raw NSB'!B342</f>
        <v>NSB</v>
      </c>
      <c r="C342" s="2">
        <f>'Raw NSB'!C342</f>
        <v>2</v>
      </c>
      <c r="D342" s="3" t="str">
        <f>'Raw NSB'!D342</f>
        <v>Peridinium cinctum</v>
      </c>
      <c r="E342" s="1">
        <f>('Raw NSB'!H342*'Raw NSB'!K342)/20*9</f>
        <v>238.95000000000002</v>
      </c>
      <c r="H342" s="1">
        <f>'Raw NSB'!L342*E342</f>
        <v>10836382.5</v>
      </c>
    </row>
    <row r="343" spans="1:10">
      <c r="A343" s="3">
        <f>'Raw NSB'!A343</f>
        <v>36369</v>
      </c>
      <c r="B343" s="3" t="str">
        <f>'Raw NSB'!B343</f>
        <v>NSB</v>
      </c>
      <c r="C343" s="2">
        <f>'Raw NSB'!C343</f>
        <v>3</v>
      </c>
      <c r="D343" s="3" t="str">
        <f>'Raw NSB'!D343</f>
        <v>Peridinium cinctum</v>
      </c>
      <c r="E343" s="1">
        <f>('Raw NSB'!H343*'Raw NSB'!K343)/20*9</f>
        <v>955.80000000000007</v>
      </c>
      <c r="H343" s="1">
        <f>'Raw NSB'!L343*E343</f>
        <v>43345530</v>
      </c>
    </row>
    <row r="344" spans="1:10">
      <c r="A344" s="3">
        <f>'Raw NSB'!A344</f>
        <v>36376</v>
      </c>
      <c r="B344" s="3" t="str">
        <f>'Raw NSB'!B344</f>
        <v>NSB</v>
      </c>
      <c r="C344" s="2">
        <f>'Raw NSB'!C344</f>
        <v>1</v>
      </c>
      <c r="D344" s="3" t="str">
        <f>'Raw NSB'!D344</f>
        <v>Peridinium cinctum</v>
      </c>
      <c r="E344" s="1">
        <f>('Raw NSB'!H344*'Raw NSB'!K344)/20*9</f>
        <v>477.90000000000003</v>
      </c>
      <c r="F344" s="1">
        <f>STDEV(E344:E346)</f>
        <v>79.649999999999991</v>
      </c>
      <c r="G344" s="1">
        <f>F344/SQRT(3)</f>
        <v>45.985948940953691</v>
      </c>
      <c r="H344" s="1">
        <f>'Raw NSB'!L344*E344</f>
        <v>21673720.800000001</v>
      </c>
      <c r="I344" s="1">
        <f>STDEV(H344:H346)</f>
        <v>3612286.8000000012</v>
      </c>
      <c r="J344" s="1">
        <f>I344/SQRT(3)</f>
        <v>2085554.7563701326</v>
      </c>
    </row>
    <row r="345" spans="1:10">
      <c r="A345" s="3">
        <f>'Raw NSB'!A345</f>
        <v>36376</v>
      </c>
      <c r="B345" s="3" t="str">
        <f>'Raw NSB'!B345</f>
        <v>NSB</v>
      </c>
      <c r="C345" s="2">
        <f>'Raw NSB'!C345</f>
        <v>2</v>
      </c>
      <c r="D345" s="3" t="str">
        <f>'Raw NSB'!D345</f>
        <v>Peridinium cinctum</v>
      </c>
      <c r="E345" s="1">
        <f>('Raw NSB'!H345*'Raw NSB'!K345)/20*9</f>
        <v>398.25</v>
      </c>
      <c r="H345" s="1">
        <f>'Raw NSB'!L345*E345</f>
        <v>18061434</v>
      </c>
    </row>
    <row r="346" spans="1:10">
      <c r="A346" s="3">
        <f>'Raw NSB'!A346</f>
        <v>36376</v>
      </c>
      <c r="B346" s="3" t="str">
        <f>'Raw NSB'!B346</f>
        <v>NSB</v>
      </c>
      <c r="C346" s="2">
        <f>'Raw NSB'!C346</f>
        <v>3</v>
      </c>
      <c r="D346" s="3" t="str">
        <f>'Raw NSB'!D346</f>
        <v>Peridinium cinctum</v>
      </c>
      <c r="E346" s="1">
        <f>('Raw NSB'!H346*'Raw NSB'!K346)/20*9</f>
        <v>318.59999999999997</v>
      </c>
      <c r="H346" s="1">
        <f>'Raw NSB'!L346*E346</f>
        <v>14449147.199999999</v>
      </c>
    </row>
    <row r="347" spans="1:10">
      <c r="A347" s="3">
        <f>'Raw NSB'!A347</f>
        <v>36383</v>
      </c>
      <c r="B347" s="3" t="str">
        <f>'Raw NSB'!B347</f>
        <v>NSB</v>
      </c>
      <c r="C347" s="2">
        <f>'Raw NSB'!C347</f>
        <v>1</v>
      </c>
      <c r="D347" s="3" t="str">
        <f>'Raw NSB'!D347</f>
        <v>Peridinium cinctum</v>
      </c>
      <c r="E347" s="1">
        <f>('Raw NSB'!H347*'Raw NSB'!K347)/20*9</f>
        <v>238.95000000000002</v>
      </c>
      <c r="F347" s="1">
        <f>STDEV(E347:E349)</f>
        <v>45.985948940953733</v>
      </c>
      <c r="G347" s="1">
        <f>F347/SQRT(3)</f>
        <v>26.550000000000026</v>
      </c>
      <c r="H347" s="1">
        <f>'Raw NSB'!L347*E347</f>
        <v>10836860.4</v>
      </c>
      <c r="I347" s="1">
        <f>STDEV(H347:H349)</f>
        <v>2085554.7563701351</v>
      </c>
      <c r="J347" s="1">
        <f>I347/SQRT(3)</f>
        <v>1204095.600000002</v>
      </c>
    </row>
    <row r="348" spans="1:10">
      <c r="A348" s="3">
        <f>'Raw NSB'!A348</f>
        <v>36383</v>
      </c>
      <c r="B348" s="3" t="str">
        <f>'Raw NSB'!B348</f>
        <v>NSB</v>
      </c>
      <c r="C348" s="2">
        <f>'Raw NSB'!C348</f>
        <v>2</v>
      </c>
      <c r="D348" s="3" t="str">
        <f>'Raw NSB'!D348</f>
        <v>Peridinium cinctum</v>
      </c>
      <c r="E348" s="1">
        <f>('Raw NSB'!H348*'Raw NSB'!K348)/20*9</f>
        <v>318.59999999999997</v>
      </c>
      <c r="H348" s="1">
        <f>'Raw NSB'!L348*E348</f>
        <v>14449147.199999999</v>
      </c>
    </row>
    <row r="349" spans="1:10">
      <c r="A349" s="3">
        <f>'Raw NSB'!A349</f>
        <v>36383</v>
      </c>
      <c r="B349" s="3" t="str">
        <f>'Raw NSB'!B349</f>
        <v>NSB</v>
      </c>
      <c r="C349" s="2">
        <f>'Raw NSB'!C349</f>
        <v>3</v>
      </c>
      <c r="D349" s="3" t="str">
        <f>'Raw NSB'!D349</f>
        <v>Peridinium cinctum</v>
      </c>
      <c r="E349" s="1">
        <f>('Raw NSB'!H349*'Raw NSB'!K349)/20*9</f>
        <v>238.95000000000002</v>
      </c>
      <c r="H349" s="1">
        <f>'Raw NSB'!L349*E349</f>
        <v>10836860.4</v>
      </c>
    </row>
    <row r="350" spans="1:10">
      <c r="A350" s="3">
        <f>'Raw NSB'!A350</f>
        <v>36390</v>
      </c>
      <c r="B350" s="3" t="str">
        <f>'Raw NSB'!B350</f>
        <v>NSB</v>
      </c>
      <c r="C350" s="2">
        <f>'Raw NSB'!C350</f>
        <v>1</v>
      </c>
      <c r="D350" s="3" t="str">
        <f>'Raw NSB'!D350</f>
        <v>Peridinium cinctum</v>
      </c>
      <c r="E350" s="1">
        <f>('Raw NSB'!H350*'Raw NSB'!K350)/20*9</f>
        <v>796.5</v>
      </c>
      <c r="F350" s="1">
        <f>STDEV(E350:E352)</f>
        <v>413.87354046858337</v>
      </c>
      <c r="G350" s="1">
        <f>F350/SQRT(3)</f>
        <v>238.9500000000001</v>
      </c>
      <c r="H350" s="1">
        <f>'Raw NSB'!L350*E350</f>
        <v>36122868</v>
      </c>
      <c r="I350" s="1">
        <f>STDEV(H350:H352)</f>
        <v>18769992.807331201</v>
      </c>
      <c r="J350" s="1">
        <f>I350/SQRT(3)</f>
        <v>10836860.400000008</v>
      </c>
    </row>
    <row r="351" spans="1:10">
      <c r="A351" s="3">
        <f>'Raw NSB'!A351</f>
        <v>36390</v>
      </c>
      <c r="B351" s="3" t="str">
        <f>'Raw NSB'!B351</f>
        <v>NSB</v>
      </c>
      <c r="C351" s="2">
        <f>'Raw NSB'!C351</f>
        <v>2</v>
      </c>
      <c r="D351" s="3" t="str">
        <f>'Raw NSB'!D351</f>
        <v>Peridinium cinctum</v>
      </c>
      <c r="E351" s="1">
        <f>('Raw NSB'!H351*'Raw NSB'!K351)/20*9</f>
        <v>796.5</v>
      </c>
      <c r="H351" s="1">
        <f>'Raw NSB'!L351*E351</f>
        <v>36122868</v>
      </c>
    </row>
    <row r="352" spans="1:10">
      <c r="A352" s="3">
        <f>'Raw NSB'!A352</f>
        <v>36390</v>
      </c>
      <c r="B352" s="3" t="str">
        <f>'Raw NSB'!B352</f>
        <v>NSB</v>
      </c>
      <c r="C352" s="2">
        <f>'Raw NSB'!C352</f>
        <v>3</v>
      </c>
      <c r="D352" s="3" t="str">
        <f>'Raw NSB'!D352</f>
        <v>Peridinium cinctum</v>
      </c>
      <c r="E352" s="1">
        <f>('Raw NSB'!H352*'Raw NSB'!K352)/20*9</f>
        <v>1513.3500000000001</v>
      </c>
      <c r="H352" s="1">
        <f>'Raw NSB'!L352*E352</f>
        <v>68633449.200000003</v>
      </c>
    </row>
    <row r="353" spans="1:10">
      <c r="A353" s="3">
        <f>'Raw NSB'!A353</f>
        <v>36308</v>
      </c>
      <c r="B353" s="3" t="str">
        <f>'Raw NSB'!B353</f>
        <v>NSB</v>
      </c>
      <c r="C353" s="2">
        <f>'Raw NSB'!C353</f>
        <v>1</v>
      </c>
      <c r="D353" s="3" t="str">
        <f>'Raw NSB'!D353</f>
        <v>Peridinium inconspicuum</v>
      </c>
      <c r="E353" s="1">
        <f>('Raw NSB'!H353*'Raw NSB'!K353)/20*9</f>
        <v>1586.3999999999999</v>
      </c>
      <c r="F353" s="1">
        <f>STDEV(E353:E355)</f>
        <v>151.45412671829064</v>
      </c>
      <c r="G353" s="1">
        <f>F353/SQRT(3)</f>
        <v>87.442080830684802</v>
      </c>
      <c r="H353" s="1">
        <f>'Raw NSB'!L353*E353</f>
        <v>2644528.7999999998</v>
      </c>
      <c r="I353" s="1">
        <f>STDEV(H353:H355)</f>
        <v>252474.02923939136</v>
      </c>
      <c r="J353" s="1">
        <f>I353/SQRT(3)</f>
        <v>145765.94874475207</v>
      </c>
    </row>
    <row r="354" spans="1:10">
      <c r="A354" s="3">
        <f>'Raw NSB'!A354</f>
        <v>36308</v>
      </c>
      <c r="B354" s="3" t="str">
        <f>'Raw NSB'!B354</f>
        <v>NSB</v>
      </c>
      <c r="C354" s="2">
        <f>'Raw NSB'!C354</f>
        <v>2</v>
      </c>
      <c r="D354" s="3" t="str">
        <f>'Raw NSB'!D354</f>
        <v>Peridinium inconspicuum</v>
      </c>
      <c r="E354" s="1">
        <f>('Raw NSB'!H354*'Raw NSB'!K354)/20*9</f>
        <v>1388.1000000000001</v>
      </c>
      <c r="H354" s="1">
        <f>'Raw NSB'!L354*E354</f>
        <v>2313962.7000000002</v>
      </c>
    </row>
    <row r="355" spans="1:10">
      <c r="A355" s="3">
        <f>'Raw NSB'!A355</f>
        <v>36308</v>
      </c>
      <c r="B355" s="3" t="str">
        <f>'Raw NSB'!B355</f>
        <v>NSB</v>
      </c>
      <c r="C355" s="2">
        <f>'Raw NSB'!C355</f>
        <v>3</v>
      </c>
      <c r="D355" s="3" t="str">
        <f>'Raw NSB'!D355</f>
        <v>Peridinium inconspicuum</v>
      </c>
      <c r="E355" s="1">
        <f>('Raw NSB'!H355*'Raw NSB'!K355)/20*9</f>
        <v>1685.5500000000002</v>
      </c>
      <c r="H355" s="1">
        <f>'Raw NSB'!L355*E355</f>
        <v>2809811.85</v>
      </c>
    </row>
    <row r="356" spans="1:10">
      <c r="A356" s="3">
        <f>'Raw NSB'!A356</f>
        <v>36313</v>
      </c>
      <c r="B356" s="3" t="str">
        <f>'Raw NSB'!B356</f>
        <v>NSB</v>
      </c>
      <c r="C356" s="2">
        <f>'Raw NSB'!C356</f>
        <v>1</v>
      </c>
      <c r="D356" s="3" t="str">
        <f>'Raw NSB'!D356</f>
        <v>Peridinium inconspicuum</v>
      </c>
      <c r="E356" s="1">
        <f>('Raw NSB'!H356*'Raw NSB'!K356)/20*9</f>
        <v>594.9</v>
      </c>
      <c r="F356" s="1">
        <f>STDEV(E356:E358)</f>
        <v>151.45412671829101</v>
      </c>
      <c r="G356" s="1">
        <f>F356/SQRT(3)</f>
        <v>87.442080830685015</v>
      </c>
      <c r="H356" s="1">
        <f>'Raw NSB'!L356*E356</f>
        <v>991698.29999999993</v>
      </c>
      <c r="I356" s="1">
        <f>STDEV(H356:H358)</f>
        <v>252474.02923939136</v>
      </c>
      <c r="J356" s="1">
        <f>I356/SQRT(3)</f>
        <v>145765.94874475207</v>
      </c>
    </row>
    <row r="357" spans="1:10">
      <c r="A357" s="3">
        <f>'Raw NSB'!A357</f>
        <v>36313</v>
      </c>
      <c r="B357" s="3" t="str">
        <f>'Raw NSB'!B357</f>
        <v>NSB</v>
      </c>
      <c r="C357" s="2">
        <f>'Raw NSB'!C357</f>
        <v>2</v>
      </c>
      <c r="D357" s="3" t="str">
        <f>'Raw NSB'!D357</f>
        <v>Peridinium inconspicuum</v>
      </c>
      <c r="E357" s="1">
        <f>('Raw NSB'!H357*'Raw NSB'!K357)/20*9</f>
        <v>793.19999999999993</v>
      </c>
      <c r="H357" s="1">
        <f>'Raw NSB'!L357*E357</f>
        <v>1322264.3999999999</v>
      </c>
    </row>
    <row r="358" spans="1:10">
      <c r="A358" s="3">
        <f>'Raw NSB'!A358</f>
        <v>36313</v>
      </c>
      <c r="B358" s="3" t="str">
        <f>'Raw NSB'!B358</f>
        <v>NSB</v>
      </c>
      <c r="C358" s="2">
        <f>'Raw NSB'!C358</f>
        <v>3</v>
      </c>
      <c r="D358" s="3" t="str">
        <f>'Raw NSB'!D358</f>
        <v>Peridinium inconspicuum</v>
      </c>
      <c r="E358" s="1">
        <f>('Raw NSB'!H358*'Raw NSB'!K358)/20*9</f>
        <v>892.35</v>
      </c>
      <c r="H358" s="1">
        <f>'Raw NSB'!L358*E358</f>
        <v>1487547.45</v>
      </c>
    </row>
    <row r="359" spans="1:10">
      <c r="A359" s="3">
        <f>'Raw NSB'!A359</f>
        <v>36320</v>
      </c>
      <c r="B359" s="3" t="str">
        <f>'Raw NSB'!B359</f>
        <v>NSB</v>
      </c>
      <c r="C359" s="2">
        <f>'Raw NSB'!C359</f>
        <v>1</v>
      </c>
      <c r="D359" s="3" t="str">
        <f>'Raw NSB'!D359</f>
        <v>Peridinium inconspicuum</v>
      </c>
      <c r="E359" s="1">
        <f>('Raw NSB'!H359*'Raw NSB'!K359)/20*9</f>
        <v>99.149999999999991</v>
      </c>
      <c r="F359" s="1">
        <f>STDEV(E359:E361)</f>
        <v>249.52202808569831</v>
      </c>
      <c r="G359" s="1">
        <f>F359/SQRT(3)</f>
        <v>144.06161008401929</v>
      </c>
      <c r="H359" s="1">
        <f>'Raw NSB'!L359*E359</f>
        <v>165283.04999999999</v>
      </c>
      <c r="I359" s="1">
        <f>STDEV(H359:H361)</f>
        <v>415953.22081885888</v>
      </c>
      <c r="J359" s="1">
        <f>I359/SQRT(3)</f>
        <v>240150.70401006003</v>
      </c>
    </row>
    <row r="360" spans="1:10">
      <c r="A360" s="3">
        <f>'Raw NSB'!A360</f>
        <v>36320</v>
      </c>
      <c r="B360" s="3" t="str">
        <f>'Raw NSB'!B360</f>
        <v>NSB</v>
      </c>
      <c r="C360" s="2">
        <f>'Raw NSB'!C360</f>
        <v>2</v>
      </c>
      <c r="D360" s="3" t="str">
        <f>'Raw NSB'!D360</f>
        <v>Peridinium inconspicuum</v>
      </c>
      <c r="E360" s="1">
        <f>('Raw NSB'!H360*'Raw NSB'!K360)/20*9</f>
        <v>396.59999999999997</v>
      </c>
      <c r="H360" s="1">
        <f>'Raw NSB'!L360*E360</f>
        <v>661132.19999999995</v>
      </c>
    </row>
    <row r="361" spans="1:10">
      <c r="A361" s="3">
        <f>'Raw NSB'!A361</f>
        <v>36320</v>
      </c>
      <c r="B361" s="3" t="str">
        <f>'Raw NSB'!B361</f>
        <v>NSB</v>
      </c>
      <c r="C361" s="2">
        <f>'Raw NSB'!C361</f>
        <v>3</v>
      </c>
      <c r="D361" s="3" t="str">
        <f>'Raw NSB'!D361</f>
        <v>Peridinium inconspicuum</v>
      </c>
      <c r="E361" s="1">
        <f>('Raw NSB'!H361*'Raw NSB'!K361)/20*9</f>
        <v>594.9</v>
      </c>
      <c r="H361" s="1">
        <f>'Raw NSB'!L361*E361</f>
        <v>991698.29999999993</v>
      </c>
    </row>
    <row r="362" spans="1:10">
      <c r="A362" s="3">
        <f>'Raw NSB'!A362</f>
        <v>36327</v>
      </c>
      <c r="B362" s="3" t="str">
        <f>'Raw NSB'!B362</f>
        <v>NSB</v>
      </c>
      <c r="C362" s="2">
        <f>'Raw NSB'!C362</f>
        <v>1</v>
      </c>
      <c r="D362" s="3" t="str">
        <f>'Raw NSB'!D362</f>
        <v>Peridinium inconspicuum</v>
      </c>
      <c r="E362" s="1">
        <f>('Raw NSB'!H362*'Raw NSB'!K362)/20*9</f>
        <v>297.45</v>
      </c>
      <c r="F362" s="1">
        <f>STDEV(E362:E364)</f>
        <v>206.39718384706703</v>
      </c>
      <c r="G362" s="1">
        <f>F362/SQRT(3)</f>
        <v>119.16346965408484</v>
      </c>
      <c r="H362" s="1">
        <f>'Raw NSB'!L362*E362</f>
        <v>495849.14999999997</v>
      </c>
      <c r="I362" s="1">
        <f>STDEV(H362:H364)</f>
        <v>344064.10547306086</v>
      </c>
      <c r="J362" s="1">
        <f>I362/SQRT(3)</f>
        <v>198645.50391335948</v>
      </c>
    </row>
    <row r="363" spans="1:10">
      <c r="A363" s="3">
        <f>'Raw NSB'!A363</f>
        <v>36327</v>
      </c>
      <c r="B363" s="3" t="str">
        <f>'Raw NSB'!B363</f>
        <v>NSB</v>
      </c>
      <c r="C363" s="2">
        <f>'Raw NSB'!C363</f>
        <v>2</v>
      </c>
      <c r="D363" s="3" t="str">
        <f>'Raw NSB'!D363</f>
        <v>Peridinium inconspicuum</v>
      </c>
      <c r="E363" s="1">
        <f>('Raw NSB'!H363*'Raw NSB'!K363)/20*9</f>
        <v>0</v>
      </c>
      <c r="H363" s="1">
        <f>'Raw NSB'!L363*E363</f>
        <v>0</v>
      </c>
    </row>
    <row r="364" spans="1:10">
      <c r="A364" s="3">
        <f>'Raw NSB'!A364</f>
        <v>36327</v>
      </c>
      <c r="B364" s="3" t="str">
        <f>'Raw NSB'!B364</f>
        <v>NSB</v>
      </c>
      <c r="C364" s="2">
        <f>'Raw NSB'!C364</f>
        <v>3</v>
      </c>
      <c r="D364" s="3" t="str">
        <f>'Raw NSB'!D364</f>
        <v>Peridinium inconspicuum</v>
      </c>
      <c r="E364" s="1">
        <f>('Raw NSB'!H364*'Raw NSB'!K364)/20*9</f>
        <v>396.59999999999997</v>
      </c>
      <c r="H364" s="1">
        <f>'Raw NSB'!L364*E364</f>
        <v>661132.19999999995</v>
      </c>
    </row>
    <row r="365" spans="1:10">
      <c r="A365" s="3">
        <f>'Raw NSB'!A365</f>
        <v>36334</v>
      </c>
      <c r="B365" s="3" t="str">
        <f>'Raw NSB'!B365</f>
        <v>NSB</v>
      </c>
      <c r="C365" s="2">
        <f>'Raw NSB'!C365</f>
        <v>1</v>
      </c>
      <c r="D365" s="3" t="str">
        <f>'Raw NSB'!D365</f>
        <v>Peridinium inconspicuum</v>
      </c>
      <c r="E365" s="1">
        <f>('Raw NSB'!H365*'Raw NSB'!K365)/20*9</f>
        <v>297.45</v>
      </c>
      <c r="F365" s="1">
        <f>STDEV(E365:E367)</f>
        <v>151.45412671829052</v>
      </c>
      <c r="G365" s="1">
        <f>F365/SQRT(3)</f>
        <v>87.442080830684731</v>
      </c>
      <c r="H365" s="1">
        <f>'Raw NSB'!L365*E365</f>
        <v>495849.14999999997</v>
      </c>
      <c r="I365" s="1">
        <f>STDEV(H365:H367)</f>
        <v>252474.02923939025</v>
      </c>
      <c r="J365" s="1">
        <f>I365/SQRT(3)</f>
        <v>145765.94874475143</v>
      </c>
    </row>
    <row r="366" spans="1:10">
      <c r="A366" s="3">
        <f>'Raw NSB'!A366</f>
        <v>36334</v>
      </c>
      <c r="B366" s="3" t="str">
        <f>'Raw NSB'!B366</f>
        <v>NSB</v>
      </c>
      <c r="C366" s="2">
        <f>'Raw NSB'!C366</f>
        <v>2</v>
      </c>
      <c r="D366" s="3" t="str">
        <f>'Raw NSB'!D366</f>
        <v>Peridinium inconspicuum</v>
      </c>
      <c r="E366" s="1">
        <f>('Raw NSB'!H366*'Raw NSB'!K366)/20*9</f>
        <v>0</v>
      </c>
      <c r="H366" s="1">
        <f>'Raw NSB'!L366*E366</f>
        <v>0</v>
      </c>
    </row>
    <row r="367" spans="1:10">
      <c r="A367" s="3">
        <f>'Raw NSB'!A367</f>
        <v>36334</v>
      </c>
      <c r="B367" s="3" t="str">
        <f>'Raw NSB'!B367</f>
        <v>NSB</v>
      </c>
      <c r="C367" s="2">
        <f>'Raw NSB'!C367</f>
        <v>3</v>
      </c>
      <c r="D367" s="3" t="str">
        <f>'Raw NSB'!D367</f>
        <v>Peridinium inconspicuum</v>
      </c>
      <c r="E367" s="1">
        <f>('Raw NSB'!H367*'Raw NSB'!K367)/20*9</f>
        <v>99.149999999999991</v>
      </c>
      <c r="H367" s="1">
        <f>'Raw NSB'!L367*E367</f>
        <v>165283.04999999999</v>
      </c>
    </row>
    <row r="368" spans="1:10">
      <c r="A368" s="3">
        <f>'Raw NSB'!A368</f>
        <v>36341</v>
      </c>
      <c r="B368" s="3" t="str">
        <f>'Raw NSB'!B368</f>
        <v>NSB</v>
      </c>
      <c r="C368" s="2">
        <f>'Raw NSB'!C368</f>
        <v>1</v>
      </c>
      <c r="D368" s="3" t="str">
        <f>'Raw NSB'!D368</f>
        <v>Peridinium inconspicuum</v>
      </c>
      <c r="E368" s="1">
        <f>('Raw NSB'!H368*'Raw NSB'!K368)/20*9</f>
        <v>99.149999999999991</v>
      </c>
      <c r="F368" s="1">
        <f>STDEV(E368:E370)</f>
        <v>99.149999999999977</v>
      </c>
      <c r="G368" s="1">
        <f>F368/SQRT(3)</f>
        <v>57.244279190151381</v>
      </c>
      <c r="H368" s="1">
        <f>'Raw NSB'!L368*E368</f>
        <v>165283.04999999999</v>
      </c>
      <c r="I368" s="1">
        <f>STDEV(H368:H370)</f>
        <v>165283.04999999999</v>
      </c>
      <c r="J368" s="1">
        <f>I368/SQRT(3)</f>
        <v>95426.213409982374</v>
      </c>
    </row>
    <row r="369" spans="1:10">
      <c r="A369" s="3">
        <f>'Raw NSB'!A369</f>
        <v>36341</v>
      </c>
      <c r="B369" s="3" t="str">
        <f>'Raw NSB'!B369</f>
        <v>NSB</v>
      </c>
      <c r="C369" s="2">
        <f>'Raw NSB'!C369</f>
        <v>2</v>
      </c>
      <c r="D369" s="3" t="str">
        <f>'Raw NSB'!D369</f>
        <v>Peridinium inconspicuum</v>
      </c>
      <c r="E369" s="1">
        <f>('Raw NSB'!H369*'Raw NSB'!K369)/20*9</f>
        <v>198.29999999999998</v>
      </c>
      <c r="H369" s="1">
        <f>'Raw NSB'!L369*E369</f>
        <v>330566.09999999998</v>
      </c>
    </row>
    <row r="370" spans="1:10">
      <c r="A370" s="3">
        <f>'Raw NSB'!A370</f>
        <v>36341</v>
      </c>
      <c r="B370" s="3" t="str">
        <f>'Raw NSB'!B370</f>
        <v>NSB</v>
      </c>
      <c r="C370" s="2">
        <f>'Raw NSB'!C370</f>
        <v>3</v>
      </c>
      <c r="D370" s="3" t="str">
        <f>'Raw NSB'!D370</f>
        <v>Peridinium inconspicuum</v>
      </c>
      <c r="E370" s="1">
        <f>('Raw NSB'!H370*'Raw NSB'!K370)/20*9</f>
        <v>0</v>
      </c>
      <c r="H370" s="1">
        <f>'Raw NSB'!L370*E370</f>
        <v>0</v>
      </c>
    </row>
    <row r="371" spans="1:10">
      <c r="A371" s="3">
        <f>'Raw NSB'!A371</f>
        <v>36348</v>
      </c>
      <c r="B371" s="3" t="str">
        <f>'Raw NSB'!B371</f>
        <v>NSB</v>
      </c>
      <c r="C371" s="2">
        <f>'Raw NSB'!C371</f>
        <v>1</v>
      </c>
      <c r="D371" s="3" t="str">
        <f>'Raw NSB'!D371</f>
        <v>Peridinium inconspicuum</v>
      </c>
      <c r="E371" s="1">
        <f>('Raw NSB'!H371*'Raw NSB'!K371)/20*9</f>
        <v>396.59999999999997</v>
      </c>
      <c r="F371" s="1">
        <f>STDEV(E371:E373)</f>
        <v>357.49040896225455</v>
      </c>
      <c r="G371" s="1">
        <f>F371/SQRT(3)</f>
        <v>206.39718384706708</v>
      </c>
      <c r="H371" s="1">
        <f>'Raw NSB'!L371*E371</f>
        <v>661132.19999999995</v>
      </c>
      <c r="I371" s="1">
        <f>STDEV(H371:H373)</f>
        <v>595936.51174007822</v>
      </c>
      <c r="J371" s="1">
        <f>I371/SQRT(3)</f>
        <v>344064.10547306074</v>
      </c>
    </row>
    <row r="372" spans="1:10">
      <c r="A372" s="3">
        <f>'Raw NSB'!A372</f>
        <v>36348</v>
      </c>
      <c r="B372" s="3" t="str">
        <f>'Raw NSB'!B372</f>
        <v>NSB</v>
      </c>
      <c r="C372" s="2">
        <f>'Raw NSB'!C372</f>
        <v>2</v>
      </c>
      <c r="D372" s="3" t="str">
        <f>'Raw NSB'!D372</f>
        <v>Peridinium inconspicuum</v>
      </c>
      <c r="E372" s="1">
        <f>('Raw NSB'!H372*'Raw NSB'!K372)/20*9</f>
        <v>892.35</v>
      </c>
      <c r="H372" s="1">
        <f>'Raw NSB'!L372*E372</f>
        <v>1487547.45</v>
      </c>
    </row>
    <row r="373" spans="1:10">
      <c r="A373" s="3">
        <f>'Raw NSB'!A373</f>
        <v>36348</v>
      </c>
      <c r="B373" s="3" t="str">
        <f>'Raw NSB'!B373</f>
        <v>NSB</v>
      </c>
      <c r="C373" s="2">
        <f>'Raw NSB'!C373</f>
        <v>3</v>
      </c>
      <c r="D373" s="3" t="str">
        <f>'Raw NSB'!D373</f>
        <v>Peridinium inconspicuum</v>
      </c>
      <c r="E373" s="1">
        <f>('Raw NSB'!H373*'Raw NSB'!K373)/20*9</f>
        <v>198.29999999999998</v>
      </c>
      <c r="H373" s="1">
        <f>'Raw NSB'!L373*E373</f>
        <v>330566.09999999998</v>
      </c>
    </row>
    <row r="374" spans="1:10">
      <c r="A374" s="3">
        <f>'Raw NSB'!A374</f>
        <v>36355</v>
      </c>
      <c r="B374" s="3" t="str">
        <f>'Raw NSB'!B374</f>
        <v>NSB</v>
      </c>
      <c r="C374" s="2">
        <f>'Raw NSB'!C374</f>
        <v>1</v>
      </c>
      <c r="D374" s="3" t="str">
        <f>'Raw NSB'!D374</f>
        <v>Peridinium inconspicuum</v>
      </c>
      <c r="E374" s="1">
        <f>('Raw NSB'!H374*'Raw NSB'!K374)/20*9</f>
        <v>793.19999999999993</v>
      </c>
      <c r="F374" s="1">
        <f>STDEV(E374:E376)</f>
        <v>375.37584165739804</v>
      </c>
      <c r="G374" s="1">
        <f>F374/SQRT(3)</f>
        <v>216.72334322818111</v>
      </c>
      <c r="H374" s="1">
        <f>'Raw NSB'!L374*E374</f>
        <v>1322264.3999999999</v>
      </c>
      <c r="I374" s="1">
        <f>STDEV(H374:H376)</f>
        <v>625751.5280428828</v>
      </c>
      <c r="J374" s="1">
        <f>I374/SQRT(3)</f>
        <v>361277.81316137809</v>
      </c>
    </row>
    <row r="375" spans="1:10">
      <c r="A375" s="3">
        <f>'Raw NSB'!A375</f>
        <v>36355</v>
      </c>
      <c r="B375" s="3" t="str">
        <f>'Raw NSB'!B375</f>
        <v>NSB</v>
      </c>
      <c r="C375" s="2">
        <f>'Raw NSB'!C375</f>
        <v>2</v>
      </c>
      <c r="D375" s="3" t="str">
        <f>'Raw NSB'!D375</f>
        <v>Peridinium inconspicuum</v>
      </c>
      <c r="E375" s="1">
        <f>('Raw NSB'!H375*'Raw NSB'!K375)/20*9</f>
        <v>892.35</v>
      </c>
      <c r="H375" s="1">
        <f>'Raw NSB'!L375*E375</f>
        <v>1487547.45</v>
      </c>
    </row>
    <row r="376" spans="1:10">
      <c r="A376" s="3">
        <f>'Raw NSB'!A376</f>
        <v>36355</v>
      </c>
      <c r="B376" s="3" t="str">
        <f>'Raw NSB'!B376</f>
        <v>NSB</v>
      </c>
      <c r="C376" s="2">
        <f>'Raw NSB'!C376</f>
        <v>3</v>
      </c>
      <c r="D376" s="3" t="str">
        <f>'Raw NSB'!D376</f>
        <v>Peridinium inconspicuum</v>
      </c>
      <c r="E376" s="1">
        <f>('Raw NSB'!H376*'Raw NSB'!K376)/20*9</f>
        <v>198.29999999999998</v>
      </c>
      <c r="H376" s="1">
        <f>'Raw NSB'!L376*E376</f>
        <v>330566.09999999998</v>
      </c>
    </row>
    <row r="377" spans="1:10">
      <c r="A377" s="3">
        <f>'Raw NSB'!A377</f>
        <v>36362</v>
      </c>
      <c r="B377" s="3" t="str">
        <f>'Raw NSB'!B377</f>
        <v>NSB</v>
      </c>
      <c r="C377" s="2">
        <f>'Raw NSB'!C377</f>
        <v>1</v>
      </c>
      <c r="D377" s="3" t="str">
        <f>'Raw NSB'!D377</f>
        <v>Peridinium inconspicuum</v>
      </c>
      <c r="E377" s="1">
        <f>('Raw NSB'!H377*'Raw NSB'!K377)/20*9</f>
        <v>198.29999999999998</v>
      </c>
      <c r="F377" s="1">
        <f>STDEV(E377:E379)</f>
        <v>99.149999999999977</v>
      </c>
      <c r="G377" s="1">
        <f>F377/SQRT(3)</f>
        <v>57.244279190151381</v>
      </c>
      <c r="H377" s="1">
        <f>'Raw NSB'!L377*E377</f>
        <v>330566.09999999998</v>
      </c>
      <c r="I377" s="1">
        <f>STDEV(H377:H379)</f>
        <v>165283.04999999999</v>
      </c>
      <c r="J377" s="1">
        <f>I377/SQRT(3)</f>
        <v>95426.213409982374</v>
      </c>
    </row>
    <row r="378" spans="1:10">
      <c r="A378" s="3">
        <f>'Raw NSB'!A378</f>
        <v>36362</v>
      </c>
      <c r="B378" s="3" t="str">
        <f>'Raw NSB'!B378</f>
        <v>NSB</v>
      </c>
      <c r="C378" s="2">
        <f>'Raw NSB'!C378</f>
        <v>2</v>
      </c>
      <c r="D378" s="3" t="str">
        <f>'Raw NSB'!D378</f>
        <v>Peridinium inconspicuum</v>
      </c>
      <c r="E378" s="1">
        <f>('Raw NSB'!H378*'Raw NSB'!K378)/20*9</f>
        <v>0</v>
      </c>
      <c r="H378" s="1">
        <f>'Raw NSB'!L378*E378</f>
        <v>0</v>
      </c>
    </row>
    <row r="379" spans="1:10">
      <c r="A379" s="3">
        <f>'Raw NSB'!A379</f>
        <v>36362</v>
      </c>
      <c r="B379" s="3" t="str">
        <f>'Raw NSB'!B379</f>
        <v>NSB</v>
      </c>
      <c r="C379" s="2">
        <f>'Raw NSB'!C379</f>
        <v>3</v>
      </c>
      <c r="D379" s="3" t="str">
        <f>'Raw NSB'!D379</f>
        <v>Peridinium inconspicuum</v>
      </c>
      <c r="E379" s="1">
        <f>('Raw NSB'!H379*'Raw NSB'!K379)/20*9</f>
        <v>99.149999999999991</v>
      </c>
      <c r="H379" s="1">
        <f>'Raw NSB'!L379*E379</f>
        <v>165283.04999999999</v>
      </c>
    </row>
    <row r="380" spans="1:10">
      <c r="A380" s="3">
        <f>'Raw NSB'!A380</f>
        <v>36369</v>
      </c>
      <c r="B380" s="3" t="str">
        <f>'Raw NSB'!B380</f>
        <v>NSB</v>
      </c>
      <c r="C380" s="2">
        <f>'Raw NSB'!C380</f>
        <v>1</v>
      </c>
      <c r="D380" s="3" t="str">
        <f>'Raw NSB'!D380</f>
        <v>Peridinium inconspicuum</v>
      </c>
      <c r="E380" s="1">
        <f>('Raw NSB'!H380*'Raw NSB'!K380)/20*9</f>
        <v>0</v>
      </c>
      <c r="F380" s="1">
        <f>STDEV(E380:E382)</f>
        <v>0</v>
      </c>
      <c r="G380" s="1">
        <f>F380/SQRT(3)</f>
        <v>0</v>
      </c>
      <c r="H380" s="1">
        <f>'Raw NSB'!L380*E380</f>
        <v>0</v>
      </c>
      <c r="I380" s="1">
        <f>STDEV(H380:H382)</f>
        <v>0</v>
      </c>
      <c r="J380" s="1">
        <f>I380/SQRT(3)</f>
        <v>0</v>
      </c>
    </row>
    <row r="381" spans="1:10">
      <c r="A381" s="3">
        <f>'Raw NSB'!A381</f>
        <v>36369</v>
      </c>
      <c r="B381" s="3" t="str">
        <f>'Raw NSB'!B381</f>
        <v>NSB</v>
      </c>
      <c r="C381" s="2">
        <f>'Raw NSB'!C381</f>
        <v>2</v>
      </c>
      <c r="D381" s="3" t="str">
        <f>'Raw NSB'!D381</f>
        <v>Peridinium inconspicuum</v>
      </c>
      <c r="E381" s="1">
        <f>('Raw NSB'!H381*'Raw NSB'!K381)/20*9</f>
        <v>0</v>
      </c>
      <c r="H381" s="1">
        <f>'Raw NSB'!L381*E381</f>
        <v>0</v>
      </c>
    </row>
    <row r="382" spans="1:10">
      <c r="A382" s="3">
        <f>'Raw NSB'!A382</f>
        <v>36369</v>
      </c>
      <c r="B382" s="3" t="str">
        <f>'Raw NSB'!B382</f>
        <v>NSB</v>
      </c>
      <c r="C382" s="2">
        <f>'Raw NSB'!C382</f>
        <v>3</v>
      </c>
      <c r="D382" s="3" t="str">
        <f>'Raw NSB'!D382</f>
        <v>Peridinium inconspicuum</v>
      </c>
      <c r="E382" s="1">
        <f>('Raw NSB'!H382*'Raw NSB'!K382)/20*9</f>
        <v>0</v>
      </c>
      <c r="H382" s="1">
        <f>'Raw NSB'!L382*E382</f>
        <v>0</v>
      </c>
    </row>
    <row r="383" spans="1:10">
      <c r="A383" s="3">
        <f>'Raw NSB'!A383</f>
        <v>36376</v>
      </c>
      <c r="B383" s="3" t="str">
        <f>'Raw NSB'!B383</f>
        <v>NSB</v>
      </c>
      <c r="C383" s="2">
        <f>'Raw NSB'!C383</f>
        <v>1</v>
      </c>
      <c r="D383" s="3" t="str">
        <f>'Raw NSB'!D383</f>
        <v>Peridinium inconspicuum</v>
      </c>
      <c r="E383" s="1">
        <f>('Raw NSB'!H383*'Raw NSB'!K383)/20*9</f>
        <v>0</v>
      </c>
      <c r="F383" s="1">
        <f>STDEV(E383:E385)</f>
        <v>91.971897881907367</v>
      </c>
      <c r="G383" s="1">
        <f>F383/SQRT(3)</f>
        <v>53.099999999999994</v>
      </c>
      <c r="H383" s="1">
        <f>'Raw NSB'!L383*E383</f>
        <v>0</v>
      </c>
      <c r="I383" s="1">
        <f>STDEV(H383:H385)</f>
        <v>153317.15376913961</v>
      </c>
      <c r="J383" s="1">
        <f>I383/SQRT(3)</f>
        <v>88517.7</v>
      </c>
    </row>
    <row r="384" spans="1:10">
      <c r="A384" s="3">
        <f>'Raw NSB'!A384</f>
        <v>36376</v>
      </c>
      <c r="B384" s="3" t="str">
        <f>'Raw NSB'!B384</f>
        <v>NSB</v>
      </c>
      <c r="C384" s="2">
        <f>'Raw NSB'!C384</f>
        <v>2</v>
      </c>
      <c r="D384" s="3" t="str">
        <f>'Raw NSB'!D384</f>
        <v>Peridinium inconspicuum</v>
      </c>
      <c r="E384" s="1">
        <f>('Raw NSB'!H384*'Raw NSB'!K384)/20*9</f>
        <v>0</v>
      </c>
      <c r="H384" s="1">
        <f>'Raw NSB'!L384*E384</f>
        <v>0</v>
      </c>
    </row>
    <row r="385" spans="1:10">
      <c r="A385" s="3">
        <f>'Raw NSB'!A385</f>
        <v>36376</v>
      </c>
      <c r="B385" s="3" t="str">
        <f>'Raw NSB'!B385</f>
        <v>NSB</v>
      </c>
      <c r="C385" s="2">
        <f>'Raw NSB'!C385</f>
        <v>3</v>
      </c>
      <c r="D385" s="3" t="str">
        <f>'Raw NSB'!D385</f>
        <v>Peridinium inconspicuum</v>
      </c>
      <c r="E385" s="1">
        <f>('Raw NSB'!H385*'Raw NSB'!K385)/20*9</f>
        <v>159.29999999999998</v>
      </c>
      <c r="H385" s="1">
        <f>'Raw NSB'!L385*E385</f>
        <v>265553.09999999998</v>
      </c>
    </row>
    <row r="386" spans="1:10">
      <c r="A386" s="3">
        <f>'Raw NSB'!A386</f>
        <v>36383</v>
      </c>
      <c r="B386" s="3" t="str">
        <f>'Raw NSB'!B386</f>
        <v>NSB</v>
      </c>
      <c r="C386" s="2">
        <f>'Raw NSB'!C386</f>
        <v>1</v>
      </c>
      <c r="D386" s="3" t="str">
        <f>'Raw NSB'!D386</f>
        <v>Peridinium inconspicuum</v>
      </c>
      <c r="E386" s="1">
        <f>('Raw NSB'!H386*'Raw NSB'!K386)/20*9</f>
        <v>0</v>
      </c>
      <c r="F386" s="1">
        <f>STDEV(E386:E388)</f>
        <v>0</v>
      </c>
      <c r="G386" s="1">
        <f>F386/SQRT(3)</f>
        <v>0</v>
      </c>
      <c r="H386" s="1">
        <f>'Raw NSB'!L386*E386</f>
        <v>0</v>
      </c>
      <c r="I386" s="1">
        <f>STDEV(H386:H388)</f>
        <v>0</v>
      </c>
      <c r="J386" s="1">
        <f>I386/SQRT(3)</f>
        <v>0</v>
      </c>
    </row>
    <row r="387" spans="1:10">
      <c r="A387" s="3">
        <f>'Raw NSB'!A387</f>
        <v>36383</v>
      </c>
      <c r="B387" s="3" t="str">
        <f>'Raw NSB'!B387</f>
        <v>NSB</v>
      </c>
      <c r="C387" s="2">
        <f>'Raw NSB'!C387</f>
        <v>2</v>
      </c>
      <c r="D387" s="3" t="str">
        <f>'Raw NSB'!D387</f>
        <v>Peridinium inconspicuum</v>
      </c>
      <c r="E387" s="1">
        <f>('Raw NSB'!H387*'Raw NSB'!K387)/20*9</f>
        <v>0</v>
      </c>
      <c r="H387" s="1">
        <f>'Raw NSB'!L387*E387</f>
        <v>0</v>
      </c>
    </row>
    <row r="388" spans="1:10">
      <c r="A388" s="3">
        <f>'Raw NSB'!A388</f>
        <v>36383</v>
      </c>
      <c r="B388" s="3" t="str">
        <f>'Raw NSB'!B388</f>
        <v>NSB</v>
      </c>
      <c r="C388" s="2">
        <f>'Raw NSB'!C388</f>
        <v>3</v>
      </c>
      <c r="D388" s="3" t="str">
        <f>'Raw NSB'!D388</f>
        <v>Peridinium inconspicuum</v>
      </c>
      <c r="E388" s="1">
        <f>('Raw NSB'!H388*'Raw NSB'!K388)/20*9</f>
        <v>0</v>
      </c>
      <c r="H388" s="1">
        <f>'Raw NSB'!L388*E388</f>
        <v>0</v>
      </c>
    </row>
    <row r="389" spans="1:10">
      <c r="A389" s="3">
        <f>'Raw NSB'!A389</f>
        <v>36390</v>
      </c>
      <c r="B389" s="3" t="str">
        <f>'Raw NSB'!B389</f>
        <v>NSB</v>
      </c>
      <c r="C389" s="2">
        <f>'Raw NSB'!C389</f>
        <v>1</v>
      </c>
      <c r="D389" s="3" t="str">
        <f>'Raw NSB'!D389</f>
        <v>Peridinium inconspicuum</v>
      </c>
      <c r="E389" s="1">
        <f>('Raw NSB'!H389*'Raw NSB'!K389)/20*9</f>
        <v>318.59999999999997</v>
      </c>
      <c r="F389" s="1">
        <f>STDEV(E389:E391)</f>
        <v>79.650000000000077</v>
      </c>
      <c r="G389" s="1">
        <f>F389/SQRT(3)</f>
        <v>45.98594894095374</v>
      </c>
      <c r="H389" s="1">
        <f>'Raw NSB'!L389*E389</f>
        <v>531106.19999999995</v>
      </c>
      <c r="I389" s="1">
        <f>STDEV(H389:H391)</f>
        <v>132776.5500000001</v>
      </c>
      <c r="J389" s="1">
        <f>I389/SQRT(3)</f>
        <v>76658.576884569877</v>
      </c>
    </row>
    <row r="390" spans="1:10">
      <c r="A390" s="3">
        <f>'Raw NSB'!A390</f>
        <v>36390</v>
      </c>
      <c r="B390" s="3" t="str">
        <f>'Raw NSB'!B390</f>
        <v>NSB</v>
      </c>
      <c r="C390" s="2">
        <f>'Raw NSB'!C390</f>
        <v>2</v>
      </c>
      <c r="D390" s="3" t="str">
        <f>'Raw NSB'!D390</f>
        <v>Peridinium inconspicuum</v>
      </c>
      <c r="E390" s="1">
        <f>('Raw NSB'!H390*'Raw NSB'!K390)/20*9</f>
        <v>238.95000000000002</v>
      </c>
      <c r="H390" s="1">
        <f>'Raw NSB'!L390*E390</f>
        <v>398329.65</v>
      </c>
    </row>
    <row r="391" spans="1:10">
      <c r="A391" s="3">
        <f>'Raw NSB'!A391</f>
        <v>36390</v>
      </c>
      <c r="B391" s="3" t="str">
        <f>'Raw NSB'!B391</f>
        <v>NSB</v>
      </c>
      <c r="C391" s="2">
        <f>'Raw NSB'!C391</f>
        <v>3</v>
      </c>
      <c r="D391" s="3" t="str">
        <f>'Raw NSB'!D391</f>
        <v>Peridinium inconspicuum</v>
      </c>
      <c r="E391" s="1">
        <f>('Raw NSB'!H391*'Raw NSB'!K391)/20*9</f>
        <v>159.29999999999998</v>
      </c>
      <c r="H391" s="1">
        <f>'Raw NSB'!L391*E391</f>
        <v>265553.09999999998</v>
      </c>
    </row>
    <row r="392" spans="1:10">
      <c r="A392" s="3">
        <f>'Raw NSB'!A392</f>
        <v>36308</v>
      </c>
      <c r="B392" s="3" t="str">
        <f>'Raw NSB'!B392</f>
        <v>NSB</v>
      </c>
      <c r="C392" s="2">
        <f>'Raw NSB'!C392</f>
        <v>1</v>
      </c>
      <c r="D392" s="3" t="str">
        <f>'Raw NSB'!D392</f>
        <v>Rotifers</v>
      </c>
      <c r="E392" s="1">
        <f>('Raw NSB'!H392*'Raw NSB'!K392)/20*9</f>
        <v>198.29999999999998</v>
      </c>
      <c r="F392" s="1">
        <f>STDEV(E392:E394)</f>
        <v>57.244279190151374</v>
      </c>
      <c r="G392" s="1">
        <f>F392/SQRT(3)</f>
        <v>33.04999999999999</v>
      </c>
      <c r="H392" s="1">
        <f>'Raw NSB'!L392*E392</f>
        <v>0</v>
      </c>
      <c r="I392" s="1">
        <f>STDEV(H392:H394)</f>
        <v>0</v>
      </c>
      <c r="J392" s="1">
        <f>I392/SQRT(3)</f>
        <v>0</v>
      </c>
    </row>
    <row r="393" spans="1:10">
      <c r="A393" s="3">
        <f>'Raw NSB'!A393</f>
        <v>36308</v>
      </c>
      <c r="B393" s="3" t="str">
        <f>'Raw NSB'!B393</f>
        <v>NSB</v>
      </c>
      <c r="C393" s="2">
        <f>'Raw NSB'!C393</f>
        <v>2</v>
      </c>
      <c r="D393" s="3" t="str">
        <f>'Raw NSB'!D393</f>
        <v>Rotifers</v>
      </c>
      <c r="E393" s="1">
        <f>('Raw NSB'!H393*'Raw NSB'!K393)/20*9</f>
        <v>99.149999999999991</v>
      </c>
      <c r="H393" s="1">
        <f>'Raw NSB'!L393*E393</f>
        <v>0</v>
      </c>
    </row>
    <row r="394" spans="1:10">
      <c r="A394" s="3">
        <f>'Raw NSB'!A394</f>
        <v>36308</v>
      </c>
      <c r="B394" s="3" t="str">
        <f>'Raw NSB'!B394</f>
        <v>NSB</v>
      </c>
      <c r="C394" s="2">
        <f>'Raw NSB'!C394</f>
        <v>3</v>
      </c>
      <c r="D394" s="3" t="str">
        <f>'Raw NSB'!D394</f>
        <v>Rotifers</v>
      </c>
      <c r="E394" s="1">
        <f>('Raw NSB'!H394*'Raw NSB'!K394)/20*9</f>
        <v>99.149999999999991</v>
      </c>
      <c r="H394" s="1">
        <f>'Raw NSB'!L394*E394</f>
        <v>0</v>
      </c>
    </row>
    <row r="395" spans="1:10">
      <c r="A395" s="3">
        <f>'Raw NSB'!A395</f>
        <v>36313</v>
      </c>
      <c r="B395" s="3" t="str">
        <f>'Raw NSB'!B395</f>
        <v>NSB</v>
      </c>
      <c r="C395" s="2">
        <f>'Raw NSB'!C395</f>
        <v>1</v>
      </c>
      <c r="D395" s="3" t="str">
        <f>'Raw NSB'!D395</f>
        <v>Rotifers</v>
      </c>
      <c r="E395" s="1">
        <f>('Raw NSB'!H395*'Raw NSB'!K395)/20*9</f>
        <v>0</v>
      </c>
      <c r="F395" s="1">
        <f>STDEV(E395:E397)</f>
        <v>228.97711676060555</v>
      </c>
      <c r="G395" s="1">
        <f>F395/SQRT(3)</f>
        <v>132.19999999999999</v>
      </c>
      <c r="H395" s="1">
        <f>'Raw NSB'!L395*E395</f>
        <v>0</v>
      </c>
      <c r="I395" s="1">
        <f>STDEV(H395:H397)</f>
        <v>0</v>
      </c>
      <c r="J395" s="1">
        <f>I395/SQRT(3)</f>
        <v>0</v>
      </c>
    </row>
    <row r="396" spans="1:10">
      <c r="A396" s="3">
        <f>'Raw NSB'!A396</f>
        <v>36313</v>
      </c>
      <c r="B396" s="3" t="str">
        <f>'Raw NSB'!B396</f>
        <v>NSB</v>
      </c>
      <c r="C396" s="2">
        <f>'Raw NSB'!C396</f>
        <v>2</v>
      </c>
      <c r="D396" s="3" t="str">
        <f>'Raw NSB'!D396</f>
        <v>Rotifers</v>
      </c>
      <c r="E396" s="1">
        <f>('Raw NSB'!H396*'Raw NSB'!K396)/20*9</f>
        <v>0</v>
      </c>
      <c r="H396" s="1">
        <f>'Raw NSB'!L396*E396</f>
        <v>0</v>
      </c>
    </row>
    <row r="397" spans="1:10">
      <c r="A397" s="3">
        <f>'Raw NSB'!A397</f>
        <v>36313</v>
      </c>
      <c r="B397" s="3" t="str">
        <f>'Raw NSB'!B397</f>
        <v>NSB</v>
      </c>
      <c r="C397" s="2">
        <f>'Raw NSB'!C397</f>
        <v>3</v>
      </c>
      <c r="D397" s="3" t="str">
        <f>'Raw NSB'!D397</f>
        <v>Rotifers</v>
      </c>
      <c r="E397" s="1">
        <f>('Raw NSB'!H397*'Raw NSB'!K397)/20*9</f>
        <v>396.59999999999997</v>
      </c>
      <c r="H397" s="1">
        <f>'Raw NSB'!L397*E397</f>
        <v>0</v>
      </c>
    </row>
    <row r="398" spans="1:10">
      <c r="A398" s="3">
        <f>'Raw NSB'!A398</f>
        <v>36320</v>
      </c>
      <c r="B398" s="3" t="str">
        <f>'Raw NSB'!B398</f>
        <v>NSB</v>
      </c>
      <c r="C398" s="2">
        <f>'Raw NSB'!C398</f>
        <v>1</v>
      </c>
      <c r="D398" s="3" t="str">
        <f>'Raw NSB'!D398</f>
        <v>Rotifers</v>
      </c>
      <c r="E398" s="1">
        <f>('Raw NSB'!H398*'Raw NSB'!K398)/20*9</f>
        <v>99.149999999999991</v>
      </c>
      <c r="F398" s="1">
        <f>STDEV(E398:E400)</f>
        <v>99.15000000000002</v>
      </c>
      <c r="G398" s="1">
        <f>F398/SQRT(3)</f>
        <v>57.24427919015141</v>
      </c>
      <c r="H398" s="1">
        <f>'Raw NSB'!L398*E398</f>
        <v>0</v>
      </c>
      <c r="I398" s="1">
        <f>STDEV(H398:H400)</f>
        <v>0</v>
      </c>
      <c r="J398" s="1">
        <f>I398/SQRT(3)</f>
        <v>0</v>
      </c>
    </row>
    <row r="399" spans="1:10">
      <c r="A399" s="3">
        <f>'Raw NSB'!A399</f>
        <v>36320</v>
      </c>
      <c r="B399" s="3" t="str">
        <f>'Raw NSB'!B399</f>
        <v>NSB</v>
      </c>
      <c r="C399" s="2">
        <f>'Raw NSB'!C399</f>
        <v>2</v>
      </c>
      <c r="D399" s="3" t="str">
        <f>'Raw NSB'!D399</f>
        <v>Rotifers</v>
      </c>
      <c r="E399" s="1">
        <f>('Raw NSB'!H399*'Raw NSB'!K399)/20*9</f>
        <v>198.29999999999998</v>
      </c>
      <c r="H399" s="1">
        <f>'Raw NSB'!L399*E399</f>
        <v>0</v>
      </c>
    </row>
    <row r="400" spans="1:10">
      <c r="A400" s="3">
        <f>'Raw NSB'!A400</f>
        <v>36320</v>
      </c>
      <c r="B400" s="3" t="str">
        <f>'Raw NSB'!B400</f>
        <v>NSB</v>
      </c>
      <c r="C400" s="2">
        <f>'Raw NSB'!C400</f>
        <v>3</v>
      </c>
      <c r="D400" s="3" t="str">
        <f>'Raw NSB'!D400</f>
        <v>Rotifers</v>
      </c>
      <c r="E400" s="1">
        <f>('Raw NSB'!H400*'Raw NSB'!K400)/20*9</f>
        <v>297.45</v>
      </c>
      <c r="H400" s="1">
        <f>'Raw NSB'!L400*E400</f>
        <v>0</v>
      </c>
    </row>
    <row r="401" spans="1:10">
      <c r="A401" s="3">
        <f>'Raw NSB'!A401</f>
        <v>36327</v>
      </c>
      <c r="B401" s="3" t="str">
        <f>'Raw NSB'!B401</f>
        <v>NSB</v>
      </c>
      <c r="C401" s="2">
        <f>'Raw NSB'!C401</f>
        <v>1</v>
      </c>
      <c r="D401" s="3" t="str">
        <f>'Raw NSB'!D401</f>
        <v>Rotifers</v>
      </c>
      <c r="E401" s="1">
        <f>('Raw NSB'!H401*'Raw NSB'!K401)/20*9</f>
        <v>297.45</v>
      </c>
      <c r="F401" s="1">
        <f>STDEV(E401:E403)</f>
        <v>206.39718384706703</v>
      </c>
      <c r="G401" s="1">
        <f>F401/SQRT(3)</f>
        <v>119.16346965408484</v>
      </c>
      <c r="H401" s="1">
        <f>'Raw NSB'!L401*E401</f>
        <v>0</v>
      </c>
      <c r="I401" s="1">
        <f>STDEV(H401:H403)</f>
        <v>0</v>
      </c>
      <c r="J401" s="1">
        <f>I401/SQRT(3)</f>
        <v>0</v>
      </c>
    </row>
    <row r="402" spans="1:10">
      <c r="A402" s="3">
        <f>'Raw NSB'!A402</f>
        <v>36327</v>
      </c>
      <c r="B402" s="3" t="str">
        <f>'Raw NSB'!B402</f>
        <v>NSB</v>
      </c>
      <c r="C402" s="2">
        <f>'Raw NSB'!C402</f>
        <v>2</v>
      </c>
      <c r="D402" s="3" t="str">
        <f>'Raw NSB'!D402</f>
        <v>Rotifers</v>
      </c>
      <c r="E402" s="1">
        <f>('Raw NSB'!H402*'Raw NSB'!K402)/20*9</f>
        <v>396.59999999999997</v>
      </c>
      <c r="H402" s="1">
        <f>'Raw NSB'!L402*E402</f>
        <v>0</v>
      </c>
    </row>
    <row r="403" spans="1:10">
      <c r="A403" s="3">
        <f>'Raw NSB'!A403</f>
        <v>36327</v>
      </c>
      <c r="B403" s="3" t="str">
        <f>'Raw NSB'!B403</f>
        <v>NSB</v>
      </c>
      <c r="C403" s="2">
        <f>'Raw NSB'!C403</f>
        <v>3</v>
      </c>
      <c r="D403" s="3" t="str">
        <f>'Raw NSB'!D403</f>
        <v>Rotifers</v>
      </c>
      <c r="E403" s="1">
        <f>('Raw NSB'!H403*'Raw NSB'!K403)/20*9</f>
        <v>0</v>
      </c>
      <c r="H403" s="1">
        <f>'Raw NSB'!L403*E403</f>
        <v>0</v>
      </c>
    </row>
    <row r="404" spans="1:10">
      <c r="A404" s="3">
        <f>'Raw NSB'!A404</f>
        <v>36334</v>
      </c>
      <c r="B404" s="3" t="str">
        <f>'Raw NSB'!B404</f>
        <v>NSB</v>
      </c>
      <c r="C404" s="2">
        <f>'Raw NSB'!C404</f>
        <v>1</v>
      </c>
      <c r="D404" s="3" t="str">
        <f>'Raw NSB'!D404</f>
        <v>Rotifers</v>
      </c>
      <c r="E404" s="1">
        <f>('Raw NSB'!H404*'Raw NSB'!K404)/20*9</f>
        <v>1288.9499999999998</v>
      </c>
      <c r="F404" s="1">
        <f>STDEV(E404:E406)</f>
        <v>603.10590487906848</v>
      </c>
      <c r="G404" s="1">
        <f>F404/SQRT(3)</f>
        <v>348.20335653178302</v>
      </c>
      <c r="H404" s="1">
        <f>'Raw NSB'!L404*E404</f>
        <v>0</v>
      </c>
      <c r="I404" s="1">
        <f>STDEV(H404:H406)</f>
        <v>0</v>
      </c>
      <c r="J404" s="1">
        <f>I404/SQRT(3)</f>
        <v>0</v>
      </c>
    </row>
    <row r="405" spans="1:10">
      <c r="A405" s="3">
        <f>'Raw NSB'!A405</f>
        <v>36334</v>
      </c>
      <c r="B405" s="3" t="str">
        <f>'Raw NSB'!B405</f>
        <v>NSB</v>
      </c>
      <c r="C405" s="2">
        <f>'Raw NSB'!C405</f>
        <v>2</v>
      </c>
      <c r="D405" s="3" t="str">
        <f>'Raw NSB'!D405</f>
        <v>Rotifers</v>
      </c>
      <c r="E405" s="1">
        <f>('Raw NSB'!H405*'Raw NSB'!K405)/20*9</f>
        <v>198.29999999999998</v>
      </c>
      <c r="H405" s="1">
        <f>'Raw NSB'!L405*E405</f>
        <v>0</v>
      </c>
    </row>
    <row r="406" spans="1:10">
      <c r="A406" s="3">
        <f>'Raw NSB'!A406</f>
        <v>36334</v>
      </c>
      <c r="B406" s="3" t="str">
        <f>'Raw NSB'!B406</f>
        <v>NSB</v>
      </c>
      <c r="C406" s="2">
        <f>'Raw NSB'!C406</f>
        <v>3</v>
      </c>
      <c r="D406" s="3" t="str">
        <f>'Raw NSB'!D406</f>
        <v>Rotifers</v>
      </c>
      <c r="E406" s="1">
        <f>('Raw NSB'!H406*'Raw NSB'!K406)/20*9</f>
        <v>1189.8</v>
      </c>
      <c r="H406" s="1">
        <f>'Raw NSB'!L406*E406</f>
        <v>0</v>
      </c>
    </row>
    <row r="407" spans="1:10">
      <c r="A407" s="3">
        <f>'Raw NSB'!A407</f>
        <v>36341</v>
      </c>
      <c r="B407" s="3" t="str">
        <f>'Raw NSB'!B407</f>
        <v>NSB</v>
      </c>
      <c r="C407" s="2">
        <f>'Raw NSB'!C407</f>
        <v>1</v>
      </c>
      <c r="D407" s="3" t="str">
        <f>'Raw NSB'!D407</f>
        <v>Rotifers</v>
      </c>
      <c r="E407" s="1">
        <f>('Raw NSB'!H407*'Raw NSB'!K407)/20*9</f>
        <v>694.05000000000007</v>
      </c>
      <c r="F407" s="1">
        <f>STDEV(E407:E409)</f>
        <v>198.29999999999976</v>
      </c>
      <c r="G407" s="1">
        <f>F407/SQRT(3)</f>
        <v>114.48855838030265</v>
      </c>
      <c r="H407" s="1">
        <f>'Raw NSB'!L407*E407</f>
        <v>0</v>
      </c>
      <c r="I407" s="1">
        <f>STDEV(H407:H409)</f>
        <v>0</v>
      </c>
      <c r="J407" s="1">
        <f>I407/SQRT(3)</f>
        <v>0</v>
      </c>
    </row>
    <row r="408" spans="1:10">
      <c r="A408" s="3">
        <f>'Raw NSB'!A408</f>
        <v>36341</v>
      </c>
      <c r="B408" s="3" t="str">
        <f>'Raw NSB'!B408</f>
        <v>NSB</v>
      </c>
      <c r="C408" s="2">
        <f>'Raw NSB'!C408</f>
        <v>2</v>
      </c>
      <c r="D408" s="3" t="str">
        <f>'Raw NSB'!D408</f>
        <v>Rotifers</v>
      </c>
      <c r="E408" s="1">
        <f>('Raw NSB'!H408*'Raw NSB'!K408)/20*9</f>
        <v>892.35</v>
      </c>
      <c r="H408" s="1">
        <f>'Raw NSB'!L408*E408</f>
        <v>0</v>
      </c>
    </row>
    <row r="409" spans="1:10">
      <c r="A409" s="3">
        <f>'Raw NSB'!A409</f>
        <v>36341</v>
      </c>
      <c r="B409" s="3" t="str">
        <f>'Raw NSB'!B409</f>
        <v>NSB</v>
      </c>
      <c r="C409" s="2">
        <f>'Raw NSB'!C409</f>
        <v>3</v>
      </c>
      <c r="D409" s="3" t="str">
        <f>'Raw NSB'!D409</f>
        <v>Rotifers</v>
      </c>
      <c r="E409" s="1">
        <f>('Raw NSB'!H409*'Raw NSB'!K409)/20*9</f>
        <v>1090.6499999999999</v>
      </c>
      <c r="H409" s="1">
        <f>'Raw NSB'!L409*E409</f>
        <v>0</v>
      </c>
    </row>
    <row r="410" spans="1:10">
      <c r="A410" s="3">
        <f>'Raw NSB'!A410</f>
        <v>36348</v>
      </c>
      <c r="B410" s="3" t="str">
        <f>'Raw NSB'!B410</f>
        <v>NSB</v>
      </c>
      <c r="C410" s="2">
        <f>'Raw NSB'!C410</f>
        <v>1</v>
      </c>
      <c r="D410" s="3" t="str">
        <f>'Raw NSB'!D410</f>
        <v>Rotifers</v>
      </c>
      <c r="E410" s="1">
        <f>('Raw NSB'!H410*'Raw NSB'!K410)/20*9</f>
        <v>297.45</v>
      </c>
      <c r="F410" s="1">
        <f>STDEV(E410:E412)</f>
        <v>249.52202808569825</v>
      </c>
      <c r="G410" s="1">
        <f>F410/SQRT(3)</f>
        <v>144.06161008401926</v>
      </c>
      <c r="H410" s="1">
        <f>'Raw NSB'!L410*E410</f>
        <v>0</v>
      </c>
      <c r="I410" s="1">
        <f>STDEV(H410:H412)</f>
        <v>0</v>
      </c>
      <c r="J410" s="1">
        <f>I410/SQRT(3)</f>
        <v>0</v>
      </c>
    </row>
    <row r="411" spans="1:10">
      <c r="A411" s="3">
        <f>'Raw NSB'!A411</f>
        <v>36348</v>
      </c>
      <c r="B411" s="3" t="str">
        <f>'Raw NSB'!B411</f>
        <v>NSB</v>
      </c>
      <c r="C411" s="2">
        <f>'Raw NSB'!C411</f>
        <v>2</v>
      </c>
      <c r="D411" s="3" t="str">
        <f>'Raw NSB'!D411</f>
        <v>Rotifers</v>
      </c>
      <c r="E411" s="1">
        <f>('Raw NSB'!H411*'Raw NSB'!K411)/20*9</f>
        <v>793.19999999999993</v>
      </c>
      <c r="H411" s="1">
        <f>'Raw NSB'!L411*E411</f>
        <v>0</v>
      </c>
    </row>
    <row r="412" spans="1:10">
      <c r="A412" s="3">
        <f>'Raw NSB'!A412</f>
        <v>36348</v>
      </c>
      <c r="B412" s="3" t="str">
        <f>'Raw NSB'!B412</f>
        <v>NSB</v>
      </c>
      <c r="C412" s="2">
        <f>'Raw NSB'!C412</f>
        <v>3</v>
      </c>
      <c r="D412" s="3" t="str">
        <f>'Raw NSB'!D412</f>
        <v>Rotifers</v>
      </c>
      <c r="E412" s="1">
        <f>('Raw NSB'!H412*'Raw NSB'!K412)/20*9</f>
        <v>495.75</v>
      </c>
      <c r="H412" s="1">
        <f>'Raw NSB'!L412*E412</f>
        <v>0</v>
      </c>
    </row>
    <row r="413" spans="1:10">
      <c r="A413" s="3">
        <f>'Raw NSB'!A413</f>
        <v>36355</v>
      </c>
      <c r="B413" s="3" t="str">
        <f>'Raw NSB'!B413</f>
        <v>NSB</v>
      </c>
      <c r="C413" s="2">
        <f>'Raw NSB'!C413</f>
        <v>1</v>
      </c>
      <c r="D413" s="3" t="str">
        <f>'Raw NSB'!D413</f>
        <v>Rotifers</v>
      </c>
      <c r="E413" s="1">
        <f>('Raw NSB'!H413*'Raw NSB'!K413)/20*9</f>
        <v>297.45</v>
      </c>
      <c r="F413" s="1">
        <f>STDEV(E413:E415)</f>
        <v>57.244279190151026</v>
      </c>
      <c r="G413" s="1">
        <f>F413/SQRT(3)</f>
        <v>33.049999999999791</v>
      </c>
      <c r="H413" s="1">
        <f>'Raw NSB'!L413*E413</f>
        <v>0</v>
      </c>
      <c r="I413" s="1">
        <f>STDEV(H413:H415)</f>
        <v>0</v>
      </c>
      <c r="J413" s="1">
        <f>I413/SQRT(3)</f>
        <v>0</v>
      </c>
    </row>
    <row r="414" spans="1:10">
      <c r="A414" s="3">
        <f>'Raw NSB'!A414</f>
        <v>36355</v>
      </c>
      <c r="B414" s="3" t="str">
        <f>'Raw NSB'!B414</f>
        <v>NSB</v>
      </c>
      <c r="C414" s="2">
        <f>'Raw NSB'!C414</f>
        <v>2</v>
      </c>
      <c r="D414" s="3" t="str">
        <f>'Raw NSB'!D414</f>
        <v>Rotifers</v>
      </c>
      <c r="E414" s="1">
        <f>('Raw NSB'!H414*'Raw NSB'!K414)/20*9</f>
        <v>198.29999999999998</v>
      </c>
      <c r="H414" s="1">
        <f>'Raw NSB'!L414*E414</f>
        <v>0</v>
      </c>
    </row>
    <row r="415" spans="1:10">
      <c r="A415" s="3">
        <f>'Raw NSB'!A415</f>
        <v>36355</v>
      </c>
      <c r="B415" s="3" t="str">
        <f>'Raw NSB'!B415</f>
        <v>NSB</v>
      </c>
      <c r="C415" s="2">
        <f>'Raw NSB'!C415</f>
        <v>3</v>
      </c>
      <c r="D415" s="3" t="str">
        <f>'Raw NSB'!D415</f>
        <v>Rotifers</v>
      </c>
      <c r="E415" s="1">
        <f>('Raw NSB'!H415*'Raw NSB'!K415)/20*9</f>
        <v>297.45</v>
      </c>
      <c r="H415" s="1">
        <f>'Raw NSB'!L415*E415</f>
        <v>0</v>
      </c>
    </row>
    <row r="416" spans="1:10">
      <c r="A416" s="3">
        <f>'Raw NSB'!A416</f>
        <v>36362</v>
      </c>
      <c r="B416" s="3" t="str">
        <f>'Raw NSB'!B416</f>
        <v>NSB</v>
      </c>
      <c r="C416" s="2">
        <f>'Raw NSB'!C416</f>
        <v>1</v>
      </c>
      <c r="D416" s="3" t="str">
        <f>'Raw NSB'!D416</f>
        <v>Rotifers</v>
      </c>
      <c r="E416" s="1">
        <f>('Raw NSB'!H416*'Raw NSB'!K416)/20*9</f>
        <v>396.59999999999997</v>
      </c>
      <c r="F416" s="1">
        <f>STDEV(E416:E418)</f>
        <v>99.15000000000002</v>
      </c>
      <c r="G416" s="1">
        <f>F416/SQRT(3)</f>
        <v>57.24427919015141</v>
      </c>
      <c r="H416" s="1">
        <f>'Raw NSB'!L416*E416</f>
        <v>0</v>
      </c>
      <c r="I416" s="1">
        <f>STDEV(H416:H418)</f>
        <v>0</v>
      </c>
      <c r="J416" s="1">
        <f>I416/SQRT(3)</f>
        <v>0</v>
      </c>
    </row>
    <row r="417" spans="1:10">
      <c r="A417" s="3">
        <f>'Raw NSB'!A417</f>
        <v>36362</v>
      </c>
      <c r="B417" s="3" t="str">
        <f>'Raw NSB'!B417</f>
        <v>NSB</v>
      </c>
      <c r="C417" s="2">
        <f>'Raw NSB'!C417</f>
        <v>2</v>
      </c>
      <c r="D417" s="3" t="str">
        <f>'Raw NSB'!D417</f>
        <v>Rotifers</v>
      </c>
      <c r="E417" s="1">
        <f>('Raw NSB'!H417*'Raw NSB'!K417)/20*9</f>
        <v>198.29999999999998</v>
      </c>
      <c r="H417" s="1">
        <f>'Raw NSB'!L417*E417</f>
        <v>0</v>
      </c>
    </row>
    <row r="418" spans="1:10">
      <c r="A418" s="3">
        <f>'Raw NSB'!A418</f>
        <v>36362</v>
      </c>
      <c r="B418" s="3" t="str">
        <f>'Raw NSB'!B418</f>
        <v>NSB</v>
      </c>
      <c r="C418" s="2">
        <f>'Raw NSB'!C418</f>
        <v>3</v>
      </c>
      <c r="D418" s="3" t="str">
        <f>'Raw NSB'!D418</f>
        <v>Rotifers</v>
      </c>
      <c r="E418" s="1">
        <f>('Raw NSB'!H418*'Raw NSB'!K418)/20*9</f>
        <v>297.45</v>
      </c>
      <c r="H418" s="1">
        <f>'Raw NSB'!L418*E418</f>
        <v>0</v>
      </c>
    </row>
    <row r="419" spans="1:10">
      <c r="A419" s="3">
        <f>'Raw NSB'!A419</f>
        <v>36369</v>
      </c>
      <c r="B419" s="3" t="str">
        <f>'Raw NSB'!B419</f>
        <v>NSB</v>
      </c>
      <c r="C419" s="2">
        <f>'Raw NSB'!C419</f>
        <v>1</v>
      </c>
      <c r="D419" s="3" t="str">
        <f>'Raw NSB'!D419</f>
        <v>Rotifers</v>
      </c>
      <c r="E419" s="1">
        <f>('Raw NSB'!H419*'Raw NSB'!K419)/20*9</f>
        <v>398.25</v>
      </c>
      <c r="F419" s="1">
        <f>STDEV(E419:E421)</f>
        <v>121.66738470107761</v>
      </c>
      <c r="G419" s="1">
        <f>F419/SQRT(3)</f>
        <v>70.244697308764913</v>
      </c>
      <c r="H419" s="1">
        <f>'Raw NSB'!L419*E419</f>
        <v>0</v>
      </c>
      <c r="I419" s="1">
        <f>STDEV(H419:H421)</f>
        <v>0</v>
      </c>
      <c r="J419" s="1">
        <f>I419/SQRT(3)</f>
        <v>0</v>
      </c>
    </row>
    <row r="420" spans="1:10">
      <c r="A420" s="3">
        <f>'Raw NSB'!A420</f>
        <v>36369</v>
      </c>
      <c r="B420" s="3" t="str">
        <f>'Raw NSB'!B420</f>
        <v>NSB</v>
      </c>
      <c r="C420" s="2">
        <f>'Raw NSB'!C420</f>
        <v>2</v>
      </c>
      <c r="D420" s="3" t="str">
        <f>'Raw NSB'!D420</f>
        <v>Rotifers</v>
      </c>
      <c r="E420" s="1">
        <f>('Raw NSB'!H420*'Raw NSB'!K420)/20*9</f>
        <v>318.59999999999997</v>
      </c>
      <c r="H420" s="1">
        <f>'Raw NSB'!L420*E420</f>
        <v>0</v>
      </c>
    </row>
    <row r="421" spans="1:10">
      <c r="A421" s="3">
        <f>'Raw NSB'!A421</f>
        <v>36369</v>
      </c>
      <c r="B421" s="3" t="str">
        <f>'Raw NSB'!B421</f>
        <v>NSB</v>
      </c>
      <c r="C421" s="2">
        <f>'Raw NSB'!C421</f>
        <v>3</v>
      </c>
      <c r="D421" s="3" t="str">
        <f>'Raw NSB'!D421</f>
        <v>Rotifers</v>
      </c>
      <c r="E421" s="1">
        <f>('Raw NSB'!H421*'Raw NSB'!K421)/20*9</f>
        <v>159.29999999999998</v>
      </c>
      <c r="H421" s="1">
        <f>'Raw NSB'!L421*E421</f>
        <v>0</v>
      </c>
    </row>
    <row r="422" spans="1:10">
      <c r="A422" s="3">
        <f>'Raw NSB'!A422</f>
        <v>36376</v>
      </c>
      <c r="B422" s="3" t="str">
        <f>'Raw NSB'!B422</f>
        <v>NSB</v>
      </c>
      <c r="C422" s="2">
        <f>'Raw NSB'!C422</f>
        <v>1</v>
      </c>
      <c r="D422" s="3" t="str">
        <f>'Raw NSB'!D422</f>
        <v>Rotifers</v>
      </c>
      <c r="E422" s="1">
        <f>('Raw NSB'!H422*'Raw NSB'!K422)/20*9</f>
        <v>159.29999999999998</v>
      </c>
      <c r="F422" s="1">
        <f>STDEV(E422:E424)</f>
        <v>45.985948940953698</v>
      </c>
      <c r="G422" s="1">
        <f>F422/SQRT(3)</f>
        <v>26.550000000000004</v>
      </c>
      <c r="H422" s="1">
        <f>'Raw NSB'!L422*E422</f>
        <v>0</v>
      </c>
      <c r="I422" s="1">
        <f>STDEV(H422:H424)</f>
        <v>0</v>
      </c>
      <c r="J422" s="1">
        <f>I422/SQRT(3)</f>
        <v>0</v>
      </c>
    </row>
    <row r="423" spans="1:10">
      <c r="A423" s="3">
        <f>'Raw NSB'!A423</f>
        <v>36376</v>
      </c>
      <c r="B423" s="3" t="str">
        <f>'Raw NSB'!B423</f>
        <v>NSB</v>
      </c>
      <c r="C423" s="2">
        <f>'Raw NSB'!C423</f>
        <v>2</v>
      </c>
      <c r="D423" s="3" t="str">
        <f>'Raw NSB'!D423</f>
        <v>Rotifers</v>
      </c>
      <c r="E423" s="1">
        <f>('Raw NSB'!H423*'Raw NSB'!K423)/20*9</f>
        <v>79.649999999999991</v>
      </c>
      <c r="H423" s="1">
        <f>'Raw NSB'!L423*E423</f>
        <v>0</v>
      </c>
    </row>
    <row r="424" spans="1:10">
      <c r="A424" s="3">
        <f>'Raw NSB'!A424</f>
        <v>36376</v>
      </c>
      <c r="B424" s="3" t="str">
        <f>'Raw NSB'!B424</f>
        <v>NSB</v>
      </c>
      <c r="C424" s="2">
        <f>'Raw NSB'!C424</f>
        <v>3</v>
      </c>
      <c r="D424" s="3" t="str">
        <f>'Raw NSB'!D424</f>
        <v>Rotifers</v>
      </c>
      <c r="E424" s="1">
        <f>('Raw NSB'!H424*'Raw NSB'!K424)/20*9</f>
        <v>79.649999999999991</v>
      </c>
      <c r="H424" s="1">
        <f>'Raw NSB'!L424*E424</f>
        <v>0</v>
      </c>
    </row>
    <row r="425" spans="1:10">
      <c r="A425" s="3">
        <f>'Raw NSB'!A425</f>
        <v>36383</v>
      </c>
      <c r="B425" s="3" t="str">
        <f>'Raw NSB'!B425</f>
        <v>NSB</v>
      </c>
      <c r="C425" s="2">
        <f>'Raw NSB'!C425</f>
        <v>1</v>
      </c>
      <c r="D425" s="3" t="str">
        <f>'Raw NSB'!D425</f>
        <v>Rotifers</v>
      </c>
      <c r="E425" s="1">
        <f>('Raw NSB'!H425*'Raw NSB'!K425)/20*9</f>
        <v>159.29999999999998</v>
      </c>
      <c r="F425" s="1">
        <f>STDEV(E425:E427)</f>
        <v>45.985948940953733</v>
      </c>
      <c r="G425" s="1">
        <f>F425/SQRT(3)</f>
        <v>26.550000000000026</v>
      </c>
      <c r="H425" s="1">
        <f>'Raw NSB'!L425*E425</f>
        <v>0</v>
      </c>
      <c r="I425" s="1">
        <f>STDEV(H425:H427)</f>
        <v>0</v>
      </c>
      <c r="J425" s="1">
        <f>I425/SQRT(3)</f>
        <v>0</v>
      </c>
    </row>
    <row r="426" spans="1:10">
      <c r="A426" s="3">
        <f>'Raw NSB'!A426</f>
        <v>36383</v>
      </c>
      <c r="B426" s="3" t="str">
        <f>'Raw NSB'!B426</f>
        <v>NSB</v>
      </c>
      <c r="C426" s="2">
        <f>'Raw NSB'!C426</f>
        <v>2</v>
      </c>
      <c r="D426" s="3" t="str">
        <f>'Raw NSB'!D426</f>
        <v>Rotifers</v>
      </c>
      <c r="E426" s="1">
        <f>('Raw NSB'!H426*'Raw NSB'!K426)/20*9</f>
        <v>159.29999999999998</v>
      </c>
      <c r="H426" s="1">
        <f>'Raw NSB'!L426*E426</f>
        <v>0</v>
      </c>
    </row>
    <row r="427" spans="1:10">
      <c r="A427" s="3">
        <f>'Raw NSB'!A427</f>
        <v>36383</v>
      </c>
      <c r="B427" s="3" t="str">
        <f>'Raw NSB'!B427</f>
        <v>NSB</v>
      </c>
      <c r="C427" s="2">
        <f>'Raw NSB'!C427</f>
        <v>3</v>
      </c>
      <c r="D427" s="3" t="str">
        <f>'Raw NSB'!D427</f>
        <v>Rotifers</v>
      </c>
      <c r="E427" s="1">
        <f>('Raw NSB'!H427*'Raw NSB'!K427)/20*9</f>
        <v>79.649999999999991</v>
      </c>
      <c r="H427" s="1">
        <f>'Raw NSB'!L427*E427</f>
        <v>0</v>
      </c>
    </row>
    <row r="428" spans="1:10">
      <c r="A428" s="3">
        <f>'Raw NSB'!A428</f>
        <v>36390</v>
      </c>
      <c r="B428" s="3" t="str">
        <f>'Raw NSB'!B428</f>
        <v>NSB</v>
      </c>
      <c r="C428" s="2">
        <f>'Raw NSB'!C428</f>
        <v>1</v>
      </c>
      <c r="D428" s="3" t="str">
        <f>'Raw NSB'!D428</f>
        <v>Rotifers</v>
      </c>
      <c r="E428" s="1">
        <f>('Raw NSB'!H428*'Raw NSB'!K428)/20*9</f>
        <v>79.649999999999991</v>
      </c>
      <c r="F428" s="1">
        <f>STDEV(E428:E430)</f>
        <v>413.87354046858331</v>
      </c>
      <c r="G428" s="1">
        <f>F428/SQRT(3)</f>
        <v>238.95000000000007</v>
      </c>
      <c r="H428" s="1">
        <f>'Raw NSB'!L428*E428</f>
        <v>0</v>
      </c>
      <c r="I428" s="1">
        <f>STDEV(H428:H430)</f>
        <v>0</v>
      </c>
      <c r="J428" s="1">
        <f>I428/SQRT(3)</f>
        <v>0</v>
      </c>
    </row>
    <row r="429" spans="1:10">
      <c r="A429" s="3">
        <f>'Raw NSB'!A429</f>
        <v>36390</v>
      </c>
      <c r="B429" s="3" t="str">
        <f>'Raw NSB'!B429</f>
        <v>NSB</v>
      </c>
      <c r="C429" s="2">
        <f>'Raw NSB'!C429</f>
        <v>2</v>
      </c>
      <c r="D429" s="3" t="str">
        <f>'Raw NSB'!D429</f>
        <v>Rotifers</v>
      </c>
      <c r="E429" s="1">
        <f>('Raw NSB'!H429*'Raw NSB'!K429)/20*9</f>
        <v>796.5</v>
      </c>
      <c r="H429" s="1">
        <f>'Raw NSB'!L429*E429</f>
        <v>0</v>
      </c>
    </row>
    <row r="430" spans="1:10">
      <c r="A430" s="3">
        <f>'Raw NSB'!A430</f>
        <v>36390</v>
      </c>
      <c r="B430" s="3" t="str">
        <f>'Raw NSB'!B430</f>
        <v>NSB</v>
      </c>
      <c r="C430" s="2">
        <f>'Raw NSB'!C430</f>
        <v>3</v>
      </c>
      <c r="D430" s="3" t="str">
        <f>'Raw NSB'!D430</f>
        <v>Rotifers</v>
      </c>
      <c r="E430" s="1">
        <f>('Raw NSB'!H430*'Raw NSB'!K430)/20*9</f>
        <v>79.649999999999991</v>
      </c>
      <c r="H430" s="1">
        <f>'Raw NSB'!L430*E430</f>
        <v>0</v>
      </c>
    </row>
    <row r="431" spans="1:10">
      <c r="A431" s="3">
        <f>'Raw NSB'!A431</f>
        <v>36308</v>
      </c>
      <c r="B431" s="3" t="str">
        <f>'Raw NSB'!B431</f>
        <v>NSB</v>
      </c>
      <c r="C431" s="2">
        <f>'Raw NSB'!C431</f>
        <v>1</v>
      </c>
      <c r="D431" s="3" t="str">
        <f>'Raw NSB'!D431</f>
        <v>Strobilidium sp. (cilliate)</v>
      </c>
      <c r="E431" s="1">
        <f>('Raw NSB'!H431*'Raw NSB'!K431)/20*9</f>
        <v>99.149999999999991</v>
      </c>
      <c r="F431" s="1">
        <f>STDEV(E431:E433)</f>
        <v>57.244279190151389</v>
      </c>
      <c r="G431" s="1">
        <f>F431/SQRT(3)</f>
        <v>33.049999999999997</v>
      </c>
      <c r="H431" s="1">
        <f>'Raw NSB'!L431*E431</f>
        <v>0</v>
      </c>
      <c r="I431" s="1">
        <f>STDEV(H431:H433)</f>
        <v>0</v>
      </c>
      <c r="J431" s="1">
        <f>I431/SQRT(3)</f>
        <v>0</v>
      </c>
    </row>
    <row r="432" spans="1:10">
      <c r="A432" s="3">
        <f>'Raw NSB'!A432</f>
        <v>36308</v>
      </c>
      <c r="B432" s="3" t="str">
        <f>'Raw NSB'!B432</f>
        <v>NSB</v>
      </c>
      <c r="C432" s="2">
        <f>'Raw NSB'!C432</f>
        <v>2</v>
      </c>
      <c r="D432" s="3" t="str">
        <f>'Raw NSB'!D432</f>
        <v>Strobilidium sp. (cilliate)</v>
      </c>
      <c r="E432" s="1">
        <f>('Raw NSB'!H432*'Raw NSB'!K432)/20*9</f>
        <v>0</v>
      </c>
      <c r="H432" s="1">
        <f>'Raw NSB'!L432*E432</f>
        <v>0</v>
      </c>
    </row>
    <row r="433" spans="1:10">
      <c r="A433" s="3">
        <f>'Raw NSB'!A433</f>
        <v>36308</v>
      </c>
      <c r="B433" s="3" t="str">
        <f>'Raw NSB'!B433</f>
        <v>NSB</v>
      </c>
      <c r="C433" s="2">
        <f>'Raw NSB'!C433</f>
        <v>3</v>
      </c>
      <c r="D433" s="3" t="str">
        <f>'Raw NSB'!D433</f>
        <v>Strobilidium sp. (cilliate)</v>
      </c>
      <c r="E433" s="1">
        <f>('Raw NSB'!H433*'Raw NSB'!K433)/20*9</f>
        <v>0</v>
      </c>
      <c r="H433" s="1">
        <f>'Raw NSB'!L433*E433</f>
        <v>0</v>
      </c>
    </row>
    <row r="434" spans="1:10">
      <c r="A434" s="3">
        <f>'Raw NSB'!A434</f>
        <v>36313</v>
      </c>
      <c r="B434" s="3" t="str">
        <f>'Raw NSB'!B434</f>
        <v>NSB</v>
      </c>
      <c r="C434" s="2">
        <f>'Raw NSB'!C434</f>
        <v>1</v>
      </c>
      <c r="D434" s="3" t="str">
        <f>'Raw NSB'!D434</f>
        <v>Strobilidium sp. (cilliate)</v>
      </c>
      <c r="E434" s="1">
        <f>('Raw NSB'!H434*'Raw NSB'!K434)/20*9</f>
        <v>0</v>
      </c>
      <c r="F434" s="1">
        <f>STDEV(E434:E436)</f>
        <v>0</v>
      </c>
      <c r="G434" s="1">
        <f>F434/SQRT(3)</f>
        <v>0</v>
      </c>
      <c r="H434" s="1">
        <f>'Raw NSB'!L434*E434</f>
        <v>0</v>
      </c>
      <c r="I434" s="1">
        <f>STDEV(H434:H436)</f>
        <v>0</v>
      </c>
      <c r="J434" s="1">
        <f>I434/SQRT(3)</f>
        <v>0</v>
      </c>
    </row>
    <row r="435" spans="1:10">
      <c r="A435" s="3">
        <f>'Raw NSB'!A435</f>
        <v>36313</v>
      </c>
      <c r="B435" s="3" t="str">
        <f>'Raw NSB'!B435</f>
        <v>NSB</v>
      </c>
      <c r="C435" s="2">
        <f>'Raw NSB'!C435</f>
        <v>2</v>
      </c>
      <c r="D435" s="3" t="str">
        <f>'Raw NSB'!D435</f>
        <v>Strobilidium sp. (cilliate)</v>
      </c>
      <c r="E435" s="1">
        <f>('Raw NSB'!H435*'Raw NSB'!K435)/20*9</f>
        <v>0</v>
      </c>
      <c r="H435" s="1">
        <f>'Raw NSB'!L435*E435</f>
        <v>0</v>
      </c>
    </row>
    <row r="436" spans="1:10">
      <c r="A436" s="3">
        <f>'Raw NSB'!A436</f>
        <v>36313</v>
      </c>
      <c r="B436" s="3" t="str">
        <f>'Raw NSB'!B436</f>
        <v>NSB</v>
      </c>
      <c r="C436" s="2">
        <f>'Raw NSB'!C436</f>
        <v>3</v>
      </c>
      <c r="D436" s="3" t="str">
        <f>'Raw NSB'!D436</f>
        <v>Strobilidium sp. (cilliate)</v>
      </c>
      <c r="E436" s="1">
        <f>('Raw NSB'!H436*'Raw NSB'!K436)/20*9</f>
        <v>0</v>
      </c>
      <c r="H436" s="1">
        <f>'Raw NSB'!L436*E436</f>
        <v>0</v>
      </c>
    </row>
    <row r="437" spans="1:10">
      <c r="A437" s="3">
        <f>'Raw NSB'!A437</f>
        <v>36320</v>
      </c>
      <c r="B437" s="3" t="str">
        <f>'Raw NSB'!B437</f>
        <v>NSB</v>
      </c>
      <c r="C437" s="2">
        <f>'Raw NSB'!C437</f>
        <v>1</v>
      </c>
      <c r="D437" s="3" t="str">
        <f>'Raw NSB'!D437</f>
        <v>Strobilidium sp. (cilliate)</v>
      </c>
      <c r="E437" s="1">
        <f>('Raw NSB'!H437*'Raw NSB'!K437)/20*9</f>
        <v>0</v>
      </c>
      <c r="F437" s="1">
        <f>STDEV(E437:E439)</f>
        <v>228.97711676060555</v>
      </c>
      <c r="G437" s="1">
        <f>F437/SQRT(3)</f>
        <v>132.19999999999999</v>
      </c>
      <c r="H437" s="1">
        <f>'Raw NSB'!L437*E437</f>
        <v>0</v>
      </c>
      <c r="I437" s="1">
        <f>STDEV(H437:H439)</f>
        <v>0</v>
      </c>
      <c r="J437" s="1">
        <f>I437/SQRT(3)</f>
        <v>0</v>
      </c>
    </row>
    <row r="438" spans="1:10">
      <c r="A438" s="3">
        <f>'Raw NSB'!A438</f>
        <v>36320</v>
      </c>
      <c r="B438" s="3" t="str">
        <f>'Raw NSB'!B438</f>
        <v>NSB</v>
      </c>
      <c r="C438" s="2">
        <f>'Raw NSB'!C438</f>
        <v>2</v>
      </c>
      <c r="D438" s="3" t="str">
        <f>'Raw NSB'!D438</f>
        <v>Strobilidium sp. (cilliate)</v>
      </c>
      <c r="E438" s="1">
        <f>('Raw NSB'!H438*'Raw NSB'!K438)/20*9</f>
        <v>396.59999999999997</v>
      </c>
      <c r="H438" s="1">
        <f>'Raw NSB'!L438*E438</f>
        <v>0</v>
      </c>
    </row>
    <row r="439" spans="1:10">
      <c r="A439" s="3">
        <f>'Raw NSB'!A439</f>
        <v>36320</v>
      </c>
      <c r="B439" s="3" t="str">
        <f>'Raw NSB'!B439</f>
        <v>NSB</v>
      </c>
      <c r="C439" s="2">
        <f>'Raw NSB'!C439</f>
        <v>3</v>
      </c>
      <c r="D439" s="3" t="str">
        <f>'Raw NSB'!D439</f>
        <v>Strobilidium sp. (cilliate)</v>
      </c>
      <c r="E439" s="1">
        <f>('Raw NSB'!H439*'Raw NSB'!K439)/20*9</f>
        <v>0</v>
      </c>
      <c r="H439" s="1">
        <f>'Raw NSB'!L439*E439</f>
        <v>0</v>
      </c>
    </row>
    <row r="440" spans="1:10">
      <c r="A440" s="3">
        <f>'Raw NSB'!A440</f>
        <v>36327</v>
      </c>
      <c r="B440" s="3" t="str">
        <f>'Raw NSB'!B440</f>
        <v>NSB</v>
      </c>
      <c r="C440" s="2">
        <f>'Raw NSB'!C440</f>
        <v>1</v>
      </c>
      <c r="D440" s="3" t="str">
        <f>'Raw NSB'!D440</f>
        <v>Strobilidium sp. (cilliate)</v>
      </c>
      <c r="E440" s="1">
        <f>('Raw NSB'!H440*'Raw NSB'!K440)/20*9</f>
        <v>198.29999999999998</v>
      </c>
      <c r="F440" s="1">
        <f>STDEV(E440:E442)</f>
        <v>114.48855838030278</v>
      </c>
      <c r="G440" s="1">
        <f>F440/SQRT(3)</f>
        <v>66.099999999999994</v>
      </c>
      <c r="H440" s="1">
        <f>'Raw NSB'!L440*E440</f>
        <v>0</v>
      </c>
      <c r="I440" s="1">
        <f>STDEV(H440:H442)</f>
        <v>0</v>
      </c>
      <c r="J440" s="1">
        <f>I440/SQRT(3)</f>
        <v>0</v>
      </c>
    </row>
    <row r="441" spans="1:10">
      <c r="A441" s="3">
        <f>'Raw NSB'!A441</f>
        <v>36327</v>
      </c>
      <c r="B441" s="3" t="str">
        <f>'Raw NSB'!B441</f>
        <v>NSB</v>
      </c>
      <c r="C441" s="2">
        <f>'Raw NSB'!C441</f>
        <v>2</v>
      </c>
      <c r="D441" s="3" t="str">
        <f>'Raw NSB'!D441</f>
        <v>Strobilidium sp. (cilliate)</v>
      </c>
      <c r="E441" s="1">
        <f>('Raw NSB'!H441*'Raw NSB'!K441)/20*9</f>
        <v>0</v>
      </c>
      <c r="H441" s="1">
        <f>'Raw NSB'!L441*E441</f>
        <v>0</v>
      </c>
    </row>
    <row r="442" spans="1:10">
      <c r="A442" s="3">
        <f>'Raw NSB'!A442</f>
        <v>36327</v>
      </c>
      <c r="B442" s="3" t="str">
        <f>'Raw NSB'!B442</f>
        <v>NSB</v>
      </c>
      <c r="C442" s="2">
        <f>'Raw NSB'!C442</f>
        <v>3</v>
      </c>
      <c r="D442" s="3" t="str">
        <f>'Raw NSB'!D442</f>
        <v>Strobilidium sp. (cilliate)</v>
      </c>
      <c r="E442" s="1">
        <f>('Raw NSB'!H442*'Raw NSB'!K442)/20*9</f>
        <v>0</v>
      </c>
      <c r="H442" s="1">
        <f>'Raw NSB'!L442*E442</f>
        <v>0</v>
      </c>
    </row>
    <row r="443" spans="1:10">
      <c r="A443" s="3">
        <f>'Raw NSB'!A443</f>
        <v>36334</v>
      </c>
      <c r="B443" s="3" t="str">
        <f>'Raw NSB'!B443</f>
        <v>NSB</v>
      </c>
      <c r="C443" s="2">
        <f>'Raw NSB'!C443</f>
        <v>1</v>
      </c>
      <c r="D443" s="3" t="str">
        <f>'Raw NSB'!D443</f>
        <v>Strobilidium sp. (cilliate)</v>
      </c>
      <c r="E443" s="1">
        <f>('Raw NSB'!H443*'Raw NSB'!K443)/20*9</f>
        <v>99.149999999999991</v>
      </c>
      <c r="F443" s="1">
        <f>STDEV(E443:E445)</f>
        <v>151.45412671829052</v>
      </c>
      <c r="G443" s="1">
        <f>F443/SQRT(3)</f>
        <v>87.442080830684731</v>
      </c>
      <c r="H443" s="1">
        <f>'Raw NSB'!L443*E443</f>
        <v>0</v>
      </c>
      <c r="I443" s="1">
        <f>STDEV(H443:H445)</f>
        <v>0</v>
      </c>
      <c r="J443" s="1">
        <f>I443/SQRT(3)</f>
        <v>0</v>
      </c>
    </row>
    <row r="444" spans="1:10">
      <c r="A444" s="3">
        <f>'Raw NSB'!A444</f>
        <v>36334</v>
      </c>
      <c r="B444" s="3" t="str">
        <f>'Raw NSB'!B444</f>
        <v>NSB</v>
      </c>
      <c r="C444" s="2">
        <f>'Raw NSB'!C444</f>
        <v>2</v>
      </c>
      <c r="D444" s="3" t="str">
        <f>'Raw NSB'!D444</f>
        <v>Strobilidium sp. (cilliate)</v>
      </c>
      <c r="E444" s="1">
        <f>('Raw NSB'!H444*'Raw NSB'!K444)/20*9</f>
        <v>0</v>
      </c>
      <c r="H444" s="1">
        <f>'Raw NSB'!L444*E444</f>
        <v>0</v>
      </c>
    </row>
    <row r="445" spans="1:10">
      <c r="A445" s="3">
        <f>'Raw NSB'!A445</f>
        <v>36334</v>
      </c>
      <c r="B445" s="3" t="str">
        <f>'Raw NSB'!B445</f>
        <v>NSB</v>
      </c>
      <c r="C445" s="2">
        <f>'Raw NSB'!C445</f>
        <v>3</v>
      </c>
      <c r="D445" s="3" t="str">
        <f>'Raw NSB'!D445</f>
        <v>Strobilidium sp. (cilliate)</v>
      </c>
      <c r="E445" s="1">
        <f>('Raw NSB'!H445*'Raw NSB'!K445)/20*9</f>
        <v>297.45</v>
      </c>
      <c r="H445" s="1">
        <f>'Raw NSB'!L445*E445</f>
        <v>0</v>
      </c>
    </row>
    <row r="446" spans="1:10">
      <c r="A446" s="3">
        <f>'Raw NSB'!A446</f>
        <v>36341</v>
      </c>
      <c r="B446" s="3" t="str">
        <f>'Raw NSB'!B446</f>
        <v>NSB</v>
      </c>
      <c r="C446" s="2">
        <f>'Raw NSB'!C446</f>
        <v>1</v>
      </c>
      <c r="D446" s="3" t="str">
        <f>'Raw NSB'!D446</f>
        <v>Strobilidium sp. (cilliate)</v>
      </c>
      <c r="E446" s="1">
        <f>('Raw NSB'!H446*'Raw NSB'!K446)/20*9</f>
        <v>99.149999999999991</v>
      </c>
      <c r="F446" s="1">
        <f>STDEV(E446:E448)</f>
        <v>206.397183847067</v>
      </c>
      <c r="G446" s="1">
        <f>F446/SQRT(3)</f>
        <v>119.16346965408482</v>
      </c>
      <c r="H446" s="1">
        <f>'Raw NSB'!L446*E446</f>
        <v>0</v>
      </c>
      <c r="I446" s="1">
        <f>STDEV(H446:H448)</f>
        <v>0</v>
      </c>
      <c r="J446" s="1">
        <f>I446/SQRT(3)</f>
        <v>0</v>
      </c>
    </row>
    <row r="447" spans="1:10">
      <c r="A447" s="3">
        <f>'Raw NSB'!A447</f>
        <v>36341</v>
      </c>
      <c r="B447" s="3" t="str">
        <f>'Raw NSB'!B447</f>
        <v>NSB</v>
      </c>
      <c r="C447" s="2">
        <f>'Raw NSB'!C447</f>
        <v>2</v>
      </c>
      <c r="D447" s="3" t="str">
        <f>'Raw NSB'!D447</f>
        <v>Strobilidium sp. (cilliate)</v>
      </c>
      <c r="E447" s="1">
        <f>('Raw NSB'!H447*'Raw NSB'!K447)/20*9</f>
        <v>198.29999999999998</v>
      </c>
      <c r="H447" s="1">
        <f>'Raw NSB'!L447*E447</f>
        <v>0</v>
      </c>
    </row>
    <row r="448" spans="1:10">
      <c r="A448" s="3">
        <f>'Raw NSB'!A448</f>
        <v>36341</v>
      </c>
      <c r="B448" s="3" t="str">
        <f>'Raw NSB'!B448</f>
        <v>NSB</v>
      </c>
      <c r="C448" s="2">
        <f>'Raw NSB'!C448</f>
        <v>3</v>
      </c>
      <c r="D448" s="3" t="str">
        <f>'Raw NSB'!D448</f>
        <v>Strobilidium sp. (cilliate)</v>
      </c>
      <c r="E448" s="1">
        <f>('Raw NSB'!H448*'Raw NSB'!K448)/20*9</f>
        <v>495.75</v>
      </c>
      <c r="H448" s="1">
        <f>'Raw NSB'!L448*E448</f>
        <v>0</v>
      </c>
    </row>
    <row r="449" spans="1:10">
      <c r="A449" s="3">
        <f>'Raw NSB'!A449</f>
        <v>36348</v>
      </c>
      <c r="B449" s="3" t="str">
        <f>'Raw NSB'!B449</f>
        <v>NSB</v>
      </c>
      <c r="C449" s="2">
        <f>'Raw NSB'!C449</f>
        <v>1</v>
      </c>
      <c r="D449" s="3" t="str">
        <f>'Raw NSB'!D449</f>
        <v>Strobilidium sp. (cilliate)</v>
      </c>
      <c r="E449" s="1">
        <f>('Raw NSB'!H449*'Raw NSB'!K449)/20*9</f>
        <v>396.59999999999997</v>
      </c>
      <c r="F449" s="1">
        <f>STDEV(E449:E451)</f>
        <v>468.56461934294606</v>
      </c>
      <c r="G449" s="1">
        <f>F449/SQRT(3)</f>
        <v>270.52590911038448</v>
      </c>
      <c r="H449" s="1">
        <f>'Raw NSB'!L449*E449</f>
        <v>0</v>
      </c>
      <c r="I449" s="1">
        <f>STDEV(H449:H451)</f>
        <v>0</v>
      </c>
      <c r="J449" s="1">
        <f>I449/SQRT(3)</f>
        <v>0</v>
      </c>
    </row>
    <row r="450" spans="1:10">
      <c r="A450" s="3">
        <f>'Raw NSB'!A450</f>
        <v>36348</v>
      </c>
      <c r="B450" s="3" t="str">
        <f>'Raw NSB'!B450</f>
        <v>NSB</v>
      </c>
      <c r="C450" s="2">
        <f>'Raw NSB'!C450</f>
        <v>2</v>
      </c>
      <c r="D450" s="3" t="str">
        <f>'Raw NSB'!D450</f>
        <v>Strobilidium sp. (cilliate)</v>
      </c>
      <c r="E450" s="1">
        <f>('Raw NSB'!H450*'Raw NSB'!K450)/20*9</f>
        <v>1090.6499999999999</v>
      </c>
      <c r="H450" s="1">
        <f>'Raw NSB'!L450*E450</f>
        <v>0</v>
      </c>
    </row>
    <row r="451" spans="1:10">
      <c r="A451" s="3">
        <f>'Raw NSB'!A451</f>
        <v>36348</v>
      </c>
      <c r="B451" s="3" t="str">
        <f>'Raw NSB'!B451</f>
        <v>NSB</v>
      </c>
      <c r="C451" s="2">
        <f>'Raw NSB'!C451</f>
        <v>3</v>
      </c>
      <c r="D451" s="3" t="str">
        <f>'Raw NSB'!D451</f>
        <v>Strobilidium sp. (cilliate)</v>
      </c>
      <c r="E451" s="1">
        <f>('Raw NSB'!H451*'Raw NSB'!K451)/20*9</f>
        <v>198.29999999999998</v>
      </c>
      <c r="H451" s="1">
        <f>'Raw NSB'!L451*E451</f>
        <v>0</v>
      </c>
    </row>
    <row r="452" spans="1:10">
      <c r="A452" s="3">
        <f>'Raw NSB'!A452</f>
        <v>36355</v>
      </c>
      <c r="B452" s="3" t="str">
        <f>'Raw NSB'!B452</f>
        <v>NSB</v>
      </c>
      <c r="C452" s="2">
        <f>'Raw NSB'!C452</f>
        <v>1</v>
      </c>
      <c r="D452" s="3" t="str">
        <f>'Raw NSB'!D452</f>
        <v>Strobilidium sp. (cilliate)</v>
      </c>
      <c r="E452" s="1">
        <f>('Raw NSB'!H452*'Raw NSB'!K452)/20*9</f>
        <v>0</v>
      </c>
      <c r="F452" s="1">
        <f>STDEV(E452:E454)</f>
        <v>0</v>
      </c>
      <c r="G452" s="1">
        <f>F452/SQRT(3)</f>
        <v>0</v>
      </c>
      <c r="H452" s="1">
        <f>'Raw NSB'!L452*E452</f>
        <v>0</v>
      </c>
      <c r="I452" s="1">
        <f>STDEV(H452:H454)</f>
        <v>0</v>
      </c>
      <c r="J452" s="1">
        <f>I452/SQRT(3)</f>
        <v>0</v>
      </c>
    </row>
    <row r="453" spans="1:10">
      <c r="A453" s="3">
        <f>'Raw NSB'!A453</f>
        <v>36355</v>
      </c>
      <c r="B453" s="3" t="str">
        <f>'Raw NSB'!B453</f>
        <v>NSB</v>
      </c>
      <c r="C453" s="2">
        <f>'Raw NSB'!C453</f>
        <v>2</v>
      </c>
      <c r="D453" s="3" t="str">
        <f>'Raw NSB'!D453</f>
        <v>Strobilidium sp. (cilliate)</v>
      </c>
      <c r="E453" s="1">
        <f>('Raw NSB'!H453*'Raw NSB'!K453)/20*9</f>
        <v>0</v>
      </c>
      <c r="H453" s="1">
        <f>'Raw NSB'!L453*E453</f>
        <v>0</v>
      </c>
    </row>
    <row r="454" spans="1:10">
      <c r="A454" s="3">
        <f>'Raw NSB'!A454</f>
        <v>36355</v>
      </c>
      <c r="B454" s="3" t="str">
        <f>'Raw NSB'!B454</f>
        <v>NSB</v>
      </c>
      <c r="C454" s="2">
        <f>'Raw NSB'!C454</f>
        <v>3</v>
      </c>
      <c r="D454" s="3" t="str">
        <f>'Raw NSB'!D454</f>
        <v>Strobilidium sp. (cilliate)</v>
      </c>
      <c r="E454" s="1">
        <f>('Raw NSB'!H454*'Raw NSB'!K454)/20*9</f>
        <v>0</v>
      </c>
      <c r="H454" s="1">
        <f>'Raw NSB'!L454*E454</f>
        <v>0</v>
      </c>
    </row>
    <row r="455" spans="1:10">
      <c r="A455" s="3">
        <f>'Raw NSB'!A455</f>
        <v>36362</v>
      </c>
      <c r="B455" s="3" t="str">
        <f>'Raw NSB'!B455</f>
        <v>NSB</v>
      </c>
      <c r="C455" s="2">
        <f>'Raw NSB'!C455</f>
        <v>1</v>
      </c>
      <c r="D455" s="3" t="str">
        <f>'Raw NSB'!D455</f>
        <v>Strobilidium sp. (cilliate)</v>
      </c>
      <c r="E455" s="1">
        <f>('Raw NSB'!H455*'Raw NSB'!K455)/20*9</f>
        <v>0</v>
      </c>
      <c r="F455" s="1">
        <f>STDEV(E455:E457)</f>
        <v>318.72265765081715</v>
      </c>
      <c r="G455" s="1">
        <f>F455/SQRT(3)</f>
        <v>184.01461219153222</v>
      </c>
      <c r="H455" s="1">
        <f>'Raw NSB'!L455*E455</f>
        <v>0</v>
      </c>
      <c r="I455" s="1">
        <f>STDEV(H455:H457)</f>
        <v>0</v>
      </c>
      <c r="J455" s="1">
        <f>I455/SQRT(3)</f>
        <v>0</v>
      </c>
    </row>
    <row r="456" spans="1:10">
      <c r="A456" s="3">
        <f>'Raw NSB'!A456</f>
        <v>36362</v>
      </c>
      <c r="B456" s="3" t="str">
        <f>'Raw NSB'!B456</f>
        <v>NSB</v>
      </c>
      <c r="C456" s="2">
        <f>'Raw NSB'!C456</f>
        <v>2</v>
      </c>
      <c r="D456" s="3" t="str">
        <f>'Raw NSB'!D456</f>
        <v>Strobilidium sp. (cilliate)</v>
      </c>
      <c r="E456" s="1">
        <f>('Raw NSB'!H456*'Raw NSB'!K456)/20*9</f>
        <v>594.9</v>
      </c>
      <c r="H456" s="1">
        <f>'Raw NSB'!L456*E456</f>
        <v>0</v>
      </c>
    </row>
    <row r="457" spans="1:10">
      <c r="A457" s="3">
        <f>'Raw NSB'!A457</f>
        <v>36362</v>
      </c>
      <c r="B457" s="3" t="str">
        <f>'Raw NSB'!B457</f>
        <v>NSB</v>
      </c>
      <c r="C457" s="2">
        <f>'Raw NSB'!C457</f>
        <v>3</v>
      </c>
      <c r="D457" s="3" t="str">
        <f>'Raw NSB'!D457</f>
        <v>Strobilidium sp. (cilliate)</v>
      </c>
      <c r="E457" s="1">
        <f>('Raw NSB'!H457*'Raw NSB'!K457)/20*9</f>
        <v>99.149999999999991</v>
      </c>
      <c r="H457" s="1">
        <f>'Raw NSB'!L457*E457</f>
        <v>0</v>
      </c>
    </row>
    <row r="458" spans="1:10">
      <c r="A458" s="3">
        <f>'Raw NSB'!A458</f>
        <v>36369</v>
      </c>
      <c r="B458" s="3" t="str">
        <f>'Raw NSB'!B458</f>
        <v>NSB</v>
      </c>
      <c r="C458" s="2">
        <f>'Raw NSB'!C458</f>
        <v>1</v>
      </c>
      <c r="D458" s="3" t="str">
        <f>'Raw NSB'!D458</f>
        <v>Strobilidium sp. (cilliate)</v>
      </c>
      <c r="E458" s="1">
        <f>('Raw NSB'!H458*'Raw NSB'!K458)/20*9</f>
        <v>0</v>
      </c>
      <c r="F458" s="1">
        <f>STDEV(E458:E460)</f>
        <v>301.55003316199458</v>
      </c>
      <c r="G458" s="1">
        <f>F458/SQRT(3)</f>
        <v>174.09999282021815</v>
      </c>
      <c r="H458" s="1">
        <f>'Raw NSB'!L458*E458</f>
        <v>0</v>
      </c>
      <c r="I458" s="1">
        <f>STDEV(H458:H460)</f>
        <v>0</v>
      </c>
      <c r="J458" s="1">
        <f>I458/SQRT(3)</f>
        <v>0</v>
      </c>
    </row>
    <row r="459" spans="1:10">
      <c r="A459" s="3">
        <f>'Raw NSB'!A459</f>
        <v>36369</v>
      </c>
      <c r="B459" s="3" t="str">
        <f>'Raw NSB'!B459</f>
        <v>NSB</v>
      </c>
      <c r="C459" s="2">
        <f>'Raw NSB'!C459</f>
        <v>2</v>
      </c>
      <c r="D459" s="3" t="str">
        <f>'Raw NSB'!D459</f>
        <v>Strobilidium sp. (cilliate)</v>
      </c>
      <c r="E459" s="1">
        <f>('Raw NSB'!H459*'Raw NSB'!K459)/20*9</f>
        <v>79.649999999999991</v>
      </c>
      <c r="H459" s="1">
        <f>'Raw NSB'!L459*E459</f>
        <v>0</v>
      </c>
    </row>
    <row r="460" spans="1:10">
      <c r="A460" s="3">
        <f>'Raw NSB'!A460</f>
        <v>36369</v>
      </c>
      <c r="B460" s="3" t="str">
        <f>'Raw NSB'!B460</f>
        <v>NSB</v>
      </c>
      <c r="C460" s="2">
        <f>'Raw NSB'!C460</f>
        <v>3</v>
      </c>
      <c r="D460" s="3" t="str">
        <f>'Raw NSB'!D460</f>
        <v>Strobilidium sp. (cilliate)</v>
      </c>
      <c r="E460" s="1">
        <f>('Raw NSB'!H460*'Raw NSB'!K460)/20*9</f>
        <v>557.55000000000007</v>
      </c>
      <c r="H460" s="1">
        <f>'Raw NSB'!L460*E460</f>
        <v>0</v>
      </c>
    </row>
    <row r="461" spans="1:10">
      <c r="A461" s="3">
        <f>'Raw NSB'!A461</f>
        <v>36376</v>
      </c>
      <c r="B461" s="3" t="str">
        <f>'Raw NSB'!B461</f>
        <v>NSB</v>
      </c>
      <c r="C461" s="2">
        <f>'Raw NSB'!C461</f>
        <v>1</v>
      </c>
      <c r="D461" s="3" t="str">
        <f>'Raw NSB'!D461</f>
        <v>Strobilidium sp. (cilliate)</v>
      </c>
      <c r="E461" s="1">
        <f>('Raw NSB'!H461*'Raw NSB'!K461)/20*9</f>
        <v>0</v>
      </c>
      <c r="F461" s="1">
        <f>STDEV(E461:E463)</f>
        <v>45.985948940953683</v>
      </c>
      <c r="G461" s="1">
        <f>F461/SQRT(3)</f>
        <v>26.549999999999997</v>
      </c>
      <c r="H461" s="1">
        <f>'Raw NSB'!L461*E461</f>
        <v>0</v>
      </c>
      <c r="I461" s="1">
        <f>STDEV(H461:H463)</f>
        <v>0</v>
      </c>
      <c r="J461" s="1">
        <f>I461/SQRT(3)</f>
        <v>0</v>
      </c>
    </row>
    <row r="462" spans="1:10">
      <c r="A462" s="3">
        <f>'Raw NSB'!A462</f>
        <v>36376</v>
      </c>
      <c r="B462" s="3" t="str">
        <f>'Raw NSB'!B462</f>
        <v>NSB</v>
      </c>
      <c r="C462" s="2">
        <f>'Raw NSB'!C462</f>
        <v>2</v>
      </c>
      <c r="D462" s="3" t="str">
        <f>'Raw NSB'!D462</f>
        <v>Strobilidium sp. (cilliate)</v>
      </c>
      <c r="E462" s="1">
        <f>('Raw NSB'!H462*'Raw NSB'!K462)/20*9</f>
        <v>79.649999999999991</v>
      </c>
      <c r="H462" s="1">
        <f>'Raw NSB'!L462*E462</f>
        <v>0</v>
      </c>
    </row>
    <row r="463" spans="1:10">
      <c r="A463" s="3">
        <f>'Raw NSB'!A463</f>
        <v>36376</v>
      </c>
      <c r="B463" s="3" t="str">
        <f>'Raw NSB'!B463</f>
        <v>NSB</v>
      </c>
      <c r="C463" s="2">
        <f>'Raw NSB'!C463</f>
        <v>3</v>
      </c>
      <c r="D463" s="3" t="str">
        <f>'Raw NSB'!D463</f>
        <v>Strobilidium sp. (cilliate)</v>
      </c>
      <c r="E463" s="1">
        <f>('Raw NSB'!H463*'Raw NSB'!K463)/20*9</f>
        <v>0</v>
      </c>
      <c r="H463" s="1">
        <f>'Raw NSB'!L463*E463</f>
        <v>0</v>
      </c>
    </row>
    <row r="464" spans="1:10">
      <c r="A464" s="3">
        <f>'Raw NSB'!A464</f>
        <v>36383</v>
      </c>
      <c r="B464" s="3" t="str">
        <f>'Raw NSB'!B464</f>
        <v>NSB</v>
      </c>
      <c r="C464" s="2">
        <f>'Raw NSB'!C464</f>
        <v>1</v>
      </c>
      <c r="D464" s="3" t="str">
        <f>'Raw NSB'!D464</f>
        <v>Strobilidium sp. (cilliate)</v>
      </c>
      <c r="E464" s="1">
        <f>('Raw NSB'!H464*'Raw NSB'!K464)/20*9</f>
        <v>79.649999999999991</v>
      </c>
      <c r="F464" s="1">
        <f>STDEV(E464:E466)</f>
        <v>165.80469685747747</v>
      </c>
      <c r="G464" s="1">
        <f>F464/SQRT(3)</f>
        <v>95.727386363568911</v>
      </c>
      <c r="H464" s="1">
        <f>'Raw NSB'!L464*E464</f>
        <v>0</v>
      </c>
      <c r="I464" s="1">
        <f>STDEV(H464:H466)</f>
        <v>0</v>
      </c>
      <c r="J464" s="1">
        <f>I464/SQRT(3)</f>
        <v>0</v>
      </c>
    </row>
    <row r="465" spans="1:10">
      <c r="A465" s="3">
        <f>'Raw NSB'!A465</f>
        <v>36383</v>
      </c>
      <c r="B465" s="3" t="str">
        <f>'Raw NSB'!B465</f>
        <v>NSB</v>
      </c>
      <c r="C465" s="2">
        <f>'Raw NSB'!C465</f>
        <v>2</v>
      </c>
      <c r="D465" s="3" t="str">
        <f>'Raw NSB'!D465</f>
        <v>Strobilidium sp. (cilliate)</v>
      </c>
      <c r="E465" s="1">
        <f>('Raw NSB'!H465*'Raw NSB'!K465)/20*9</f>
        <v>0</v>
      </c>
      <c r="H465" s="1">
        <f>'Raw NSB'!L465*E465</f>
        <v>0</v>
      </c>
    </row>
    <row r="466" spans="1:10">
      <c r="A466" s="3">
        <f>'Raw NSB'!A466</f>
        <v>36383</v>
      </c>
      <c r="B466" s="3" t="str">
        <f>'Raw NSB'!B466</f>
        <v>NSB</v>
      </c>
      <c r="C466" s="2">
        <f>'Raw NSB'!C466</f>
        <v>3</v>
      </c>
      <c r="D466" s="3" t="str">
        <f>'Raw NSB'!D466</f>
        <v>Strobilidium sp. (cilliate)</v>
      </c>
      <c r="E466" s="1">
        <f>('Raw NSB'!H466*'Raw NSB'!K466)/20*9</f>
        <v>318.59999999999997</v>
      </c>
      <c r="H466" s="1">
        <f>'Raw NSB'!L466*E466</f>
        <v>0</v>
      </c>
    </row>
    <row r="467" spans="1:10">
      <c r="A467" s="3">
        <f>'Raw NSB'!A467</f>
        <v>36390</v>
      </c>
      <c r="B467" s="3" t="str">
        <f>'Raw NSB'!B467</f>
        <v>NSB</v>
      </c>
      <c r="C467" s="2">
        <f>'Raw NSB'!C467</f>
        <v>1</v>
      </c>
      <c r="D467" s="3" t="str">
        <f>'Raw NSB'!D467</f>
        <v>Strobilidium sp. (cilliate)</v>
      </c>
      <c r="E467" s="1">
        <f>('Raw NSB'!H467*'Raw NSB'!K467)/20*9</f>
        <v>637.19999999999993</v>
      </c>
      <c r="F467" s="1">
        <f>STDEV(E467:E469)</f>
        <v>229.92974470476847</v>
      </c>
      <c r="G467" s="1">
        <f>F467/SQRT(3)</f>
        <v>132.75</v>
      </c>
      <c r="H467" s="1">
        <f>'Raw NSB'!L467*E467</f>
        <v>0</v>
      </c>
      <c r="I467" s="1">
        <f>STDEV(H467:H469)</f>
        <v>0</v>
      </c>
      <c r="J467" s="1">
        <f>I467/SQRT(3)</f>
        <v>0</v>
      </c>
    </row>
    <row r="468" spans="1:10">
      <c r="A468" s="3">
        <f>'Raw NSB'!A468</f>
        <v>36390</v>
      </c>
      <c r="B468" s="3" t="str">
        <f>'Raw NSB'!B468</f>
        <v>NSB</v>
      </c>
      <c r="C468" s="2">
        <f>'Raw NSB'!C468</f>
        <v>2</v>
      </c>
      <c r="D468" s="3" t="str">
        <f>'Raw NSB'!D468</f>
        <v>Strobilidium sp. (cilliate)</v>
      </c>
      <c r="E468" s="1">
        <f>('Raw NSB'!H468*'Raw NSB'!K468)/20*9</f>
        <v>637.19999999999993</v>
      </c>
      <c r="H468" s="1">
        <f>'Raw NSB'!L468*E468</f>
        <v>0</v>
      </c>
    </row>
    <row r="469" spans="1:10">
      <c r="A469" s="3">
        <f>'Raw NSB'!A469</f>
        <v>36390</v>
      </c>
      <c r="B469" s="3" t="str">
        <f>'Raw NSB'!B469</f>
        <v>NSB</v>
      </c>
      <c r="C469" s="2">
        <f>'Raw NSB'!C469</f>
        <v>3</v>
      </c>
      <c r="D469" s="3" t="str">
        <f>'Raw NSB'!D469</f>
        <v>Strobilidium sp. (cilliate)</v>
      </c>
      <c r="E469" s="1">
        <f>('Raw NSB'!H469*'Raw NSB'!K469)/20*9</f>
        <v>238.95000000000002</v>
      </c>
      <c r="H469" s="1">
        <f>'Raw NSB'!L469*E469</f>
        <v>0</v>
      </c>
    </row>
    <row r="470" spans="1:10">
      <c r="A470" s="3">
        <f>'Raw NSB'!A470</f>
        <v>36308</v>
      </c>
      <c r="B470" s="3" t="str">
        <f>'Raw NSB'!B470</f>
        <v>NSB</v>
      </c>
      <c r="C470" s="2">
        <f>'Raw NSB'!C470</f>
        <v>1</v>
      </c>
      <c r="D470" s="3" t="str">
        <f>'Raw NSB'!D470</f>
        <v>Strombidium sp. (cilliate)</v>
      </c>
      <c r="E470" s="1">
        <f>('Raw NSB'!H470*'Raw NSB'!K470)/20*9</f>
        <v>0</v>
      </c>
      <c r="F470" s="1">
        <f>STDEV(E470:E472)</f>
        <v>57.244279190151389</v>
      </c>
      <c r="G470" s="1">
        <f>F470/SQRT(3)</f>
        <v>33.049999999999997</v>
      </c>
      <c r="H470" s="1">
        <f>'Raw NSB'!L470*E470</f>
        <v>0</v>
      </c>
      <c r="I470" s="1">
        <f>STDEV(H470:H472)</f>
        <v>0</v>
      </c>
      <c r="J470" s="1">
        <f>I470/SQRT(3)</f>
        <v>0</v>
      </c>
    </row>
    <row r="471" spans="1:10">
      <c r="A471" s="3">
        <f>'Raw NSB'!A471</f>
        <v>36308</v>
      </c>
      <c r="B471" s="3" t="str">
        <f>'Raw NSB'!B471</f>
        <v>NSB</v>
      </c>
      <c r="C471" s="2">
        <f>'Raw NSB'!C471</f>
        <v>2</v>
      </c>
      <c r="D471" s="3" t="str">
        <f>'Raw NSB'!D471</f>
        <v>Strombidium sp. (cilliate)</v>
      </c>
      <c r="E471" s="1">
        <f>('Raw NSB'!H471*'Raw NSB'!K471)/20*9</f>
        <v>99.149999999999991</v>
      </c>
      <c r="H471" s="1">
        <f>'Raw NSB'!L471*E471</f>
        <v>0</v>
      </c>
    </row>
    <row r="472" spans="1:10">
      <c r="A472" s="3">
        <f>'Raw NSB'!A472</f>
        <v>36308</v>
      </c>
      <c r="B472" s="3" t="str">
        <f>'Raw NSB'!B472</f>
        <v>NSB</v>
      </c>
      <c r="C472" s="2">
        <f>'Raw NSB'!C472</f>
        <v>3</v>
      </c>
      <c r="D472" s="3" t="str">
        <f>'Raw NSB'!D472</f>
        <v>Strombidium sp. (cilliate)</v>
      </c>
      <c r="E472" s="1">
        <f>('Raw NSB'!H472*'Raw NSB'!K472)/20*9</f>
        <v>0</v>
      </c>
      <c r="H472" s="1">
        <f>'Raw NSB'!L472*E472</f>
        <v>0</v>
      </c>
    </row>
    <row r="473" spans="1:10">
      <c r="A473" s="3">
        <f>'Raw NSB'!A473</f>
        <v>36313</v>
      </c>
      <c r="B473" s="3" t="str">
        <f>'Raw NSB'!B473</f>
        <v>NSB</v>
      </c>
      <c r="C473" s="2">
        <f>'Raw NSB'!C473</f>
        <v>1</v>
      </c>
      <c r="D473" s="3" t="str">
        <f>'Raw NSB'!D473</f>
        <v>Strombidium sp. (cilliate)</v>
      </c>
      <c r="E473" s="1">
        <f>('Raw NSB'!H473*'Raw NSB'!K473)/20*9</f>
        <v>0</v>
      </c>
      <c r="F473" s="1">
        <f>STDEV(E473:E475)</f>
        <v>114.48855838030278</v>
      </c>
      <c r="G473" s="1">
        <f>F473/SQRT(3)</f>
        <v>66.099999999999994</v>
      </c>
      <c r="H473" s="1">
        <f>'Raw NSB'!L473*E473</f>
        <v>0</v>
      </c>
      <c r="I473" s="1">
        <f>STDEV(H473:H475)</f>
        <v>0</v>
      </c>
      <c r="J473" s="1">
        <f>I473/SQRT(3)</f>
        <v>0</v>
      </c>
    </row>
    <row r="474" spans="1:10">
      <c r="A474" s="3">
        <f>'Raw NSB'!A474</f>
        <v>36313</v>
      </c>
      <c r="B474" s="3" t="str">
        <f>'Raw NSB'!B474</f>
        <v>NSB</v>
      </c>
      <c r="C474" s="2">
        <f>'Raw NSB'!C474</f>
        <v>2</v>
      </c>
      <c r="D474" s="3" t="str">
        <f>'Raw NSB'!D474</f>
        <v>Strombidium sp. (cilliate)</v>
      </c>
      <c r="E474" s="1">
        <f>('Raw NSB'!H474*'Raw NSB'!K474)/20*9</f>
        <v>198.29999999999998</v>
      </c>
      <c r="H474" s="1">
        <f>'Raw NSB'!L474*E474</f>
        <v>0</v>
      </c>
    </row>
    <row r="475" spans="1:10">
      <c r="A475" s="3">
        <f>'Raw NSB'!A475</f>
        <v>36313</v>
      </c>
      <c r="B475" s="3" t="str">
        <f>'Raw NSB'!B475</f>
        <v>NSB</v>
      </c>
      <c r="C475" s="2">
        <f>'Raw NSB'!C475</f>
        <v>3</v>
      </c>
      <c r="D475" s="3" t="str">
        <f>'Raw NSB'!D475</f>
        <v>Strombidium sp. (cilliate)</v>
      </c>
      <c r="E475" s="1">
        <f>('Raw NSB'!H475*'Raw NSB'!K475)/20*9</f>
        <v>198.29999999999998</v>
      </c>
      <c r="H475" s="1">
        <f>'Raw NSB'!L475*E475</f>
        <v>0</v>
      </c>
    </row>
    <row r="476" spans="1:10">
      <c r="A476" s="3">
        <f>'Raw NSB'!A476</f>
        <v>36320</v>
      </c>
      <c r="B476" s="3" t="str">
        <f>'Raw NSB'!B476</f>
        <v>NSB</v>
      </c>
      <c r="C476" s="2">
        <f>'Raw NSB'!C476</f>
        <v>1</v>
      </c>
      <c r="D476" s="3" t="str">
        <f>'Raw NSB'!D476</f>
        <v>Strombidium sp. (cilliate)</v>
      </c>
      <c r="E476" s="1">
        <f>('Raw NSB'!H476*'Raw NSB'!K476)/20*9</f>
        <v>0</v>
      </c>
      <c r="F476" s="1">
        <f>STDEV(E476:E478)</f>
        <v>114.48855838030278</v>
      </c>
      <c r="G476" s="1">
        <f>F476/SQRT(3)</f>
        <v>66.099999999999994</v>
      </c>
      <c r="H476" s="1">
        <f>'Raw NSB'!L476*E476</f>
        <v>0</v>
      </c>
      <c r="I476" s="1">
        <f>STDEV(H476:H478)</f>
        <v>0</v>
      </c>
      <c r="J476" s="1">
        <f>I476/SQRT(3)</f>
        <v>0</v>
      </c>
    </row>
    <row r="477" spans="1:10">
      <c r="A477" s="3">
        <f>'Raw NSB'!A477</f>
        <v>36320</v>
      </c>
      <c r="B477" s="3" t="str">
        <f>'Raw NSB'!B477</f>
        <v>NSB</v>
      </c>
      <c r="C477" s="2">
        <f>'Raw NSB'!C477</f>
        <v>2</v>
      </c>
      <c r="D477" s="3" t="str">
        <f>'Raw NSB'!D477</f>
        <v>Strombidium sp. (cilliate)</v>
      </c>
      <c r="E477" s="1">
        <f>('Raw NSB'!H477*'Raw NSB'!K477)/20*9</f>
        <v>0</v>
      </c>
      <c r="H477" s="1">
        <f>'Raw NSB'!L477*E477</f>
        <v>0</v>
      </c>
    </row>
    <row r="478" spans="1:10">
      <c r="A478" s="3">
        <f>'Raw NSB'!A478</f>
        <v>36320</v>
      </c>
      <c r="B478" s="3" t="str">
        <f>'Raw NSB'!B478</f>
        <v>NSB</v>
      </c>
      <c r="C478" s="2">
        <f>'Raw NSB'!C478</f>
        <v>3</v>
      </c>
      <c r="D478" s="3" t="str">
        <f>'Raw NSB'!D478</f>
        <v>Strombidium sp. (cilliate)</v>
      </c>
      <c r="E478" s="1">
        <f>('Raw NSB'!H478*'Raw NSB'!K478)/20*9</f>
        <v>198.29999999999998</v>
      </c>
      <c r="H478" s="1">
        <f>'Raw NSB'!L478*E478</f>
        <v>0</v>
      </c>
    </row>
    <row r="479" spans="1:10">
      <c r="A479" s="3">
        <f>'Raw NSB'!A479</f>
        <v>36327</v>
      </c>
      <c r="B479" s="3" t="str">
        <f>'Raw NSB'!B479</f>
        <v>NSB</v>
      </c>
      <c r="C479" s="2">
        <f>'Raw NSB'!C479</f>
        <v>1</v>
      </c>
      <c r="D479" s="3" t="str">
        <f>'Raw NSB'!D479</f>
        <v>Strombidium sp. (cilliate)</v>
      </c>
      <c r="E479" s="1">
        <f>('Raw NSB'!H479*'Raw NSB'!K479)/20*9</f>
        <v>0</v>
      </c>
      <c r="F479" s="1">
        <f>STDEV(E479:E481)</f>
        <v>151.45412671829052</v>
      </c>
      <c r="G479" s="1">
        <f>F479/SQRT(3)</f>
        <v>87.442080830684731</v>
      </c>
      <c r="H479" s="1">
        <f>'Raw NSB'!L479*E479</f>
        <v>0</v>
      </c>
      <c r="I479" s="1">
        <f>STDEV(H479:H481)</f>
        <v>0</v>
      </c>
      <c r="J479" s="1">
        <f>I479/SQRT(3)</f>
        <v>0</v>
      </c>
    </row>
    <row r="480" spans="1:10">
      <c r="A480" s="3">
        <f>'Raw NSB'!A480</f>
        <v>36327</v>
      </c>
      <c r="B480" s="3" t="str">
        <f>'Raw NSB'!B480</f>
        <v>NSB</v>
      </c>
      <c r="C480" s="2">
        <f>'Raw NSB'!C480</f>
        <v>2</v>
      </c>
      <c r="D480" s="3" t="str">
        <f>'Raw NSB'!D480</f>
        <v>Strombidium sp. (cilliate)</v>
      </c>
      <c r="E480" s="1">
        <f>('Raw NSB'!H480*'Raw NSB'!K480)/20*9</f>
        <v>297.45</v>
      </c>
      <c r="H480" s="1">
        <f>'Raw NSB'!L480*E480</f>
        <v>0</v>
      </c>
    </row>
    <row r="481" spans="1:10">
      <c r="A481" s="3">
        <f>'Raw NSB'!A481</f>
        <v>36327</v>
      </c>
      <c r="B481" s="3" t="str">
        <f>'Raw NSB'!B481</f>
        <v>NSB</v>
      </c>
      <c r="C481" s="2">
        <f>'Raw NSB'!C481</f>
        <v>3</v>
      </c>
      <c r="D481" s="3" t="str">
        <f>'Raw NSB'!D481</f>
        <v>Strombidium sp. (cilliate)</v>
      </c>
      <c r="E481" s="1">
        <f>('Raw NSB'!H481*'Raw NSB'!K481)/20*9</f>
        <v>99.149999999999991</v>
      </c>
      <c r="H481" s="1">
        <f>'Raw NSB'!L481*E481</f>
        <v>0</v>
      </c>
    </row>
    <row r="482" spans="1:10">
      <c r="A482" s="3">
        <f>'Raw NSB'!A482</f>
        <v>36334</v>
      </c>
      <c r="B482" s="3" t="str">
        <f>'Raw NSB'!B482</f>
        <v>NSB</v>
      </c>
      <c r="C482" s="2">
        <f>'Raw NSB'!C482</f>
        <v>1</v>
      </c>
      <c r="D482" s="3" t="str">
        <f>'Raw NSB'!D482</f>
        <v>Strombidium sp. (cilliate)</v>
      </c>
      <c r="E482" s="1">
        <f>('Raw NSB'!H482*'Raw NSB'!K482)/20*9</f>
        <v>99.149999999999991</v>
      </c>
      <c r="F482" s="1">
        <f>STDEV(E482:E484)</f>
        <v>0</v>
      </c>
      <c r="G482" s="1">
        <f>F482/SQRT(3)</f>
        <v>0</v>
      </c>
      <c r="H482" s="1">
        <f>'Raw NSB'!L482*E482</f>
        <v>0</v>
      </c>
      <c r="I482" s="1">
        <f>STDEV(H482:H484)</f>
        <v>0</v>
      </c>
      <c r="J482" s="1">
        <f>I482/SQRT(3)</f>
        <v>0</v>
      </c>
    </row>
    <row r="483" spans="1:10">
      <c r="A483" s="3">
        <f>'Raw NSB'!A483</f>
        <v>36334</v>
      </c>
      <c r="B483" s="3" t="str">
        <f>'Raw NSB'!B483</f>
        <v>NSB</v>
      </c>
      <c r="C483" s="2">
        <f>'Raw NSB'!C483</f>
        <v>2</v>
      </c>
      <c r="D483" s="3" t="str">
        <f>'Raw NSB'!D483</f>
        <v>Strombidium sp. (cilliate)</v>
      </c>
      <c r="E483" s="1">
        <f>('Raw NSB'!H483*'Raw NSB'!K483)/20*9</f>
        <v>99.149999999999991</v>
      </c>
      <c r="H483" s="1">
        <f>'Raw NSB'!L483*E483</f>
        <v>0</v>
      </c>
    </row>
    <row r="484" spans="1:10">
      <c r="A484" s="3">
        <f>'Raw NSB'!A484</f>
        <v>36334</v>
      </c>
      <c r="B484" s="3" t="str">
        <f>'Raw NSB'!B484</f>
        <v>NSB</v>
      </c>
      <c r="C484" s="2">
        <f>'Raw NSB'!C484</f>
        <v>3</v>
      </c>
      <c r="D484" s="3" t="str">
        <f>'Raw NSB'!D484</f>
        <v>Strombidium sp. (cilliate)</v>
      </c>
      <c r="E484" s="1">
        <f>('Raw NSB'!H484*'Raw NSB'!K484)/20*9</f>
        <v>99.149999999999991</v>
      </c>
      <c r="H484" s="1">
        <f>'Raw NSB'!L484*E484</f>
        <v>0</v>
      </c>
    </row>
    <row r="485" spans="1:10">
      <c r="A485" s="3">
        <f>'Raw NSB'!A485</f>
        <v>36341</v>
      </c>
      <c r="B485" s="3" t="str">
        <f>'Raw NSB'!B485</f>
        <v>NSB</v>
      </c>
      <c r="C485" s="2">
        <f>'Raw NSB'!C485</f>
        <v>1</v>
      </c>
      <c r="D485" s="3" t="str">
        <f>'Raw NSB'!D485</f>
        <v>Strombidium sp. (cilliate)</v>
      </c>
      <c r="E485" s="1">
        <f>('Raw NSB'!H485*'Raw NSB'!K485)/20*9</f>
        <v>495.75</v>
      </c>
      <c r="F485" s="1">
        <f>STDEV(E485:E487)</f>
        <v>228.9771167606055</v>
      </c>
      <c r="G485" s="1">
        <f>F485/SQRT(3)</f>
        <v>132.19999999999996</v>
      </c>
      <c r="H485" s="1">
        <f>'Raw NSB'!L485*E485</f>
        <v>0</v>
      </c>
      <c r="I485" s="1">
        <f>STDEV(H485:H487)</f>
        <v>0</v>
      </c>
      <c r="J485" s="1">
        <f>I485/SQRT(3)</f>
        <v>0</v>
      </c>
    </row>
    <row r="486" spans="1:10">
      <c r="A486" s="3">
        <f>'Raw NSB'!A486</f>
        <v>36341</v>
      </c>
      <c r="B486" s="3" t="str">
        <f>'Raw NSB'!B486</f>
        <v>NSB</v>
      </c>
      <c r="C486" s="2">
        <f>'Raw NSB'!C486</f>
        <v>2</v>
      </c>
      <c r="D486" s="3" t="str">
        <f>'Raw NSB'!D486</f>
        <v>Strombidium sp. (cilliate)</v>
      </c>
      <c r="E486" s="1">
        <f>('Raw NSB'!H486*'Raw NSB'!K486)/20*9</f>
        <v>495.75</v>
      </c>
      <c r="H486" s="1">
        <f>'Raw NSB'!L486*E486</f>
        <v>0</v>
      </c>
    </row>
    <row r="487" spans="1:10">
      <c r="A487" s="3">
        <f>'Raw NSB'!A487</f>
        <v>36341</v>
      </c>
      <c r="B487" s="3" t="str">
        <f>'Raw NSB'!B487</f>
        <v>NSB</v>
      </c>
      <c r="C487" s="2">
        <f>'Raw NSB'!C487</f>
        <v>3</v>
      </c>
      <c r="D487" s="3" t="str">
        <f>'Raw NSB'!D487</f>
        <v>Strombidium sp. (cilliate)</v>
      </c>
      <c r="E487" s="1">
        <f>('Raw NSB'!H487*'Raw NSB'!K487)/20*9</f>
        <v>99.149999999999991</v>
      </c>
      <c r="H487" s="1">
        <f>'Raw NSB'!L487*E487</f>
        <v>0</v>
      </c>
    </row>
    <row r="488" spans="1:10">
      <c r="A488" s="3">
        <f>'Raw NSB'!A488</f>
        <v>36348</v>
      </c>
      <c r="B488" s="3" t="str">
        <f>'Raw NSB'!B488</f>
        <v>NSB</v>
      </c>
      <c r="C488" s="2">
        <f>'Raw NSB'!C488</f>
        <v>1</v>
      </c>
      <c r="D488" s="3" t="str">
        <f>'Raw NSB'!D488</f>
        <v>Strombidium sp. (cilliate)</v>
      </c>
      <c r="E488" s="1">
        <f>('Raw NSB'!H488*'Raw NSB'!K488)/20*9</f>
        <v>297.45</v>
      </c>
      <c r="F488" s="1">
        <f>STDEV(E488:E490)</f>
        <v>171.73283757045414</v>
      </c>
      <c r="G488" s="1">
        <f>F488/SQRT(3)</f>
        <v>99.149999999999977</v>
      </c>
      <c r="H488" s="1">
        <f>'Raw NSB'!L488*E488</f>
        <v>0</v>
      </c>
      <c r="I488" s="1">
        <f>STDEV(H488:H490)</f>
        <v>0</v>
      </c>
      <c r="J488" s="1">
        <f>I488/SQRT(3)</f>
        <v>0</v>
      </c>
    </row>
    <row r="489" spans="1:10">
      <c r="A489" s="3">
        <f>'Raw NSB'!A489</f>
        <v>36348</v>
      </c>
      <c r="B489" s="3" t="str">
        <f>'Raw NSB'!B489</f>
        <v>NSB</v>
      </c>
      <c r="C489" s="2">
        <f>'Raw NSB'!C489</f>
        <v>2</v>
      </c>
      <c r="D489" s="3" t="str">
        <f>'Raw NSB'!D489</f>
        <v>Strombidium sp. (cilliate)</v>
      </c>
      <c r="E489" s="1">
        <f>('Raw NSB'!H489*'Raw NSB'!K489)/20*9</f>
        <v>594.9</v>
      </c>
      <c r="H489" s="1">
        <f>'Raw NSB'!L489*E489</f>
        <v>0</v>
      </c>
    </row>
    <row r="490" spans="1:10">
      <c r="A490" s="3">
        <f>'Raw NSB'!A490</f>
        <v>36348</v>
      </c>
      <c r="B490" s="3" t="str">
        <f>'Raw NSB'!B490</f>
        <v>NSB</v>
      </c>
      <c r="C490" s="2">
        <f>'Raw NSB'!C490</f>
        <v>3</v>
      </c>
      <c r="D490" s="3" t="str">
        <f>'Raw NSB'!D490</f>
        <v>Strombidium sp. (cilliate)</v>
      </c>
      <c r="E490" s="1">
        <f>('Raw NSB'!H490*'Raw NSB'!K490)/20*9</f>
        <v>297.45</v>
      </c>
      <c r="H490" s="1">
        <f>'Raw NSB'!L490*E490</f>
        <v>0</v>
      </c>
    </row>
    <row r="491" spans="1:10">
      <c r="A491" s="3">
        <f>'Raw NSB'!A491</f>
        <v>36355</v>
      </c>
      <c r="B491" s="3" t="str">
        <f>'Raw NSB'!B491</f>
        <v>NSB</v>
      </c>
      <c r="C491" s="2">
        <f>'Raw NSB'!C491</f>
        <v>1</v>
      </c>
      <c r="D491" s="3" t="str">
        <f>'Raw NSB'!D491</f>
        <v>Strombidium sp. (cilliate)</v>
      </c>
      <c r="E491" s="1">
        <f>('Raw NSB'!H491*'Raw NSB'!K491)/20*9</f>
        <v>0</v>
      </c>
      <c r="F491" s="1">
        <f>STDEV(E491:E493)</f>
        <v>114.48855838030278</v>
      </c>
      <c r="G491" s="1">
        <f>F491/SQRT(3)</f>
        <v>66.099999999999994</v>
      </c>
      <c r="H491" s="1">
        <f>'Raw NSB'!L491*E491</f>
        <v>0</v>
      </c>
      <c r="I491" s="1">
        <f>STDEV(H491:H493)</f>
        <v>0</v>
      </c>
      <c r="J491" s="1">
        <f>I491/SQRT(3)</f>
        <v>0</v>
      </c>
    </row>
    <row r="492" spans="1:10">
      <c r="A492" s="3">
        <f>'Raw NSB'!A492</f>
        <v>36355</v>
      </c>
      <c r="B492" s="3" t="str">
        <f>'Raw NSB'!B492</f>
        <v>NSB</v>
      </c>
      <c r="C492" s="2">
        <f>'Raw NSB'!C492</f>
        <v>2</v>
      </c>
      <c r="D492" s="3" t="str">
        <f>'Raw NSB'!D492</f>
        <v>Strombidium sp. (cilliate)</v>
      </c>
      <c r="E492" s="1">
        <f>('Raw NSB'!H492*'Raw NSB'!K492)/20*9</f>
        <v>0</v>
      </c>
      <c r="H492" s="1">
        <f>'Raw NSB'!L492*E492</f>
        <v>0</v>
      </c>
    </row>
    <row r="493" spans="1:10">
      <c r="A493" s="3">
        <f>'Raw NSB'!A493</f>
        <v>36355</v>
      </c>
      <c r="B493" s="3" t="str">
        <f>'Raw NSB'!B493</f>
        <v>NSB</v>
      </c>
      <c r="C493" s="2">
        <f>'Raw NSB'!C493</f>
        <v>3</v>
      </c>
      <c r="D493" s="3" t="str">
        <f>'Raw NSB'!D493</f>
        <v>Strombidium sp. (cilliate)</v>
      </c>
      <c r="E493" s="1">
        <f>('Raw NSB'!H493*'Raw NSB'!K493)/20*9</f>
        <v>198.29999999999998</v>
      </c>
      <c r="H493" s="1">
        <f>'Raw NSB'!L493*E493</f>
        <v>0</v>
      </c>
    </row>
    <row r="494" spans="1:10">
      <c r="A494" s="3">
        <f>'Raw NSB'!A494</f>
        <v>36362</v>
      </c>
      <c r="B494" s="3" t="str">
        <f>'Raw NSB'!B494</f>
        <v>NSB</v>
      </c>
      <c r="C494" s="2">
        <f>'Raw NSB'!C494</f>
        <v>1</v>
      </c>
      <c r="D494" s="3" t="str">
        <f>'Raw NSB'!D494</f>
        <v>Strombidium sp. (cilliate)</v>
      </c>
      <c r="E494" s="1">
        <f>('Raw NSB'!H494*'Raw NSB'!K494)/20*9</f>
        <v>0</v>
      </c>
      <c r="F494" s="1">
        <f>STDEV(E494:E496)</f>
        <v>151.45412671829052</v>
      </c>
      <c r="G494" s="1">
        <f>F494/SQRT(3)</f>
        <v>87.442080830684731</v>
      </c>
      <c r="H494" s="1">
        <f>'Raw NSB'!L494*E494</f>
        <v>0</v>
      </c>
      <c r="I494" s="1">
        <f>STDEV(H494:H496)</f>
        <v>0</v>
      </c>
      <c r="J494" s="1">
        <f>I494/SQRT(3)</f>
        <v>0</v>
      </c>
    </row>
    <row r="495" spans="1:10">
      <c r="A495" s="3">
        <f>'Raw NSB'!A495</f>
        <v>36362</v>
      </c>
      <c r="B495" s="3" t="str">
        <f>'Raw NSB'!B495</f>
        <v>NSB</v>
      </c>
      <c r="C495" s="2">
        <f>'Raw NSB'!C495</f>
        <v>2</v>
      </c>
      <c r="D495" s="3" t="str">
        <f>'Raw NSB'!D495</f>
        <v>Strombidium sp. (cilliate)</v>
      </c>
      <c r="E495" s="1">
        <f>('Raw NSB'!H495*'Raw NSB'!K495)/20*9</f>
        <v>297.45</v>
      </c>
      <c r="H495" s="1">
        <f>'Raw NSB'!L495*E495</f>
        <v>0</v>
      </c>
    </row>
    <row r="496" spans="1:10">
      <c r="A496" s="3">
        <f>'Raw NSB'!A496</f>
        <v>36362</v>
      </c>
      <c r="B496" s="3" t="str">
        <f>'Raw NSB'!B496</f>
        <v>NSB</v>
      </c>
      <c r="C496" s="2">
        <f>'Raw NSB'!C496</f>
        <v>3</v>
      </c>
      <c r="D496" s="3" t="str">
        <f>'Raw NSB'!D496</f>
        <v>Strombidium sp. (cilliate)</v>
      </c>
      <c r="E496" s="1">
        <f>('Raw NSB'!H496*'Raw NSB'!K496)/20*9</f>
        <v>99.149999999999991</v>
      </c>
      <c r="H496" s="1">
        <f>'Raw NSB'!L496*E496</f>
        <v>0</v>
      </c>
    </row>
    <row r="497" spans="1:10">
      <c r="A497" s="3">
        <f>'Raw NSB'!A497</f>
        <v>36369</v>
      </c>
      <c r="B497" s="3" t="str">
        <f>'Raw NSB'!B497</f>
        <v>NSB</v>
      </c>
      <c r="C497" s="2">
        <f>'Raw NSB'!C497</f>
        <v>1</v>
      </c>
      <c r="D497" s="3" t="str">
        <f>'Raw NSB'!D497</f>
        <v>Strombidium sp. (cilliate)</v>
      </c>
      <c r="E497" s="1">
        <f>('Raw NSB'!H497*'Raw NSB'!K497)/20*9</f>
        <v>0</v>
      </c>
      <c r="F497" s="1">
        <f>STDEV(E497:E499)</f>
        <v>0</v>
      </c>
      <c r="G497" s="1">
        <f>F497/SQRT(3)</f>
        <v>0</v>
      </c>
      <c r="H497" s="1">
        <f>'Raw NSB'!L497*E497</f>
        <v>0</v>
      </c>
      <c r="I497" s="1">
        <f>STDEV(H497:H499)</f>
        <v>0</v>
      </c>
      <c r="J497" s="1">
        <f>I497/SQRT(3)</f>
        <v>0</v>
      </c>
    </row>
    <row r="498" spans="1:10">
      <c r="A498" s="3">
        <f>'Raw NSB'!A498</f>
        <v>36369</v>
      </c>
      <c r="B498" s="3" t="str">
        <f>'Raw NSB'!B498</f>
        <v>NSB</v>
      </c>
      <c r="C498" s="2">
        <f>'Raw NSB'!C498</f>
        <v>2</v>
      </c>
      <c r="D498" s="3" t="str">
        <f>'Raw NSB'!D498</f>
        <v>Strombidium sp. (cilliate)</v>
      </c>
      <c r="E498" s="1">
        <f>('Raw NSB'!H498*'Raw NSB'!K498)/20*9</f>
        <v>0</v>
      </c>
      <c r="H498" s="1">
        <f>'Raw NSB'!L498*E498</f>
        <v>0</v>
      </c>
    </row>
    <row r="499" spans="1:10">
      <c r="A499" s="3">
        <f>'Raw NSB'!A499</f>
        <v>36369</v>
      </c>
      <c r="B499" s="3" t="str">
        <f>'Raw NSB'!B499</f>
        <v>NSB</v>
      </c>
      <c r="C499" s="2">
        <f>'Raw NSB'!C499</f>
        <v>3</v>
      </c>
      <c r="D499" s="3" t="str">
        <f>'Raw NSB'!D499</f>
        <v>Strombidium sp. (cilliate)</v>
      </c>
      <c r="E499" s="1">
        <f>('Raw NSB'!H499*'Raw NSB'!K499)/20*9</f>
        <v>0</v>
      </c>
      <c r="H499" s="1">
        <f>'Raw NSB'!L499*E499</f>
        <v>0</v>
      </c>
    </row>
    <row r="500" spans="1:10">
      <c r="A500" s="3">
        <f>'Raw NSB'!A500</f>
        <v>36376</v>
      </c>
      <c r="B500" s="3" t="str">
        <f>'Raw NSB'!B500</f>
        <v>NSB</v>
      </c>
      <c r="C500" s="2">
        <f>'Raw NSB'!C500</f>
        <v>1</v>
      </c>
      <c r="D500" s="3" t="str">
        <f>'Raw NSB'!D500</f>
        <v>Strombidium sp. (cilliate)</v>
      </c>
      <c r="E500" s="1">
        <f>('Raw NSB'!H500*'Raw NSB'!K500)/20*9</f>
        <v>0</v>
      </c>
      <c r="F500" s="1">
        <f>STDEV(E500:E502)</f>
        <v>0</v>
      </c>
      <c r="G500" s="1">
        <f>F500/SQRT(3)</f>
        <v>0</v>
      </c>
      <c r="H500" s="1">
        <f>'Raw NSB'!L500*E500</f>
        <v>0</v>
      </c>
      <c r="I500" s="1">
        <f>STDEV(H500:H502)</f>
        <v>0</v>
      </c>
      <c r="J500" s="1">
        <f>I500/SQRT(3)</f>
        <v>0</v>
      </c>
    </row>
    <row r="501" spans="1:10">
      <c r="A501" s="3">
        <f>'Raw NSB'!A501</f>
        <v>36376</v>
      </c>
      <c r="B501" s="3" t="str">
        <f>'Raw NSB'!B501</f>
        <v>NSB</v>
      </c>
      <c r="C501" s="2">
        <f>'Raw NSB'!C501</f>
        <v>2</v>
      </c>
      <c r="D501" s="3" t="str">
        <f>'Raw NSB'!D501</f>
        <v>Strombidium sp. (cilliate)</v>
      </c>
      <c r="E501" s="1">
        <f>('Raw NSB'!H501*'Raw NSB'!K501)/20*9</f>
        <v>0</v>
      </c>
      <c r="H501" s="1">
        <f>'Raw NSB'!L501*E501</f>
        <v>0</v>
      </c>
    </row>
    <row r="502" spans="1:10">
      <c r="A502" s="3">
        <f>'Raw NSB'!A502</f>
        <v>36376</v>
      </c>
      <c r="B502" s="3" t="str">
        <f>'Raw NSB'!B502</f>
        <v>NSB</v>
      </c>
      <c r="C502" s="2">
        <f>'Raw NSB'!C502</f>
        <v>3</v>
      </c>
      <c r="D502" s="3" t="str">
        <f>'Raw NSB'!D502</f>
        <v>Strombidium sp. (cilliate)</v>
      </c>
      <c r="E502" s="1">
        <f>('Raw NSB'!H502*'Raw NSB'!K502)/20*9</f>
        <v>0</v>
      </c>
      <c r="H502" s="1">
        <f>'Raw NSB'!L502*E502</f>
        <v>0</v>
      </c>
    </row>
    <row r="503" spans="1:10">
      <c r="A503" s="3">
        <f>'Raw NSB'!A503</f>
        <v>36383</v>
      </c>
      <c r="B503" s="3" t="str">
        <f>'Raw NSB'!B503</f>
        <v>NSB</v>
      </c>
      <c r="C503" s="2">
        <f>'Raw NSB'!C503</f>
        <v>1</v>
      </c>
      <c r="D503" s="3" t="str">
        <f>'Raw NSB'!D503</f>
        <v>Strombidium sp. (cilliate)</v>
      </c>
      <c r="E503" s="1">
        <f>('Raw NSB'!H503*'Raw NSB'!K503)/20*9</f>
        <v>79.649999999999991</v>
      </c>
      <c r="F503" s="1">
        <f>STDEV(E503:E505)</f>
        <v>45.985948940953698</v>
      </c>
      <c r="G503" s="1">
        <f>F503/SQRT(3)</f>
        <v>26.550000000000004</v>
      </c>
      <c r="H503" s="1">
        <f>'Raw NSB'!L503*E503</f>
        <v>0</v>
      </c>
      <c r="I503" s="1">
        <f>STDEV(H503:H505)</f>
        <v>0</v>
      </c>
      <c r="J503" s="1">
        <f>I503/SQRT(3)</f>
        <v>0</v>
      </c>
    </row>
    <row r="504" spans="1:10">
      <c r="A504" s="3">
        <f>'Raw NSB'!A504</f>
        <v>36383</v>
      </c>
      <c r="B504" s="3" t="str">
        <f>'Raw NSB'!B504</f>
        <v>NSB</v>
      </c>
      <c r="C504" s="2">
        <f>'Raw NSB'!C504</f>
        <v>2</v>
      </c>
      <c r="D504" s="3" t="str">
        <f>'Raw NSB'!D504</f>
        <v>Strombidium sp. (cilliate)</v>
      </c>
      <c r="E504" s="1">
        <f>('Raw NSB'!H504*'Raw NSB'!K504)/20*9</f>
        <v>79.649999999999991</v>
      </c>
      <c r="H504" s="1">
        <f>'Raw NSB'!L504*E504</f>
        <v>0</v>
      </c>
    </row>
    <row r="505" spans="1:10">
      <c r="A505" s="3">
        <f>'Raw NSB'!A505</f>
        <v>36383</v>
      </c>
      <c r="B505" s="3" t="str">
        <f>'Raw NSB'!B505</f>
        <v>NSB</v>
      </c>
      <c r="C505" s="2">
        <f>'Raw NSB'!C505</f>
        <v>3</v>
      </c>
      <c r="D505" s="3" t="str">
        <f>'Raw NSB'!D505</f>
        <v>Strombidium sp. (cilliate)</v>
      </c>
      <c r="E505" s="1">
        <f>('Raw NSB'!H505*'Raw NSB'!K505)/20*9</f>
        <v>159.29999999999998</v>
      </c>
      <c r="H505" s="1">
        <f>'Raw NSB'!L505*E505</f>
        <v>0</v>
      </c>
    </row>
    <row r="506" spans="1:10">
      <c r="A506" s="3">
        <f>'Raw NSB'!A506</f>
        <v>36390</v>
      </c>
      <c r="B506" s="3" t="str">
        <f>'Raw NSB'!B506</f>
        <v>NSB</v>
      </c>
      <c r="C506" s="2">
        <f>'Raw NSB'!C506</f>
        <v>1</v>
      </c>
      <c r="D506" s="3" t="str">
        <f>'Raw NSB'!D506</f>
        <v>Strombidium sp. (cilliate)</v>
      </c>
      <c r="E506" s="1">
        <f>('Raw NSB'!H506*'Raw NSB'!K506)/20*9</f>
        <v>398.25</v>
      </c>
      <c r="F506" s="1">
        <f>STDEV(E506:E508)</f>
        <v>159.30000000000015</v>
      </c>
      <c r="G506" s="1">
        <f>F506/SQRT(3)</f>
        <v>91.971897881907481</v>
      </c>
      <c r="H506" s="1">
        <f>'Raw NSB'!L506*E506</f>
        <v>0</v>
      </c>
      <c r="I506" s="1">
        <f>STDEV(H506:H508)</f>
        <v>0</v>
      </c>
      <c r="J506" s="1">
        <f>I506/SQRT(3)</f>
        <v>0</v>
      </c>
    </row>
    <row r="507" spans="1:10">
      <c r="A507" s="3">
        <f>'Raw NSB'!A507</f>
        <v>36390</v>
      </c>
      <c r="B507" s="3" t="str">
        <f>'Raw NSB'!B507</f>
        <v>NSB</v>
      </c>
      <c r="C507" s="2">
        <f>'Raw NSB'!C507</f>
        <v>2</v>
      </c>
      <c r="D507" s="3" t="str">
        <f>'Raw NSB'!D507</f>
        <v>Strombidium sp. (cilliate)</v>
      </c>
      <c r="E507" s="1">
        <f>('Raw NSB'!H507*'Raw NSB'!K507)/20*9</f>
        <v>557.55000000000007</v>
      </c>
      <c r="H507" s="1">
        <f>'Raw NSB'!L507*E507</f>
        <v>0</v>
      </c>
    </row>
    <row r="508" spans="1:10">
      <c r="A508" s="3">
        <f>'Raw NSB'!A508</f>
        <v>36390</v>
      </c>
      <c r="B508" s="3" t="str">
        <f>'Raw NSB'!B508</f>
        <v>NSB</v>
      </c>
      <c r="C508" s="2">
        <f>'Raw NSB'!C508</f>
        <v>3</v>
      </c>
      <c r="D508" s="3" t="str">
        <f>'Raw NSB'!D508</f>
        <v>Strombidium sp. (cilliate)</v>
      </c>
      <c r="E508" s="1">
        <f>('Raw NSB'!H508*'Raw NSB'!K508)/20*9</f>
        <v>238.95000000000002</v>
      </c>
      <c r="H508" s="1">
        <f>'Raw NSB'!L508*E508</f>
        <v>0</v>
      </c>
    </row>
    <row r="509" spans="1:10">
      <c r="A509" s="3">
        <f>'Raw NSB'!A509</f>
        <v>36308</v>
      </c>
      <c r="B509" s="3" t="str">
        <f>'Raw NSB'!B509</f>
        <v>NSB</v>
      </c>
      <c r="C509" s="2">
        <f>'Raw NSB'!C509</f>
        <v>1</v>
      </c>
      <c r="D509" s="3" t="str">
        <f>'Raw NSB'!D509</f>
        <v>Synura sp. (colony)</v>
      </c>
      <c r="E509" s="1">
        <f>('Raw NSB'!H509*'Raw NSB'!K509)/20*9</f>
        <v>3172.7999999999997</v>
      </c>
      <c r="F509" s="1">
        <f>STDEV(E509:E511)</f>
        <v>151.45412671828757</v>
      </c>
      <c r="G509" s="1">
        <f>F509/SQRT(3)</f>
        <v>87.442080830683025</v>
      </c>
      <c r="H509" s="1">
        <f>'Raw NSB'!L509*E509</f>
        <v>335063544</v>
      </c>
      <c r="I509" s="1">
        <f>STDEV(H509:H511)</f>
        <v>15994313.052084982</v>
      </c>
      <c r="J509" s="1">
        <f>I509/SQRT(3)</f>
        <v>9234320.9461244103</v>
      </c>
    </row>
    <row r="510" spans="1:10">
      <c r="A510" s="3">
        <f>'Raw NSB'!A510</f>
        <v>36308</v>
      </c>
      <c r="B510" s="3" t="str">
        <f>'Raw NSB'!B510</f>
        <v>NSB</v>
      </c>
      <c r="C510" s="2">
        <f>'Raw NSB'!C510</f>
        <v>2</v>
      </c>
      <c r="D510" s="3" t="str">
        <f>'Raw NSB'!D510</f>
        <v>Synura sp. (colony)</v>
      </c>
      <c r="E510" s="1">
        <f>('Raw NSB'!H510*'Raw NSB'!K510)/20*9</f>
        <v>2974.5</v>
      </c>
      <c r="H510" s="1">
        <f>'Raw NSB'!L510*E510</f>
        <v>314122072.5</v>
      </c>
    </row>
    <row r="511" spans="1:10">
      <c r="A511" s="3">
        <f>'Raw NSB'!A511</f>
        <v>36308</v>
      </c>
      <c r="B511" s="3" t="str">
        <f>'Raw NSB'!B511</f>
        <v>NSB</v>
      </c>
      <c r="C511" s="2">
        <f>'Raw NSB'!C511</f>
        <v>3</v>
      </c>
      <c r="D511" s="3" t="str">
        <f>'Raw NSB'!D511</f>
        <v>Synura sp. (colony)</v>
      </c>
      <c r="E511" s="1">
        <f>('Raw NSB'!H511*'Raw NSB'!K511)/20*9</f>
        <v>3271.9500000000003</v>
      </c>
      <c r="H511" s="1">
        <f>'Raw NSB'!L511*E511</f>
        <v>345534279.75</v>
      </c>
    </row>
    <row r="512" spans="1:10">
      <c r="A512" s="3">
        <f>'Raw NSB'!A512</f>
        <v>36313</v>
      </c>
      <c r="B512" s="3" t="str">
        <f>'Raw NSB'!B512</f>
        <v>NSB</v>
      </c>
      <c r="C512" s="2">
        <f>'Raw NSB'!C512</f>
        <v>1</v>
      </c>
      <c r="D512" s="3" t="str">
        <f>'Raw NSB'!D512</f>
        <v>Synura sp. (colony)</v>
      </c>
      <c r="E512" s="1">
        <f>('Raw NSB'!H512*'Raw NSB'!K512)/20*9</f>
        <v>3172.7999999999997</v>
      </c>
      <c r="F512" s="1">
        <f>STDEV(E512:E514)</f>
        <v>1060.1788870280304</v>
      </c>
      <c r="G512" s="1">
        <f>F512/SQRT(3)</f>
        <v>612.09456581479128</v>
      </c>
      <c r="H512" s="1">
        <f>'Raw NSB'!L512*E512</f>
        <v>335063544</v>
      </c>
      <c r="I512" s="1">
        <f>STDEV(H512:H514)</f>
        <v>111960191.36459573</v>
      </c>
      <c r="J512" s="1">
        <f>I512/SQRT(3)</f>
        <v>64640246.622871362</v>
      </c>
    </row>
    <row r="513" spans="1:10">
      <c r="A513" s="3">
        <f>'Raw NSB'!A513</f>
        <v>36313</v>
      </c>
      <c r="B513" s="3" t="str">
        <f>'Raw NSB'!B513</f>
        <v>NSB</v>
      </c>
      <c r="C513" s="2">
        <f>'Raw NSB'!C513</f>
        <v>2</v>
      </c>
      <c r="D513" s="3" t="str">
        <f>'Raw NSB'!D513</f>
        <v>Synura sp. (colony)</v>
      </c>
      <c r="E513" s="1">
        <f>('Raw NSB'!H513*'Raw NSB'!K513)/20*9</f>
        <v>3271.9500000000003</v>
      </c>
      <c r="H513" s="1">
        <f>'Raw NSB'!L513*E513</f>
        <v>345534279.75</v>
      </c>
    </row>
    <row r="514" spans="1:10">
      <c r="A514" s="3">
        <f>'Raw NSB'!A514</f>
        <v>36313</v>
      </c>
      <c r="B514" s="3" t="str">
        <f>'Raw NSB'!B514</f>
        <v>NSB</v>
      </c>
      <c r="C514" s="2">
        <f>'Raw NSB'!C514</f>
        <v>3</v>
      </c>
      <c r="D514" s="3" t="str">
        <f>'Raw NSB'!D514</f>
        <v>Synura sp. (colony)</v>
      </c>
      <c r="E514" s="1">
        <f>('Raw NSB'!H514*'Raw NSB'!K514)/20*9</f>
        <v>5056.6500000000005</v>
      </c>
      <c r="H514" s="1">
        <f>'Raw NSB'!L514*E514</f>
        <v>534007523.25000006</v>
      </c>
    </row>
    <row r="515" spans="1:10">
      <c r="A515" s="3">
        <f>'Raw NSB'!A515</f>
        <v>36320</v>
      </c>
      <c r="B515" s="3" t="str">
        <f>'Raw NSB'!B515</f>
        <v>NSB</v>
      </c>
      <c r="C515" s="2">
        <f>'Raw NSB'!C515</f>
        <v>1</v>
      </c>
      <c r="D515" s="3" t="str">
        <f>'Raw NSB'!D515</f>
        <v>Synura sp. (colony)</v>
      </c>
      <c r="E515" s="1">
        <f>('Raw NSB'!H515*'Raw NSB'!K515)/20*9</f>
        <v>4164.3</v>
      </c>
      <c r="F515" s="1">
        <f>STDEV(E515:E517)</f>
        <v>4462.1172071114433</v>
      </c>
      <c r="G515" s="1">
        <f>F515/SQRT(3)</f>
        <v>2576.2045706814529</v>
      </c>
      <c r="H515" s="1">
        <f>'Raw NSB'!L515*E515</f>
        <v>439770901.5</v>
      </c>
      <c r="I515" s="1">
        <f>STDEV(H515:H517)</f>
        <v>471221887.65700364</v>
      </c>
      <c r="J515" s="1">
        <f>I515/SQRT(3)</f>
        <v>272060083.68681467</v>
      </c>
    </row>
    <row r="516" spans="1:10">
      <c r="A516" s="3">
        <f>'Raw NSB'!A516</f>
        <v>36320</v>
      </c>
      <c r="B516" s="3" t="str">
        <f>'Raw NSB'!B516</f>
        <v>NSB</v>
      </c>
      <c r="C516" s="2">
        <f>'Raw NSB'!C516</f>
        <v>2</v>
      </c>
      <c r="D516" s="3" t="str">
        <f>'Raw NSB'!D516</f>
        <v>Synura sp. (colony)</v>
      </c>
      <c r="E516" s="1">
        <f>('Raw NSB'!H516*'Raw NSB'!K516)/20*9</f>
        <v>8526.9000000000015</v>
      </c>
      <c r="H516" s="1">
        <f>'Raw NSB'!L516*E516</f>
        <v>900483274.50000012</v>
      </c>
    </row>
    <row r="517" spans="1:10">
      <c r="A517" s="3">
        <f>'Raw NSB'!A517</f>
        <v>36320</v>
      </c>
      <c r="B517" s="3" t="str">
        <f>'Raw NSB'!B517</f>
        <v>NSB</v>
      </c>
      <c r="C517" s="2">
        <f>'Raw NSB'!C517</f>
        <v>3</v>
      </c>
      <c r="D517" s="3" t="str">
        <f>'Raw NSB'!D517</f>
        <v>Synura sp. (colony)</v>
      </c>
      <c r="E517" s="1">
        <f>('Raw NSB'!H517*'Raw NSB'!K517)/20*9</f>
        <v>13087.800000000001</v>
      </c>
      <c r="H517" s="1">
        <f>'Raw NSB'!L517*E517</f>
        <v>1382137119</v>
      </c>
    </row>
    <row r="518" spans="1:10">
      <c r="A518" s="3">
        <f>'Raw NSB'!A518</f>
        <v>36327</v>
      </c>
      <c r="B518" s="3" t="str">
        <f>'Raw NSB'!B518</f>
        <v>NSB</v>
      </c>
      <c r="C518" s="2">
        <f>'Raw NSB'!C518</f>
        <v>1</v>
      </c>
      <c r="D518" s="3" t="str">
        <f>'Raw NSB'!D518</f>
        <v>Synura sp. (colony)</v>
      </c>
      <c r="E518" s="1">
        <f>('Raw NSB'!H518*'Raw NSB'!K518)/20*9</f>
        <v>10609.05</v>
      </c>
      <c r="F518" s="1">
        <f>STDEV(E518:E520)</f>
        <v>1545.5955381340814</v>
      </c>
      <c r="G518" s="1">
        <f>F518/SQRT(3)</f>
        <v>892.34999999999638</v>
      </c>
      <c r="H518" s="1">
        <f>'Raw NSB'!L518*E518</f>
        <v>1120368725.25</v>
      </c>
      <c r="I518" s="1">
        <f>STDEV(H518:H520)</f>
        <v>163222616.80465063</v>
      </c>
      <c r="J518" s="1">
        <f>I518/SQRT(3)</f>
        <v>94236621.750000179</v>
      </c>
    </row>
    <row r="519" spans="1:10">
      <c r="A519" s="3">
        <f>'Raw NSB'!A519</f>
        <v>36327</v>
      </c>
      <c r="B519" s="3" t="str">
        <f>'Raw NSB'!B519</f>
        <v>NSB</v>
      </c>
      <c r="C519" s="2">
        <f>'Raw NSB'!C519</f>
        <v>2</v>
      </c>
      <c r="D519" s="3" t="str">
        <f>'Raw NSB'!D519</f>
        <v>Synura sp. (colony)</v>
      </c>
      <c r="E519" s="1">
        <f>('Raw NSB'!H519*'Raw NSB'!K519)/20*9</f>
        <v>7932</v>
      </c>
      <c r="H519" s="1">
        <f>'Raw NSB'!L519*E519</f>
        <v>837658860</v>
      </c>
    </row>
    <row r="520" spans="1:10">
      <c r="A520" s="3">
        <f>'Raw NSB'!A520</f>
        <v>36327</v>
      </c>
      <c r="B520" s="3" t="str">
        <f>'Raw NSB'!B520</f>
        <v>NSB</v>
      </c>
      <c r="C520" s="2">
        <f>'Raw NSB'!C520</f>
        <v>3</v>
      </c>
      <c r="D520" s="3" t="str">
        <f>'Raw NSB'!D520</f>
        <v>Synura sp. (colony)</v>
      </c>
      <c r="E520" s="1">
        <f>('Raw NSB'!H520*'Raw NSB'!K520)/20*9</f>
        <v>7932</v>
      </c>
      <c r="H520" s="1">
        <f>'Raw NSB'!L520*E520</f>
        <v>837658860</v>
      </c>
    </row>
    <row r="521" spans="1:10">
      <c r="A521" s="3">
        <f>'Raw NSB'!A521</f>
        <v>36334</v>
      </c>
      <c r="B521" s="3" t="str">
        <f>'Raw NSB'!B521</f>
        <v>NSB</v>
      </c>
      <c r="C521" s="2">
        <f>'Raw NSB'!C521</f>
        <v>1</v>
      </c>
      <c r="D521" s="3" t="str">
        <f>'Raw NSB'!D521</f>
        <v>Synura sp. (colony)</v>
      </c>
      <c r="E521" s="1">
        <f>('Raw NSB'!H521*'Raw NSB'!K521)/20*9</f>
        <v>9716.6999999999989</v>
      </c>
      <c r="F521" s="1">
        <f>STDEV(E521:E523)</f>
        <v>2417.1731573265474</v>
      </c>
      <c r="G521" s="1">
        <f>F521/SQRT(3)</f>
        <v>1395.5555730604199</v>
      </c>
      <c r="H521" s="1">
        <f>'Raw NSB'!L521*E521</f>
        <v>1026132103.4999999</v>
      </c>
      <c r="I521" s="1">
        <f>STDEV(H521:H523)</f>
        <v>255265571.27947012</v>
      </c>
      <c r="J521" s="1">
        <f>I521/SQRT(3)</f>
        <v>147377646.29304567</v>
      </c>
    </row>
    <row r="522" spans="1:10">
      <c r="A522" s="3">
        <f>'Raw NSB'!A522</f>
        <v>36334</v>
      </c>
      <c r="B522" s="3" t="str">
        <f>'Raw NSB'!B522</f>
        <v>NSB</v>
      </c>
      <c r="C522" s="2">
        <f>'Raw NSB'!C522</f>
        <v>2</v>
      </c>
      <c r="D522" s="3" t="str">
        <f>'Raw NSB'!D522</f>
        <v>Synura sp. (colony)</v>
      </c>
      <c r="E522" s="1">
        <f>('Raw NSB'!H522*'Raw NSB'!K522)/20*9</f>
        <v>5155.7999999999993</v>
      </c>
      <c r="H522" s="1">
        <f>'Raw NSB'!L522*E522</f>
        <v>544478258.99999988</v>
      </c>
    </row>
    <row r="523" spans="1:10">
      <c r="A523" s="3">
        <f>'Raw NSB'!A523</f>
        <v>36334</v>
      </c>
      <c r="B523" s="3" t="str">
        <f>'Raw NSB'!B523</f>
        <v>NSB</v>
      </c>
      <c r="C523" s="2">
        <f>'Raw NSB'!C523</f>
        <v>3</v>
      </c>
      <c r="D523" s="3" t="str">
        <f>'Raw NSB'!D523</f>
        <v>Synura sp. (colony)</v>
      </c>
      <c r="E523" s="1">
        <f>('Raw NSB'!H523*'Raw NSB'!K523)/20*9</f>
        <v>6048.15</v>
      </c>
      <c r="H523" s="1">
        <f>'Raw NSB'!L523*E523</f>
        <v>638714880.75</v>
      </c>
    </row>
    <row r="524" spans="1:10">
      <c r="A524" s="3">
        <f>'Raw NSB'!A524</f>
        <v>36341</v>
      </c>
      <c r="B524" s="3" t="str">
        <f>'Raw NSB'!B524</f>
        <v>NSB</v>
      </c>
      <c r="C524" s="2">
        <f>'Raw NSB'!C524</f>
        <v>1</v>
      </c>
      <c r="D524" s="3" t="str">
        <f>'Raw NSB'!D524</f>
        <v>Synura sp. (colony)</v>
      </c>
      <c r="E524" s="1">
        <f>('Raw NSB'!H524*'Raw NSB'!K524)/20*9</f>
        <v>5651.55</v>
      </c>
      <c r="F524" s="1">
        <f>STDEV(E524:E526)</f>
        <v>694.05000000000257</v>
      </c>
      <c r="G524" s="1">
        <f>F524/SQRT(3)</f>
        <v>400.70995433106128</v>
      </c>
      <c r="H524" s="1">
        <f>'Raw NSB'!L524*E524</f>
        <v>596831937.75</v>
      </c>
      <c r="I524" s="1">
        <f>STDEV(H524:H526)</f>
        <v>73295150.250000253</v>
      </c>
      <c r="J524" s="1">
        <f>I524/SQRT(3)</f>
        <v>42316974.727131717</v>
      </c>
    </row>
    <row r="525" spans="1:10">
      <c r="A525" s="3">
        <f>'Raw NSB'!A525</f>
        <v>36341</v>
      </c>
      <c r="B525" s="3" t="str">
        <f>'Raw NSB'!B525</f>
        <v>NSB</v>
      </c>
      <c r="C525" s="2">
        <f>'Raw NSB'!C525</f>
        <v>2</v>
      </c>
      <c r="D525" s="3" t="str">
        <f>'Raw NSB'!D525</f>
        <v>Synura sp. (colony)</v>
      </c>
      <c r="E525" s="1">
        <f>('Raw NSB'!H525*'Raw NSB'!K525)/20*9</f>
        <v>4263.4500000000007</v>
      </c>
      <c r="H525" s="1">
        <f>'Raw NSB'!L525*E525</f>
        <v>450241637.25000006</v>
      </c>
    </row>
    <row r="526" spans="1:10">
      <c r="A526" s="3">
        <f>'Raw NSB'!A526</f>
        <v>36341</v>
      </c>
      <c r="B526" s="3" t="str">
        <f>'Raw NSB'!B526</f>
        <v>NSB</v>
      </c>
      <c r="C526" s="2">
        <f>'Raw NSB'!C526</f>
        <v>3</v>
      </c>
      <c r="D526" s="3" t="str">
        <f>'Raw NSB'!D526</f>
        <v>Synura sp. (colony)</v>
      </c>
      <c r="E526" s="1">
        <f>('Raw NSB'!H526*'Raw NSB'!K526)/20*9</f>
        <v>4957.5</v>
      </c>
      <c r="H526" s="1">
        <f>'Raw NSB'!L526*E526</f>
        <v>523536787.5</v>
      </c>
    </row>
    <row r="527" spans="1:10">
      <c r="A527" s="3">
        <f>'Raw NSB'!A527</f>
        <v>36348</v>
      </c>
      <c r="B527" s="3" t="str">
        <f>'Raw NSB'!B527</f>
        <v>NSB</v>
      </c>
      <c r="C527" s="2">
        <f>'Raw NSB'!C527</f>
        <v>1</v>
      </c>
      <c r="D527" s="3" t="str">
        <f>'Raw NSB'!D527</f>
        <v>Synura sp. (colony)</v>
      </c>
      <c r="E527" s="1">
        <f>('Raw NSB'!H527*'Raw NSB'!K527)/20*9</f>
        <v>1784.7</v>
      </c>
      <c r="F527" s="1">
        <f>STDEV(E527:E529)</f>
        <v>1049.3049699682174</v>
      </c>
      <c r="G527" s="1">
        <f>F527/SQRT(3)</f>
        <v>605.81650687316255</v>
      </c>
      <c r="H527" s="1">
        <f>'Raw NSB'!L527*E527</f>
        <v>188473243.5</v>
      </c>
      <c r="I527" s="1">
        <f>STDEV(H527:H529)</f>
        <v>110811851.35349363</v>
      </c>
      <c r="J527" s="1">
        <f>I527/SQRT(3)</f>
        <v>63977252.208340347</v>
      </c>
    </row>
    <row r="528" spans="1:10">
      <c r="A528" s="3">
        <f>'Raw NSB'!A528</f>
        <v>36348</v>
      </c>
      <c r="B528" s="3" t="str">
        <f>'Raw NSB'!B528</f>
        <v>NSB</v>
      </c>
      <c r="C528" s="2">
        <f>'Raw NSB'!C528</f>
        <v>2</v>
      </c>
      <c r="D528" s="3" t="str">
        <f>'Raw NSB'!D528</f>
        <v>Synura sp. (colony)</v>
      </c>
      <c r="E528" s="1">
        <f>('Raw NSB'!H528*'Raw NSB'!K528)/20*9</f>
        <v>3767.7</v>
      </c>
      <c r="H528" s="1">
        <f>'Raw NSB'!L528*E528</f>
        <v>397887958.5</v>
      </c>
    </row>
    <row r="529" spans="1:10">
      <c r="A529" s="3">
        <f>'Raw NSB'!A529</f>
        <v>36348</v>
      </c>
      <c r="B529" s="3" t="str">
        <f>'Raw NSB'!B529</f>
        <v>NSB</v>
      </c>
      <c r="C529" s="2">
        <f>'Raw NSB'!C529</f>
        <v>3</v>
      </c>
      <c r="D529" s="3" t="str">
        <f>'Raw NSB'!D529</f>
        <v>Synura sp. (colony)</v>
      </c>
      <c r="E529" s="1">
        <f>('Raw NSB'!H529*'Raw NSB'!K529)/20*9</f>
        <v>3371.1000000000004</v>
      </c>
      <c r="H529" s="1">
        <f>'Raw NSB'!L529*E529</f>
        <v>356005015.50000006</v>
      </c>
    </row>
    <row r="530" spans="1:10">
      <c r="A530" s="3">
        <f>'Raw NSB'!A530</f>
        <v>36355</v>
      </c>
      <c r="B530" s="3" t="str">
        <f>'Raw NSB'!B530</f>
        <v>NSB</v>
      </c>
      <c r="C530" s="2">
        <f>'Raw NSB'!C530</f>
        <v>1</v>
      </c>
      <c r="D530" s="3" t="str">
        <f>'Raw NSB'!D530</f>
        <v>Synura sp. (colony)</v>
      </c>
      <c r="E530" s="1">
        <f>('Raw NSB'!H530*'Raw NSB'!K530)/20*9</f>
        <v>4362.5999999999995</v>
      </c>
      <c r="F530" s="1">
        <f>STDEV(E530:E532)</f>
        <v>1353.4368446661977</v>
      </c>
      <c r="G530" s="1">
        <f>F530/SQRT(3)</f>
        <v>781.407126599187</v>
      </c>
      <c r="H530" s="1">
        <f>'Raw NSB'!L530*E530</f>
        <v>460712372.99999994</v>
      </c>
      <c r="I530" s="1">
        <f>STDEV(H530:H532)</f>
        <v>142929697.98097378</v>
      </c>
      <c r="J530" s="1">
        <f>I530/SQRT(3)</f>
        <v>82520499.604507133</v>
      </c>
    </row>
    <row r="531" spans="1:10">
      <c r="A531" s="3">
        <f>'Raw NSB'!A531</f>
        <v>36355</v>
      </c>
      <c r="B531" s="3" t="str">
        <f>'Raw NSB'!B531</f>
        <v>NSB</v>
      </c>
      <c r="C531" s="2">
        <f>'Raw NSB'!C531</f>
        <v>2</v>
      </c>
      <c r="D531" s="3" t="str">
        <f>'Raw NSB'!D531</f>
        <v>Synura sp. (colony)</v>
      </c>
      <c r="E531" s="1">
        <f>('Raw NSB'!H531*'Raw NSB'!K531)/20*9</f>
        <v>4065.1499999999996</v>
      </c>
      <c r="H531" s="1">
        <f>'Raw NSB'!L531*E531</f>
        <v>429300165.74999994</v>
      </c>
    </row>
    <row r="532" spans="1:10">
      <c r="A532" s="3">
        <f>'Raw NSB'!A532</f>
        <v>36355</v>
      </c>
      <c r="B532" s="3" t="str">
        <f>'Raw NSB'!B532</f>
        <v>NSB</v>
      </c>
      <c r="C532" s="2">
        <f>'Raw NSB'!C532</f>
        <v>3</v>
      </c>
      <c r="D532" s="3" t="str">
        <f>'Raw NSB'!D532</f>
        <v>Synura sp. (colony)</v>
      </c>
      <c r="E532" s="1">
        <f>('Raw NSB'!H532*'Raw NSB'!K532)/20*9</f>
        <v>1883.85</v>
      </c>
      <c r="H532" s="1">
        <f>'Raw NSB'!L532*E532</f>
        <v>198943979.25</v>
      </c>
    </row>
    <row r="533" spans="1:10">
      <c r="A533" s="3">
        <f>'Raw NSB'!A533</f>
        <v>36362</v>
      </c>
      <c r="B533" s="3" t="str">
        <f>'Raw NSB'!B533</f>
        <v>NSB</v>
      </c>
      <c r="C533" s="2">
        <f>'Raw NSB'!C533</f>
        <v>1</v>
      </c>
      <c r="D533" s="3" t="str">
        <f>'Raw NSB'!D533</f>
        <v>Synura sp. (colony)</v>
      </c>
      <c r="E533" s="1">
        <f>('Raw NSB'!H533*'Raw NSB'!K533)/20*9</f>
        <v>5056.6500000000005</v>
      </c>
      <c r="F533" s="1">
        <f>STDEV(E533:E535)</f>
        <v>1288.9500000000025</v>
      </c>
      <c r="G533" s="1">
        <f>F533/SQRT(3)</f>
        <v>744.17562947196961</v>
      </c>
      <c r="H533" s="1">
        <f>'Raw NSB'!L533*E533</f>
        <v>534007523.25000006</v>
      </c>
      <c r="I533" s="1">
        <f>STDEV(H533:H535)</f>
        <v>136119564.74999988</v>
      </c>
      <c r="J533" s="1">
        <f>I533/SQRT(3)</f>
        <v>78588667.350387126</v>
      </c>
    </row>
    <row r="534" spans="1:10">
      <c r="A534" s="3">
        <f>'Raw NSB'!A534</f>
        <v>36362</v>
      </c>
      <c r="B534" s="3" t="str">
        <f>'Raw NSB'!B534</f>
        <v>NSB</v>
      </c>
      <c r="C534" s="2">
        <f>'Raw NSB'!C534</f>
        <v>2</v>
      </c>
      <c r="D534" s="3" t="str">
        <f>'Raw NSB'!D534</f>
        <v>Synura sp. (colony)</v>
      </c>
      <c r="E534" s="1">
        <f>('Raw NSB'!H534*'Raw NSB'!K534)/20*9</f>
        <v>7634.5500000000011</v>
      </c>
      <c r="H534" s="1">
        <f>'Raw NSB'!L534*E534</f>
        <v>806246652.75000012</v>
      </c>
    </row>
    <row r="535" spans="1:10">
      <c r="A535" s="3">
        <f>'Raw NSB'!A535</f>
        <v>36362</v>
      </c>
      <c r="B535" s="3" t="str">
        <f>'Raw NSB'!B535</f>
        <v>NSB</v>
      </c>
      <c r="C535" s="2">
        <f>'Raw NSB'!C535</f>
        <v>3</v>
      </c>
      <c r="D535" s="3" t="str">
        <f>'Raw NSB'!D535</f>
        <v>Synura sp. (colony)</v>
      </c>
      <c r="E535" s="1">
        <f>('Raw NSB'!H535*'Raw NSB'!K535)/20*9</f>
        <v>6345.5999999999995</v>
      </c>
      <c r="H535" s="1">
        <f>'Raw NSB'!L535*E535</f>
        <v>670127088</v>
      </c>
    </row>
    <row r="536" spans="1:10">
      <c r="A536" s="3">
        <f>'Raw NSB'!A536</f>
        <v>36369</v>
      </c>
      <c r="B536" s="3" t="str">
        <f>'Raw NSB'!B536</f>
        <v>NSB</v>
      </c>
      <c r="C536" s="2">
        <f>'Raw NSB'!C536</f>
        <v>1</v>
      </c>
      <c r="D536" s="3" t="str">
        <f>'Raw NSB'!D536</f>
        <v>Synura sp. (colony)</v>
      </c>
      <c r="E536" s="1">
        <f>('Raw NSB'!H536*'Raw NSB'!K536)/20*9</f>
        <v>1274.3999999999999</v>
      </c>
      <c r="F536" s="1">
        <f>STDEV(E536:E538)</f>
        <v>275.91569364572297</v>
      </c>
      <c r="G536" s="1">
        <f>F536/SQRT(3)</f>
        <v>159.30000000000047</v>
      </c>
      <c r="H536" s="1">
        <f>'Raw NSB'!L536*E536</f>
        <v>134583012</v>
      </c>
      <c r="I536" s="1">
        <f>STDEV(H536:H538)</f>
        <v>29138076.827456474</v>
      </c>
      <c r="J536" s="1">
        <f>I536/SQRT(3)</f>
        <v>16822876.499999993</v>
      </c>
    </row>
    <row r="537" spans="1:10">
      <c r="A537" s="3">
        <f>'Raw NSB'!A537</f>
        <v>36369</v>
      </c>
      <c r="B537" s="3" t="str">
        <f>'Raw NSB'!B537</f>
        <v>NSB</v>
      </c>
      <c r="C537" s="2">
        <f>'Raw NSB'!C537</f>
        <v>2</v>
      </c>
      <c r="D537" s="3" t="str">
        <f>'Raw NSB'!D537</f>
        <v>Synura sp. (colony)</v>
      </c>
      <c r="E537" s="1">
        <f>('Raw NSB'!H537*'Raw NSB'!K537)/20*9</f>
        <v>796.5</v>
      </c>
      <c r="H537" s="1">
        <f>'Raw NSB'!L537*E537</f>
        <v>84114382.5</v>
      </c>
    </row>
    <row r="538" spans="1:10">
      <c r="A538" s="3">
        <f>'Raw NSB'!A538</f>
        <v>36369</v>
      </c>
      <c r="B538" s="3" t="str">
        <f>'Raw NSB'!B538</f>
        <v>NSB</v>
      </c>
      <c r="C538" s="2">
        <f>'Raw NSB'!C538</f>
        <v>3</v>
      </c>
      <c r="D538" s="3" t="str">
        <f>'Raw NSB'!D538</f>
        <v>Synura sp. (colony)</v>
      </c>
      <c r="E538" s="1">
        <f>('Raw NSB'!H538*'Raw NSB'!K538)/20*9</f>
        <v>1274.3999999999999</v>
      </c>
      <c r="H538" s="1">
        <f>'Raw NSB'!L538*E538</f>
        <v>134583012</v>
      </c>
    </row>
    <row r="539" spans="1:10">
      <c r="A539" s="3">
        <f>'Raw NSB'!A539</f>
        <v>36376</v>
      </c>
      <c r="B539" s="3" t="str">
        <f>'Raw NSB'!B539</f>
        <v>NSB</v>
      </c>
      <c r="C539" s="2">
        <f>'Raw NSB'!C539</f>
        <v>1</v>
      </c>
      <c r="D539" s="3" t="str">
        <f>'Raw NSB'!D539</f>
        <v>Synura sp. (colony)</v>
      </c>
      <c r="E539" s="1">
        <f>('Raw NSB'!H539*'Raw NSB'!K539)/20*9</f>
        <v>637.19999999999993</v>
      </c>
      <c r="F539" s="1">
        <f>STDEV(E539:E541)</f>
        <v>165.80469685747715</v>
      </c>
      <c r="G539" s="1">
        <f>F539/SQRT(3)</f>
        <v>95.727386363568741</v>
      </c>
      <c r="H539" s="1">
        <f>'Raw NSB'!L539*E539</f>
        <v>67291506</v>
      </c>
      <c r="I539" s="1">
        <f>STDEV(H539:H541)</f>
        <v>17509805.01163391</v>
      </c>
      <c r="J539" s="1">
        <f>I539/SQRT(3)</f>
        <v>10109290.636924697</v>
      </c>
    </row>
    <row r="540" spans="1:10">
      <c r="A540" s="3">
        <f>'Raw NSB'!A540</f>
        <v>36376</v>
      </c>
      <c r="B540" s="3" t="str">
        <f>'Raw NSB'!B540</f>
        <v>NSB</v>
      </c>
      <c r="C540" s="2">
        <f>'Raw NSB'!C540</f>
        <v>2</v>
      </c>
      <c r="D540" s="3" t="str">
        <f>'Raw NSB'!D540</f>
        <v>Synura sp. (colony)</v>
      </c>
      <c r="E540" s="1">
        <f>('Raw NSB'!H540*'Raw NSB'!K540)/20*9</f>
        <v>557.55000000000007</v>
      </c>
      <c r="H540" s="1">
        <f>'Raw NSB'!L540*E540</f>
        <v>58880067.750000007</v>
      </c>
    </row>
    <row r="541" spans="1:10">
      <c r="A541" s="3">
        <f>'Raw NSB'!A541</f>
        <v>36376</v>
      </c>
      <c r="B541" s="3" t="str">
        <f>'Raw NSB'!B541</f>
        <v>NSB</v>
      </c>
      <c r="C541" s="2">
        <f>'Raw NSB'!C541</f>
        <v>3</v>
      </c>
      <c r="D541" s="3" t="str">
        <f>'Raw NSB'!D541</f>
        <v>Synura sp. (colony)</v>
      </c>
      <c r="E541" s="1">
        <f>('Raw NSB'!H541*'Raw NSB'!K541)/20*9</f>
        <v>876.15</v>
      </c>
      <c r="H541" s="1">
        <f>'Raw NSB'!L541*E541</f>
        <v>92525820.75</v>
      </c>
    </row>
    <row r="542" spans="1:10">
      <c r="A542" s="3">
        <f>'Raw NSB'!A542</f>
        <v>36383</v>
      </c>
      <c r="B542" s="3" t="str">
        <f>'Raw NSB'!B542</f>
        <v>NSB</v>
      </c>
      <c r="C542" s="2">
        <f>'Raw NSB'!C542</f>
        <v>1</v>
      </c>
      <c r="D542" s="3" t="str">
        <f>'Raw NSB'!D542</f>
        <v>Synura sp. (colony)</v>
      </c>
      <c r="E542" s="1">
        <f>('Raw NSB'!H542*'Raw NSB'!K542)/20*9</f>
        <v>955.80000000000007</v>
      </c>
      <c r="F542" s="1">
        <f>STDEV(E542:E544)</f>
        <v>210.73409192629447</v>
      </c>
      <c r="G542" s="1">
        <f>F542/SQRT(3)</f>
        <v>121.66738470107747</v>
      </c>
      <c r="H542" s="1">
        <f>'Raw NSB'!L542*E542</f>
        <v>113797548.00000001</v>
      </c>
      <c r="I542" s="1">
        <f>STDEV(H542:H544)</f>
        <v>25090000.984744579</v>
      </c>
      <c r="J542" s="1">
        <f>I542/SQRT(3)</f>
        <v>14485718.822510259</v>
      </c>
    </row>
    <row r="543" spans="1:10">
      <c r="A543" s="3">
        <f>'Raw NSB'!A543</f>
        <v>36383</v>
      </c>
      <c r="B543" s="3" t="str">
        <f>'Raw NSB'!B543</f>
        <v>NSB</v>
      </c>
      <c r="C543" s="2">
        <f>'Raw NSB'!C543</f>
        <v>2</v>
      </c>
      <c r="D543" s="3" t="str">
        <f>'Raw NSB'!D543</f>
        <v>Synura sp. (colony)</v>
      </c>
      <c r="E543" s="1">
        <f>('Raw NSB'!H543*'Raw NSB'!K543)/20*9</f>
        <v>876.15</v>
      </c>
      <c r="H543" s="1">
        <f>'Raw NSB'!L543*E543</f>
        <v>104314419</v>
      </c>
    </row>
    <row r="544" spans="1:10">
      <c r="A544" s="3">
        <f>'Raw NSB'!A544</f>
        <v>36383</v>
      </c>
      <c r="B544" s="3" t="str">
        <f>'Raw NSB'!B544</f>
        <v>NSB</v>
      </c>
      <c r="C544" s="2">
        <f>'Raw NSB'!C544</f>
        <v>3</v>
      </c>
      <c r="D544" s="3" t="str">
        <f>'Raw NSB'!D544</f>
        <v>Synura sp. (colony)</v>
      </c>
      <c r="E544" s="1">
        <f>('Raw NSB'!H544*'Raw NSB'!K544)/20*9</f>
        <v>1274.3999999999999</v>
      </c>
      <c r="H544" s="1">
        <f>'Raw NSB'!L544*E544</f>
        <v>151730063.99999997</v>
      </c>
    </row>
    <row r="545" spans="1:10">
      <c r="A545" s="3">
        <f>'Raw NSB'!A545</f>
        <v>36390</v>
      </c>
      <c r="B545" s="3" t="str">
        <f>'Raw NSB'!B545</f>
        <v>NSB</v>
      </c>
      <c r="C545" s="2">
        <f>'Raw NSB'!C545</f>
        <v>1</v>
      </c>
      <c r="D545" s="3" t="str">
        <f>'Raw NSB'!D545</f>
        <v>Synura sp. (colony)</v>
      </c>
      <c r="E545" s="1">
        <f>('Raw NSB'!H545*'Raw NSB'!K545)/20*9</f>
        <v>3345.2999999999997</v>
      </c>
      <c r="F545" s="1">
        <f>STDEV(E545:E547)</f>
        <v>608.33692350538774</v>
      </c>
      <c r="G545" s="1">
        <f>F545/SQRT(3)</f>
        <v>351.22348654382444</v>
      </c>
      <c r="H545" s="1">
        <f>'Raw NSB'!L545*E545</f>
        <v>398291417.99999994</v>
      </c>
      <c r="I545" s="1">
        <f>STDEV(H545:H547)</f>
        <v>72428594.112551317</v>
      </c>
      <c r="J545" s="1">
        <f>I545/SQRT(3)</f>
        <v>41816668.307907648</v>
      </c>
    </row>
    <row r="546" spans="1:10">
      <c r="A546" s="3">
        <f>'Raw NSB'!A546</f>
        <v>36390</v>
      </c>
      <c r="B546" s="3" t="str">
        <f>'Raw NSB'!B546</f>
        <v>NSB</v>
      </c>
      <c r="C546" s="2">
        <f>'Raw NSB'!C546</f>
        <v>2</v>
      </c>
      <c r="D546" s="3" t="str">
        <f>'Raw NSB'!D546</f>
        <v>Synura sp. (colony)</v>
      </c>
      <c r="E546" s="1">
        <f>('Raw NSB'!H546*'Raw NSB'!K546)/20*9</f>
        <v>3743.5499999999997</v>
      </c>
      <c r="H546" s="1">
        <f>'Raw NSB'!L546*E546</f>
        <v>445707062.99999994</v>
      </c>
    </row>
    <row r="547" spans="1:10">
      <c r="A547" s="3">
        <f>'Raw NSB'!A547</f>
        <v>36390</v>
      </c>
      <c r="B547" s="3" t="str">
        <f>'Raw NSB'!B547</f>
        <v>NSB</v>
      </c>
      <c r="C547" s="2">
        <f>'Raw NSB'!C547</f>
        <v>3</v>
      </c>
      <c r="D547" s="3" t="str">
        <f>'Raw NSB'!D547</f>
        <v>Synura sp. (colony)</v>
      </c>
      <c r="E547" s="1">
        <f>('Raw NSB'!H547*'Raw NSB'!K547)/20*9</f>
        <v>4540.05</v>
      </c>
      <c r="H547" s="1">
        <f>'Raw NSB'!L547*E547</f>
        <v>540538353</v>
      </c>
    </row>
    <row r="548" spans="1:10">
      <c r="A548" s="3">
        <f>'Raw NSB'!A548</f>
        <v>36308</v>
      </c>
      <c r="B548" s="3" t="str">
        <f>'Raw NSB'!B548</f>
        <v>NSB</v>
      </c>
      <c r="C548" s="2">
        <f>'Raw NSB'!C548</f>
        <v>1</v>
      </c>
      <c r="D548" s="3" t="str">
        <f>'Raw NSB'!D548</f>
        <v>Peridinium limbatum</v>
      </c>
      <c r="E548" s="1">
        <f>('Raw NSB'!H548*'Raw NSB'!K548)/20*9</f>
        <v>0</v>
      </c>
      <c r="F548" s="1">
        <f>STDEV(E548:E550)</f>
        <v>0</v>
      </c>
      <c r="G548" s="1">
        <f>F548/SQRT(3)</f>
        <v>0</v>
      </c>
      <c r="H548" s="1">
        <f>'Raw NSB'!L548*E548</f>
        <v>0</v>
      </c>
      <c r="I548" s="1">
        <f>STDEV(H548:H550)</f>
        <v>0</v>
      </c>
      <c r="J548" s="1">
        <f>I548/SQRT(3)</f>
        <v>0</v>
      </c>
    </row>
    <row r="549" spans="1:10">
      <c r="A549" s="3">
        <f>'Raw NSB'!A549</f>
        <v>36308</v>
      </c>
      <c r="B549" s="3" t="str">
        <f>'Raw NSB'!B549</f>
        <v>NSB</v>
      </c>
      <c r="C549" s="2">
        <f>'Raw NSB'!C549</f>
        <v>2</v>
      </c>
      <c r="D549" s="3" t="str">
        <f>'Raw NSB'!D549</f>
        <v>Peridinium limbatum</v>
      </c>
      <c r="E549" s="1">
        <f>('Raw NSB'!H549*'Raw NSB'!K549)/20*9</f>
        <v>0</v>
      </c>
      <c r="H549" s="1">
        <f>'Raw NSB'!L549*E549</f>
        <v>0</v>
      </c>
    </row>
    <row r="550" spans="1:10">
      <c r="A550" s="3">
        <f>'Raw NSB'!A550</f>
        <v>36308</v>
      </c>
      <c r="B550" s="3" t="str">
        <f>'Raw NSB'!B550</f>
        <v>NSB</v>
      </c>
      <c r="C550" s="2">
        <f>'Raw NSB'!C550</f>
        <v>3</v>
      </c>
      <c r="D550" s="3" t="str">
        <f>'Raw NSB'!D550</f>
        <v>Peridinium limbatum</v>
      </c>
      <c r="E550" s="1">
        <f>('Raw NSB'!H550*'Raw NSB'!K550)/20*9</f>
        <v>0</v>
      </c>
      <c r="H550" s="1">
        <f>'Raw NSB'!L550*E550</f>
        <v>0</v>
      </c>
    </row>
    <row r="551" spans="1:10">
      <c r="A551" s="3">
        <f>'Raw NSB'!A551</f>
        <v>36313</v>
      </c>
      <c r="B551" s="3" t="str">
        <f>'Raw NSB'!B551</f>
        <v>NSB</v>
      </c>
      <c r="C551" s="2">
        <f>'Raw NSB'!C551</f>
        <v>1</v>
      </c>
      <c r="D551" s="3" t="str">
        <f>'Raw NSB'!D551</f>
        <v>Peridinium limbatum</v>
      </c>
      <c r="E551" s="1">
        <f>('Raw NSB'!H551*'Raw NSB'!K551)/20*9</f>
        <v>0</v>
      </c>
      <c r="F551" s="1">
        <f>STDEV(E551:E553)</f>
        <v>0</v>
      </c>
      <c r="G551" s="1">
        <f>F551/SQRT(3)</f>
        <v>0</v>
      </c>
      <c r="H551" s="1">
        <f>'Raw NSB'!L551*E551</f>
        <v>0</v>
      </c>
      <c r="I551" s="1">
        <f>STDEV(H551:H553)</f>
        <v>0</v>
      </c>
      <c r="J551" s="1">
        <f>I551/SQRT(3)</f>
        <v>0</v>
      </c>
    </row>
    <row r="552" spans="1:10">
      <c r="A552" s="3">
        <f>'Raw NSB'!A552</f>
        <v>36313</v>
      </c>
      <c r="B552" s="3" t="str">
        <f>'Raw NSB'!B552</f>
        <v>NSB</v>
      </c>
      <c r="C552" s="2">
        <f>'Raw NSB'!C552</f>
        <v>2</v>
      </c>
      <c r="D552" s="3" t="str">
        <f>'Raw NSB'!D552</f>
        <v>Peridinium limbatum</v>
      </c>
      <c r="E552" s="1">
        <f>('Raw NSB'!H552*'Raw NSB'!K552)/20*9</f>
        <v>0</v>
      </c>
      <c r="H552" s="1">
        <f>'Raw NSB'!L552*E552</f>
        <v>0</v>
      </c>
    </row>
    <row r="553" spans="1:10">
      <c r="A553" s="3">
        <f>'Raw NSB'!A553</f>
        <v>36313</v>
      </c>
      <c r="B553" s="3" t="str">
        <f>'Raw NSB'!B553</f>
        <v>NSB</v>
      </c>
      <c r="C553" s="2">
        <f>'Raw NSB'!C553</f>
        <v>3</v>
      </c>
      <c r="D553" s="3" t="str">
        <f>'Raw NSB'!D553</f>
        <v>Peridinium limbatum</v>
      </c>
      <c r="E553" s="1">
        <f>('Raw NSB'!H553*'Raw NSB'!K553)/20*9</f>
        <v>0</v>
      </c>
      <c r="H553" s="1">
        <f>'Raw NSB'!L553*E553</f>
        <v>0</v>
      </c>
    </row>
    <row r="554" spans="1:10">
      <c r="A554" s="3">
        <f>'Raw NSB'!A554</f>
        <v>36320</v>
      </c>
      <c r="B554" s="3" t="str">
        <f>'Raw NSB'!B554</f>
        <v>NSB</v>
      </c>
      <c r="C554" s="2">
        <f>'Raw NSB'!C554</f>
        <v>1</v>
      </c>
      <c r="D554" s="3" t="str">
        <f>'Raw NSB'!D554</f>
        <v>Peridinium limbatum</v>
      </c>
      <c r="E554" s="1">
        <f>('Raw NSB'!H554*'Raw NSB'!K554)/20*9</f>
        <v>0</v>
      </c>
      <c r="F554" s="1">
        <f>STDEV(E554:E556)</f>
        <v>0</v>
      </c>
      <c r="G554" s="1">
        <f>F554/SQRT(3)</f>
        <v>0</v>
      </c>
      <c r="H554" s="1">
        <f>'Raw NSB'!L554*E554</f>
        <v>0</v>
      </c>
      <c r="I554" s="1">
        <f>STDEV(H554:H556)</f>
        <v>0</v>
      </c>
      <c r="J554" s="1">
        <f>I554/SQRT(3)</f>
        <v>0</v>
      </c>
    </row>
    <row r="555" spans="1:10">
      <c r="A555" s="3">
        <f>'Raw NSB'!A555</f>
        <v>36320</v>
      </c>
      <c r="B555" s="3" t="str">
        <f>'Raw NSB'!B555</f>
        <v>NSB</v>
      </c>
      <c r="C555" s="2">
        <f>'Raw NSB'!C555</f>
        <v>2</v>
      </c>
      <c r="D555" s="3" t="str">
        <f>'Raw NSB'!D555</f>
        <v>Peridinium limbatum</v>
      </c>
      <c r="E555" s="1">
        <f>('Raw NSB'!H555*'Raw NSB'!K555)/20*9</f>
        <v>0</v>
      </c>
      <c r="H555" s="1">
        <f>'Raw NSB'!L555*E555</f>
        <v>0</v>
      </c>
    </row>
    <row r="556" spans="1:10">
      <c r="A556" s="3">
        <f>'Raw NSB'!A556</f>
        <v>36320</v>
      </c>
      <c r="B556" s="3" t="str">
        <f>'Raw NSB'!B556</f>
        <v>NSB</v>
      </c>
      <c r="C556" s="2">
        <f>'Raw NSB'!C556</f>
        <v>3</v>
      </c>
      <c r="D556" s="3" t="str">
        <f>'Raw NSB'!D556</f>
        <v>Peridinium limbatum</v>
      </c>
      <c r="E556" s="1">
        <f>('Raw NSB'!H556*'Raw NSB'!K556)/20*9</f>
        <v>0</v>
      </c>
      <c r="H556" s="1">
        <f>'Raw NSB'!L556*E556</f>
        <v>0</v>
      </c>
    </row>
    <row r="557" spans="1:10">
      <c r="A557" s="3">
        <f>'Raw NSB'!A557</f>
        <v>36327</v>
      </c>
      <c r="B557" s="3" t="str">
        <f>'Raw NSB'!B557</f>
        <v>NSB</v>
      </c>
      <c r="C557" s="2">
        <f>'Raw NSB'!C557</f>
        <v>1</v>
      </c>
      <c r="D557" s="3" t="str">
        <f>'Raw NSB'!D557</f>
        <v>Peridinium limbatum</v>
      </c>
      <c r="E557" s="1">
        <f>('Raw NSB'!H557*'Raw NSB'!K557)/20*9</f>
        <v>0</v>
      </c>
      <c r="F557" s="1">
        <f>STDEV(E557:E559)</f>
        <v>57.244279190151389</v>
      </c>
      <c r="G557" s="1">
        <f>F557/SQRT(3)</f>
        <v>33.049999999999997</v>
      </c>
      <c r="H557" s="1">
        <f>'Raw NSB'!L557*E557</f>
        <v>0</v>
      </c>
      <c r="I557" s="1">
        <f>STDEV(H557:H559)</f>
        <v>13965886.794021234</v>
      </c>
      <c r="J557" s="1">
        <f>I557/SQRT(3)</f>
        <v>8063208.4999999991</v>
      </c>
    </row>
    <row r="558" spans="1:10">
      <c r="A558" s="3">
        <f>'Raw NSB'!A558</f>
        <v>36327</v>
      </c>
      <c r="B558" s="3" t="str">
        <f>'Raw NSB'!B558</f>
        <v>NSB</v>
      </c>
      <c r="C558" s="2">
        <f>'Raw NSB'!C558</f>
        <v>2</v>
      </c>
      <c r="D558" s="3" t="str">
        <f>'Raw NSB'!D558</f>
        <v>Peridinium limbatum</v>
      </c>
      <c r="E558" s="1">
        <f>('Raw NSB'!H558*'Raw NSB'!K558)/20*9</f>
        <v>99.149999999999991</v>
      </c>
      <c r="H558" s="1">
        <f>'Raw NSB'!L558*E558</f>
        <v>24189625.499999996</v>
      </c>
    </row>
    <row r="559" spans="1:10">
      <c r="A559" s="3">
        <f>'Raw NSB'!A559</f>
        <v>36327</v>
      </c>
      <c r="B559" s="3" t="str">
        <f>'Raw NSB'!B559</f>
        <v>NSB</v>
      </c>
      <c r="C559" s="2">
        <f>'Raw NSB'!C559</f>
        <v>3</v>
      </c>
      <c r="D559" s="3" t="str">
        <f>'Raw NSB'!D559</f>
        <v>Peridinium limbatum</v>
      </c>
      <c r="E559" s="1">
        <f>('Raw NSB'!H559*'Raw NSB'!K559)/20*9</f>
        <v>0</v>
      </c>
      <c r="H559" s="1">
        <f>'Raw NSB'!L559*E559</f>
        <v>0</v>
      </c>
    </row>
    <row r="560" spans="1:10">
      <c r="A560" s="3">
        <f>'Raw NSB'!A560</f>
        <v>36334</v>
      </c>
      <c r="B560" s="3" t="str">
        <f>'Raw NSB'!B560</f>
        <v>NSB</v>
      </c>
      <c r="C560" s="2">
        <f>'Raw NSB'!C560</f>
        <v>1</v>
      </c>
      <c r="D560" s="3" t="str">
        <f>'Raw NSB'!D560</f>
        <v>Peridinium limbatum</v>
      </c>
      <c r="E560" s="1">
        <f>('Raw NSB'!H560*'Raw NSB'!K560)/20*9</f>
        <v>0</v>
      </c>
      <c r="F560" s="1">
        <f>STDEV(E560:E562)</f>
        <v>0</v>
      </c>
      <c r="G560" s="1">
        <f>F560/SQRT(3)</f>
        <v>0</v>
      </c>
      <c r="H560" s="1">
        <f>'Raw NSB'!L560*E560</f>
        <v>0</v>
      </c>
      <c r="I560" s="1">
        <f>STDEV(H560:H562)</f>
        <v>0</v>
      </c>
      <c r="J560" s="1">
        <f>I560/SQRT(3)</f>
        <v>0</v>
      </c>
    </row>
    <row r="561" spans="1:10">
      <c r="A561" s="3">
        <f>'Raw NSB'!A561</f>
        <v>36334</v>
      </c>
      <c r="B561" s="3" t="str">
        <f>'Raw NSB'!B561</f>
        <v>NSB</v>
      </c>
      <c r="C561" s="2">
        <f>'Raw NSB'!C561</f>
        <v>2</v>
      </c>
      <c r="D561" s="3" t="str">
        <f>'Raw NSB'!D561</f>
        <v>Peridinium limbatum</v>
      </c>
      <c r="E561" s="1">
        <f>('Raw NSB'!H561*'Raw NSB'!K561)/20*9</f>
        <v>0</v>
      </c>
      <c r="H561" s="1">
        <f>'Raw NSB'!L561*E561</f>
        <v>0</v>
      </c>
    </row>
    <row r="562" spans="1:10">
      <c r="A562" s="3">
        <f>'Raw NSB'!A562</f>
        <v>36334</v>
      </c>
      <c r="B562" s="3" t="str">
        <f>'Raw NSB'!B562</f>
        <v>NSB</v>
      </c>
      <c r="C562" s="2">
        <f>'Raw NSB'!C562</f>
        <v>3</v>
      </c>
      <c r="D562" s="3" t="str">
        <f>'Raw NSB'!D562</f>
        <v>Peridinium limbatum</v>
      </c>
      <c r="E562" s="1">
        <f>('Raw NSB'!H562*'Raw NSB'!K562)/20*9</f>
        <v>0</v>
      </c>
      <c r="H562" s="1">
        <f>'Raw NSB'!L562*E562</f>
        <v>0</v>
      </c>
    </row>
    <row r="563" spans="1:10">
      <c r="A563" s="3">
        <f>'Raw NSB'!A563</f>
        <v>36341</v>
      </c>
      <c r="B563" s="3" t="str">
        <f>'Raw NSB'!B563</f>
        <v>NSB</v>
      </c>
      <c r="C563" s="2">
        <f>'Raw NSB'!C563</f>
        <v>1</v>
      </c>
      <c r="D563" s="3" t="str">
        <f>'Raw NSB'!D563</f>
        <v>Peridinium limbatum</v>
      </c>
      <c r="E563" s="1">
        <f>('Raw NSB'!H563*'Raw NSB'!K563)/20*9</f>
        <v>198.29999999999998</v>
      </c>
      <c r="F563" s="1">
        <f>STDEV(E563:E565)</f>
        <v>114.48855838030278</v>
      </c>
      <c r="G563" s="1">
        <f>F563/SQRT(3)</f>
        <v>66.099999999999994</v>
      </c>
      <c r="H563" s="1">
        <f>'Raw NSB'!L563*E563</f>
        <v>48379250.999999993</v>
      </c>
      <c r="I563" s="1">
        <f>STDEV(H563:H565)</f>
        <v>27931773.588042468</v>
      </c>
      <c r="J563" s="1">
        <f>I563/SQRT(3)</f>
        <v>16126416.999999998</v>
      </c>
    </row>
    <row r="564" spans="1:10">
      <c r="A564" s="3">
        <f>'Raw NSB'!A564</f>
        <v>36341</v>
      </c>
      <c r="B564" s="3" t="str">
        <f>'Raw NSB'!B564</f>
        <v>NSB</v>
      </c>
      <c r="C564" s="2">
        <f>'Raw NSB'!C564</f>
        <v>2</v>
      </c>
      <c r="D564" s="3" t="str">
        <f>'Raw NSB'!D564</f>
        <v>Peridinium limbatum</v>
      </c>
      <c r="E564" s="1">
        <f>('Raw NSB'!H564*'Raw NSB'!K564)/20*9</f>
        <v>0</v>
      </c>
      <c r="H564" s="1">
        <f>'Raw NSB'!L564*E564</f>
        <v>0</v>
      </c>
    </row>
    <row r="565" spans="1:10">
      <c r="A565" s="3">
        <f>'Raw NSB'!A565</f>
        <v>36341</v>
      </c>
      <c r="B565" s="3" t="str">
        <f>'Raw NSB'!B565</f>
        <v>NSB</v>
      </c>
      <c r="C565" s="2">
        <f>'Raw NSB'!C565</f>
        <v>3</v>
      </c>
      <c r="D565" s="3" t="str">
        <f>'Raw NSB'!D565</f>
        <v>Peridinium limbatum</v>
      </c>
      <c r="E565" s="1">
        <f>('Raw NSB'!H565*'Raw NSB'!K565)/20*9</f>
        <v>0</v>
      </c>
      <c r="H565" s="1">
        <f>'Raw NSB'!L565*E565</f>
        <v>0</v>
      </c>
    </row>
    <row r="566" spans="1:10">
      <c r="A566" s="3">
        <f>'Raw NSB'!A566</f>
        <v>36348</v>
      </c>
      <c r="B566" s="3" t="str">
        <f>'Raw NSB'!B566</f>
        <v>NSB</v>
      </c>
      <c r="C566" s="2">
        <f>'Raw NSB'!C566</f>
        <v>1</v>
      </c>
      <c r="D566" s="3" t="str">
        <f>'Raw NSB'!D566</f>
        <v>Peridinium limbatum</v>
      </c>
      <c r="E566" s="1">
        <f>('Raw NSB'!H566*'Raw NSB'!K566)/20*9</f>
        <v>0</v>
      </c>
      <c r="F566" s="1">
        <f>STDEV(E566:E568)</f>
        <v>0</v>
      </c>
      <c r="G566" s="1">
        <f>F566/SQRT(3)</f>
        <v>0</v>
      </c>
      <c r="H566" s="1">
        <f>'Raw NSB'!L566*E566</f>
        <v>0</v>
      </c>
      <c r="I566" s="1">
        <f>STDEV(H566:H568)</f>
        <v>0</v>
      </c>
      <c r="J566" s="1">
        <f>I566/SQRT(3)</f>
        <v>0</v>
      </c>
    </row>
    <row r="567" spans="1:10">
      <c r="A567" s="3">
        <f>'Raw NSB'!A567</f>
        <v>36348</v>
      </c>
      <c r="B567" s="3" t="str">
        <f>'Raw NSB'!B567</f>
        <v>NSB</v>
      </c>
      <c r="C567" s="2">
        <f>'Raw NSB'!C567</f>
        <v>2</v>
      </c>
      <c r="D567" s="3" t="str">
        <f>'Raw NSB'!D567</f>
        <v>Peridinium limbatum</v>
      </c>
      <c r="E567" s="1">
        <f>('Raw NSB'!H567*'Raw NSB'!K567)/20*9</f>
        <v>0</v>
      </c>
      <c r="H567" s="1">
        <f>'Raw NSB'!L567*E567</f>
        <v>0</v>
      </c>
    </row>
    <row r="568" spans="1:10">
      <c r="A568" s="3">
        <f>'Raw NSB'!A568</f>
        <v>36348</v>
      </c>
      <c r="B568" s="3" t="str">
        <f>'Raw NSB'!B568</f>
        <v>NSB</v>
      </c>
      <c r="C568" s="2">
        <f>'Raw NSB'!C568</f>
        <v>3</v>
      </c>
      <c r="D568" s="3" t="str">
        <f>'Raw NSB'!D568</f>
        <v>Peridinium limbatum</v>
      </c>
      <c r="E568" s="1">
        <f>('Raw NSB'!H568*'Raw NSB'!K568)/20*9</f>
        <v>0</v>
      </c>
      <c r="H568" s="1">
        <f>'Raw NSB'!L568*E568</f>
        <v>0</v>
      </c>
    </row>
    <row r="569" spans="1:10">
      <c r="A569" s="3">
        <f>'Raw NSB'!A569</f>
        <v>36355</v>
      </c>
      <c r="B569" s="3" t="str">
        <f>'Raw NSB'!B569</f>
        <v>NSB</v>
      </c>
      <c r="C569" s="2">
        <f>'Raw NSB'!C569</f>
        <v>1</v>
      </c>
      <c r="D569" s="3" t="str">
        <f>'Raw NSB'!D569</f>
        <v>Peridinium limbatum</v>
      </c>
      <c r="E569" s="1">
        <f>('Raw NSB'!H569*'Raw NSB'!K569)/20*9</f>
        <v>0</v>
      </c>
      <c r="F569" s="1">
        <f>STDEV(E569:E571)</f>
        <v>57.244279190151389</v>
      </c>
      <c r="G569" s="1">
        <f>F569/SQRT(3)</f>
        <v>33.049999999999997</v>
      </c>
      <c r="H569" s="1">
        <f>'Raw NSB'!L569*E569</f>
        <v>0</v>
      </c>
      <c r="I569" s="1">
        <f>STDEV(H569:H571)</f>
        <v>8626426.6525598634</v>
      </c>
      <c r="J569" s="1">
        <f>I569/SQRT(3)</f>
        <v>4980469.75</v>
      </c>
    </row>
    <row r="570" spans="1:10">
      <c r="A570" s="3">
        <f>'Raw NSB'!A570</f>
        <v>36355</v>
      </c>
      <c r="B570" s="3" t="str">
        <f>'Raw NSB'!B570</f>
        <v>NSB</v>
      </c>
      <c r="C570" s="2">
        <f>'Raw NSB'!C570</f>
        <v>2</v>
      </c>
      <c r="D570" s="3" t="str">
        <f>'Raw NSB'!D570</f>
        <v>Peridinium limbatum</v>
      </c>
      <c r="E570" s="1">
        <f>('Raw NSB'!H570*'Raw NSB'!K570)/20*9</f>
        <v>0</v>
      </c>
      <c r="H570" s="1">
        <f>'Raw NSB'!L570*E570</f>
        <v>0</v>
      </c>
    </row>
    <row r="571" spans="1:10">
      <c r="A571" s="3">
        <f>'Raw NSB'!A571</f>
        <v>36355</v>
      </c>
      <c r="B571" s="3" t="str">
        <f>'Raw NSB'!B571</f>
        <v>NSB</v>
      </c>
      <c r="C571" s="2">
        <f>'Raw NSB'!C571</f>
        <v>3</v>
      </c>
      <c r="D571" s="3" t="str">
        <f>'Raw NSB'!D571</f>
        <v>Peridinium limbatum</v>
      </c>
      <c r="E571" s="1">
        <f>('Raw NSB'!H571*'Raw NSB'!K571)/20*9</f>
        <v>99.149999999999991</v>
      </c>
      <c r="H571" s="1">
        <f>'Raw NSB'!L571*E571</f>
        <v>14941409.249999998</v>
      </c>
    </row>
    <row r="572" spans="1:10">
      <c r="A572" s="3">
        <f>'Raw NSB'!A572</f>
        <v>36362</v>
      </c>
      <c r="B572" s="3" t="str">
        <f>'Raw NSB'!B572</f>
        <v>NSB</v>
      </c>
      <c r="C572" s="2">
        <f>'Raw NSB'!C572</f>
        <v>1</v>
      </c>
      <c r="D572" s="3" t="str">
        <f>'Raw NSB'!D572</f>
        <v>Peridinium limbatum</v>
      </c>
      <c r="E572" s="1">
        <f>('Raw NSB'!H572*'Raw NSB'!K572)/20*9</f>
        <v>99.149999999999991</v>
      </c>
      <c r="F572" s="1">
        <f>STDEV(E572:E574)</f>
        <v>99.149999999999977</v>
      </c>
      <c r="G572" s="1">
        <f>F572/SQRT(3)</f>
        <v>57.244279190151381</v>
      </c>
      <c r="H572" s="1">
        <f>'Raw NSB'!L572*E572</f>
        <v>15933107.549999999</v>
      </c>
      <c r="I572" s="1">
        <f>STDEV(H572:H574)</f>
        <v>15933107.549999995</v>
      </c>
      <c r="J572" s="1">
        <f>I572/SQRT(3)</f>
        <v>9198983.9330197573</v>
      </c>
    </row>
    <row r="573" spans="1:10">
      <c r="A573" s="3">
        <f>'Raw NSB'!A573</f>
        <v>36362</v>
      </c>
      <c r="B573" s="3" t="str">
        <f>'Raw NSB'!B573</f>
        <v>NSB</v>
      </c>
      <c r="C573" s="2">
        <f>'Raw NSB'!C573</f>
        <v>2</v>
      </c>
      <c r="D573" s="3" t="str">
        <f>'Raw NSB'!D573</f>
        <v>Peridinium limbatum</v>
      </c>
      <c r="E573" s="1">
        <f>('Raw NSB'!H573*'Raw NSB'!K573)/20*9</f>
        <v>198.29999999999998</v>
      </c>
      <c r="H573" s="1">
        <f>'Raw NSB'!L573*E573</f>
        <v>31866215.099999998</v>
      </c>
    </row>
    <row r="574" spans="1:10">
      <c r="A574" s="3">
        <f>'Raw NSB'!A574</f>
        <v>36362</v>
      </c>
      <c r="B574" s="3" t="str">
        <f>'Raw NSB'!B574</f>
        <v>NSB</v>
      </c>
      <c r="C574" s="2">
        <f>'Raw NSB'!C574</f>
        <v>3</v>
      </c>
      <c r="D574" s="3" t="str">
        <f>'Raw NSB'!D574</f>
        <v>Peridinium limbatum</v>
      </c>
      <c r="E574" s="1">
        <f>('Raw NSB'!H574*'Raw NSB'!K574)/20*9</f>
        <v>0</v>
      </c>
      <c r="H574" s="1">
        <f>'Raw NSB'!L574*E574</f>
        <v>0</v>
      </c>
    </row>
    <row r="575" spans="1:10">
      <c r="A575" s="3">
        <f>'Raw NSB'!A575</f>
        <v>36369</v>
      </c>
      <c r="B575" s="3" t="str">
        <f>'Raw NSB'!B575</f>
        <v>NSB</v>
      </c>
      <c r="C575" s="2">
        <f>'Raw NSB'!C575</f>
        <v>1</v>
      </c>
      <c r="D575" s="3" t="str">
        <f>'Raw NSB'!D575</f>
        <v>Peridinium limbatum</v>
      </c>
      <c r="E575" s="1">
        <f>('Raw NSB'!H575*'Raw NSB'!K575)/20*9</f>
        <v>0</v>
      </c>
      <c r="F575" s="1">
        <f>STDEV(E575:E577)</f>
        <v>45.985948940953683</v>
      </c>
      <c r="G575" s="1">
        <f>F575/SQRT(3)</f>
        <v>26.549999999999997</v>
      </c>
      <c r="H575" s="1">
        <f>'Raw NSB'!L575*E575</f>
        <v>0</v>
      </c>
      <c r="I575" s="1">
        <f>STDEV(H575:H577)</f>
        <v>7389804.0369644351</v>
      </c>
      <c r="J575" s="1">
        <f>I575/SQRT(3)</f>
        <v>4266505.3499999996</v>
      </c>
    </row>
    <row r="576" spans="1:10">
      <c r="A576" s="3">
        <f>'Raw NSB'!A576</f>
        <v>36369</v>
      </c>
      <c r="B576" s="3" t="str">
        <f>'Raw NSB'!B576</f>
        <v>NSB</v>
      </c>
      <c r="C576" s="2">
        <f>'Raw NSB'!C576</f>
        <v>2</v>
      </c>
      <c r="D576" s="3" t="str">
        <f>'Raw NSB'!D576</f>
        <v>Peridinium limbatum</v>
      </c>
      <c r="E576" s="1">
        <f>('Raw NSB'!H576*'Raw NSB'!K576)/20*9</f>
        <v>79.649999999999991</v>
      </c>
      <c r="H576" s="1">
        <f>'Raw NSB'!L576*E576</f>
        <v>12799516.049999999</v>
      </c>
    </row>
    <row r="577" spans="1:10">
      <c r="A577" s="3">
        <f>'Raw NSB'!A577</f>
        <v>36369</v>
      </c>
      <c r="B577" s="3" t="str">
        <f>'Raw NSB'!B577</f>
        <v>NSB</v>
      </c>
      <c r="C577" s="2">
        <f>'Raw NSB'!C577</f>
        <v>3</v>
      </c>
      <c r="D577" s="3" t="str">
        <f>'Raw NSB'!D577</f>
        <v>Peridinium limbatum</v>
      </c>
      <c r="E577" s="1">
        <f>('Raw NSB'!H577*'Raw NSB'!K577)/20*9</f>
        <v>0</v>
      </c>
      <c r="H577" s="1">
        <f>'Raw NSB'!L577*E577</f>
        <v>0</v>
      </c>
    </row>
    <row r="578" spans="1:10">
      <c r="A578" s="3">
        <f>'Raw NSB'!A578</f>
        <v>36376</v>
      </c>
      <c r="B578" s="3" t="str">
        <f>'Raw NSB'!B578</f>
        <v>NSB</v>
      </c>
      <c r="C578" s="2">
        <f>'Raw NSB'!C578</f>
        <v>1</v>
      </c>
      <c r="D578" s="3" t="str">
        <f>'Raw NSB'!D578</f>
        <v>Peridinium limbatum</v>
      </c>
      <c r="E578" s="1">
        <f>('Raw NSB'!H578*'Raw NSB'!K578)/20*9</f>
        <v>0</v>
      </c>
      <c r="F578" s="1">
        <f>STDEV(E578:E580)</f>
        <v>0</v>
      </c>
      <c r="G578" s="1">
        <f>F578/SQRT(3)</f>
        <v>0</v>
      </c>
      <c r="H578" s="1">
        <f>'Raw NSB'!L578*E578</f>
        <v>0</v>
      </c>
      <c r="I578" s="1">
        <f>STDEV(H578:H580)</f>
        <v>0</v>
      </c>
      <c r="J578" s="1">
        <f>I578/SQRT(3)</f>
        <v>0</v>
      </c>
    </row>
    <row r="579" spans="1:10">
      <c r="A579" s="3">
        <f>'Raw NSB'!A579</f>
        <v>36376</v>
      </c>
      <c r="B579" s="3" t="str">
        <f>'Raw NSB'!B579</f>
        <v>NSB</v>
      </c>
      <c r="C579" s="2">
        <f>'Raw NSB'!C579</f>
        <v>2</v>
      </c>
      <c r="D579" s="3" t="str">
        <f>'Raw NSB'!D579</f>
        <v>Peridinium limbatum</v>
      </c>
      <c r="E579" s="1">
        <f>('Raw NSB'!H579*'Raw NSB'!K579)/20*9</f>
        <v>0</v>
      </c>
      <c r="H579" s="1">
        <f>'Raw NSB'!L579*E579</f>
        <v>0</v>
      </c>
    </row>
    <row r="580" spans="1:10">
      <c r="A580" s="3">
        <f>'Raw NSB'!A580</f>
        <v>36376</v>
      </c>
      <c r="B580" s="3" t="str">
        <f>'Raw NSB'!B580</f>
        <v>NSB</v>
      </c>
      <c r="C580" s="2">
        <f>'Raw NSB'!C580</f>
        <v>3</v>
      </c>
      <c r="D580" s="3" t="str">
        <f>'Raw NSB'!D580</f>
        <v>Peridinium limbatum</v>
      </c>
      <c r="E580" s="1">
        <f>('Raw NSB'!H580*'Raw NSB'!K580)/20*9</f>
        <v>0</v>
      </c>
      <c r="H580" s="1">
        <f>'Raw NSB'!L580*E580</f>
        <v>0</v>
      </c>
    </row>
    <row r="581" spans="1:10">
      <c r="A581" s="3">
        <f>'Raw NSB'!A581</f>
        <v>36383</v>
      </c>
      <c r="B581" s="3" t="str">
        <f>'Raw NSB'!B581</f>
        <v>NSB</v>
      </c>
      <c r="C581" s="2">
        <f>'Raw NSB'!C581</f>
        <v>1</v>
      </c>
      <c r="D581" s="3" t="str">
        <f>'Raw NSB'!D581</f>
        <v>Peridinium limbatum</v>
      </c>
      <c r="E581" s="1">
        <f>('Raw NSB'!H581*'Raw NSB'!K581)/20*9</f>
        <v>0</v>
      </c>
      <c r="F581" s="1">
        <f>STDEV(E581:E583)</f>
        <v>0</v>
      </c>
      <c r="G581" s="1">
        <f>F581/SQRT(3)</f>
        <v>0</v>
      </c>
      <c r="H581" s="1">
        <f>'Raw NSB'!L581*E581</f>
        <v>0</v>
      </c>
      <c r="I581" s="1">
        <f>STDEV(H581:H583)</f>
        <v>0</v>
      </c>
      <c r="J581" s="1">
        <f>I581/SQRT(3)</f>
        <v>0</v>
      </c>
    </row>
    <row r="582" spans="1:10">
      <c r="A582" s="3">
        <f>'Raw NSB'!A582</f>
        <v>36383</v>
      </c>
      <c r="B582" s="3" t="str">
        <f>'Raw NSB'!B582</f>
        <v>NSB</v>
      </c>
      <c r="C582" s="2">
        <f>'Raw NSB'!C582</f>
        <v>2</v>
      </c>
      <c r="D582" s="3" t="str">
        <f>'Raw NSB'!D582</f>
        <v>Peridinium limbatum</v>
      </c>
      <c r="E582" s="1">
        <f>('Raw NSB'!H582*'Raw NSB'!K582)/20*9</f>
        <v>0</v>
      </c>
      <c r="H582" s="1">
        <f>'Raw NSB'!L582*E582</f>
        <v>0</v>
      </c>
    </row>
    <row r="583" spans="1:10">
      <c r="A583" s="3">
        <f>'Raw NSB'!A583</f>
        <v>36383</v>
      </c>
      <c r="B583" s="3" t="str">
        <f>'Raw NSB'!B583</f>
        <v>NSB</v>
      </c>
      <c r="C583" s="2">
        <f>'Raw NSB'!C583</f>
        <v>3</v>
      </c>
      <c r="D583" s="3" t="str">
        <f>'Raw NSB'!D583</f>
        <v>Peridinium limbatum</v>
      </c>
      <c r="E583" s="1">
        <f>('Raw NSB'!H583*'Raw NSB'!K583)/20*9</f>
        <v>0</v>
      </c>
      <c r="H583" s="1">
        <f>'Raw NSB'!L583*E583</f>
        <v>0</v>
      </c>
    </row>
    <row r="584" spans="1:10">
      <c r="A584" s="3">
        <f>'Raw NSB'!A584</f>
        <v>36390</v>
      </c>
      <c r="B584" s="3" t="str">
        <f>'Raw NSB'!B584</f>
        <v>NSB</v>
      </c>
      <c r="C584" s="2">
        <f>'Raw NSB'!C584</f>
        <v>1</v>
      </c>
      <c r="D584" s="3" t="str">
        <f>'Raw NSB'!D584</f>
        <v>Peridinium limbatum</v>
      </c>
      <c r="E584" s="1">
        <f>('Raw NSB'!H584*'Raw NSB'!K584)/20*9</f>
        <v>0</v>
      </c>
      <c r="F584" s="1">
        <f>STDEV(E584:E586)</f>
        <v>45.985948940953683</v>
      </c>
      <c r="G584" s="1">
        <f>F584/SQRT(3)</f>
        <v>26.549999999999997</v>
      </c>
      <c r="H584" s="1">
        <f>'Raw NSB'!L584*E584</f>
        <v>0</v>
      </c>
      <c r="I584" s="1">
        <f>STDEV(H584:H586)</f>
        <v>6092448.4454422491</v>
      </c>
      <c r="J584" s="1">
        <f>I584/SQRT(3)</f>
        <v>3517476.7499999995</v>
      </c>
    </row>
    <row r="585" spans="1:10">
      <c r="A585" s="3">
        <f>'Raw NSB'!A585</f>
        <v>36390</v>
      </c>
      <c r="B585" s="3" t="str">
        <f>'Raw NSB'!B585</f>
        <v>NSB</v>
      </c>
      <c r="C585" s="2">
        <f>'Raw NSB'!C585</f>
        <v>2</v>
      </c>
      <c r="D585" s="3" t="str">
        <f>'Raw NSB'!D585</f>
        <v>Peridinium limbatum</v>
      </c>
      <c r="E585" s="1">
        <f>('Raw NSB'!H585*'Raw NSB'!K585)/20*9</f>
        <v>79.649999999999991</v>
      </c>
      <c r="H585" s="1">
        <f>'Raw NSB'!L585*E585</f>
        <v>10552430.249999998</v>
      </c>
    </row>
    <row r="586" spans="1:10">
      <c r="A586" s="3">
        <f>'Raw NSB'!A586</f>
        <v>36390</v>
      </c>
      <c r="B586" s="3" t="str">
        <f>'Raw NSB'!B586</f>
        <v>NSB</v>
      </c>
      <c r="C586" s="2">
        <f>'Raw NSB'!C586</f>
        <v>3</v>
      </c>
      <c r="D586" s="3" t="str">
        <f>'Raw NSB'!D586</f>
        <v>Peridinium limbatum</v>
      </c>
      <c r="E586" s="1">
        <f>('Raw NSB'!H586*'Raw NSB'!K586)/20*9</f>
        <v>0</v>
      </c>
      <c r="H586" s="1">
        <f>'Raw NSB'!L586*E586</f>
        <v>0</v>
      </c>
    </row>
    <row r="587" spans="1:10">
      <c r="A587" s="3"/>
      <c r="B587" s="3"/>
      <c r="D587" s="3"/>
    </row>
    <row r="588" spans="1:10">
      <c r="A588" s="3"/>
      <c r="B588" s="3"/>
      <c r="D588" s="3"/>
    </row>
    <row r="589" spans="1:10">
      <c r="A589" s="3"/>
      <c r="B589" s="3"/>
      <c r="D589" s="3"/>
    </row>
    <row r="590" spans="1:10">
      <c r="A590" s="3"/>
      <c r="B590" s="3"/>
      <c r="D590" s="3"/>
    </row>
    <row r="591" spans="1:10">
      <c r="A591" s="3"/>
      <c r="B591" s="3"/>
      <c r="D591" s="3"/>
    </row>
    <row r="592" spans="1:10">
      <c r="A592" s="3"/>
      <c r="B592" s="3"/>
      <c r="D592" s="3"/>
    </row>
    <row r="593" spans="1:4">
      <c r="A593" s="3"/>
      <c r="B593" s="3"/>
      <c r="D593" s="3"/>
    </row>
    <row r="594" spans="1:4">
      <c r="A594" s="3"/>
      <c r="B594" s="3"/>
      <c r="D594" s="3"/>
    </row>
  </sheetData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5"/>
  <dimension ref="A1:J547"/>
  <sheetViews>
    <sheetView workbookViewId="0">
      <pane ySplit="525" topLeftCell="A372" activePane="bottomLeft"/>
      <selection activeCell="A36" sqref="A36"/>
      <selection pane="bottomLeft" activeCell="H41" sqref="H41:J79"/>
    </sheetView>
  </sheetViews>
  <sheetFormatPr defaultColWidth="11.42578125" defaultRowHeight="12"/>
  <cols>
    <col min="1" max="2" width="11.42578125" style="1" customWidth="1"/>
    <col min="3" max="3" width="11.42578125" style="2" customWidth="1"/>
    <col min="4" max="4" width="14.85546875" style="1" customWidth="1"/>
    <col min="5" max="16384" width="11.42578125" style="1"/>
  </cols>
  <sheetData>
    <row r="1" spans="1:10">
      <c r="A1" s="1" t="s">
        <v>12</v>
      </c>
      <c r="B1" s="1" t="s">
        <v>13</v>
      </c>
      <c r="C1" s="2" t="s">
        <v>14</v>
      </c>
      <c r="D1" s="1" t="s">
        <v>15</v>
      </c>
      <c r="E1" s="1" t="s">
        <v>321</v>
      </c>
      <c r="F1" s="1" t="s">
        <v>20</v>
      </c>
      <c r="G1" s="4" t="s">
        <v>7035</v>
      </c>
      <c r="H1" s="1" t="s">
        <v>6855</v>
      </c>
      <c r="I1" s="1" t="s">
        <v>20</v>
      </c>
      <c r="J1" s="4" t="s">
        <v>7035</v>
      </c>
    </row>
    <row r="2" spans="1:10">
      <c r="A2" s="3">
        <f>'Raw SSB'!A2</f>
        <v>36308</v>
      </c>
      <c r="B2" s="3" t="str">
        <f>'Raw SSB'!B2</f>
        <v>SSB</v>
      </c>
      <c r="C2" s="2">
        <f>'Raw SSB'!C2</f>
        <v>1</v>
      </c>
      <c r="D2" s="3" t="str">
        <f>'Raw SSB'!D2</f>
        <v>Cryptomonas sp.</v>
      </c>
      <c r="E2" s="1">
        <f>('Raw SSB'!H2*'Raw SSB'!K2)/20*9</f>
        <v>5155.7999999999993</v>
      </c>
      <c r="F2" s="1">
        <f>STDEV(E2:E4)</f>
        <v>2118.0383300356034</v>
      </c>
      <c r="G2" s="1">
        <f>F2/SQRT(3)</f>
        <v>1222.850000000001</v>
      </c>
      <c r="H2" s="1">
        <f>'Raw SSB'!L2*E2</f>
        <v>5944637.3999999994</v>
      </c>
      <c r="I2" s="1">
        <f>STDEV(H2:H4)</f>
        <v>2442098.1945310463</v>
      </c>
      <c r="J2" s="1">
        <f>I2/SQRT(3)</f>
        <v>1409946.0499999986</v>
      </c>
    </row>
    <row r="3" spans="1:10">
      <c r="A3" s="3">
        <f>'Raw SSB'!A3</f>
        <v>36308</v>
      </c>
      <c r="B3" s="3" t="str">
        <f>'Raw SSB'!B3</f>
        <v>SSB</v>
      </c>
      <c r="C3" s="2">
        <f>'Raw SSB'!C3</f>
        <v>2</v>
      </c>
      <c r="D3" s="3" t="str">
        <f>'Raw SSB'!D3</f>
        <v>Cryptomonas sp.</v>
      </c>
      <c r="E3" s="1">
        <f>('Raw SSB'!H3*'Raw SSB'!K3)/20*9</f>
        <v>5849.85</v>
      </c>
      <c r="H3" s="1">
        <f>'Raw SSB'!L3*E3</f>
        <v>6744877.0500000007</v>
      </c>
    </row>
    <row r="4" spans="1:10">
      <c r="A4" s="3">
        <f>'Raw SSB'!A4</f>
        <v>36308</v>
      </c>
      <c r="B4" s="3" t="str">
        <f>'Raw SSB'!B4</f>
        <v>SSB</v>
      </c>
      <c r="C4" s="2">
        <f>'Raw SSB'!C4</f>
        <v>3</v>
      </c>
      <c r="D4" s="3" t="str">
        <f>'Raw SSB'!D4</f>
        <v>Cryptomonas sp.</v>
      </c>
      <c r="E4" s="1">
        <f>('Raw SSB'!H4*'Raw SSB'!K4)/20*9</f>
        <v>9121.8000000000011</v>
      </c>
      <c r="H4" s="1">
        <f>'Raw SSB'!L4*E4</f>
        <v>10517435.4</v>
      </c>
    </row>
    <row r="5" spans="1:10">
      <c r="A5" s="3">
        <f>'Raw SSB'!A5</f>
        <v>36313</v>
      </c>
      <c r="B5" s="3" t="str">
        <f>'Raw SSB'!B5</f>
        <v>SSB</v>
      </c>
      <c r="C5" s="2">
        <f>'Raw SSB'!C5</f>
        <v>1</v>
      </c>
      <c r="D5" s="3" t="str">
        <f>'Raw SSB'!D5</f>
        <v>Cryptomonas sp.</v>
      </c>
      <c r="E5" s="1">
        <f>('Raw SSB'!H5*'Raw SSB'!K5)/20*9</f>
        <v>17549.55</v>
      </c>
      <c r="F5" s="1">
        <f>STDEV(E5:E7)</f>
        <v>1031.9859192353354</v>
      </c>
      <c r="G5" s="1">
        <f>F5/SQRT(3)</f>
        <v>595.8173482704243</v>
      </c>
      <c r="H5" s="1">
        <f>'Raw SSB'!L5*E5</f>
        <v>20234631.149999999</v>
      </c>
      <c r="I5" s="1">
        <f>STDEV(H5:H7)</f>
        <v>1189879.7648783417</v>
      </c>
      <c r="J5" s="1">
        <f>I5/SQRT(3)</f>
        <v>686977.40255579923</v>
      </c>
    </row>
    <row r="6" spans="1:10">
      <c r="A6" s="3">
        <f>'Raw SSB'!A6</f>
        <v>36313</v>
      </c>
      <c r="B6" s="3" t="str">
        <f>'Raw SSB'!B6</f>
        <v>SSB</v>
      </c>
      <c r="C6" s="2">
        <f>'Raw SSB'!C6</f>
        <v>2</v>
      </c>
      <c r="D6" s="3" t="str">
        <f>'Raw SSB'!D6</f>
        <v>Cryptomonas sp.</v>
      </c>
      <c r="E6" s="1">
        <f>('Raw SSB'!H6*'Raw SSB'!K6)/20*9</f>
        <v>17053.800000000003</v>
      </c>
      <c r="H6" s="1">
        <f>'Raw SSB'!L6*E6</f>
        <v>19663031.400000002</v>
      </c>
    </row>
    <row r="7" spans="1:10">
      <c r="A7" s="3">
        <f>'Raw SSB'!A7</f>
        <v>36313</v>
      </c>
      <c r="B7" s="3" t="str">
        <f>'Raw SSB'!B7</f>
        <v>SSB</v>
      </c>
      <c r="C7" s="2">
        <f>'Raw SSB'!C7</f>
        <v>3</v>
      </c>
      <c r="D7" s="3" t="str">
        <f>'Raw SSB'!D7</f>
        <v>Cryptomonas sp.</v>
      </c>
      <c r="E7" s="1">
        <f>('Raw SSB'!H7*'Raw SSB'!K7)/20*9</f>
        <v>15566.550000000001</v>
      </c>
      <c r="H7" s="1">
        <f>'Raw SSB'!L7*E7</f>
        <v>17948232.150000002</v>
      </c>
    </row>
    <row r="8" spans="1:10">
      <c r="A8" s="3">
        <f>'Raw SSB'!A8</f>
        <v>36320</v>
      </c>
      <c r="B8" s="3" t="str">
        <f>'Raw SSB'!B8</f>
        <v>SSB</v>
      </c>
      <c r="C8" s="2">
        <f>'Raw SSB'!C8</f>
        <v>1</v>
      </c>
      <c r="D8" s="3" t="str">
        <f>'Raw SSB'!D8</f>
        <v>Cryptomonas sp.</v>
      </c>
      <c r="E8" s="1">
        <f>('Raw SSB'!H8*'Raw SSB'!K8)/20*9</f>
        <v>25878.149999999998</v>
      </c>
      <c r="F8" s="1">
        <f>STDEV(E8:E10)</f>
        <v>6108.798786177199</v>
      </c>
      <c r="G8" s="1">
        <f>F8/SQRT(3)</f>
        <v>3526.9166236246651</v>
      </c>
      <c r="H8" s="1">
        <f>'Raw SSB'!L8*E8</f>
        <v>29837506.949999999</v>
      </c>
      <c r="I8" s="1">
        <f>STDEV(H8:H10)</f>
        <v>7043445.0004623178</v>
      </c>
      <c r="J8" s="1">
        <f>I8/SQRT(3)</f>
        <v>4066534.8670392432</v>
      </c>
    </row>
    <row r="9" spans="1:10">
      <c r="A9" s="3">
        <f>'Raw SSB'!A9</f>
        <v>36320</v>
      </c>
      <c r="B9" s="3" t="str">
        <f>'Raw SSB'!B9</f>
        <v>SSB</v>
      </c>
      <c r="C9" s="2">
        <f>'Raw SSB'!C9</f>
        <v>2</v>
      </c>
      <c r="D9" s="3" t="str">
        <f>'Raw SSB'!D9</f>
        <v>Cryptomonas sp.</v>
      </c>
      <c r="E9" s="1">
        <f>('Raw SSB'!H9*'Raw SSB'!K9)/20*9</f>
        <v>16558.05</v>
      </c>
      <c r="H9" s="1">
        <f>'Raw SSB'!L9*E9</f>
        <v>19091431.649999999</v>
      </c>
    </row>
    <row r="10" spans="1:10">
      <c r="A10" s="3">
        <f>'Raw SSB'!A10</f>
        <v>36320</v>
      </c>
      <c r="B10" s="3" t="str">
        <f>'Raw SSB'!B10</f>
        <v>SSB</v>
      </c>
      <c r="C10" s="2">
        <f>'Raw SSB'!C10</f>
        <v>3</v>
      </c>
      <c r="D10" s="3" t="str">
        <f>'Raw SSB'!D10</f>
        <v>Cryptomonas sp.</v>
      </c>
      <c r="E10" s="1">
        <f>('Raw SSB'!H10*'Raw SSB'!K10)/20*9</f>
        <v>14376.75</v>
      </c>
      <c r="H10" s="1">
        <f>'Raw SSB'!L10*E10</f>
        <v>16576392.75</v>
      </c>
    </row>
    <row r="11" spans="1:10">
      <c r="A11" s="3">
        <f>'Raw SSB'!A11</f>
        <v>36327</v>
      </c>
      <c r="B11" s="3" t="str">
        <f>'Raw SSB'!B11</f>
        <v>SSB</v>
      </c>
      <c r="C11" s="2">
        <f>'Raw SSB'!C11</f>
        <v>1</v>
      </c>
      <c r="D11" s="3" t="str">
        <f>'Raw SSB'!D11</f>
        <v>Cryptomonas sp.</v>
      </c>
      <c r="E11" s="1">
        <f>('Raw SSB'!H11*'Raw SSB'!K11)/20*9</f>
        <v>7138.8</v>
      </c>
      <c r="F11" s="1">
        <f>STDEV(E11:E13)</f>
        <v>495.74999999998499</v>
      </c>
      <c r="G11" s="1">
        <f>F11/SQRT(3)</f>
        <v>286.22139595074833</v>
      </c>
      <c r="H11" s="1">
        <f>'Raw SSB'!L11*E11</f>
        <v>8231036.4000000004</v>
      </c>
      <c r="I11" s="1">
        <f>STDEV(H11:H13)</f>
        <v>571599.75000001362</v>
      </c>
      <c r="J11" s="1">
        <f>I11/SQRT(3)</f>
        <v>330013.26953123068</v>
      </c>
    </row>
    <row r="12" spans="1:10">
      <c r="A12" s="3">
        <f>'Raw SSB'!A12</f>
        <v>36327</v>
      </c>
      <c r="B12" s="3" t="str">
        <f>'Raw SSB'!B12</f>
        <v>SSB</v>
      </c>
      <c r="C12" s="2">
        <f>'Raw SSB'!C12</f>
        <v>2</v>
      </c>
      <c r="D12" s="3" t="str">
        <f>'Raw SSB'!D12</f>
        <v>Cryptomonas sp.</v>
      </c>
      <c r="E12" s="1">
        <f>('Raw SSB'!H12*'Raw SSB'!K12)/20*9</f>
        <v>7634.5500000000011</v>
      </c>
      <c r="H12" s="1">
        <f>'Raw SSB'!L12*E12</f>
        <v>8802636.1500000004</v>
      </c>
    </row>
    <row r="13" spans="1:10">
      <c r="A13" s="3">
        <f>'Raw SSB'!A13</f>
        <v>36327</v>
      </c>
      <c r="B13" s="3" t="str">
        <f>'Raw SSB'!B13</f>
        <v>SSB</v>
      </c>
      <c r="C13" s="2">
        <f>'Raw SSB'!C13</f>
        <v>3</v>
      </c>
      <c r="D13" s="3" t="str">
        <f>'Raw SSB'!D13</f>
        <v>Cryptomonas sp.</v>
      </c>
      <c r="E13" s="1">
        <f>('Raw SSB'!H13*'Raw SSB'!K13)/20*9</f>
        <v>6643.0499999999993</v>
      </c>
      <c r="H13" s="1">
        <f>'Raw SSB'!L13*E13</f>
        <v>7659436.6499999994</v>
      </c>
    </row>
    <row r="14" spans="1:10">
      <c r="A14" s="3">
        <f>'Raw SSB'!A14</f>
        <v>36334</v>
      </c>
      <c r="B14" s="3" t="str">
        <f>'Raw SSB'!B14</f>
        <v>SSB</v>
      </c>
      <c r="C14" s="2">
        <f>'Raw SSB'!C14</f>
        <v>1</v>
      </c>
      <c r="D14" s="3" t="str">
        <f>'Raw SSB'!D14</f>
        <v>Cryptomonas sp.</v>
      </c>
      <c r="E14" s="1">
        <f>('Raw SSB'!H14*'Raw SSB'!K14)/20*9</f>
        <v>10906.5</v>
      </c>
      <c r="F14" s="1">
        <f>STDEV(E14:E16)</f>
        <v>2583.6138599837218</v>
      </c>
      <c r="G14" s="1">
        <f>F14/SQRT(3)</f>
        <v>1491.65015754365</v>
      </c>
      <c r="H14" s="1">
        <f>'Raw SSB'!L14*E14</f>
        <v>12575194.5</v>
      </c>
      <c r="I14" s="1">
        <f>STDEV(H14:H16)</f>
        <v>2978906.7805612325</v>
      </c>
      <c r="J14" s="1">
        <f>I14/SQRT(3)</f>
        <v>1719872.6316478292</v>
      </c>
    </row>
    <row r="15" spans="1:10">
      <c r="A15" s="3">
        <f>'Raw SSB'!A15</f>
        <v>36334</v>
      </c>
      <c r="B15" s="3" t="str">
        <f>'Raw SSB'!B15</f>
        <v>SSB</v>
      </c>
      <c r="C15" s="2">
        <f>'Raw SSB'!C15</f>
        <v>2</v>
      </c>
      <c r="D15" s="3" t="str">
        <f>'Raw SSB'!D15</f>
        <v>Cryptomonas sp.</v>
      </c>
      <c r="E15" s="1">
        <f>('Raw SSB'!H15*'Raw SSB'!K15)/20*9</f>
        <v>6246.45</v>
      </c>
      <c r="H15" s="1">
        <f>'Raw SSB'!L15*E15</f>
        <v>7202156.8499999996</v>
      </c>
    </row>
    <row r="16" spans="1:10">
      <c r="A16" s="3">
        <f>'Raw SSB'!A16</f>
        <v>36334</v>
      </c>
      <c r="B16" s="3" t="str">
        <f>'Raw SSB'!B16</f>
        <v>SSB</v>
      </c>
      <c r="C16" s="2">
        <f>'Raw SSB'!C16</f>
        <v>3</v>
      </c>
      <c r="D16" s="3" t="str">
        <f>'Raw SSB'!D16</f>
        <v>Cryptomonas sp.</v>
      </c>
      <c r="E16" s="1">
        <f>('Raw SSB'!H16*'Raw SSB'!K16)/20*9</f>
        <v>6643.0499999999993</v>
      </c>
      <c r="H16" s="1">
        <f>'Raw SSB'!L16*E16</f>
        <v>7659436.6499999994</v>
      </c>
    </row>
    <row r="17" spans="1:10">
      <c r="A17" s="3">
        <f>'Raw SSB'!A17</f>
        <v>36341</v>
      </c>
      <c r="B17" s="3" t="str">
        <f>'Raw SSB'!B17</f>
        <v>SSB</v>
      </c>
      <c r="C17" s="2">
        <f>'Raw SSB'!C17</f>
        <v>1</v>
      </c>
      <c r="D17" s="3" t="str">
        <f>'Raw SSB'!D17</f>
        <v>Cryptomonas sp.</v>
      </c>
      <c r="E17" s="1">
        <f>('Raw SSB'!H17*'Raw SSB'!K17)/20*9</f>
        <v>17450.399999999998</v>
      </c>
      <c r="F17" s="1">
        <f>STDEV(E17:E19)</f>
        <v>1341.2763389772037</v>
      </c>
      <c r="G17" s="1">
        <f>F17/SQRT(3)</f>
        <v>774.38625536616439</v>
      </c>
      <c r="H17" s="1">
        <f>'Raw SSB'!L17*E17</f>
        <v>20120311.199999999</v>
      </c>
      <c r="I17" s="1">
        <f>STDEV(H17:H19)</f>
        <v>1546491.6188406502</v>
      </c>
      <c r="J17" s="1">
        <f>I17/SQRT(3)</f>
        <v>892867.35243714962</v>
      </c>
    </row>
    <row r="18" spans="1:10">
      <c r="A18" s="3">
        <f>'Raw SSB'!A18</f>
        <v>36341</v>
      </c>
      <c r="B18" s="3" t="str">
        <f>'Raw SSB'!B18</f>
        <v>SSB</v>
      </c>
      <c r="C18" s="2">
        <f>'Raw SSB'!C18</f>
        <v>2</v>
      </c>
      <c r="D18" s="3" t="str">
        <f>'Raw SSB'!D18</f>
        <v>Cryptomonas sp.</v>
      </c>
      <c r="E18" s="1">
        <f>('Raw SSB'!H18*'Raw SSB'!K18)/20*9</f>
        <v>18640.199999999997</v>
      </c>
      <c r="H18" s="1">
        <f>'Raw SSB'!L18*E18</f>
        <v>21492150.599999998</v>
      </c>
    </row>
    <row r="19" spans="1:10">
      <c r="A19" s="3">
        <f>'Raw SSB'!A19</f>
        <v>36341</v>
      </c>
      <c r="B19" s="3" t="str">
        <f>'Raw SSB'!B19</f>
        <v>SSB</v>
      </c>
      <c r="C19" s="2">
        <f>'Raw SSB'!C19</f>
        <v>3</v>
      </c>
      <c r="D19" s="3" t="str">
        <f>'Raw SSB'!D19</f>
        <v>Cryptomonas sp.</v>
      </c>
      <c r="E19" s="1">
        <f>('Raw SSB'!H19*'Raw SSB'!K19)/20*9</f>
        <v>20127.450000000004</v>
      </c>
      <c r="H19" s="1">
        <f>'Raw SSB'!L19*E19</f>
        <v>23206949.850000005</v>
      </c>
    </row>
    <row r="20" spans="1:10">
      <c r="A20" s="3">
        <f>'Raw SSB'!A20</f>
        <v>36348</v>
      </c>
      <c r="B20" s="3" t="str">
        <f>'Raw SSB'!B20</f>
        <v>SSB</v>
      </c>
      <c r="C20" s="2">
        <f>'Raw SSB'!C20</f>
        <v>1</v>
      </c>
      <c r="D20" s="3" t="str">
        <f>'Raw SSB'!D20</f>
        <v>Cryptomonas sp.</v>
      </c>
      <c r="E20" s="1">
        <f>('Raw SSB'!H20*'Raw SSB'!K20)/20*9</f>
        <v>15770.699999999999</v>
      </c>
      <c r="F20" s="1">
        <f>STDEV(E20:E22)</f>
        <v>4808.3362088668464</v>
      </c>
      <c r="G20" s="1">
        <f>F20/SQRT(3)</f>
        <v>2776.0942045434986</v>
      </c>
      <c r="H20" s="1">
        <f>'Raw SSB'!L20*E20</f>
        <v>22709808</v>
      </c>
      <c r="I20" s="1">
        <f>STDEV(H20:H22)</f>
        <v>6924004.1407682588</v>
      </c>
      <c r="J20" s="1">
        <f>I20/SQRT(3)</f>
        <v>3997575.654542638</v>
      </c>
    </row>
    <row r="21" spans="1:10">
      <c r="A21" s="3">
        <f>'Raw SSB'!A21</f>
        <v>36348</v>
      </c>
      <c r="B21" s="3" t="str">
        <f>'Raw SSB'!B21</f>
        <v>SSB</v>
      </c>
      <c r="C21" s="2">
        <f>'Raw SSB'!C21</f>
        <v>2</v>
      </c>
      <c r="D21" s="3" t="str">
        <f>'Raw SSB'!D21</f>
        <v>Cryptomonas sp.</v>
      </c>
      <c r="E21" s="1">
        <f>('Raw SSB'!H21*'Raw SSB'!K21)/20*9</f>
        <v>13460.85</v>
      </c>
      <c r="H21" s="1">
        <f>'Raw SSB'!L21*E21</f>
        <v>19383624</v>
      </c>
    </row>
    <row r="22" spans="1:10">
      <c r="A22" s="3">
        <f>'Raw SSB'!A22</f>
        <v>36348</v>
      </c>
      <c r="B22" s="3" t="str">
        <f>'Raw SSB'!B22</f>
        <v>SSB</v>
      </c>
      <c r="C22" s="2">
        <f>'Raw SSB'!C22</f>
        <v>3</v>
      </c>
      <c r="D22" s="3" t="str">
        <f>'Raw SSB'!D22</f>
        <v>Cryptomonas sp.</v>
      </c>
      <c r="E22" s="1">
        <f>('Raw SSB'!H22*'Raw SSB'!K22)/20*9</f>
        <v>6531.3</v>
      </c>
      <c r="H22" s="1">
        <f>'Raw SSB'!L22*E22</f>
        <v>9405072</v>
      </c>
    </row>
    <row r="23" spans="1:10">
      <c r="A23" s="3">
        <f>'Raw SSB'!A23</f>
        <v>36355</v>
      </c>
      <c r="B23" s="3" t="str">
        <f>'Raw SSB'!B23</f>
        <v>SSB</v>
      </c>
      <c r="C23" s="2">
        <f>'Raw SSB'!C23</f>
        <v>1</v>
      </c>
      <c r="D23" s="3" t="str">
        <f>'Raw SSB'!D23</f>
        <v>Cryptomonas sp.</v>
      </c>
      <c r="E23" s="1">
        <f>('Raw SSB'!H23*'Raw SSB'!K23)/20*9</f>
        <v>6292.3499999999995</v>
      </c>
      <c r="F23" s="1">
        <f>STDEV(E23:E25)</f>
        <v>1335.9689854184471</v>
      </c>
      <c r="G23" s="1">
        <f>F23/SQRT(3)</f>
        <v>771.32205336033167</v>
      </c>
      <c r="H23" s="1">
        <f>'Raw SSB'!L23*E23</f>
        <v>9060984</v>
      </c>
      <c r="I23" s="1">
        <f>STDEV(H23:H25)</f>
        <v>1923795.3390025666</v>
      </c>
      <c r="J23" s="1">
        <f>I23/SQRT(3)</f>
        <v>1110703.7568388793</v>
      </c>
    </row>
    <row r="24" spans="1:10">
      <c r="A24" s="3">
        <f>'Raw SSB'!A24</f>
        <v>36355</v>
      </c>
      <c r="B24" s="3" t="str">
        <f>'Raw SSB'!B24</f>
        <v>SSB</v>
      </c>
      <c r="C24" s="2">
        <f>'Raw SSB'!C24</f>
        <v>2</v>
      </c>
      <c r="D24" s="3" t="str">
        <f>'Raw SSB'!D24</f>
        <v>Cryptomonas sp.</v>
      </c>
      <c r="E24" s="1">
        <f>('Raw SSB'!H24*'Raw SSB'!K24)/20*9</f>
        <v>8681.85</v>
      </c>
      <c r="H24" s="1">
        <f>'Raw SSB'!L24*E24</f>
        <v>12501864</v>
      </c>
    </row>
    <row r="25" spans="1:10">
      <c r="A25" s="3">
        <f>'Raw SSB'!A25</f>
        <v>36355</v>
      </c>
      <c r="B25" s="3" t="str">
        <f>'Raw SSB'!B25</f>
        <v>SSB</v>
      </c>
      <c r="C25" s="2">
        <f>'Raw SSB'!C25</f>
        <v>3</v>
      </c>
      <c r="D25" s="3" t="str">
        <f>'Raw SSB'!D25</f>
        <v>Cryptomonas sp.</v>
      </c>
      <c r="E25" s="1">
        <f>('Raw SSB'!H25*'Raw SSB'!K25)/20*9</f>
        <v>8522.5500000000011</v>
      </c>
      <c r="H25" s="1">
        <f>'Raw SSB'!L25*E25</f>
        <v>12272472.000000002</v>
      </c>
    </row>
    <row r="26" spans="1:10">
      <c r="A26" s="3">
        <f>'Raw SSB'!A26</f>
        <v>36362</v>
      </c>
      <c r="B26" s="3" t="str">
        <f>'Raw SSB'!B26</f>
        <v>SSB</v>
      </c>
      <c r="C26" s="2">
        <f>'Raw SSB'!C26</f>
        <v>1</v>
      </c>
      <c r="D26" s="3" t="str">
        <f>'Raw SSB'!D26</f>
        <v>Cryptomonas sp.</v>
      </c>
      <c r="E26" s="1">
        <f>('Raw SSB'!H26*'Raw SSB'!K26)/20*9</f>
        <v>23417.100000000002</v>
      </c>
      <c r="F26" s="1">
        <f>STDEV(E26:E28)</f>
        <v>3846.6359819327768</v>
      </c>
      <c r="G26" s="1">
        <f>F26/SQRT(3)</f>
        <v>2220.8563196433893</v>
      </c>
      <c r="H26" s="1">
        <f>'Raw SSB'!L26*E26</f>
        <v>33720624</v>
      </c>
      <c r="I26" s="1">
        <f>STDEV(H26:H28)</f>
        <v>5539155.8139832104</v>
      </c>
      <c r="J26" s="1">
        <f>I26/SQRT(3)</f>
        <v>3198033.1002864875</v>
      </c>
    </row>
    <row r="27" spans="1:10">
      <c r="A27" s="3">
        <f>'Raw SSB'!A27</f>
        <v>36362</v>
      </c>
      <c r="B27" s="3" t="str">
        <f>'Raw SSB'!B27</f>
        <v>SSB</v>
      </c>
      <c r="C27" s="2">
        <f>'Raw SSB'!C27</f>
        <v>2</v>
      </c>
      <c r="D27" s="3" t="str">
        <f>'Raw SSB'!D27</f>
        <v>Cryptomonas sp.</v>
      </c>
      <c r="E27" s="1">
        <f>('Raw SSB'!H27*'Raw SSB'!K27)/20*9</f>
        <v>17284.05</v>
      </c>
      <c r="H27" s="1">
        <f>'Raw SSB'!L27*E27</f>
        <v>24889032</v>
      </c>
    </row>
    <row r="28" spans="1:10">
      <c r="A28" s="3">
        <f>'Raw SSB'!A28</f>
        <v>36362</v>
      </c>
      <c r="B28" s="3" t="str">
        <f>'Raw SSB'!B28</f>
        <v>SSB</v>
      </c>
      <c r="C28" s="2">
        <f>'Raw SSB'!C28</f>
        <v>3</v>
      </c>
      <c r="D28" s="3" t="str">
        <f>'Raw SSB'!D28</f>
        <v>Cryptomonas sp.</v>
      </c>
      <c r="E28" s="1">
        <f>('Raw SSB'!H28*'Raw SSB'!K28)/20*9</f>
        <v>16328.25</v>
      </c>
      <c r="H28" s="1">
        <f>'Raw SSB'!L28*E28</f>
        <v>23512680</v>
      </c>
    </row>
    <row r="29" spans="1:10">
      <c r="A29" s="3">
        <f>'Raw SSB'!A29</f>
        <v>36365</v>
      </c>
      <c r="B29" s="3" t="str">
        <f>'Raw SSB'!B29</f>
        <v>SSB</v>
      </c>
      <c r="C29" s="2">
        <f>'Raw SSB'!C29</f>
        <v>1</v>
      </c>
      <c r="D29" s="3" t="str">
        <f>'Raw SSB'!D29</f>
        <v>Cryptomonas sp.</v>
      </c>
      <c r="E29" s="1">
        <f>('Raw SSB'!H29*'Raw SSB'!K29)/20*9</f>
        <v>14674.2</v>
      </c>
      <c r="F29" s="1">
        <f>STDEV(E29:E31)</f>
        <v>1663.0423716790704</v>
      </c>
      <c r="G29" s="1">
        <f>F29/SQRT(3)</f>
        <v>960.15796096266502</v>
      </c>
      <c r="H29" s="1">
        <f>'Raw SSB'!L29*E29</f>
        <v>16948701</v>
      </c>
      <c r="I29" s="1">
        <f>STDEV(H29:H31)</f>
        <v>1920813.9392893447</v>
      </c>
      <c r="J29" s="1">
        <f>I29/SQRT(3)</f>
        <v>1108982.4449118888</v>
      </c>
    </row>
    <row r="30" spans="1:10">
      <c r="A30" s="3">
        <f>'Raw SSB'!A30</f>
        <v>36365</v>
      </c>
      <c r="B30" s="3" t="str">
        <f>'Raw SSB'!B30</f>
        <v>SSB</v>
      </c>
      <c r="C30" s="2">
        <f>'Raw SSB'!C30</f>
        <v>2</v>
      </c>
      <c r="D30" s="3" t="str">
        <f>'Raw SSB'!D30</f>
        <v>Cryptomonas sp.</v>
      </c>
      <c r="E30" s="1">
        <f>('Raw SSB'!H30*'Raw SSB'!K30)/20*9</f>
        <v>17450.399999999998</v>
      </c>
      <c r="H30" s="1">
        <f>'Raw SSB'!L30*E30</f>
        <v>20155211.999999996</v>
      </c>
    </row>
    <row r="31" spans="1:10">
      <c r="A31" s="3">
        <f>'Raw SSB'!A31</f>
        <v>36365</v>
      </c>
      <c r="B31" s="3" t="str">
        <f>'Raw SSB'!B31</f>
        <v>SSB</v>
      </c>
      <c r="C31" s="2">
        <f>'Raw SSB'!C31</f>
        <v>3</v>
      </c>
      <c r="D31" s="3" t="str">
        <f>'Raw SSB'!D31</f>
        <v>Cryptomonas sp.</v>
      </c>
      <c r="E31" s="1">
        <f>('Raw SSB'!H31*'Raw SSB'!K31)/20*9</f>
        <v>17648.7</v>
      </c>
      <c r="H31" s="1">
        <f>'Raw SSB'!L31*E31</f>
        <v>20384248.5</v>
      </c>
    </row>
    <row r="32" spans="1:10">
      <c r="A32" s="3">
        <f>'Raw SSB'!A32</f>
        <v>36376</v>
      </c>
      <c r="B32" s="3" t="str">
        <f>'Raw SSB'!B32</f>
        <v>SSB</v>
      </c>
      <c r="C32" s="2">
        <f>'Raw SSB'!C32</f>
        <v>1</v>
      </c>
      <c r="D32" s="3" t="str">
        <f>'Raw SSB'!D32</f>
        <v>Cryptomonas sp.</v>
      </c>
      <c r="E32" s="1">
        <f>('Raw SSB'!H32*'Raw SSB'!K32)/20*9</f>
        <v>1090.6499999999999</v>
      </c>
      <c r="F32" s="1">
        <f>STDEV(E32:E34)</f>
        <v>1060.1788870280336</v>
      </c>
      <c r="G32" s="1">
        <f>F32/SQRT(3)</f>
        <v>612.0945658147931</v>
      </c>
      <c r="H32" s="1">
        <f>'Raw SSB'!L32*E32</f>
        <v>1572717.2999999998</v>
      </c>
      <c r="I32" s="1">
        <f>STDEV(H32:H34)</f>
        <v>1528777.9550944255</v>
      </c>
      <c r="J32" s="1">
        <f>I32/SQRT(3)</f>
        <v>882640.36390493216</v>
      </c>
    </row>
    <row r="33" spans="1:10">
      <c r="A33" s="3">
        <f>'Raw SSB'!A33</f>
        <v>36376</v>
      </c>
      <c r="B33" s="3" t="str">
        <f>'Raw SSB'!B33</f>
        <v>SSB</v>
      </c>
      <c r="C33" s="2">
        <f>'Raw SSB'!C33</f>
        <v>2</v>
      </c>
      <c r="D33" s="3" t="str">
        <f>'Raw SSB'!D33</f>
        <v>Cryptomonas sp.</v>
      </c>
      <c r="E33" s="1">
        <f>('Raw SSB'!H33*'Raw SSB'!K33)/20*9</f>
        <v>2478.75</v>
      </c>
      <c r="H33" s="1">
        <f>'Raw SSB'!L33*E33</f>
        <v>3574357.5</v>
      </c>
    </row>
    <row r="34" spans="1:10">
      <c r="A34" s="3">
        <f>'Raw SSB'!A34</f>
        <v>36376</v>
      </c>
      <c r="B34" s="3" t="str">
        <f>'Raw SSB'!B34</f>
        <v>SSB</v>
      </c>
      <c r="C34" s="2">
        <f>'Raw SSB'!C34</f>
        <v>3</v>
      </c>
      <c r="D34" s="3" t="str">
        <f>'Raw SSB'!D34</f>
        <v>Cryptomonas sp.</v>
      </c>
      <c r="E34" s="1">
        <f>('Raw SSB'!H34*'Raw SSB'!K34)/20*9</f>
        <v>3172.7999999999997</v>
      </c>
      <c r="H34" s="1">
        <f>'Raw SSB'!L34*E34</f>
        <v>4575177.5999999996</v>
      </c>
    </row>
    <row r="35" spans="1:10">
      <c r="A35" s="3">
        <f>'Raw SSB'!A35</f>
        <v>36383</v>
      </c>
      <c r="B35" s="3" t="str">
        <f>'Raw SSB'!B35</f>
        <v>SSB</v>
      </c>
      <c r="C35" s="2">
        <f>'Raw SSB'!C35</f>
        <v>1</v>
      </c>
      <c r="D35" s="3" t="str">
        <f>'Raw SSB'!D35</f>
        <v>Cryptomonas sp.</v>
      </c>
      <c r="E35" s="1">
        <f>('Raw SSB'!H35*'Raw SSB'!K35)/20*9</f>
        <v>4141.8</v>
      </c>
      <c r="F35" s="1">
        <f>STDEV(E35:E37)</f>
        <v>459.8594894095329</v>
      </c>
      <c r="G35" s="1">
        <f>F35/SQRT(3)</f>
        <v>265.49999999999767</v>
      </c>
      <c r="H35" s="1">
        <f>'Raw SSB'!L35*E35</f>
        <v>5972475.6000000006</v>
      </c>
      <c r="I35" s="1">
        <f>STDEV(H35:H37)</f>
        <v>663117.38372855808</v>
      </c>
      <c r="J35" s="1">
        <f>I35/SQRT(3)</f>
        <v>382851.00000000338</v>
      </c>
    </row>
    <row r="36" spans="1:10">
      <c r="A36" s="3">
        <f>'Raw SSB'!A36</f>
        <v>36383</v>
      </c>
      <c r="B36" s="3" t="str">
        <f>'Raw SSB'!B36</f>
        <v>SSB</v>
      </c>
      <c r="C36" s="2">
        <f>'Raw SSB'!C36</f>
        <v>2</v>
      </c>
      <c r="D36" s="3" t="str">
        <f>'Raw SSB'!D36</f>
        <v>Cryptomonas sp.</v>
      </c>
      <c r="E36" s="1">
        <f>('Raw SSB'!H36*'Raw SSB'!K36)/20*9</f>
        <v>4938.3</v>
      </c>
      <c r="H36" s="1">
        <f>'Raw SSB'!L36*E36</f>
        <v>7121028.6000000006</v>
      </c>
    </row>
    <row r="37" spans="1:10">
      <c r="A37" s="3">
        <f>'Raw SSB'!A37</f>
        <v>36383</v>
      </c>
      <c r="B37" s="3" t="str">
        <f>'Raw SSB'!B37</f>
        <v>SSB</v>
      </c>
      <c r="C37" s="2">
        <f>'Raw SSB'!C37</f>
        <v>3</v>
      </c>
      <c r="D37" s="3" t="str">
        <f>'Raw SSB'!D37</f>
        <v>Cryptomonas sp.</v>
      </c>
      <c r="E37" s="1">
        <f>('Raw SSB'!H37*'Raw SSB'!K37)/20*9</f>
        <v>4938.3</v>
      </c>
      <c r="H37" s="1">
        <f>'Raw SSB'!L37*E37</f>
        <v>7121028.6000000006</v>
      </c>
    </row>
    <row r="38" spans="1:10">
      <c r="A38" s="3">
        <f>'Raw SSB'!A38</f>
        <v>36390</v>
      </c>
      <c r="B38" s="3" t="str">
        <f>'Raw SSB'!B38</f>
        <v>SSB</v>
      </c>
      <c r="C38" s="2">
        <f>'Raw SSB'!C38</f>
        <v>1</v>
      </c>
      <c r="D38" s="3" t="str">
        <f>'Raw SSB'!D38</f>
        <v>Cryptomonas sp.</v>
      </c>
      <c r="E38" s="1">
        <f>('Raw SSB'!H38*'Raw SSB'!K38)/20*9</f>
        <v>2776.2000000000003</v>
      </c>
      <c r="F38" s="1">
        <f>STDEV(E38:E40)</f>
        <v>262.32624249205969</v>
      </c>
      <c r="G38" s="1">
        <f>F38/SQRT(3)</f>
        <v>151.45412671829371</v>
      </c>
      <c r="H38" s="1">
        <f>'Raw SSB'!L38*E38</f>
        <v>4003280.4000000004</v>
      </c>
      <c r="I38" s="1">
        <f>STDEV(H38:H40)</f>
        <v>378274.44167353649</v>
      </c>
      <c r="J38" s="1">
        <f>I38/SQRT(3)</f>
        <v>218396.8507277717</v>
      </c>
    </row>
    <row r="39" spans="1:10">
      <c r="A39" s="3">
        <f>'Raw SSB'!A39</f>
        <v>36390</v>
      </c>
      <c r="B39" s="3" t="str">
        <f>'Raw SSB'!B39</f>
        <v>SSB</v>
      </c>
      <c r="C39" s="2">
        <f>'Raw SSB'!C39</f>
        <v>2</v>
      </c>
      <c r="D39" s="3" t="str">
        <f>'Raw SSB'!D39</f>
        <v>Cryptomonas sp.</v>
      </c>
      <c r="E39" s="1">
        <f>('Raw SSB'!H39*'Raw SSB'!K39)/20*9</f>
        <v>3172.7999999999997</v>
      </c>
      <c r="H39" s="1">
        <f>'Raw SSB'!L39*E39</f>
        <v>4575177.5999999996</v>
      </c>
    </row>
    <row r="40" spans="1:10">
      <c r="A40" s="3">
        <f>'Raw SSB'!A40</f>
        <v>36390</v>
      </c>
      <c r="B40" s="3" t="str">
        <f>'Raw SSB'!B40</f>
        <v>SSB</v>
      </c>
      <c r="C40" s="2">
        <f>'Raw SSB'!C40</f>
        <v>3</v>
      </c>
      <c r="D40" s="3" t="str">
        <f>'Raw SSB'!D40</f>
        <v>Cryptomonas sp.</v>
      </c>
      <c r="E40" s="1">
        <f>('Raw SSB'!H40*'Raw SSB'!K40)/20*9</f>
        <v>2677.0499999999997</v>
      </c>
      <c r="H40" s="1">
        <f>'Raw SSB'!L40*E40</f>
        <v>3860306.0999999996</v>
      </c>
    </row>
    <row r="41" spans="1:10">
      <c r="A41" s="3">
        <f>'Raw SSB'!A41</f>
        <v>36308</v>
      </c>
      <c r="B41" s="3" t="str">
        <f>'Raw SSB'!B41</f>
        <v>SSB</v>
      </c>
      <c r="C41" s="2">
        <f>'Raw SSB'!C41</f>
        <v>1</v>
      </c>
      <c r="D41" s="3" t="str">
        <f>'Raw SSB'!D41</f>
        <v>Dinobryon sp.</v>
      </c>
      <c r="E41" s="1">
        <f>('Raw SSB'!H41*'Raw SSB'!K41)/20*9</f>
        <v>7932</v>
      </c>
      <c r="F41" s="1">
        <f>STDEV(E41:E43)</f>
        <v>4218.635399332351</v>
      </c>
      <c r="G41" s="1">
        <f>F41/SQRT(3)</f>
        <v>2435.6302834174176</v>
      </c>
      <c r="H41" s="1">
        <f>'Raw SSB'!L41*E41</f>
        <v>2865038.4</v>
      </c>
      <c r="I41" s="1">
        <f>STDEV(H41:H43)</f>
        <v>1523771.1062388443</v>
      </c>
      <c r="J41" s="1">
        <f>I41/SQRT(3)</f>
        <v>879749.65837037063</v>
      </c>
    </row>
    <row r="42" spans="1:10">
      <c r="A42" s="3">
        <f>'Raw SSB'!A42</f>
        <v>36308</v>
      </c>
      <c r="B42" s="3" t="str">
        <f>'Raw SSB'!B42</f>
        <v>SSB</v>
      </c>
      <c r="C42" s="2">
        <f>'Raw SSB'!C42</f>
        <v>2</v>
      </c>
      <c r="D42" s="3" t="str">
        <f>'Raw SSB'!D42</f>
        <v>Dinobryon sp.</v>
      </c>
      <c r="E42" s="1">
        <f>('Raw SSB'!H42*'Raw SSB'!K42)/20*9</f>
        <v>11798.849999999999</v>
      </c>
      <c r="H42" s="1">
        <f>'Raw SSB'!L42*E42</f>
        <v>4261744.6199999992</v>
      </c>
    </row>
    <row r="43" spans="1:10">
      <c r="A43" s="3">
        <f>'Raw SSB'!A43</f>
        <v>36308</v>
      </c>
      <c r="B43" s="3" t="str">
        <f>'Raw SSB'!B43</f>
        <v>SSB</v>
      </c>
      <c r="C43" s="2">
        <f>'Raw SSB'!C43</f>
        <v>3</v>
      </c>
      <c r="D43" s="3" t="str">
        <f>'Raw SSB'!D43</f>
        <v>Dinobryon sp.</v>
      </c>
      <c r="E43" s="1">
        <f>('Raw SSB'!H43*'Raw SSB'!K43)/20*9</f>
        <v>16359.75</v>
      </c>
      <c r="H43" s="1">
        <f>'Raw SSB'!L43*E43</f>
        <v>5909141.7000000002</v>
      </c>
    </row>
    <row r="44" spans="1:10">
      <c r="A44" s="3">
        <f>'Raw SSB'!A44</f>
        <v>36313</v>
      </c>
      <c r="B44" s="3" t="str">
        <f>'Raw SSB'!B44</f>
        <v>SSB</v>
      </c>
      <c r="C44" s="2">
        <f>'Raw SSB'!C44</f>
        <v>1</v>
      </c>
      <c r="D44" s="3" t="str">
        <f>'Raw SSB'!D44</f>
        <v>Dinobryon sp.</v>
      </c>
      <c r="E44" s="1">
        <f>('Raw SSB'!H44*'Raw SSB'!K44)/20*9</f>
        <v>21813</v>
      </c>
      <c r="F44" s="1">
        <f>STDEV(E44:E46)</f>
        <v>3097.5450214646025</v>
      </c>
      <c r="G44" s="1">
        <f>F44/SQRT(3)</f>
        <v>1788.3684519695735</v>
      </c>
      <c r="H44" s="1">
        <f>'Raw SSB'!L44*E44</f>
        <v>7878855.5999999996</v>
      </c>
      <c r="I44" s="1">
        <f>STDEV(H44:H46)</f>
        <v>1118833.2617530115</v>
      </c>
      <c r="J44" s="1">
        <f>I44/SQRT(3)</f>
        <v>645958.68485140824</v>
      </c>
    </row>
    <row r="45" spans="1:10">
      <c r="A45" s="3">
        <f>'Raw SSB'!A45</f>
        <v>36313</v>
      </c>
      <c r="B45" s="3" t="str">
        <f>'Raw SSB'!B45</f>
        <v>SSB</v>
      </c>
      <c r="C45" s="2">
        <f>'Raw SSB'!C45</f>
        <v>2</v>
      </c>
      <c r="D45" s="3" t="str">
        <f>'Raw SSB'!D45</f>
        <v>Dinobryon sp.</v>
      </c>
      <c r="E45" s="1">
        <f>('Raw SSB'!H45*'Raw SSB'!K45)/20*9</f>
        <v>16657.2</v>
      </c>
      <c r="H45" s="1">
        <f>'Raw SSB'!L45*E45</f>
        <v>6016580.6399999997</v>
      </c>
    </row>
    <row r="46" spans="1:10">
      <c r="A46" s="3">
        <f>'Raw SSB'!A46</f>
        <v>36313</v>
      </c>
      <c r="B46" s="3" t="str">
        <f>'Raw SSB'!B46</f>
        <v>SSB</v>
      </c>
      <c r="C46" s="2">
        <f>'Raw SSB'!C46</f>
        <v>3</v>
      </c>
      <c r="D46" s="3" t="str">
        <f>'Raw SSB'!D46</f>
        <v>Dinobryon sp.</v>
      </c>
      <c r="E46" s="1">
        <f>('Raw SSB'!H46*'Raw SSB'!K46)/20*9</f>
        <v>16260.599999999999</v>
      </c>
      <c r="H46" s="1">
        <f>'Raw SSB'!L46*E46</f>
        <v>5873328.7199999997</v>
      </c>
    </row>
    <row r="47" spans="1:10">
      <c r="A47" s="3">
        <f>'Raw SSB'!A47</f>
        <v>36320</v>
      </c>
      <c r="B47" s="3" t="str">
        <f>'Raw SSB'!B47</f>
        <v>SSB</v>
      </c>
      <c r="C47" s="2">
        <f>'Raw SSB'!C47</f>
        <v>1</v>
      </c>
      <c r="D47" s="3" t="str">
        <f>'Raw SSB'!D47</f>
        <v>Dinobryon sp.</v>
      </c>
      <c r="E47" s="1">
        <f>('Raw SSB'!H47*'Raw SSB'!K47)/20*9</f>
        <v>14575.050000000001</v>
      </c>
      <c r="F47" s="1">
        <f>STDEV(E47:E49)</f>
        <v>2338.6232311982144</v>
      </c>
      <c r="G47" s="1">
        <f>F47/SQRT(3)</f>
        <v>1350.2047520654016</v>
      </c>
      <c r="H47" s="1">
        <f>'Raw SSB'!L47*E47</f>
        <v>5264508.0600000005</v>
      </c>
      <c r="I47" s="1">
        <f>STDEV(H47:H49)</f>
        <v>844710.71110879711</v>
      </c>
      <c r="J47" s="1">
        <f>I47/SQRT(3)</f>
        <v>487693.95644602424</v>
      </c>
    </row>
    <row r="48" spans="1:10">
      <c r="A48" s="3">
        <f>'Raw SSB'!A48</f>
        <v>36320</v>
      </c>
      <c r="B48" s="3" t="str">
        <f>'Raw SSB'!B48</f>
        <v>SSB</v>
      </c>
      <c r="C48" s="2">
        <f>'Raw SSB'!C48</f>
        <v>2</v>
      </c>
      <c r="D48" s="3" t="str">
        <f>'Raw SSB'!D48</f>
        <v>Dinobryon sp.</v>
      </c>
      <c r="E48" s="1">
        <f>('Raw SSB'!H48*'Raw SSB'!K48)/20*9</f>
        <v>11898</v>
      </c>
      <c r="H48" s="1">
        <f>'Raw SSB'!L48*E48</f>
        <v>4297557.5999999996</v>
      </c>
    </row>
    <row r="49" spans="1:10">
      <c r="A49" s="3">
        <f>'Raw SSB'!A49</f>
        <v>36320</v>
      </c>
      <c r="B49" s="3" t="str">
        <f>'Raw SSB'!B49</f>
        <v>SSB</v>
      </c>
      <c r="C49" s="2">
        <f>'Raw SSB'!C49</f>
        <v>3</v>
      </c>
      <c r="D49" s="3" t="str">
        <f>'Raw SSB'!D49</f>
        <v>Dinobryon sp.</v>
      </c>
      <c r="E49" s="1">
        <f>('Raw SSB'!H49*'Raw SSB'!K49)/20*9</f>
        <v>9915</v>
      </c>
      <c r="H49" s="1">
        <f>'Raw SSB'!L49*E49</f>
        <v>3581298</v>
      </c>
    </row>
    <row r="50" spans="1:10">
      <c r="A50" s="3">
        <f>'Raw SSB'!A50</f>
        <v>36327</v>
      </c>
      <c r="B50" s="3" t="str">
        <f>'Raw SSB'!B50</f>
        <v>SSB</v>
      </c>
      <c r="C50" s="2">
        <f>'Raw SSB'!C50</f>
        <v>1</v>
      </c>
      <c r="D50" s="3" t="str">
        <f>'Raw SSB'!D50</f>
        <v>Dinobryon sp.</v>
      </c>
      <c r="E50" s="1">
        <f>('Raw SSB'!H50*'Raw SSB'!K50)/20*9</f>
        <v>2082.15</v>
      </c>
      <c r="F50" s="1">
        <f>STDEV(E50:E52)</f>
        <v>660.17323294723303</v>
      </c>
      <c r="G50" s="1">
        <f>F50/SQRT(3)</f>
        <v>381.15119375387053</v>
      </c>
      <c r="H50" s="1">
        <f>'Raw SSB'!L50*E50</f>
        <v>752072.58</v>
      </c>
      <c r="I50" s="1">
        <f>STDEV(H50:H52)</f>
        <v>238454.57174054004</v>
      </c>
      <c r="J50" s="1">
        <f>I50/SQRT(3)</f>
        <v>137671.81118389772</v>
      </c>
    </row>
    <row r="51" spans="1:10">
      <c r="A51" s="3">
        <f>'Raw SSB'!A51</f>
        <v>36327</v>
      </c>
      <c r="B51" s="3" t="str">
        <f>'Raw SSB'!B51</f>
        <v>SSB</v>
      </c>
      <c r="C51" s="2">
        <f>'Raw SSB'!C51</f>
        <v>2</v>
      </c>
      <c r="D51" s="3" t="str">
        <f>'Raw SSB'!D51</f>
        <v>Dinobryon sp.</v>
      </c>
      <c r="E51" s="1">
        <f>('Raw SSB'!H51*'Raw SSB'!K51)/20*9</f>
        <v>3371.1000000000004</v>
      </c>
      <c r="H51" s="1">
        <f>'Raw SSB'!L51*E51</f>
        <v>1217641.32</v>
      </c>
    </row>
    <row r="52" spans="1:10">
      <c r="A52" s="3">
        <f>'Raw SSB'!A52</f>
        <v>36327</v>
      </c>
      <c r="B52" s="3" t="str">
        <f>'Raw SSB'!B52</f>
        <v>SSB</v>
      </c>
      <c r="C52" s="2">
        <f>'Raw SSB'!C52</f>
        <v>3</v>
      </c>
      <c r="D52" s="3" t="str">
        <f>'Raw SSB'!D52</f>
        <v>Dinobryon sp.</v>
      </c>
      <c r="E52" s="1">
        <f>('Raw SSB'!H52*'Raw SSB'!K52)/20*9</f>
        <v>2478.75</v>
      </c>
      <c r="H52" s="1">
        <f>'Raw SSB'!L52*E52</f>
        <v>895324.5</v>
      </c>
    </row>
    <row r="53" spans="1:10">
      <c r="A53" s="3">
        <f>'Raw SSB'!A53</f>
        <v>36334</v>
      </c>
      <c r="B53" s="3" t="str">
        <f>'Raw SSB'!B53</f>
        <v>SSB</v>
      </c>
      <c r="C53" s="2">
        <f>'Raw SSB'!C53</f>
        <v>1</v>
      </c>
      <c r="D53" s="3" t="str">
        <f>'Raw SSB'!D53</f>
        <v>Dinobryon sp.</v>
      </c>
      <c r="E53" s="1">
        <f>('Raw SSB'!H53*'Raw SSB'!K53)/20*9</f>
        <v>1189.8</v>
      </c>
      <c r="F53" s="1">
        <f>STDEV(E53:E55)</f>
        <v>572.44279190151349</v>
      </c>
      <c r="G53" s="1">
        <f>F53/SQRT(3)</f>
        <v>330.49999999999977</v>
      </c>
      <c r="H53" s="1">
        <f>'Raw SSB'!L53*E53</f>
        <v>429755.75999999995</v>
      </c>
      <c r="I53" s="1">
        <f>STDEV(H53:H55)</f>
        <v>206766.33643482695</v>
      </c>
      <c r="J53" s="1">
        <f>I53/SQRT(3)</f>
        <v>119376.60000000008</v>
      </c>
    </row>
    <row r="54" spans="1:10">
      <c r="A54" s="3">
        <f>'Raw SSB'!A54</f>
        <v>36334</v>
      </c>
      <c r="B54" s="3" t="str">
        <f>'Raw SSB'!B54</f>
        <v>SSB</v>
      </c>
      <c r="C54" s="2">
        <f>'Raw SSB'!C54</f>
        <v>2</v>
      </c>
      <c r="D54" s="3" t="str">
        <f>'Raw SSB'!D54</f>
        <v>Dinobryon sp.</v>
      </c>
      <c r="E54" s="1">
        <f>('Raw SSB'!H54*'Raw SSB'!K54)/20*9</f>
        <v>1189.8</v>
      </c>
      <c r="H54" s="1">
        <f>'Raw SSB'!L54*E54</f>
        <v>429755.75999999995</v>
      </c>
    </row>
    <row r="55" spans="1:10">
      <c r="A55" s="3">
        <f>'Raw SSB'!A55</f>
        <v>36334</v>
      </c>
      <c r="B55" s="3" t="str">
        <f>'Raw SSB'!B55</f>
        <v>SSB</v>
      </c>
      <c r="C55" s="2">
        <f>'Raw SSB'!C55</f>
        <v>3</v>
      </c>
      <c r="D55" s="3" t="str">
        <f>'Raw SSB'!D55</f>
        <v>Dinobryon sp.</v>
      </c>
      <c r="E55" s="1">
        <f>('Raw SSB'!H55*'Raw SSB'!K55)/20*9</f>
        <v>2181.2999999999997</v>
      </c>
      <c r="H55" s="1">
        <f>'Raw SSB'!L55*E55</f>
        <v>787885.55999999982</v>
      </c>
    </row>
    <row r="56" spans="1:10">
      <c r="A56" s="3">
        <f>'Raw SSB'!A56</f>
        <v>36341</v>
      </c>
      <c r="B56" s="3" t="str">
        <f>'Raw SSB'!B56</f>
        <v>SSB</v>
      </c>
      <c r="C56" s="2">
        <f>'Raw SSB'!C56</f>
        <v>1</v>
      </c>
      <c r="D56" s="3" t="str">
        <f>'Raw SSB'!D56</f>
        <v>Dinobryon sp.</v>
      </c>
      <c r="E56" s="1">
        <f>('Raw SSB'!H56*'Raw SSB'!K56)/20*9</f>
        <v>793.19999999999993</v>
      </c>
      <c r="F56" s="1">
        <f>STDEV(E56:E58)</f>
        <v>206.39718384706731</v>
      </c>
      <c r="G56" s="1">
        <f>F56/SQRT(3)</f>
        <v>119.16346965408499</v>
      </c>
      <c r="H56" s="1">
        <f>'Raw SSB'!L56*E56</f>
        <v>286503.83999999997</v>
      </c>
      <c r="I56" s="1">
        <f>STDEV(H56:H58)</f>
        <v>74550.662805560714</v>
      </c>
      <c r="J56" s="1">
        <f>I56/SQRT(3)</f>
        <v>43041.845239055503</v>
      </c>
    </row>
    <row r="57" spans="1:10">
      <c r="A57" s="3">
        <f>'Raw SSB'!A57</f>
        <v>36341</v>
      </c>
      <c r="B57" s="3" t="str">
        <f>'Raw SSB'!B57</f>
        <v>SSB</v>
      </c>
      <c r="C57" s="2">
        <f>'Raw SSB'!C57</f>
        <v>2</v>
      </c>
      <c r="D57" s="3" t="str">
        <f>'Raw SSB'!D57</f>
        <v>Dinobryon sp.</v>
      </c>
      <c r="E57" s="1">
        <f>('Raw SSB'!H57*'Raw SSB'!K57)/20*9</f>
        <v>694.05000000000007</v>
      </c>
      <c r="H57" s="1">
        <f>'Raw SSB'!L57*E57</f>
        <v>250690.86000000002</v>
      </c>
    </row>
    <row r="58" spans="1:10">
      <c r="A58" s="3">
        <f>'Raw SSB'!A58</f>
        <v>36341</v>
      </c>
      <c r="B58" s="3" t="str">
        <f>'Raw SSB'!B58</f>
        <v>SSB</v>
      </c>
      <c r="C58" s="2">
        <f>'Raw SSB'!C58</f>
        <v>3</v>
      </c>
      <c r="D58" s="3" t="str">
        <f>'Raw SSB'!D58</f>
        <v>Dinobryon sp.</v>
      </c>
      <c r="E58" s="1">
        <f>('Raw SSB'!H58*'Raw SSB'!K58)/20*9</f>
        <v>396.59999999999997</v>
      </c>
      <c r="H58" s="1">
        <f>'Raw SSB'!L58*E58</f>
        <v>143251.91999999998</v>
      </c>
    </row>
    <row r="59" spans="1:10">
      <c r="A59" s="3">
        <f>'Raw SSB'!A59</f>
        <v>36348</v>
      </c>
      <c r="B59" s="3" t="str">
        <f>'Raw SSB'!B59</f>
        <v>SSB</v>
      </c>
      <c r="C59" s="2">
        <f>'Raw SSB'!C59</f>
        <v>1</v>
      </c>
      <c r="D59" s="3" t="str">
        <f>'Raw SSB'!D59</f>
        <v>Dinobryon sp.</v>
      </c>
      <c r="E59" s="1">
        <f>('Raw SSB'!H59*'Raw SSB'!K59)/20*9</f>
        <v>4380.75</v>
      </c>
      <c r="F59" s="1">
        <f>STDEV(E59:E61)</f>
        <v>1039.5265905689948</v>
      </c>
      <c r="G59" s="1">
        <f>F59/SQRT(3)</f>
        <v>600.1709568947831</v>
      </c>
      <c r="H59" s="1">
        <f>'Raw SSB'!L59*E59</f>
        <v>3495838.5</v>
      </c>
      <c r="I59" s="1">
        <f>STDEV(H59:H61)</f>
        <v>829542.21927405661</v>
      </c>
      <c r="J59" s="1">
        <f>I59/SQRT(3)</f>
        <v>478936.4236020362</v>
      </c>
    </row>
    <row r="60" spans="1:10">
      <c r="A60" s="3">
        <f>'Raw SSB'!A60</f>
        <v>36348</v>
      </c>
      <c r="B60" s="3" t="str">
        <f>'Raw SSB'!B60</f>
        <v>SSB</v>
      </c>
      <c r="C60" s="2">
        <f>'Raw SSB'!C60</f>
        <v>2</v>
      </c>
      <c r="D60" s="3" t="str">
        <f>'Raw SSB'!D60</f>
        <v>Dinobryon sp.</v>
      </c>
      <c r="E60" s="1">
        <f>('Raw SSB'!H60*'Raw SSB'!K60)/20*9</f>
        <v>2389.5</v>
      </c>
      <c r="H60" s="1">
        <f>'Raw SSB'!L60*E60</f>
        <v>1906821</v>
      </c>
    </row>
    <row r="61" spans="1:10">
      <c r="A61" s="3">
        <f>'Raw SSB'!A61</f>
        <v>36348</v>
      </c>
      <c r="B61" s="3" t="str">
        <f>'Raw SSB'!B61</f>
        <v>SSB</v>
      </c>
      <c r="C61" s="2">
        <f>'Raw SSB'!C61</f>
        <v>3</v>
      </c>
      <c r="D61" s="3" t="str">
        <f>'Raw SSB'!D61</f>
        <v>Dinobryon sp.</v>
      </c>
      <c r="E61" s="1">
        <f>('Raw SSB'!H61*'Raw SSB'!K61)/20*9</f>
        <v>3902.85</v>
      </c>
      <c r="H61" s="1">
        <f>'Raw SSB'!L61*E61</f>
        <v>3114474.3</v>
      </c>
    </row>
    <row r="62" spans="1:10">
      <c r="A62" s="3">
        <f>'Raw SSB'!A62</f>
        <v>36355</v>
      </c>
      <c r="B62" s="3" t="str">
        <f>'Raw SSB'!B62</f>
        <v>SSB</v>
      </c>
      <c r="C62" s="2">
        <f>'Raw SSB'!C62</f>
        <v>1</v>
      </c>
      <c r="D62" s="3" t="str">
        <f>'Raw SSB'!D62</f>
        <v>Dinobryon sp.</v>
      </c>
      <c r="E62" s="1">
        <f>('Raw SSB'!H62*'Raw SSB'!K62)/20*9</f>
        <v>1991.25</v>
      </c>
      <c r="F62" s="1">
        <f>STDEV(E62:E64)</f>
        <v>438.67799409133733</v>
      </c>
      <c r="G62" s="1">
        <f>F62/SQRT(3)</f>
        <v>253.27085797619867</v>
      </c>
      <c r="H62" s="1">
        <f>'Raw SSB'!L62*E62</f>
        <v>2458795.5</v>
      </c>
      <c r="I62" s="1">
        <f>STDEV(H62:H64)</f>
        <v>541679.58710398222</v>
      </c>
      <c r="J62" s="1">
        <f>I62/SQRT(3)</f>
        <v>312738.85542900948</v>
      </c>
    </row>
    <row r="63" spans="1:10">
      <c r="A63" s="3">
        <f>'Raw SSB'!A63</f>
        <v>36355</v>
      </c>
      <c r="B63" s="3" t="str">
        <f>'Raw SSB'!B63</f>
        <v>SSB</v>
      </c>
      <c r="C63" s="2">
        <f>'Raw SSB'!C63</f>
        <v>2</v>
      </c>
      <c r="D63" s="3" t="str">
        <f>'Raw SSB'!D63</f>
        <v>Dinobryon sp.</v>
      </c>
      <c r="E63" s="1">
        <f>('Raw SSB'!H63*'Raw SSB'!K63)/20*9</f>
        <v>1115.1000000000001</v>
      </c>
      <c r="H63" s="1">
        <f>'Raw SSB'!L63*E63</f>
        <v>1376925.4800000002</v>
      </c>
    </row>
    <row r="64" spans="1:10">
      <c r="A64" s="3">
        <f>'Raw SSB'!A64</f>
        <v>36355</v>
      </c>
      <c r="B64" s="3" t="str">
        <f>'Raw SSB'!B64</f>
        <v>SSB</v>
      </c>
      <c r="C64" s="2">
        <f>'Raw SSB'!C64</f>
        <v>3</v>
      </c>
      <c r="D64" s="3" t="str">
        <f>'Raw SSB'!D64</f>
        <v>Dinobryon sp.</v>
      </c>
      <c r="E64" s="1">
        <f>('Raw SSB'!H64*'Raw SSB'!K64)/20*9</f>
        <v>1593</v>
      </c>
      <c r="H64" s="1">
        <f>'Raw SSB'!L64*E64</f>
        <v>1967036.4</v>
      </c>
    </row>
    <row r="65" spans="1:10">
      <c r="A65" s="3">
        <f>'Raw SSB'!A65</f>
        <v>36362</v>
      </c>
      <c r="B65" s="3" t="str">
        <f>'Raw SSB'!B65</f>
        <v>SSB</v>
      </c>
      <c r="C65" s="2">
        <f>'Raw SSB'!C65</f>
        <v>1</v>
      </c>
      <c r="D65" s="3" t="str">
        <f>'Raw SSB'!D65</f>
        <v>Dinobryon sp.</v>
      </c>
      <c r="E65" s="1">
        <f>('Raw SSB'!H65*'Raw SSB'!K65)/20*9</f>
        <v>796.5</v>
      </c>
      <c r="F65" s="1">
        <f>STDEV(E65:E67)</f>
        <v>275.91569364572223</v>
      </c>
      <c r="G65" s="1">
        <f>F65/SQRT(3)</f>
        <v>159.30000000000004</v>
      </c>
      <c r="H65" s="1">
        <f>'Raw SSB'!L65*E65</f>
        <v>421507.79999999993</v>
      </c>
      <c r="I65" s="1">
        <f>STDEV(H65:H67)</f>
        <v>146014.58507731609</v>
      </c>
      <c r="J65" s="1">
        <f>I65/SQRT(3)</f>
        <v>84301.559999999969</v>
      </c>
    </row>
    <row r="66" spans="1:10">
      <c r="A66" s="3">
        <f>'Raw SSB'!A66</f>
        <v>36362</v>
      </c>
      <c r="B66" s="3" t="str">
        <f>'Raw SSB'!B66</f>
        <v>SSB</v>
      </c>
      <c r="C66" s="2">
        <f>'Raw SSB'!C66</f>
        <v>2</v>
      </c>
      <c r="D66" s="3" t="str">
        <f>'Raw SSB'!D66</f>
        <v>Dinobryon sp.</v>
      </c>
      <c r="E66" s="1">
        <f>('Raw SSB'!H66*'Raw SSB'!K66)/20*9</f>
        <v>318.59999999999997</v>
      </c>
      <c r="H66" s="1">
        <f>'Raw SSB'!L66*E66</f>
        <v>168603.11999999997</v>
      </c>
    </row>
    <row r="67" spans="1:10">
      <c r="A67" s="3">
        <f>'Raw SSB'!A67</f>
        <v>36362</v>
      </c>
      <c r="B67" s="3" t="str">
        <f>'Raw SSB'!B67</f>
        <v>SSB</v>
      </c>
      <c r="C67" s="2">
        <f>'Raw SSB'!C67</f>
        <v>3</v>
      </c>
      <c r="D67" s="3" t="str">
        <f>'Raw SSB'!D67</f>
        <v>Dinobryon sp.</v>
      </c>
      <c r="E67" s="1">
        <f>('Raw SSB'!H67*'Raw SSB'!K67)/20*9</f>
        <v>318.59999999999997</v>
      </c>
      <c r="H67" s="1">
        <f>'Raw SSB'!L67*E67</f>
        <v>168603.11999999997</v>
      </c>
    </row>
    <row r="68" spans="1:10">
      <c r="A68" s="3">
        <f>'Raw SSB'!A68</f>
        <v>36365</v>
      </c>
      <c r="B68" s="3" t="str">
        <f>'Raw SSB'!B68</f>
        <v>SSB</v>
      </c>
      <c r="C68" s="2">
        <f>'Raw SSB'!C68</f>
        <v>1</v>
      </c>
      <c r="D68" s="3" t="str">
        <f>'Raw SSB'!D68</f>
        <v>Dinobryon sp.</v>
      </c>
      <c r="E68" s="1">
        <f>('Raw SSB'!H68*'Raw SSB'!K68)/20*9</f>
        <v>892.35</v>
      </c>
      <c r="F68" s="1">
        <f>STDEV(E68:E70)</f>
        <v>228.97711676060561</v>
      </c>
      <c r="G68" s="1">
        <f>F68/SQRT(3)</f>
        <v>132.20000000000002</v>
      </c>
      <c r="H68" s="1">
        <f>'Raw SSB'!L68*E68</f>
        <v>127427.58000000002</v>
      </c>
      <c r="I68" s="1">
        <f>STDEV(H68:H70)</f>
        <v>32697.932273414484</v>
      </c>
      <c r="J68" s="1">
        <f>I68/SQRT(3)</f>
        <v>18878.160000000007</v>
      </c>
    </row>
    <row r="69" spans="1:10">
      <c r="A69" s="3">
        <f>'Raw SSB'!A69</f>
        <v>36365</v>
      </c>
      <c r="B69" s="3" t="str">
        <f>'Raw SSB'!B69</f>
        <v>SSB</v>
      </c>
      <c r="C69" s="2">
        <f>'Raw SSB'!C69</f>
        <v>2</v>
      </c>
      <c r="D69" s="3" t="str">
        <f>'Raw SSB'!D69</f>
        <v>Dinobryon sp.</v>
      </c>
      <c r="E69" s="1">
        <f>('Raw SSB'!H69*'Raw SSB'!K69)/20*9</f>
        <v>495.75</v>
      </c>
      <c r="H69" s="1">
        <f>'Raw SSB'!L69*E69</f>
        <v>70793.100000000006</v>
      </c>
    </row>
    <row r="70" spans="1:10">
      <c r="A70" s="3">
        <f>'Raw SSB'!A70</f>
        <v>36365</v>
      </c>
      <c r="B70" s="3" t="str">
        <f>'Raw SSB'!B70</f>
        <v>SSB</v>
      </c>
      <c r="C70" s="2">
        <f>'Raw SSB'!C70</f>
        <v>3</v>
      </c>
      <c r="D70" s="3" t="str">
        <f>'Raw SSB'!D70</f>
        <v>Dinobryon sp.</v>
      </c>
      <c r="E70" s="1">
        <f>('Raw SSB'!H70*'Raw SSB'!K70)/20*9</f>
        <v>495.75</v>
      </c>
      <c r="H70" s="1">
        <f>'Raw SSB'!L70*E70</f>
        <v>70793.100000000006</v>
      </c>
    </row>
    <row r="71" spans="1:10">
      <c r="A71" s="3">
        <f>'Raw SSB'!A71</f>
        <v>36376</v>
      </c>
      <c r="B71" s="3" t="str">
        <f>'Raw SSB'!B71</f>
        <v>SSB</v>
      </c>
      <c r="C71" s="2">
        <f>'Raw SSB'!C71</f>
        <v>1</v>
      </c>
      <c r="D71" s="3" t="str">
        <f>'Raw SSB'!D71</f>
        <v>Dinobryon sp.</v>
      </c>
      <c r="E71" s="1">
        <f>('Raw SSB'!H71*'Raw SSB'!K71)/20*9</f>
        <v>99.149999999999991</v>
      </c>
      <c r="F71" s="1">
        <f>STDEV(E71:E73)</f>
        <v>400.70995433105975</v>
      </c>
      <c r="G71" s="1">
        <f>F71/SQRT(3)</f>
        <v>231.35</v>
      </c>
      <c r="H71" s="1">
        <f>'Raw SSB'!L71*E71</f>
        <v>25818.66</v>
      </c>
      <c r="I71" s="1">
        <f>STDEV(H71:H73)</f>
        <v>104344.87210780798</v>
      </c>
      <c r="J71" s="1">
        <f>I71/SQRT(3)</f>
        <v>60243.540000000015</v>
      </c>
    </row>
    <row r="72" spans="1:10">
      <c r="A72" s="3">
        <f>'Raw SSB'!A72</f>
        <v>36376</v>
      </c>
      <c r="B72" s="3" t="str">
        <f>'Raw SSB'!B72</f>
        <v>SSB</v>
      </c>
      <c r="C72" s="2">
        <f>'Raw SSB'!C72</f>
        <v>2</v>
      </c>
      <c r="D72" s="3" t="str">
        <f>'Raw SSB'!D72</f>
        <v>Dinobryon sp.</v>
      </c>
      <c r="E72" s="1">
        <f>('Raw SSB'!H72*'Raw SSB'!K72)/20*9</f>
        <v>793.19999999999993</v>
      </c>
      <c r="H72" s="1">
        <f>'Raw SSB'!L72*E72</f>
        <v>206549.28</v>
      </c>
    </row>
    <row r="73" spans="1:10">
      <c r="A73" s="3">
        <f>'Raw SSB'!A73</f>
        <v>36376</v>
      </c>
      <c r="B73" s="3" t="str">
        <f>'Raw SSB'!B73</f>
        <v>SSB</v>
      </c>
      <c r="C73" s="2">
        <f>'Raw SSB'!C73</f>
        <v>3</v>
      </c>
      <c r="D73" s="3" t="str">
        <f>'Raw SSB'!D73</f>
        <v>Dinobryon sp.</v>
      </c>
      <c r="E73" s="1">
        <f>('Raw SSB'!H73*'Raw SSB'!K73)/20*9</f>
        <v>793.19999999999993</v>
      </c>
      <c r="H73" s="1">
        <f>'Raw SSB'!L73*E73</f>
        <v>206549.28</v>
      </c>
    </row>
    <row r="74" spans="1:10">
      <c r="A74" s="3">
        <f>'Raw SSB'!A74</f>
        <v>36383</v>
      </c>
      <c r="B74" s="3" t="str">
        <f>'Raw SSB'!B74</f>
        <v>SSB</v>
      </c>
      <c r="C74" s="2">
        <f>'Raw SSB'!C74</f>
        <v>1</v>
      </c>
      <c r="D74" s="3" t="str">
        <f>'Raw SSB'!D74</f>
        <v>Dinobryon sp.</v>
      </c>
      <c r="E74" s="1">
        <f>('Raw SSB'!H74*'Raw SSB'!K74)/20*9</f>
        <v>398.25</v>
      </c>
      <c r="F74" s="1">
        <f>STDEV(E74:E76)</f>
        <v>200.44810425643811</v>
      </c>
      <c r="G74" s="1">
        <f>F74/SQRT(3)</f>
        <v>115.72876695100472</v>
      </c>
      <c r="H74" s="1">
        <f>'Raw SSB'!L74*E74</f>
        <v>150538.5</v>
      </c>
      <c r="I74" s="1">
        <f>STDEV(H74:H76)</f>
        <v>75769.383408933703</v>
      </c>
      <c r="J74" s="1">
        <f>I74/SQRT(3)</f>
        <v>43745.473907479842</v>
      </c>
    </row>
    <row r="75" spans="1:10">
      <c r="A75" s="3">
        <f>'Raw SSB'!A75</f>
        <v>36383</v>
      </c>
      <c r="B75" s="3" t="str">
        <f>'Raw SSB'!B75</f>
        <v>SSB</v>
      </c>
      <c r="C75" s="2">
        <f>'Raw SSB'!C75</f>
        <v>2</v>
      </c>
      <c r="D75" s="3" t="str">
        <f>'Raw SSB'!D75</f>
        <v>Dinobryon sp.</v>
      </c>
      <c r="E75" s="1">
        <f>('Raw SSB'!H75*'Raw SSB'!K75)/20*9</f>
        <v>796.5</v>
      </c>
      <c r="H75" s="1">
        <f>'Raw SSB'!L75*E75</f>
        <v>301077</v>
      </c>
    </row>
    <row r="76" spans="1:10">
      <c r="A76" s="3">
        <f>'Raw SSB'!A76</f>
        <v>36383</v>
      </c>
      <c r="B76" s="3" t="str">
        <f>'Raw SSB'!B76</f>
        <v>SSB</v>
      </c>
      <c r="C76" s="2">
        <f>'Raw SSB'!C76</f>
        <v>3</v>
      </c>
      <c r="D76" s="3" t="str">
        <f>'Raw SSB'!D76</f>
        <v>Dinobryon sp.</v>
      </c>
      <c r="E76" s="1">
        <f>('Raw SSB'!H76*'Raw SSB'!K76)/20*9</f>
        <v>557.55000000000007</v>
      </c>
      <c r="H76" s="1">
        <f>'Raw SSB'!L76*E76</f>
        <v>210753.90000000002</v>
      </c>
    </row>
    <row r="77" spans="1:10">
      <c r="A77" s="3">
        <f>'Raw SSB'!A77</f>
        <v>36390</v>
      </c>
      <c r="B77" s="3" t="str">
        <f>'Raw SSB'!B77</f>
        <v>SSB</v>
      </c>
      <c r="C77" s="2">
        <f>'Raw SSB'!C77</f>
        <v>1</v>
      </c>
      <c r="D77" s="3" t="str">
        <f>'Raw SSB'!D77</f>
        <v>Dinobryon sp.</v>
      </c>
      <c r="E77" s="1">
        <f>('Raw SSB'!H77*'Raw SSB'!K77)/20*9</f>
        <v>594.9</v>
      </c>
      <c r="F77" s="1">
        <f>STDEV(E77:E79)</f>
        <v>563.79076571011728</v>
      </c>
      <c r="G77" s="1">
        <f>F77/SQRT(3)</f>
        <v>325.50475034936147</v>
      </c>
      <c r="H77" s="1">
        <f>'Raw SSB'!L77*E77</f>
        <v>294832.44</v>
      </c>
      <c r="I77" s="1">
        <f>STDEV(H77:H79)</f>
        <v>279414.70348593406</v>
      </c>
      <c r="J77" s="1">
        <f>I77/SQRT(3)</f>
        <v>161320.1542731435</v>
      </c>
    </row>
    <row r="78" spans="1:10">
      <c r="A78" s="3">
        <f>'Raw SSB'!A78</f>
        <v>36390</v>
      </c>
      <c r="B78" s="3" t="str">
        <f>'Raw SSB'!B78</f>
        <v>SSB</v>
      </c>
      <c r="C78" s="2">
        <f>'Raw SSB'!C78</f>
        <v>2</v>
      </c>
      <c r="D78" s="3" t="str">
        <f>'Raw SSB'!D78</f>
        <v>Dinobryon sp.</v>
      </c>
      <c r="E78" s="1">
        <f>('Raw SSB'!H78*'Raw SSB'!K78)/20*9</f>
        <v>1388.1000000000001</v>
      </c>
      <c r="H78" s="1">
        <f>'Raw SSB'!L78*E78</f>
        <v>687942.3600000001</v>
      </c>
    </row>
    <row r="79" spans="1:10">
      <c r="A79" s="3">
        <f>'Raw SSB'!A79</f>
        <v>36390</v>
      </c>
      <c r="B79" s="3" t="str">
        <f>'Raw SSB'!B79</f>
        <v>SSB</v>
      </c>
      <c r="C79" s="2">
        <f>'Raw SSB'!C79</f>
        <v>3</v>
      </c>
      <c r="D79" s="3" t="str">
        <f>'Raw SSB'!D79</f>
        <v>Dinobryon sp.</v>
      </c>
      <c r="E79" s="1">
        <f>('Raw SSB'!H79*'Raw SSB'!K79)/20*9</f>
        <v>1685.5500000000002</v>
      </c>
      <c r="H79" s="1">
        <f>'Raw SSB'!L79*E79</f>
        <v>835358.58000000007</v>
      </c>
    </row>
    <row r="80" spans="1:10">
      <c r="A80" s="3">
        <f>'Raw SSB'!A80</f>
        <v>36308</v>
      </c>
      <c r="B80" s="3" t="str">
        <f>'Raw SSB'!B80</f>
        <v>SSB</v>
      </c>
      <c r="C80" s="2">
        <f>'Raw SSB'!C80</f>
        <v>1</v>
      </c>
      <c r="D80" s="3" t="str">
        <f>'Raw SSB'!D80</f>
        <v>Euglena sp.</v>
      </c>
      <c r="E80" s="1">
        <f>('Raw SSB'!H80*'Raw SSB'!K80)/20*9</f>
        <v>0</v>
      </c>
      <c r="F80" s="1">
        <f>STDEV(E80:E82)</f>
        <v>0</v>
      </c>
      <c r="G80" s="1">
        <f>F80/SQRT(3)</f>
        <v>0</v>
      </c>
      <c r="H80" s="1">
        <f>'Raw SSB'!L80*E80</f>
        <v>0</v>
      </c>
      <c r="I80" s="1">
        <f>STDEV(H80:H82)</f>
        <v>0</v>
      </c>
      <c r="J80" s="1">
        <f>I80/SQRT(3)</f>
        <v>0</v>
      </c>
    </row>
    <row r="81" spans="1:10">
      <c r="A81" s="3">
        <f>'Raw SSB'!A81</f>
        <v>36308</v>
      </c>
      <c r="B81" s="3" t="str">
        <f>'Raw SSB'!B81</f>
        <v>SSB</v>
      </c>
      <c r="C81" s="2">
        <f>'Raw SSB'!C81</f>
        <v>2</v>
      </c>
      <c r="D81" s="3" t="str">
        <f>'Raw SSB'!D81</f>
        <v>Euglena sp.</v>
      </c>
      <c r="E81" s="1">
        <f>('Raw SSB'!H81*'Raw SSB'!K81)/20*9</f>
        <v>0</v>
      </c>
      <c r="H81" s="1">
        <f>'Raw SSB'!L81*E81</f>
        <v>0</v>
      </c>
    </row>
    <row r="82" spans="1:10">
      <c r="A82" s="3">
        <f>'Raw SSB'!A82</f>
        <v>36308</v>
      </c>
      <c r="B82" s="3" t="str">
        <f>'Raw SSB'!B82</f>
        <v>SSB</v>
      </c>
      <c r="C82" s="2">
        <f>'Raw SSB'!C82</f>
        <v>3</v>
      </c>
      <c r="D82" s="3" t="str">
        <f>'Raw SSB'!D82</f>
        <v>Euglena sp.</v>
      </c>
      <c r="E82" s="1">
        <f>('Raw SSB'!H82*'Raw SSB'!K82)/20*9</f>
        <v>0</v>
      </c>
      <c r="H82" s="1">
        <f>'Raw SSB'!L82*E82</f>
        <v>0</v>
      </c>
    </row>
    <row r="83" spans="1:10">
      <c r="A83" s="3">
        <f>'Raw SSB'!A83</f>
        <v>36313</v>
      </c>
      <c r="B83" s="3" t="str">
        <f>'Raw SSB'!B83</f>
        <v>SSB</v>
      </c>
      <c r="C83" s="2">
        <f>'Raw SSB'!C83</f>
        <v>1</v>
      </c>
      <c r="D83" s="3" t="str">
        <f>'Raw SSB'!D83</f>
        <v>Euglena sp.</v>
      </c>
      <c r="E83" s="1">
        <f>('Raw SSB'!H83*'Raw SSB'!K83)/20*9</f>
        <v>198.29999999999998</v>
      </c>
      <c r="F83" s="1">
        <f>STDEV(E83:E85)</f>
        <v>0</v>
      </c>
      <c r="G83" s="1">
        <f>F83/SQRT(3)</f>
        <v>0</v>
      </c>
      <c r="H83" s="1">
        <f>'Raw SSB'!L83*E83</f>
        <v>932009.99999999988</v>
      </c>
      <c r="I83" s="1">
        <f>STDEV(H83:H85)</f>
        <v>0</v>
      </c>
      <c r="J83" s="1">
        <f>I83/SQRT(3)</f>
        <v>0</v>
      </c>
    </row>
    <row r="84" spans="1:10">
      <c r="A84" s="3">
        <f>'Raw SSB'!A84</f>
        <v>36313</v>
      </c>
      <c r="B84" s="3" t="str">
        <f>'Raw SSB'!B84</f>
        <v>SSB</v>
      </c>
      <c r="C84" s="2">
        <f>'Raw SSB'!C84</f>
        <v>2</v>
      </c>
      <c r="D84" s="3" t="str">
        <f>'Raw SSB'!D84</f>
        <v>Euglena sp.</v>
      </c>
      <c r="E84" s="1">
        <f>('Raw SSB'!H84*'Raw SSB'!K84)/20*9</f>
        <v>198.29999999999998</v>
      </c>
      <c r="H84" s="1">
        <f>'Raw SSB'!L84*E84</f>
        <v>932009.99999999988</v>
      </c>
    </row>
    <row r="85" spans="1:10">
      <c r="A85" s="3">
        <f>'Raw SSB'!A85</f>
        <v>36313</v>
      </c>
      <c r="B85" s="3" t="str">
        <f>'Raw SSB'!B85</f>
        <v>SSB</v>
      </c>
      <c r="C85" s="2">
        <f>'Raw SSB'!C85</f>
        <v>3</v>
      </c>
      <c r="D85" s="3" t="str">
        <f>'Raw SSB'!D85</f>
        <v>Euglena sp.</v>
      </c>
      <c r="E85" s="1">
        <f>('Raw SSB'!H85*'Raw SSB'!K85)/20*9</f>
        <v>198.29999999999998</v>
      </c>
      <c r="H85" s="1">
        <f>'Raw SSB'!L85*E85</f>
        <v>932009.99999999988</v>
      </c>
    </row>
    <row r="86" spans="1:10">
      <c r="A86" s="3">
        <f>'Raw SSB'!A86</f>
        <v>36320</v>
      </c>
      <c r="B86" s="3" t="str">
        <f>'Raw SSB'!B86</f>
        <v>SSB</v>
      </c>
      <c r="C86" s="2">
        <f>'Raw SSB'!C86</f>
        <v>1</v>
      </c>
      <c r="D86" s="3" t="str">
        <f>'Raw SSB'!D86</f>
        <v>Euglena sp.</v>
      </c>
      <c r="E86" s="1">
        <f>('Raw SSB'!H86*'Raw SSB'!K86)/20*9</f>
        <v>0</v>
      </c>
      <c r="F86" s="1">
        <f>STDEV(E86:E88)</f>
        <v>0</v>
      </c>
      <c r="G86" s="1">
        <f>F86/SQRT(3)</f>
        <v>0</v>
      </c>
      <c r="H86" s="1">
        <f>'Raw SSB'!L86*E86</f>
        <v>0</v>
      </c>
      <c r="I86" s="1">
        <f>STDEV(H86:H88)</f>
        <v>0</v>
      </c>
      <c r="J86" s="1">
        <f>I86/SQRT(3)</f>
        <v>0</v>
      </c>
    </row>
    <row r="87" spans="1:10">
      <c r="A87" s="3">
        <f>'Raw SSB'!A87</f>
        <v>36320</v>
      </c>
      <c r="B87" s="3" t="str">
        <f>'Raw SSB'!B87</f>
        <v>SSB</v>
      </c>
      <c r="C87" s="2">
        <f>'Raw SSB'!C87</f>
        <v>2</v>
      </c>
      <c r="D87" s="3" t="str">
        <f>'Raw SSB'!D87</f>
        <v>Euglena sp.</v>
      </c>
      <c r="E87" s="1">
        <f>('Raw SSB'!H87*'Raw SSB'!K87)/20*9</f>
        <v>0</v>
      </c>
      <c r="H87" s="1">
        <f>'Raw SSB'!L87*E87</f>
        <v>0</v>
      </c>
    </row>
    <row r="88" spans="1:10">
      <c r="A88" s="3">
        <f>'Raw SSB'!A88</f>
        <v>36320</v>
      </c>
      <c r="B88" s="3" t="str">
        <f>'Raw SSB'!B88</f>
        <v>SSB</v>
      </c>
      <c r="C88" s="2">
        <f>'Raw SSB'!C88</f>
        <v>3</v>
      </c>
      <c r="D88" s="3" t="str">
        <f>'Raw SSB'!D88</f>
        <v>Euglena sp.</v>
      </c>
      <c r="E88" s="1">
        <f>('Raw SSB'!H88*'Raw SSB'!K88)/20*9</f>
        <v>0</v>
      </c>
      <c r="H88" s="1">
        <f>'Raw SSB'!L88*E88</f>
        <v>0</v>
      </c>
    </row>
    <row r="89" spans="1:10">
      <c r="A89" s="3">
        <f>'Raw SSB'!A89</f>
        <v>36327</v>
      </c>
      <c r="B89" s="3" t="str">
        <f>'Raw SSB'!B89</f>
        <v>SSB</v>
      </c>
      <c r="C89" s="2">
        <f>'Raw SSB'!C89</f>
        <v>1</v>
      </c>
      <c r="D89" s="3" t="str">
        <f>'Raw SSB'!D89</f>
        <v>Euglena sp.</v>
      </c>
      <c r="E89" s="1">
        <f>('Raw SSB'!H89*'Raw SSB'!K89)/20*9</f>
        <v>0</v>
      </c>
      <c r="F89" s="1">
        <f>STDEV(E89:E91)</f>
        <v>114.48855838030278</v>
      </c>
      <c r="G89" s="1">
        <f>F89/SQRT(3)</f>
        <v>66.099999999999994</v>
      </c>
      <c r="H89" s="1">
        <f>'Raw SSB'!L89*E89</f>
        <v>0</v>
      </c>
      <c r="I89" s="1">
        <f>STDEV(H89:H91)</f>
        <v>538096.22438742302</v>
      </c>
      <c r="J89" s="1">
        <f>I89/SQRT(3)</f>
        <v>310669.99999999994</v>
      </c>
    </row>
    <row r="90" spans="1:10">
      <c r="A90" s="3">
        <f>'Raw SSB'!A90</f>
        <v>36327</v>
      </c>
      <c r="B90" s="3" t="str">
        <f>'Raw SSB'!B90</f>
        <v>SSB</v>
      </c>
      <c r="C90" s="2">
        <f>'Raw SSB'!C90</f>
        <v>2</v>
      </c>
      <c r="D90" s="3" t="str">
        <f>'Raw SSB'!D90</f>
        <v>Euglena sp.</v>
      </c>
      <c r="E90" s="1">
        <f>('Raw SSB'!H90*'Raw SSB'!K90)/20*9</f>
        <v>0</v>
      </c>
      <c r="H90" s="1">
        <f>'Raw SSB'!L90*E90</f>
        <v>0</v>
      </c>
    </row>
    <row r="91" spans="1:10">
      <c r="A91" s="3">
        <f>'Raw SSB'!A91</f>
        <v>36327</v>
      </c>
      <c r="B91" s="3" t="str">
        <f>'Raw SSB'!B91</f>
        <v>SSB</v>
      </c>
      <c r="C91" s="2">
        <f>'Raw SSB'!C91</f>
        <v>3</v>
      </c>
      <c r="D91" s="3" t="str">
        <f>'Raw SSB'!D91</f>
        <v>Euglena sp.</v>
      </c>
      <c r="E91" s="1">
        <f>('Raw SSB'!H91*'Raw SSB'!K91)/20*9</f>
        <v>198.29999999999998</v>
      </c>
      <c r="H91" s="1">
        <f>'Raw SSB'!L91*E91</f>
        <v>932009.99999999988</v>
      </c>
    </row>
    <row r="92" spans="1:10">
      <c r="A92" s="3">
        <f>'Raw SSB'!A92</f>
        <v>36334</v>
      </c>
      <c r="B92" s="3" t="str">
        <f>'Raw SSB'!B92</f>
        <v>SSB</v>
      </c>
      <c r="C92" s="2">
        <f>'Raw SSB'!C92</f>
        <v>1</v>
      </c>
      <c r="D92" s="3" t="str">
        <f>'Raw SSB'!D92</f>
        <v>Euglena sp.</v>
      </c>
      <c r="E92" s="1">
        <f>('Raw SSB'!H92*'Raw SSB'!K92)/20*9</f>
        <v>0</v>
      </c>
      <c r="F92" s="1">
        <f>STDEV(E92:E94)</f>
        <v>0</v>
      </c>
      <c r="G92" s="1">
        <f>F92/SQRT(3)</f>
        <v>0</v>
      </c>
      <c r="H92" s="1">
        <f>'Raw SSB'!L92*E92</f>
        <v>0</v>
      </c>
      <c r="I92" s="1">
        <f>STDEV(H92:H94)</f>
        <v>0</v>
      </c>
      <c r="J92" s="1">
        <f>I92/SQRT(3)</f>
        <v>0</v>
      </c>
    </row>
    <row r="93" spans="1:10">
      <c r="A93" s="3">
        <f>'Raw SSB'!A93</f>
        <v>36334</v>
      </c>
      <c r="B93" s="3" t="str">
        <f>'Raw SSB'!B93</f>
        <v>SSB</v>
      </c>
      <c r="C93" s="2">
        <f>'Raw SSB'!C93</f>
        <v>2</v>
      </c>
      <c r="D93" s="3" t="str">
        <f>'Raw SSB'!D93</f>
        <v>Euglena sp.</v>
      </c>
      <c r="E93" s="1">
        <f>('Raw SSB'!H93*'Raw SSB'!K93)/20*9</f>
        <v>0</v>
      </c>
      <c r="H93" s="1">
        <f>'Raw SSB'!L93*E93</f>
        <v>0</v>
      </c>
    </row>
    <row r="94" spans="1:10">
      <c r="A94" s="3">
        <f>'Raw SSB'!A94</f>
        <v>36334</v>
      </c>
      <c r="B94" s="3" t="str">
        <f>'Raw SSB'!B94</f>
        <v>SSB</v>
      </c>
      <c r="C94" s="2">
        <f>'Raw SSB'!C94</f>
        <v>3</v>
      </c>
      <c r="D94" s="3" t="str">
        <f>'Raw SSB'!D94</f>
        <v>Euglena sp.</v>
      </c>
      <c r="E94" s="1">
        <f>('Raw SSB'!H94*'Raw SSB'!K94)/20*9</f>
        <v>0</v>
      </c>
      <c r="H94" s="1">
        <f>'Raw SSB'!L94*E94</f>
        <v>0</v>
      </c>
    </row>
    <row r="95" spans="1:10">
      <c r="A95" s="3">
        <f>'Raw SSB'!A95</f>
        <v>36341</v>
      </c>
      <c r="B95" s="3" t="str">
        <f>'Raw SSB'!B95</f>
        <v>SSB</v>
      </c>
      <c r="C95" s="2">
        <f>'Raw SSB'!C95</f>
        <v>1</v>
      </c>
      <c r="D95" s="3" t="str">
        <f>'Raw SSB'!D95</f>
        <v>Euglena sp.</v>
      </c>
      <c r="E95" s="1">
        <f>('Raw SSB'!H95*'Raw SSB'!K95)/20*9</f>
        <v>0</v>
      </c>
      <c r="F95" s="1">
        <f>STDEV(E95:E97)</f>
        <v>0</v>
      </c>
      <c r="G95" s="1">
        <f>F95/SQRT(3)</f>
        <v>0</v>
      </c>
      <c r="H95" s="1">
        <f>'Raw SSB'!L95*E95</f>
        <v>0</v>
      </c>
      <c r="I95" s="1">
        <f>STDEV(H95:H97)</f>
        <v>0</v>
      </c>
      <c r="J95" s="1">
        <f>I95/SQRT(3)</f>
        <v>0</v>
      </c>
    </row>
    <row r="96" spans="1:10">
      <c r="A96" s="3">
        <f>'Raw SSB'!A96</f>
        <v>36341</v>
      </c>
      <c r="B96" s="3" t="str">
        <f>'Raw SSB'!B96</f>
        <v>SSB</v>
      </c>
      <c r="C96" s="2">
        <f>'Raw SSB'!C96</f>
        <v>2</v>
      </c>
      <c r="D96" s="3" t="str">
        <f>'Raw SSB'!D96</f>
        <v>Euglena sp.</v>
      </c>
      <c r="E96" s="1">
        <f>('Raw SSB'!H96*'Raw SSB'!K96)/20*9</f>
        <v>0</v>
      </c>
      <c r="H96" s="1">
        <f>'Raw SSB'!L96*E96</f>
        <v>0</v>
      </c>
    </row>
    <row r="97" spans="1:10">
      <c r="A97" s="3">
        <f>'Raw SSB'!A97</f>
        <v>36341</v>
      </c>
      <c r="B97" s="3" t="str">
        <f>'Raw SSB'!B97</f>
        <v>SSB</v>
      </c>
      <c r="C97" s="2">
        <f>'Raw SSB'!C97</f>
        <v>3</v>
      </c>
      <c r="D97" s="3" t="str">
        <f>'Raw SSB'!D97</f>
        <v>Euglena sp.</v>
      </c>
      <c r="E97" s="1">
        <f>('Raw SSB'!H97*'Raw SSB'!K97)/20*9</f>
        <v>0</v>
      </c>
      <c r="H97" s="1">
        <f>'Raw SSB'!L97*E97</f>
        <v>0</v>
      </c>
    </row>
    <row r="98" spans="1:10">
      <c r="A98" s="3">
        <f>'Raw SSB'!A98</f>
        <v>36348</v>
      </c>
      <c r="B98" s="3" t="str">
        <f>'Raw SSB'!B98</f>
        <v>SSB</v>
      </c>
      <c r="C98" s="2">
        <f>'Raw SSB'!C98</f>
        <v>1</v>
      </c>
      <c r="D98" s="3" t="str">
        <f>'Raw SSB'!D98</f>
        <v>Euglena sp.</v>
      </c>
      <c r="E98" s="1">
        <f>('Raw SSB'!H98*'Raw SSB'!K98)/20*9</f>
        <v>0</v>
      </c>
      <c r="F98" s="1">
        <f>STDEV(E98:E100)</f>
        <v>0</v>
      </c>
      <c r="G98" s="1">
        <f>F98/SQRT(3)</f>
        <v>0</v>
      </c>
      <c r="H98" s="1">
        <f>'Raw SSB'!L98*E98</f>
        <v>0</v>
      </c>
      <c r="I98" s="1">
        <f>STDEV(H98:H100)</f>
        <v>0</v>
      </c>
      <c r="J98" s="1">
        <f>I98/SQRT(3)</f>
        <v>0</v>
      </c>
    </row>
    <row r="99" spans="1:10">
      <c r="A99" s="3">
        <f>'Raw SSB'!A99</f>
        <v>36348</v>
      </c>
      <c r="B99" s="3" t="str">
        <f>'Raw SSB'!B99</f>
        <v>SSB</v>
      </c>
      <c r="C99" s="2">
        <f>'Raw SSB'!C99</f>
        <v>2</v>
      </c>
      <c r="D99" s="3" t="str">
        <f>'Raw SSB'!D99</f>
        <v>Euglena sp.</v>
      </c>
      <c r="E99" s="1">
        <f>('Raw SSB'!H99*'Raw SSB'!K99)/20*9</f>
        <v>0</v>
      </c>
      <c r="H99" s="1">
        <f>'Raw SSB'!L99*E99</f>
        <v>0</v>
      </c>
    </row>
    <row r="100" spans="1:10">
      <c r="A100" s="3">
        <f>'Raw SSB'!A100</f>
        <v>36348</v>
      </c>
      <c r="B100" s="3" t="str">
        <f>'Raw SSB'!B100</f>
        <v>SSB</v>
      </c>
      <c r="C100" s="2">
        <f>'Raw SSB'!C100</f>
        <v>3</v>
      </c>
      <c r="D100" s="3" t="str">
        <f>'Raw SSB'!D100</f>
        <v>Euglena sp.</v>
      </c>
      <c r="E100" s="1">
        <f>('Raw SSB'!H100*'Raw SSB'!K100)/20*9</f>
        <v>0</v>
      </c>
      <c r="H100" s="1">
        <f>'Raw SSB'!L100*E100</f>
        <v>0</v>
      </c>
    </row>
    <row r="101" spans="1:10">
      <c r="A101" s="3">
        <f>'Raw SSB'!A101</f>
        <v>36355</v>
      </c>
      <c r="B101" s="3" t="str">
        <f>'Raw SSB'!B101</f>
        <v>SSB</v>
      </c>
      <c r="C101" s="2">
        <f>'Raw SSB'!C101</f>
        <v>1</v>
      </c>
      <c r="D101" s="3" t="str">
        <f>'Raw SSB'!D101</f>
        <v>Euglena sp.</v>
      </c>
      <c r="E101" s="1">
        <f>('Raw SSB'!H101*'Raw SSB'!K101)/20*9</f>
        <v>79.649999999999991</v>
      </c>
      <c r="F101" s="1">
        <f>STDEV(E101:E103)</f>
        <v>45.985948940953683</v>
      </c>
      <c r="G101" s="1">
        <f>F101/SQRT(3)</f>
        <v>26.549999999999997</v>
      </c>
      <c r="H101" s="1">
        <f>'Raw SSB'!L101*E101</f>
        <v>374354.99999999994</v>
      </c>
      <c r="I101" s="1">
        <f>STDEV(H101:H103)</f>
        <v>216133.96002248232</v>
      </c>
      <c r="J101" s="1">
        <f>I101/SQRT(3)</f>
        <v>124784.99999999999</v>
      </c>
    </row>
    <row r="102" spans="1:10">
      <c r="A102" s="3">
        <f>'Raw SSB'!A102</f>
        <v>36355</v>
      </c>
      <c r="B102" s="3" t="str">
        <f>'Raw SSB'!B102</f>
        <v>SSB</v>
      </c>
      <c r="C102" s="2">
        <f>'Raw SSB'!C102</f>
        <v>2</v>
      </c>
      <c r="D102" s="3" t="str">
        <f>'Raw SSB'!D102</f>
        <v>Euglena sp.</v>
      </c>
      <c r="E102" s="1">
        <f>('Raw SSB'!H102*'Raw SSB'!K102)/20*9</f>
        <v>0</v>
      </c>
      <c r="H102" s="1">
        <f>'Raw SSB'!L102*E102</f>
        <v>0</v>
      </c>
    </row>
    <row r="103" spans="1:10">
      <c r="A103" s="3">
        <f>'Raw SSB'!A103</f>
        <v>36355</v>
      </c>
      <c r="B103" s="3" t="str">
        <f>'Raw SSB'!B103</f>
        <v>SSB</v>
      </c>
      <c r="C103" s="2">
        <f>'Raw SSB'!C103</f>
        <v>3</v>
      </c>
      <c r="D103" s="3" t="str">
        <f>'Raw SSB'!D103</f>
        <v>Euglena sp.</v>
      </c>
      <c r="E103" s="1">
        <f>('Raw SSB'!H103*'Raw SSB'!K103)/20*9</f>
        <v>0</v>
      </c>
      <c r="H103" s="1">
        <f>'Raw SSB'!L103*E103</f>
        <v>0</v>
      </c>
    </row>
    <row r="104" spans="1:10">
      <c r="A104" s="3">
        <f>'Raw SSB'!A104</f>
        <v>36362</v>
      </c>
      <c r="B104" s="3" t="str">
        <f>'Raw SSB'!B104</f>
        <v>SSB</v>
      </c>
      <c r="C104" s="2">
        <f>'Raw SSB'!C104</f>
        <v>1</v>
      </c>
      <c r="D104" s="3" t="str">
        <f>'Raw SSB'!D104</f>
        <v>Euglena sp.</v>
      </c>
      <c r="E104" s="1">
        <f>('Raw SSB'!H104*'Raw SSB'!K104)/20*9</f>
        <v>0</v>
      </c>
      <c r="F104" s="1">
        <f>STDEV(E104:E106)</f>
        <v>0</v>
      </c>
      <c r="G104" s="1">
        <f>F104/SQRT(3)</f>
        <v>0</v>
      </c>
      <c r="H104" s="1">
        <f>'Raw SSB'!L104*E104</f>
        <v>0</v>
      </c>
      <c r="I104" s="1">
        <f>STDEV(H104:H106)</f>
        <v>0</v>
      </c>
      <c r="J104" s="1">
        <f>I104/SQRT(3)</f>
        <v>0</v>
      </c>
    </row>
    <row r="105" spans="1:10">
      <c r="A105" s="3">
        <f>'Raw SSB'!A105</f>
        <v>36362</v>
      </c>
      <c r="B105" s="3" t="str">
        <f>'Raw SSB'!B105</f>
        <v>SSB</v>
      </c>
      <c r="C105" s="2">
        <f>'Raw SSB'!C105</f>
        <v>2</v>
      </c>
      <c r="D105" s="3" t="str">
        <f>'Raw SSB'!D105</f>
        <v>Euglena sp.</v>
      </c>
      <c r="E105" s="1">
        <f>('Raw SSB'!H105*'Raw SSB'!K105)/20*9</f>
        <v>0</v>
      </c>
      <c r="H105" s="1">
        <f>'Raw SSB'!L105*E105</f>
        <v>0</v>
      </c>
    </row>
    <row r="106" spans="1:10">
      <c r="A106" s="3">
        <f>'Raw SSB'!A106</f>
        <v>36362</v>
      </c>
      <c r="B106" s="3" t="str">
        <f>'Raw SSB'!B106</f>
        <v>SSB</v>
      </c>
      <c r="C106" s="2">
        <f>'Raw SSB'!C106</f>
        <v>3</v>
      </c>
      <c r="D106" s="3" t="str">
        <f>'Raw SSB'!D106</f>
        <v>Euglena sp.</v>
      </c>
      <c r="E106" s="1">
        <f>('Raw SSB'!H106*'Raw SSB'!K106)/20*9</f>
        <v>0</v>
      </c>
      <c r="H106" s="1">
        <f>'Raw SSB'!L106*E106</f>
        <v>0</v>
      </c>
    </row>
    <row r="107" spans="1:10">
      <c r="A107" s="3">
        <f>'Raw SSB'!A107</f>
        <v>36365</v>
      </c>
      <c r="B107" s="3" t="str">
        <f>'Raw SSB'!B107</f>
        <v>SSB</v>
      </c>
      <c r="C107" s="2">
        <f>'Raw SSB'!C107</f>
        <v>1</v>
      </c>
      <c r="D107" s="3" t="str">
        <f>'Raw SSB'!D107</f>
        <v>Euglena sp.</v>
      </c>
      <c r="E107" s="1">
        <f>('Raw SSB'!H107*'Raw SSB'!K107)/20*9</f>
        <v>0</v>
      </c>
      <c r="F107" s="1">
        <f>STDEV(E107:E109)</f>
        <v>0</v>
      </c>
      <c r="G107" s="1">
        <f>F107/SQRT(3)</f>
        <v>0</v>
      </c>
      <c r="H107" s="1">
        <f>'Raw SSB'!L107*E107</f>
        <v>0</v>
      </c>
      <c r="I107" s="1">
        <f>STDEV(H107:H109)</f>
        <v>0</v>
      </c>
      <c r="J107" s="1">
        <f>I107/SQRT(3)</f>
        <v>0</v>
      </c>
    </row>
    <row r="108" spans="1:10">
      <c r="A108" s="3">
        <f>'Raw SSB'!A108</f>
        <v>36365</v>
      </c>
      <c r="B108" s="3" t="str">
        <f>'Raw SSB'!B108</f>
        <v>SSB</v>
      </c>
      <c r="C108" s="2">
        <f>'Raw SSB'!C108</f>
        <v>2</v>
      </c>
      <c r="D108" s="3" t="str">
        <f>'Raw SSB'!D108</f>
        <v>Euglena sp.</v>
      </c>
      <c r="E108" s="1">
        <f>('Raw SSB'!H108*'Raw SSB'!K108)/20*9</f>
        <v>0</v>
      </c>
      <c r="H108" s="1">
        <f>'Raw SSB'!L108*E108</f>
        <v>0</v>
      </c>
    </row>
    <row r="109" spans="1:10">
      <c r="A109" s="3">
        <f>'Raw SSB'!A109</f>
        <v>36365</v>
      </c>
      <c r="B109" s="3" t="str">
        <f>'Raw SSB'!B109</f>
        <v>SSB</v>
      </c>
      <c r="C109" s="2">
        <f>'Raw SSB'!C109</f>
        <v>3</v>
      </c>
      <c r="D109" s="3" t="str">
        <f>'Raw SSB'!D109</f>
        <v>Euglena sp.</v>
      </c>
      <c r="E109" s="1">
        <f>('Raw SSB'!H109*'Raw SSB'!K109)/20*9</f>
        <v>0</v>
      </c>
      <c r="H109" s="1">
        <f>'Raw SSB'!L109*E109</f>
        <v>0</v>
      </c>
    </row>
    <row r="110" spans="1:10">
      <c r="A110" s="3">
        <f>'Raw SSB'!A110</f>
        <v>36376</v>
      </c>
      <c r="B110" s="3" t="str">
        <f>'Raw SSB'!B110</f>
        <v>SSB</v>
      </c>
      <c r="C110" s="2">
        <f>'Raw SSB'!C110</f>
        <v>1</v>
      </c>
      <c r="D110" s="3" t="str">
        <f>'Raw SSB'!D110</f>
        <v>Euglena sp.</v>
      </c>
      <c r="E110" s="1">
        <f>('Raw SSB'!H110*'Raw SSB'!K110)/20*9</f>
        <v>0</v>
      </c>
      <c r="F110" s="1">
        <f>STDEV(E110:E112)</f>
        <v>57.244279190151389</v>
      </c>
      <c r="G110" s="1">
        <f>F110/SQRT(3)</f>
        <v>33.049999999999997</v>
      </c>
      <c r="H110" s="1">
        <f>'Raw SSB'!L110*E110</f>
        <v>0</v>
      </c>
      <c r="I110" s="1">
        <f>STDEV(H110:H112)</f>
        <v>559677.31764211017</v>
      </c>
      <c r="J110" s="1">
        <f>I110/SQRT(3)</f>
        <v>323129.85000000003</v>
      </c>
    </row>
    <row r="111" spans="1:10">
      <c r="A111" s="3">
        <f>'Raw SSB'!A111</f>
        <v>36376</v>
      </c>
      <c r="B111" s="3" t="str">
        <f>'Raw SSB'!B111</f>
        <v>SSB</v>
      </c>
      <c r="C111" s="2">
        <f>'Raw SSB'!C111</f>
        <v>2</v>
      </c>
      <c r="D111" s="3" t="str">
        <f>'Raw SSB'!D111</f>
        <v>Euglena sp.</v>
      </c>
      <c r="E111" s="1">
        <f>('Raw SSB'!H111*'Raw SSB'!K111)/20*9</f>
        <v>0</v>
      </c>
      <c r="H111" s="1">
        <f>'Raw SSB'!L111*E111</f>
        <v>0</v>
      </c>
    </row>
    <row r="112" spans="1:10">
      <c r="A112" s="3">
        <f>'Raw SSB'!A112</f>
        <v>36376</v>
      </c>
      <c r="B112" s="3" t="str">
        <f>'Raw SSB'!B112</f>
        <v>SSB</v>
      </c>
      <c r="C112" s="2">
        <f>'Raw SSB'!C112</f>
        <v>3</v>
      </c>
      <c r="D112" s="3" t="str">
        <f>'Raw SSB'!D112</f>
        <v>Euglena sp.</v>
      </c>
      <c r="E112" s="1">
        <f>('Raw SSB'!H112*'Raw SSB'!K112)/20*9</f>
        <v>99.149999999999991</v>
      </c>
      <c r="H112" s="1">
        <f>'Raw SSB'!L112*E112</f>
        <v>969389.54999999993</v>
      </c>
    </row>
    <row r="113" spans="1:10">
      <c r="A113" s="3">
        <f>'Raw SSB'!A113</f>
        <v>36383</v>
      </c>
      <c r="B113" s="3" t="str">
        <f>'Raw SSB'!B113</f>
        <v>SSB</v>
      </c>
      <c r="C113" s="2">
        <f>'Raw SSB'!C113</f>
        <v>1</v>
      </c>
      <c r="D113" s="3" t="str">
        <f>'Raw SSB'!D113</f>
        <v>Euglena sp.</v>
      </c>
      <c r="E113" s="1">
        <f>('Raw SSB'!H113*'Raw SSB'!K113)/20*9</f>
        <v>0</v>
      </c>
      <c r="F113" s="1">
        <f>STDEV(E113:E115)</f>
        <v>0</v>
      </c>
      <c r="G113" s="1">
        <f>F113/SQRT(3)</f>
        <v>0</v>
      </c>
      <c r="H113" s="1">
        <f>'Raw SSB'!L113*E113</f>
        <v>0</v>
      </c>
      <c r="I113" s="1">
        <f>STDEV(H113:H115)</f>
        <v>0</v>
      </c>
      <c r="J113" s="1">
        <f>I113/SQRT(3)</f>
        <v>0</v>
      </c>
    </row>
    <row r="114" spans="1:10">
      <c r="A114" s="3">
        <f>'Raw SSB'!A114</f>
        <v>36383</v>
      </c>
      <c r="B114" s="3" t="str">
        <f>'Raw SSB'!B114</f>
        <v>SSB</v>
      </c>
      <c r="C114" s="2">
        <f>'Raw SSB'!C114</f>
        <v>2</v>
      </c>
      <c r="D114" s="3" t="str">
        <f>'Raw SSB'!D114</f>
        <v>Euglena sp.</v>
      </c>
      <c r="E114" s="1">
        <f>('Raw SSB'!H114*'Raw SSB'!K114)/20*9</f>
        <v>0</v>
      </c>
      <c r="H114" s="1">
        <f>'Raw SSB'!L114*E114</f>
        <v>0</v>
      </c>
    </row>
    <row r="115" spans="1:10">
      <c r="A115" s="3">
        <f>'Raw SSB'!A115</f>
        <v>36383</v>
      </c>
      <c r="B115" s="3" t="str">
        <f>'Raw SSB'!B115</f>
        <v>SSB</v>
      </c>
      <c r="C115" s="2">
        <f>'Raw SSB'!C115</f>
        <v>3</v>
      </c>
      <c r="D115" s="3" t="str">
        <f>'Raw SSB'!D115</f>
        <v>Euglena sp.</v>
      </c>
      <c r="E115" s="1">
        <f>('Raw SSB'!H115*'Raw SSB'!K115)/20*9</f>
        <v>0</v>
      </c>
      <c r="H115" s="1">
        <f>'Raw SSB'!L115*E115</f>
        <v>0</v>
      </c>
    </row>
    <row r="116" spans="1:10">
      <c r="A116" s="3">
        <f>'Raw SSB'!A116</f>
        <v>36390</v>
      </c>
      <c r="B116" s="3" t="str">
        <f>'Raw SSB'!B116</f>
        <v>SSB</v>
      </c>
      <c r="C116" s="2">
        <f>'Raw SSB'!C116</f>
        <v>1</v>
      </c>
      <c r="D116" s="3" t="str">
        <f>'Raw SSB'!D116</f>
        <v>Euglena sp.</v>
      </c>
      <c r="E116" s="1">
        <f>('Raw SSB'!H116*'Raw SSB'!K116)/20*9</f>
        <v>0</v>
      </c>
      <c r="F116" s="1">
        <f>STDEV(E116:E118)</f>
        <v>0</v>
      </c>
      <c r="G116" s="1">
        <f>F116/SQRT(3)</f>
        <v>0</v>
      </c>
      <c r="H116" s="1">
        <f>'Raw SSB'!L116*E116</f>
        <v>0</v>
      </c>
      <c r="I116" s="1">
        <f>STDEV(H116:H118)</f>
        <v>0</v>
      </c>
      <c r="J116" s="1">
        <f>I116/SQRT(3)</f>
        <v>0</v>
      </c>
    </row>
    <row r="117" spans="1:10">
      <c r="A117" s="3">
        <f>'Raw SSB'!A117</f>
        <v>36390</v>
      </c>
      <c r="B117" s="3" t="str">
        <f>'Raw SSB'!B117</f>
        <v>SSB</v>
      </c>
      <c r="C117" s="2">
        <f>'Raw SSB'!C117</f>
        <v>2</v>
      </c>
      <c r="D117" s="3" t="str">
        <f>'Raw SSB'!D117</f>
        <v>Euglena sp.</v>
      </c>
      <c r="E117" s="1">
        <f>('Raw SSB'!H117*'Raw SSB'!K117)/20*9</f>
        <v>0</v>
      </c>
      <c r="H117" s="1">
        <f>'Raw SSB'!L117*E117</f>
        <v>0</v>
      </c>
    </row>
    <row r="118" spans="1:10">
      <c r="A118" s="3">
        <f>'Raw SSB'!A118</f>
        <v>36390</v>
      </c>
      <c r="B118" s="3" t="str">
        <f>'Raw SSB'!B118</f>
        <v>SSB</v>
      </c>
      <c r="C118" s="2">
        <f>'Raw SSB'!C118</f>
        <v>3</v>
      </c>
      <c r="D118" s="3" t="str">
        <f>'Raw SSB'!D118</f>
        <v>Euglena sp.</v>
      </c>
      <c r="E118" s="1">
        <f>('Raw SSB'!H118*'Raw SSB'!K118)/20*9</f>
        <v>0</v>
      </c>
      <c r="H118" s="1">
        <f>'Raw SSB'!L118*E118</f>
        <v>0</v>
      </c>
    </row>
    <row r="119" spans="1:10">
      <c r="A119" s="3">
        <f>'Raw SSB'!A119</f>
        <v>36308</v>
      </c>
      <c r="B119" s="3" t="str">
        <f>'Raw SSB'!B119</f>
        <v>SSB</v>
      </c>
      <c r="C119" s="2">
        <f>'Raw SSB'!C119</f>
        <v>1</v>
      </c>
      <c r="D119" s="3" t="str">
        <f>'Raw SSB'!D119</f>
        <v>G. fuscum</v>
      </c>
      <c r="E119" s="1">
        <f>('Raw SSB'!H119*'Raw SSB'!K119)/20*9</f>
        <v>99.149999999999991</v>
      </c>
      <c r="F119" s="1">
        <f>STDEV(E119:E121)</f>
        <v>151.4541267182905</v>
      </c>
      <c r="G119" s="1">
        <f>F119/SQRT(3)</f>
        <v>87.442080830684716</v>
      </c>
      <c r="H119" s="1">
        <f>'Raw SSB'!L119*E119</f>
        <v>2436908.6999999997</v>
      </c>
      <c r="I119" s="1">
        <f>STDEV(H119:H121)</f>
        <v>3722439.526482143</v>
      </c>
      <c r="J119" s="1">
        <f>I119/SQRT(3)</f>
        <v>2149151.4626565683</v>
      </c>
    </row>
    <row r="120" spans="1:10">
      <c r="A120" s="3">
        <f>'Raw SSB'!A120</f>
        <v>36308</v>
      </c>
      <c r="B120" s="3" t="str">
        <f>'Raw SSB'!B120</f>
        <v>SSB</v>
      </c>
      <c r="C120" s="2">
        <f>'Raw SSB'!C120</f>
        <v>2</v>
      </c>
      <c r="D120" s="3" t="str">
        <f>'Raw SSB'!D120</f>
        <v>G. fuscum</v>
      </c>
      <c r="E120" s="1">
        <f>('Raw SSB'!H120*'Raw SSB'!K120)/20*9</f>
        <v>198.29999999999998</v>
      </c>
      <c r="H120" s="1">
        <f>'Raw SSB'!L120*E120</f>
        <v>4873817.3999999994</v>
      </c>
    </row>
    <row r="121" spans="1:10">
      <c r="A121" s="3">
        <f>'Raw SSB'!A121</f>
        <v>36308</v>
      </c>
      <c r="B121" s="3" t="str">
        <f>'Raw SSB'!B121</f>
        <v>SSB</v>
      </c>
      <c r="C121" s="2">
        <f>'Raw SSB'!C121</f>
        <v>3</v>
      </c>
      <c r="D121" s="3" t="str">
        <f>'Raw SSB'!D121</f>
        <v>G. fuscum</v>
      </c>
      <c r="E121" s="1">
        <f>('Raw SSB'!H121*'Raw SSB'!K121)/20*9</f>
        <v>396.59999999999997</v>
      </c>
      <c r="H121" s="1">
        <f>'Raw SSB'!L121*E121</f>
        <v>9747634.7999999989</v>
      </c>
    </row>
    <row r="122" spans="1:10">
      <c r="A122" s="3">
        <f>'Raw SSB'!A122</f>
        <v>36313</v>
      </c>
      <c r="B122" s="3" t="str">
        <f>'Raw SSB'!B122</f>
        <v>SSB</v>
      </c>
      <c r="C122" s="2">
        <f>'Raw SSB'!C122</f>
        <v>1</v>
      </c>
      <c r="D122" s="3" t="str">
        <f>'Raw SSB'!D122</f>
        <v>G. fuscum</v>
      </c>
      <c r="E122" s="1">
        <f>('Raw SSB'!H122*'Raw SSB'!K122)/20*9</f>
        <v>1586.3999999999999</v>
      </c>
      <c r="F122" s="1">
        <f>STDEV(E122:E124)</f>
        <v>375.37584165740054</v>
      </c>
      <c r="G122" s="1">
        <f>F122/SQRT(3)</f>
        <v>216.72334322818256</v>
      </c>
      <c r="H122" s="1">
        <f>'Raw SSB'!L122*E122</f>
        <v>38990539.199999996</v>
      </c>
      <c r="I122" s="1">
        <f>STDEV(H122:H124)</f>
        <v>9225987.436255591</v>
      </c>
      <c r="J122" s="1">
        <f>I122/SQRT(3)</f>
        <v>5326626.3298622714</v>
      </c>
    </row>
    <row r="123" spans="1:10">
      <c r="A123" s="3">
        <f>'Raw SSB'!A123</f>
        <v>36313</v>
      </c>
      <c r="B123" s="3" t="str">
        <f>'Raw SSB'!B123</f>
        <v>SSB</v>
      </c>
      <c r="C123" s="2">
        <f>'Raw SSB'!C123</f>
        <v>2</v>
      </c>
      <c r="D123" s="3" t="str">
        <f>'Raw SSB'!D123</f>
        <v>G. fuscum</v>
      </c>
      <c r="E123" s="1">
        <f>('Raw SSB'!H123*'Raw SSB'!K123)/20*9</f>
        <v>1685.5500000000002</v>
      </c>
      <c r="H123" s="1">
        <f>'Raw SSB'!L123*E123</f>
        <v>41427447.900000006</v>
      </c>
    </row>
    <row r="124" spans="1:10">
      <c r="A124" s="3">
        <f>'Raw SSB'!A124</f>
        <v>36313</v>
      </c>
      <c r="B124" s="3" t="str">
        <f>'Raw SSB'!B124</f>
        <v>SSB</v>
      </c>
      <c r="C124" s="2">
        <f>'Raw SSB'!C124</f>
        <v>3</v>
      </c>
      <c r="D124" s="3" t="str">
        <f>'Raw SSB'!D124</f>
        <v>G. fuscum</v>
      </c>
      <c r="E124" s="1">
        <f>('Raw SSB'!H124*'Raw SSB'!K124)/20*9</f>
        <v>2280.4500000000003</v>
      </c>
      <c r="H124" s="1">
        <f>'Raw SSB'!L124*E124</f>
        <v>56048900.100000009</v>
      </c>
    </row>
    <row r="125" spans="1:10">
      <c r="A125" s="3">
        <f>'Raw SSB'!A125</f>
        <v>36320</v>
      </c>
      <c r="B125" s="3" t="str">
        <f>'Raw SSB'!B125</f>
        <v>SSB</v>
      </c>
      <c r="C125" s="2">
        <f>'Raw SSB'!C125</f>
        <v>1</v>
      </c>
      <c r="D125" s="3" t="str">
        <f>'Raw SSB'!D125</f>
        <v>G. fuscum</v>
      </c>
      <c r="E125" s="1">
        <f>('Raw SSB'!H125*'Raw SSB'!K125)/20*9</f>
        <v>991.5</v>
      </c>
      <c r="F125" s="1">
        <f>STDEV(E125:E127)</f>
        <v>262.32624249205435</v>
      </c>
      <c r="G125" s="1">
        <f>F125/SQRT(3)</f>
        <v>151.45412671829064</v>
      </c>
      <c r="H125" s="1">
        <f>'Raw SSB'!L125*E125</f>
        <v>24369087</v>
      </c>
      <c r="I125" s="1">
        <f>STDEV(H125:H127)</f>
        <v>6447454.3879697202</v>
      </c>
      <c r="J125" s="1">
        <f>I125/SQRT(3)</f>
        <v>3722439.5264821518</v>
      </c>
    </row>
    <row r="126" spans="1:10">
      <c r="A126" s="3">
        <f>'Raw SSB'!A126</f>
        <v>36320</v>
      </c>
      <c r="B126" s="3" t="str">
        <f>'Raw SSB'!B126</f>
        <v>SSB</v>
      </c>
      <c r="C126" s="2">
        <f>'Raw SSB'!C126</f>
        <v>2</v>
      </c>
      <c r="D126" s="3" t="str">
        <f>'Raw SSB'!D126</f>
        <v>G. fuscum</v>
      </c>
      <c r="E126" s="1">
        <f>('Raw SSB'!H126*'Raw SSB'!K126)/20*9</f>
        <v>892.35</v>
      </c>
      <c r="H126" s="1">
        <f>'Raw SSB'!L126*E126</f>
        <v>21932178.300000001</v>
      </c>
    </row>
    <row r="127" spans="1:10">
      <c r="A127" s="3">
        <f>'Raw SSB'!A127</f>
        <v>36320</v>
      </c>
      <c r="B127" s="3" t="str">
        <f>'Raw SSB'!B127</f>
        <v>SSB</v>
      </c>
      <c r="C127" s="2">
        <f>'Raw SSB'!C127</f>
        <v>3</v>
      </c>
      <c r="D127" s="3" t="str">
        <f>'Raw SSB'!D127</f>
        <v>G. fuscum</v>
      </c>
      <c r="E127" s="1">
        <f>('Raw SSB'!H127*'Raw SSB'!K127)/20*9</f>
        <v>495.75</v>
      </c>
      <c r="H127" s="1">
        <f>'Raw SSB'!L127*E127</f>
        <v>12184543.5</v>
      </c>
    </row>
    <row r="128" spans="1:10">
      <c r="A128" s="3">
        <f>'Raw SSB'!A128</f>
        <v>36327</v>
      </c>
      <c r="B128" s="3" t="str">
        <f>'Raw SSB'!B128</f>
        <v>SSB</v>
      </c>
      <c r="C128" s="2">
        <f>'Raw SSB'!C128</f>
        <v>1</v>
      </c>
      <c r="D128" s="3" t="str">
        <f>'Raw SSB'!D128</f>
        <v>G. fuscum</v>
      </c>
      <c r="E128" s="1">
        <f>('Raw SSB'!H128*'Raw SSB'!K128)/20*9</f>
        <v>793.19999999999993</v>
      </c>
      <c r="F128" s="1">
        <f>STDEV(E128:E130)</f>
        <v>546.07561976341617</v>
      </c>
      <c r="G128" s="1">
        <f>F128/SQRT(3)</f>
        <v>315.27690606830009</v>
      </c>
      <c r="H128" s="1">
        <f>'Raw SSB'!L128*E128</f>
        <v>19495269.599999998</v>
      </c>
      <c r="I128" s="1">
        <f>STDEV(H128:H130)</f>
        <v>13421446.582545275</v>
      </c>
      <c r="J128" s="1">
        <f>I128/SQRT(3)</f>
        <v>7748875.7973466981</v>
      </c>
    </row>
    <row r="129" spans="1:10">
      <c r="A129" s="3">
        <f>'Raw SSB'!A129</f>
        <v>36327</v>
      </c>
      <c r="B129" s="3" t="str">
        <f>'Raw SSB'!B129</f>
        <v>SSB</v>
      </c>
      <c r="C129" s="2">
        <f>'Raw SSB'!C129</f>
        <v>2</v>
      </c>
      <c r="D129" s="3" t="str">
        <f>'Raw SSB'!D129</f>
        <v>G. fuscum</v>
      </c>
      <c r="E129" s="1">
        <f>('Raw SSB'!H129*'Raw SSB'!K129)/20*9</f>
        <v>1784.7</v>
      </c>
      <c r="H129" s="1">
        <f>'Raw SSB'!L129*E129</f>
        <v>43864356.600000001</v>
      </c>
    </row>
    <row r="130" spans="1:10">
      <c r="A130" s="3">
        <f>'Raw SSB'!A130</f>
        <v>36327</v>
      </c>
      <c r="B130" s="3" t="str">
        <f>'Raw SSB'!B130</f>
        <v>SSB</v>
      </c>
      <c r="C130" s="2">
        <f>'Raw SSB'!C130</f>
        <v>3</v>
      </c>
      <c r="D130" s="3" t="str">
        <f>'Raw SSB'!D130</f>
        <v>G. fuscum</v>
      </c>
      <c r="E130" s="1">
        <f>('Raw SSB'!H130*'Raw SSB'!K130)/20*9</f>
        <v>1685.5500000000002</v>
      </c>
      <c r="H130" s="1">
        <f>'Raw SSB'!L130*E130</f>
        <v>41427447.900000006</v>
      </c>
    </row>
    <row r="131" spans="1:10">
      <c r="A131" s="3">
        <f>'Raw SSB'!A131</f>
        <v>36334</v>
      </c>
      <c r="B131" s="3" t="str">
        <f>'Raw SSB'!B131</f>
        <v>SSB</v>
      </c>
      <c r="C131" s="2">
        <f>'Raw SSB'!C131</f>
        <v>1</v>
      </c>
      <c r="D131" s="3" t="str">
        <f>'Raw SSB'!D131</f>
        <v>G. fuscum</v>
      </c>
      <c r="E131" s="1">
        <f>('Raw SSB'!H131*'Raw SSB'!K131)/20*9</f>
        <v>7138.8</v>
      </c>
      <c r="F131" s="1">
        <f>STDEV(E131:E133)</f>
        <v>1689.4337609092595</v>
      </c>
      <c r="G131" s="1">
        <f>F131/SQRT(3)</f>
        <v>975.39503663900291</v>
      </c>
      <c r="H131" s="1">
        <f>'Raw SSB'!L131*E131</f>
        <v>175457426.40000001</v>
      </c>
      <c r="I131" s="1">
        <f>STDEV(H131:H133)</f>
        <v>41522902.975627802</v>
      </c>
      <c r="J131" s="1">
        <f>I131/SQRT(3)</f>
        <v>23973259.210513424</v>
      </c>
    </row>
    <row r="132" spans="1:10">
      <c r="A132" s="3">
        <f>'Raw SSB'!A132</f>
        <v>36334</v>
      </c>
      <c r="B132" s="3" t="str">
        <f>'Raw SSB'!B132</f>
        <v>SSB</v>
      </c>
      <c r="C132" s="2">
        <f>'Raw SSB'!C132</f>
        <v>2</v>
      </c>
      <c r="D132" s="3" t="str">
        <f>'Raw SSB'!D132</f>
        <v>G. fuscum</v>
      </c>
      <c r="E132" s="1">
        <f>('Raw SSB'!H132*'Raw SSB'!K132)/20*9</f>
        <v>7039.6500000000005</v>
      </c>
      <c r="H132" s="1">
        <f>'Raw SSB'!L132*E132</f>
        <v>173020517.70000002</v>
      </c>
    </row>
    <row r="133" spans="1:10">
      <c r="A133" s="3">
        <f>'Raw SSB'!A133</f>
        <v>36334</v>
      </c>
      <c r="B133" s="3" t="str">
        <f>'Raw SSB'!B133</f>
        <v>SSB</v>
      </c>
      <c r="C133" s="2">
        <f>'Raw SSB'!C133</f>
        <v>3</v>
      </c>
      <c r="D133" s="3" t="str">
        <f>'Raw SSB'!D133</f>
        <v>G. fuscum</v>
      </c>
      <c r="E133" s="1">
        <f>('Raw SSB'!H133*'Raw SSB'!K133)/20*9</f>
        <v>4164.3</v>
      </c>
      <c r="H133" s="1">
        <f>'Raw SSB'!L133*E133</f>
        <v>102350165.40000001</v>
      </c>
    </row>
    <row r="134" spans="1:10">
      <c r="A134" s="3">
        <f>'Raw SSB'!A134</f>
        <v>36341</v>
      </c>
      <c r="B134" s="3" t="str">
        <f>'Raw SSB'!B134</f>
        <v>SSB</v>
      </c>
      <c r="C134" s="2">
        <f>'Raw SSB'!C134</f>
        <v>1</v>
      </c>
      <c r="D134" s="3" t="str">
        <f>'Raw SSB'!D134</f>
        <v>G. fuscum</v>
      </c>
      <c r="E134" s="1">
        <f>('Raw SSB'!H134*'Raw SSB'!K134)/20*9</f>
        <v>3866.85</v>
      </c>
      <c r="F134" s="1">
        <f>STDEV(E134:E136)</f>
        <v>1035.1563903584808</v>
      </c>
      <c r="G134" s="1">
        <f>F134/SQRT(3)</f>
        <v>597.64782062683025</v>
      </c>
      <c r="H134" s="1">
        <f>'Raw SSB'!L134*E134</f>
        <v>95039439.299999997</v>
      </c>
      <c r="I134" s="1">
        <f>STDEV(H134:H136)</f>
        <v>25442073.762230743</v>
      </c>
      <c r="J134" s="1">
        <f>I134/SQRT(3)</f>
        <v>14688988.135366235</v>
      </c>
    </row>
    <row r="135" spans="1:10">
      <c r="A135" s="3">
        <f>'Raw SSB'!A135</f>
        <v>36341</v>
      </c>
      <c r="B135" s="3" t="str">
        <f>'Raw SSB'!B135</f>
        <v>SSB</v>
      </c>
      <c r="C135" s="2">
        <f>'Raw SSB'!C135</f>
        <v>2</v>
      </c>
      <c r="D135" s="3" t="str">
        <f>'Raw SSB'!D135</f>
        <v>G. fuscum</v>
      </c>
      <c r="E135" s="1">
        <f>('Raw SSB'!H135*'Raw SSB'!K135)/20*9</f>
        <v>1983</v>
      </c>
      <c r="H135" s="1">
        <f>'Raw SSB'!L135*E135</f>
        <v>48738174</v>
      </c>
    </row>
    <row r="136" spans="1:10">
      <c r="A136" s="3">
        <f>'Raw SSB'!A136</f>
        <v>36341</v>
      </c>
      <c r="B136" s="3" t="str">
        <f>'Raw SSB'!B136</f>
        <v>SSB</v>
      </c>
      <c r="C136" s="2">
        <f>'Raw SSB'!C136</f>
        <v>3</v>
      </c>
      <c r="D136" s="3" t="str">
        <f>'Raw SSB'!D136</f>
        <v>G. fuscum</v>
      </c>
      <c r="E136" s="1">
        <f>('Raw SSB'!H136*'Raw SSB'!K136)/20*9</f>
        <v>2181.2999999999997</v>
      </c>
      <c r="H136" s="1">
        <f>'Raw SSB'!L136*E136</f>
        <v>53611991.399999991</v>
      </c>
    </row>
    <row r="137" spans="1:10">
      <c r="A137" s="3">
        <f>'Raw SSB'!A137</f>
        <v>36348</v>
      </c>
      <c r="B137" s="3" t="str">
        <f>'Raw SSB'!B137</f>
        <v>SSB</v>
      </c>
      <c r="C137" s="2">
        <f>'Raw SSB'!C137</f>
        <v>1</v>
      </c>
      <c r="D137" s="3" t="str">
        <f>'Raw SSB'!D137</f>
        <v>G. fuscum</v>
      </c>
      <c r="E137" s="1">
        <f>('Raw SSB'!H137*'Raw SSB'!K137)/20*9</f>
        <v>8681.85</v>
      </c>
      <c r="F137" s="1">
        <f>STDEV(E137:E139)</f>
        <v>2113.8535775923565</v>
      </c>
      <c r="G137" s="1">
        <f>F137/SQRT(3)</f>
        <v>1220.4339320504005</v>
      </c>
      <c r="H137" s="1">
        <f>'Raw SSB'!L137*E137</f>
        <v>213382509.30000001</v>
      </c>
      <c r="I137" s="1">
        <f>STDEV(H137:H139)</f>
        <v>51954293.230064981</v>
      </c>
      <c r="J137" s="1">
        <f>I137/SQRT(3)</f>
        <v>29995825.18193477</v>
      </c>
    </row>
    <row r="138" spans="1:10">
      <c r="A138" s="3">
        <f>'Raw SSB'!A138</f>
        <v>36348</v>
      </c>
      <c r="B138" s="3" t="str">
        <f>'Raw SSB'!B138</f>
        <v>SSB</v>
      </c>
      <c r="C138" s="2">
        <f>'Raw SSB'!C138</f>
        <v>2</v>
      </c>
      <c r="D138" s="3" t="str">
        <f>'Raw SSB'!D138</f>
        <v>G. fuscum</v>
      </c>
      <c r="E138" s="1">
        <f>('Raw SSB'!H138*'Raw SSB'!K138)/20*9</f>
        <v>6372</v>
      </c>
      <c r="H138" s="1">
        <f>'Raw SSB'!L138*E138</f>
        <v>156611016</v>
      </c>
    </row>
    <row r="139" spans="1:10">
      <c r="A139" s="3">
        <f>'Raw SSB'!A139</f>
        <v>36348</v>
      </c>
      <c r="B139" s="3" t="str">
        <f>'Raw SSB'!B139</f>
        <v>SSB</v>
      </c>
      <c r="C139" s="2">
        <f>'Raw SSB'!C139</f>
        <v>3</v>
      </c>
      <c r="D139" s="3" t="str">
        <f>'Raw SSB'!D139</f>
        <v>G. fuscum</v>
      </c>
      <c r="E139" s="1">
        <f>('Raw SSB'!H139*'Raw SSB'!K139)/20*9</f>
        <v>4460.4000000000005</v>
      </c>
      <c r="H139" s="1">
        <f>'Raw SSB'!L139*E139</f>
        <v>109627711.20000002</v>
      </c>
    </row>
    <row r="140" spans="1:10">
      <c r="A140" s="3">
        <f>'Raw SSB'!A140</f>
        <v>36355</v>
      </c>
      <c r="B140" s="3" t="str">
        <f>'Raw SSB'!B140</f>
        <v>SSB</v>
      </c>
      <c r="C140" s="2">
        <f>'Raw SSB'!C140</f>
        <v>1</v>
      </c>
      <c r="D140" s="3" t="str">
        <f>'Raw SSB'!D140</f>
        <v>G. fuscum</v>
      </c>
      <c r="E140" s="1">
        <f>('Raw SSB'!H140*'Raw SSB'!K140)/20*9</f>
        <v>4540.05</v>
      </c>
      <c r="F140" s="1">
        <f>STDEV(E140:E142)</f>
        <v>1198.2847710373412</v>
      </c>
      <c r="G140" s="1">
        <f>F140/SQRT(3)</f>
        <v>691.83003512423807</v>
      </c>
      <c r="H140" s="1">
        <f>'Raw SSB'!L140*E140</f>
        <v>111585348.90000001</v>
      </c>
      <c r="I140" s="1">
        <f>STDEV(H140:H142)</f>
        <v>29451443.102555636</v>
      </c>
      <c r="J140" s="1">
        <f>I140/SQRT(3)</f>
        <v>17003798.603283446</v>
      </c>
    </row>
    <row r="141" spans="1:10">
      <c r="A141" s="3">
        <f>'Raw SSB'!A141</f>
        <v>36355</v>
      </c>
      <c r="B141" s="3" t="str">
        <f>'Raw SSB'!B141</f>
        <v>SSB</v>
      </c>
      <c r="C141" s="2">
        <f>'Raw SSB'!C141</f>
        <v>2</v>
      </c>
      <c r="D141" s="3" t="str">
        <f>'Raw SSB'!D141</f>
        <v>G. fuscum</v>
      </c>
      <c r="E141" s="1">
        <f>('Raw SSB'!H141*'Raw SSB'!K141)/20*9</f>
        <v>6929.55</v>
      </c>
      <c r="H141" s="1">
        <f>'Raw SSB'!L141*E141</f>
        <v>170314479.90000001</v>
      </c>
    </row>
    <row r="142" spans="1:10">
      <c r="A142" s="3">
        <f>'Raw SSB'!A142</f>
        <v>36355</v>
      </c>
      <c r="B142" s="3" t="str">
        <f>'Raw SSB'!B142</f>
        <v>SSB</v>
      </c>
      <c r="C142" s="2">
        <f>'Raw SSB'!C142</f>
        <v>3</v>
      </c>
      <c r="D142" s="3" t="str">
        <f>'Raw SSB'!D142</f>
        <v>G. fuscum</v>
      </c>
      <c r="E142" s="1">
        <f>('Raw SSB'!H142*'Raw SSB'!K142)/20*9</f>
        <v>5575.5</v>
      </c>
      <c r="H142" s="1">
        <f>'Raw SSB'!L142*E142</f>
        <v>137034639</v>
      </c>
    </row>
    <row r="143" spans="1:10">
      <c r="A143" s="3">
        <f>'Raw SSB'!A143</f>
        <v>36362</v>
      </c>
      <c r="B143" s="3" t="str">
        <f>'Raw SSB'!B143</f>
        <v>SSB</v>
      </c>
      <c r="C143" s="2">
        <f>'Raw SSB'!C143</f>
        <v>1</v>
      </c>
      <c r="D143" s="3" t="str">
        <f>'Raw SSB'!D143</f>
        <v>G. fuscum</v>
      </c>
      <c r="E143" s="1">
        <f>('Raw SSB'!H143*'Raw SSB'!K143)/20*9</f>
        <v>5495.8499999999995</v>
      </c>
      <c r="F143" s="1">
        <f>STDEV(E143:E145)</f>
        <v>210.73409192631655</v>
      </c>
      <c r="G143" s="1">
        <f>F143/SQRT(3)</f>
        <v>121.66738470109021</v>
      </c>
      <c r="H143" s="1">
        <f>'Raw SSB'!L143*E143</f>
        <v>181472966.99999997</v>
      </c>
      <c r="I143" s="1">
        <f>STDEV(H143:H145)</f>
        <v>6958439.7154051708</v>
      </c>
      <c r="J143" s="1">
        <f>I143/SQRT(3)</f>
        <v>4017457.0428289585</v>
      </c>
    </row>
    <row r="144" spans="1:10">
      <c r="A144" s="3">
        <f>'Raw SSB'!A144</f>
        <v>36362</v>
      </c>
      <c r="B144" s="3" t="str">
        <f>'Raw SSB'!B144</f>
        <v>SSB</v>
      </c>
      <c r="C144" s="2">
        <f>'Raw SSB'!C144</f>
        <v>2</v>
      </c>
      <c r="D144" s="3" t="str">
        <f>'Raw SSB'!D144</f>
        <v>G. fuscum</v>
      </c>
      <c r="E144" s="1">
        <f>('Raw SSB'!H144*'Raw SSB'!K144)/20*9</f>
        <v>5814.45</v>
      </c>
      <c r="H144" s="1">
        <f>'Raw SSB'!L144*E144</f>
        <v>191993139</v>
      </c>
    </row>
    <row r="145" spans="1:10">
      <c r="A145" s="3">
        <f>'Raw SSB'!A145</f>
        <v>36362</v>
      </c>
      <c r="B145" s="3" t="str">
        <f>'Raw SSB'!B145</f>
        <v>SSB</v>
      </c>
      <c r="C145" s="2">
        <f>'Raw SSB'!C145</f>
        <v>3</v>
      </c>
      <c r="D145" s="3" t="str">
        <f>'Raw SSB'!D145</f>
        <v>G. fuscum</v>
      </c>
      <c r="E145" s="1">
        <f>('Raw SSB'!H145*'Raw SSB'!K145)/20*9</f>
        <v>5894.0999999999995</v>
      </c>
      <c r="H145" s="1">
        <f>'Raw SSB'!L145*E145</f>
        <v>194623181.99999997</v>
      </c>
    </row>
    <row r="146" spans="1:10">
      <c r="A146" s="3">
        <f>'Raw SSB'!A146</f>
        <v>36365</v>
      </c>
      <c r="B146" s="3" t="str">
        <f>'Raw SSB'!B146</f>
        <v>SSB</v>
      </c>
      <c r="C146" s="2">
        <f>'Raw SSB'!C146</f>
        <v>1</v>
      </c>
      <c r="D146" s="3" t="str">
        <f>'Raw SSB'!D146</f>
        <v>G. fuscum</v>
      </c>
      <c r="E146" s="1">
        <f>('Raw SSB'!H146*'Raw SSB'!K146)/20*9</f>
        <v>3271.9500000000003</v>
      </c>
      <c r="F146" s="1">
        <f>STDEV(E146:E148)</f>
        <v>686.93135028181655</v>
      </c>
      <c r="G146" s="1">
        <f>F146/SQRT(3)</f>
        <v>396.59999999999991</v>
      </c>
      <c r="H146" s="1">
        <f>'Raw SSB'!L146*E146</f>
        <v>108039789.00000001</v>
      </c>
      <c r="I146" s="1">
        <f>STDEV(H146:H148)</f>
        <v>22682473.186305631</v>
      </c>
      <c r="J146" s="1">
        <f>I146/SQRT(3)</f>
        <v>13095732.000000026</v>
      </c>
    </row>
    <row r="147" spans="1:10">
      <c r="A147" s="3">
        <f>'Raw SSB'!A147</f>
        <v>36365</v>
      </c>
      <c r="B147" s="3" t="str">
        <f>'Raw SSB'!B147</f>
        <v>SSB</v>
      </c>
      <c r="C147" s="2">
        <f>'Raw SSB'!C147</f>
        <v>2</v>
      </c>
      <c r="D147" s="3" t="str">
        <f>'Raw SSB'!D147</f>
        <v>G. fuscum</v>
      </c>
      <c r="E147" s="1">
        <f>('Raw SSB'!H147*'Raw SSB'!K147)/20*9</f>
        <v>3271.9500000000003</v>
      </c>
      <c r="H147" s="1">
        <f>'Raw SSB'!L147*E147</f>
        <v>108039789.00000001</v>
      </c>
    </row>
    <row r="148" spans="1:10">
      <c r="A148" s="3">
        <f>'Raw SSB'!A148</f>
        <v>36365</v>
      </c>
      <c r="B148" s="3" t="str">
        <f>'Raw SSB'!B148</f>
        <v>SSB</v>
      </c>
      <c r="C148" s="2">
        <f>'Raw SSB'!C148</f>
        <v>3</v>
      </c>
      <c r="D148" s="3" t="str">
        <f>'Raw SSB'!D148</f>
        <v>G. fuscum</v>
      </c>
      <c r="E148" s="1">
        <f>('Raw SSB'!H148*'Raw SSB'!K148)/20*9</f>
        <v>2082.15</v>
      </c>
      <c r="H148" s="1">
        <f>'Raw SSB'!L148*E148</f>
        <v>68752593</v>
      </c>
    </row>
    <row r="149" spans="1:10">
      <c r="A149" s="3">
        <f>'Raw SSB'!A149</f>
        <v>36376</v>
      </c>
      <c r="B149" s="3" t="str">
        <f>'Raw SSB'!B149</f>
        <v>SSB</v>
      </c>
      <c r="C149" s="2">
        <f>'Raw SSB'!C149</f>
        <v>1</v>
      </c>
      <c r="D149" s="3" t="str">
        <f>'Raw SSB'!D149</f>
        <v>G. fuscum</v>
      </c>
      <c r="E149" s="1">
        <f>('Raw SSB'!H149*'Raw SSB'!K149)/20*9</f>
        <v>297.45</v>
      </c>
      <c r="F149" s="1">
        <f>STDEV(E149:E151)</f>
        <v>998.08811234279324</v>
      </c>
      <c r="G149" s="1">
        <f>F149/SQRT(3)</f>
        <v>576.24644033607717</v>
      </c>
      <c r="H149" s="1">
        <f>'Raw SSB'!L149*E149</f>
        <v>10944375.299999999</v>
      </c>
      <c r="I149" s="1">
        <f>STDEV(H149:H151)</f>
        <v>36723654.005540736</v>
      </c>
      <c r="J149" s="1">
        <f>I149/SQRT(3)</f>
        <v>21202411.525725625</v>
      </c>
    </row>
    <row r="150" spans="1:10">
      <c r="A150" s="3">
        <f>'Raw SSB'!A150</f>
        <v>36376</v>
      </c>
      <c r="B150" s="3" t="str">
        <f>'Raw SSB'!B150</f>
        <v>SSB</v>
      </c>
      <c r="C150" s="2">
        <f>'Raw SSB'!C150</f>
        <v>2</v>
      </c>
      <c r="D150" s="3" t="str">
        <f>'Raw SSB'!D150</f>
        <v>G. fuscum</v>
      </c>
      <c r="E150" s="1">
        <f>('Raw SSB'!H150*'Raw SSB'!K150)/20*9</f>
        <v>1487.25</v>
      </c>
      <c r="H150" s="1">
        <f>'Raw SSB'!L150*E150</f>
        <v>54721876.5</v>
      </c>
    </row>
    <row r="151" spans="1:10">
      <c r="A151" s="3">
        <f>'Raw SSB'!A151</f>
        <v>36376</v>
      </c>
      <c r="B151" s="3" t="str">
        <f>'Raw SSB'!B151</f>
        <v>SSB</v>
      </c>
      <c r="C151" s="2">
        <f>'Raw SSB'!C151</f>
        <v>3</v>
      </c>
      <c r="D151" s="3" t="str">
        <f>'Raw SSB'!D151</f>
        <v>G. fuscum</v>
      </c>
      <c r="E151" s="1">
        <f>('Raw SSB'!H151*'Raw SSB'!K151)/20*9</f>
        <v>2280.4500000000003</v>
      </c>
      <c r="H151" s="1">
        <f>'Raw SSB'!L151*E151</f>
        <v>83906877.300000012</v>
      </c>
    </row>
    <row r="152" spans="1:10">
      <c r="A152" s="3">
        <f>'Raw SSB'!A152</f>
        <v>36383</v>
      </c>
      <c r="B152" s="3" t="str">
        <f>'Raw SSB'!B152</f>
        <v>SSB</v>
      </c>
      <c r="C152" s="2">
        <f>'Raw SSB'!C152</f>
        <v>1</v>
      </c>
      <c r="D152" s="3" t="str">
        <f>'Raw SSB'!D152</f>
        <v>G. fuscum</v>
      </c>
      <c r="E152" s="1">
        <f>('Raw SSB'!H152*'Raw SSB'!K152)/20*9</f>
        <v>79.649999999999991</v>
      </c>
      <c r="F152" s="1">
        <f>STDEV(E152:E154)</f>
        <v>0</v>
      </c>
      <c r="G152" s="1">
        <f>F152/SQRT(3)</f>
        <v>0</v>
      </c>
      <c r="H152" s="1">
        <f>'Raw SSB'!L152*E152</f>
        <v>2930642.0999999996</v>
      </c>
      <c r="I152" s="1">
        <f>STDEV(H152:H154)</f>
        <v>0</v>
      </c>
      <c r="J152" s="1">
        <f>I152/SQRT(3)</f>
        <v>0</v>
      </c>
    </row>
    <row r="153" spans="1:10">
      <c r="A153" s="3">
        <f>'Raw SSB'!A153</f>
        <v>36383</v>
      </c>
      <c r="B153" s="3" t="str">
        <f>'Raw SSB'!B153</f>
        <v>SSB</v>
      </c>
      <c r="C153" s="2">
        <f>'Raw SSB'!C153</f>
        <v>2</v>
      </c>
      <c r="D153" s="3" t="str">
        <f>'Raw SSB'!D153</f>
        <v>G. fuscum</v>
      </c>
      <c r="E153" s="1">
        <f>('Raw SSB'!H153*'Raw SSB'!K153)/20*9</f>
        <v>79.649999999999991</v>
      </c>
      <c r="H153" s="1">
        <f>'Raw SSB'!L153*E153</f>
        <v>2930642.0999999996</v>
      </c>
    </row>
    <row r="154" spans="1:10">
      <c r="A154" s="3">
        <f>'Raw SSB'!A154</f>
        <v>36383</v>
      </c>
      <c r="B154" s="3" t="str">
        <f>'Raw SSB'!B154</f>
        <v>SSB</v>
      </c>
      <c r="C154" s="2">
        <f>'Raw SSB'!C154</f>
        <v>3</v>
      </c>
      <c r="D154" s="3" t="str">
        <f>'Raw SSB'!D154</f>
        <v>G. fuscum</v>
      </c>
      <c r="E154" s="1">
        <f>('Raw SSB'!H154*'Raw SSB'!K154)/20*9</f>
        <v>79.649999999999991</v>
      </c>
      <c r="H154" s="1">
        <f>'Raw SSB'!L154*E154</f>
        <v>2930642.0999999996</v>
      </c>
    </row>
    <row r="155" spans="1:10">
      <c r="A155" s="3">
        <f>'Raw SSB'!A155</f>
        <v>36390</v>
      </c>
      <c r="B155" s="3" t="str">
        <f>'Raw SSB'!B155</f>
        <v>SSB</v>
      </c>
      <c r="C155" s="2">
        <f>'Raw SSB'!C155</f>
        <v>1</v>
      </c>
      <c r="D155" s="3" t="str">
        <f>'Raw SSB'!D155</f>
        <v>G. fuscum</v>
      </c>
      <c r="E155" s="1">
        <f>('Raw SSB'!H155*'Raw SSB'!K155)/20*9</f>
        <v>297.45</v>
      </c>
      <c r="F155" s="1">
        <f>STDEV(E155:E157)</f>
        <v>447.09211299239001</v>
      </c>
      <c r="G155" s="1">
        <f>F155/SQRT(3)</f>
        <v>258.12875178871496</v>
      </c>
      <c r="H155" s="1">
        <f>'Raw SSB'!L155*E155</f>
        <v>10944375.299999999</v>
      </c>
      <c r="I155" s="1">
        <f>STDEV(H155:H157)</f>
        <v>16450307.205442</v>
      </c>
      <c r="J155" s="1">
        <f>I155/SQRT(3)</f>
        <v>9497589.2933139801</v>
      </c>
    </row>
    <row r="156" spans="1:10">
      <c r="A156" s="3">
        <f>'Raw SSB'!A156</f>
        <v>36390</v>
      </c>
      <c r="B156" s="3" t="str">
        <f>'Raw SSB'!B156</f>
        <v>SSB</v>
      </c>
      <c r="C156" s="2">
        <f>'Raw SSB'!C156</f>
        <v>2</v>
      </c>
      <c r="D156" s="3" t="str">
        <f>'Raw SSB'!D156</f>
        <v>G. fuscum</v>
      </c>
      <c r="E156" s="1">
        <f>('Raw SSB'!H156*'Raw SSB'!K156)/20*9</f>
        <v>793.19999999999993</v>
      </c>
      <c r="H156" s="1">
        <f>'Raw SSB'!L156*E156</f>
        <v>29185000.799999997</v>
      </c>
    </row>
    <row r="157" spans="1:10">
      <c r="A157" s="3">
        <f>'Raw SSB'!A157</f>
        <v>36390</v>
      </c>
      <c r="B157" s="3" t="str">
        <f>'Raw SSB'!B157</f>
        <v>SSB</v>
      </c>
      <c r="C157" s="2">
        <f>'Raw SSB'!C157</f>
        <v>3</v>
      </c>
      <c r="D157" s="3" t="str">
        <f>'Raw SSB'!D157</f>
        <v>G. fuscum</v>
      </c>
      <c r="E157" s="1">
        <f>('Raw SSB'!H157*'Raw SSB'!K157)/20*9</f>
        <v>1189.8</v>
      </c>
      <c r="H157" s="1">
        <f>'Raw SSB'!L157*E157</f>
        <v>43777501.199999996</v>
      </c>
    </row>
    <row r="158" spans="1:10">
      <c r="A158" s="3">
        <f>'Raw SSB'!A158</f>
        <v>36308</v>
      </c>
      <c r="B158" s="3" t="str">
        <f>'Raw SSB'!B158</f>
        <v>SSB</v>
      </c>
      <c r="C158" s="2">
        <f>'Raw SSB'!C158</f>
        <v>1</v>
      </c>
      <c r="D158" s="3" t="str">
        <f>'Raw SSB'!D158</f>
        <v>Mallomonas sp.</v>
      </c>
      <c r="E158" s="1">
        <f>('Raw SSB'!H158*'Raw SSB'!K158)/20*9</f>
        <v>10708.199999999999</v>
      </c>
      <c r="F158" s="1">
        <f>STDEV(E158:E160)</f>
        <v>10418.301546917328</v>
      </c>
      <c r="G158" s="1">
        <f>F158/SQRT(3)</f>
        <v>6015.0092026114144</v>
      </c>
      <c r="H158" s="1">
        <f>'Raw SSB'!L158*E158</f>
        <v>51399359.999999993</v>
      </c>
      <c r="I158" s="1">
        <f>STDEV(H158:H160)</f>
        <v>50007847.425203159</v>
      </c>
      <c r="J158" s="1">
        <f>I158/SQRT(3)</f>
        <v>28872044.172534779</v>
      </c>
    </row>
    <row r="159" spans="1:10">
      <c r="A159" s="3">
        <f>'Raw SSB'!A159</f>
        <v>36308</v>
      </c>
      <c r="B159" s="3" t="str">
        <f>'Raw SSB'!B159</f>
        <v>SSB</v>
      </c>
      <c r="C159" s="2">
        <f>'Raw SSB'!C159</f>
        <v>2</v>
      </c>
      <c r="D159" s="3" t="str">
        <f>'Raw SSB'!D159</f>
        <v>Mallomonas sp.</v>
      </c>
      <c r="E159" s="1">
        <f>('Raw SSB'!H159*'Raw SSB'!K159)/20*9</f>
        <v>14773.349999999999</v>
      </c>
      <c r="H159" s="1">
        <f>'Raw SSB'!L159*E159</f>
        <v>70912080</v>
      </c>
    </row>
    <row r="160" spans="1:10">
      <c r="A160" s="3">
        <f>'Raw SSB'!A160</f>
        <v>36308</v>
      </c>
      <c r="B160" s="3" t="str">
        <f>'Raw SSB'!B160</f>
        <v>SSB</v>
      </c>
      <c r="C160" s="2">
        <f>'Raw SSB'!C160</f>
        <v>3</v>
      </c>
      <c r="D160" s="3" t="str">
        <f>'Raw SSB'!D160</f>
        <v>Mallomonas sp.</v>
      </c>
      <c r="E160" s="1">
        <f>('Raw SSB'!H160*'Raw SSB'!K160)/20*9</f>
        <v>30439.049999999996</v>
      </c>
      <c r="H160" s="1">
        <f>'Raw SSB'!L160*E160</f>
        <v>146107439.99999997</v>
      </c>
    </row>
    <row r="161" spans="1:10">
      <c r="A161" s="3">
        <f>'Raw SSB'!A161</f>
        <v>36313</v>
      </c>
      <c r="B161" s="3" t="str">
        <f>'Raw SSB'!B161</f>
        <v>SSB</v>
      </c>
      <c r="C161" s="2">
        <f>'Raw SSB'!C161</f>
        <v>1</v>
      </c>
      <c r="D161" s="3" t="str">
        <f>'Raw SSB'!D161</f>
        <v>Mallomonas sp.</v>
      </c>
      <c r="E161" s="1">
        <f>('Raw SSB'!H161*'Raw SSB'!K161)/20*9</f>
        <v>41345.549999999996</v>
      </c>
      <c r="F161" s="1">
        <f>STDEV(E161:E163)</f>
        <v>4762.2974295500917</v>
      </c>
      <c r="G161" s="1">
        <f>F161/SQRT(3)</f>
        <v>2749.5137029118087</v>
      </c>
      <c r="H161" s="1">
        <f>'Raw SSB'!L161*E161</f>
        <v>198458639.99999997</v>
      </c>
      <c r="I161" s="1">
        <f>STDEV(H161:H163)</f>
        <v>22859027.661840562</v>
      </c>
      <c r="J161" s="1">
        <f>I161/SQRT(3)</f>
        <v>13197665.773976751</v>
      </c>
    </row>
    <row r="162" spans="1:10">
      <c r="A162" s="3">
        <f>'Raw SSB'!A162</f>
        <v>36313</v>
      </c>
      <c r="B162" s="3" t="str">
        <f>'Raw SSB'!B162</f>
        <v>SSB</v>
      </c>
      <c r="C162" s="2">
        <f>'Raw SSB'!C162</f>
        <v>2</v>
      </c>
      <c r="D162" s="3" t="str">
        <f>'Raw SSB'!D162</f>
        <v>Mallomonas sp.</v>
      </c>
      <c r="E162" s="1">
        <f>('Raw SSB'!H162*'Raw SSB'!K162)/20*9</f>
        <v>31827.149999999998</v>
      </c>
      <c r="H162" s="1">
        <f>'Raw SSB'!L162*E162</f>
        <v>152770320</v>
      </c>
    </row>
    <row r="163" spans="1:10">
      <c r="A163" s="3">
        <f>'Raw SSB'!A163</f>
        <v>36313</v>
      </c>
      <c r="B163" s="3" t="str">
        <f>'Raw SSB'!B163</f>
        <v>SSB</v>
      </c>
      <c r="C163" s="2">
        <f>'Raw SSB'!C163</f>
        <v>3</v>
      </c>
      <c r="D163" s="3" t="str">
        <f>'Raw SSB'!D163</f>
        <v>Mallomonas sp.</v>
      </c>
      <c r="E163" s="1">
        <f>('Raw SSB'!H163*'Raw SSB'!K163)/20*9</f>
        <v>36883.799999999996</v>
      </c>
      <c r="H163" s="1">
        <f>'Raw SSB'!L163*E163</f>
        <v>177042239.99999997</v>
      </c>
    </row>
    <row r="164" spans="1:10">
      <c r="A164" s="3">
        <f>'Raw SSB'!A164</f>
        <v>36320</v>
      </c>
      <c r="B164" s="3" t="str">
        <f>'Raw SSB'!B164</f>
        <v>SSB</v>
      </c>
      <c r="C164" s="2">
        <f>'Raw SSB'!C164</f>
        <v>1</v>
      </c>
      <c r="D164" s="3" t="str">
        <f>'Raw SSB'!D164</f>
        <v>Mallomonas sp.</v>
      </c>
      <c r="E164" s="1">
        <f>('Raw SSB'!H164*'Raw SSB'!K164)/20*9</f>
        <v>58795.95</v>
      </c>
      <c r="F164" s="1">
        <f>STDEV(E164:E166)</f>
        <v>17913.25244400082</v>
      </c>
      <c r="G164" s="1">
        <f>F164/SQRT(3)</f>
        <v>10342.221120605596</v>
      </c>
      <c r="H164" s="1">
        <f>'Raw SSB'!L164*E164</f>
        <v>282220560</v>
      </c>
      <c r="I164" s="1">
        <f>STDEV(H164:H166)</f>
        <v>85983611.731203571</v>
      </c>
      <c r="J164" s="1">
        <f>I164/SQRT(3)</f>
        <v>49642661.378906645</v>
      </c>
    </row>
    <row r="165" spans="1:10">
      <c r="A165" s="3">
        <f>'Raw SSB'!A165</f>
        <v>36320</v>
      </c>
      <c r="B165" s="3" t="str">
        <f>'Raw SSB'!B165</f>
        <v>SSB</v>
      </c>
      <c r="C165" s="2">
        <f>'Raw SSB'!C165</f>
        <v>2</v>
      </c>
      <c r="D165" s="3" t="str">
        <f>'Raw SSB'!D165</f>
        <v>Mallomonas sp.</v>
      </c>
      <c r="E165" s="1">
        <f>('Raw SSB'!H165*'Raw SSB'!K165)/20*9</f>
        <v>92606.099999999991</v>
      </c>
      <c r="H165" s="1">
        <f>'Raw SSB'!L165*E165</f>
        <v>444509279.99999994</v>
      </c>
    </row>
    <row r="166" spans="1:10">
      <c r="A166" s="3">
        <f>'Raw SSB'!A166</f>
        <v>36320</v>
      </c>
      <c r="B166" s="3" t="str">
        <f>'Raw SSB'!B166</f>
        <v>SSB</v>
      </c>
      <c r="C166" s="2">
        <f>'Raw SSB'!C166</f>
        <v>3</v>
      </c>
      <c r="D166" s="3" t="str">
        <f>'Raw SSB'!D166</f>
        <v>Mallomonas sp.</v>
      </c>
      <c r="E166" s="1">
        <f>('Raw SSB'!H166*'Raw SSB'!K166)/20*9</f>
        <v>85963.05</v>
      </c>
      <c r="H166" s="1">
        <f>'Raw SSB'!L166*E166</f>
        <v>412622640</v>
      </c>
    </row>
    <row r="167" spans="1:10">
      <c r="A167" s="3">
        <f>'Raw SSB'!A167</f>
        <v>36327</v>
      </c>
      <c r="B167" s="3" t="str">
        <f>'Raw SSB'!B167</f>
        <v>SSB</v>
      </c>
      <c r="C167" s="2">
        <f>'Raw SSB'!C167</f>
        <v>1</v>
      </c>
      <c r="D167" s="3" t="str">
        <f>'Raw SSB'!D167</f>
        <v>Mallomonas sp.</v>
      </c>
      <c r="E167" s="1">
        <f>('Raw SSB'!H167*'Raw SSB'!K167)/20*9</f>
        <v>43725.15</v>
      </c>
      <c r="F167" s="1">
        <f>STDEV(E167:E169)</f>
        <v>8698.1170583063358</v>
      </c>
      <c r="G167" s="1">
        <f>F167/SQRT(3)</f>
        <v>5021.8602250560389</v>
      </c>
      <c r="H167" s="1">
        <f>'Raw SSB'!L167*E167</f>
        <v>209880720</v>
      </c>
      <c r="I167" s="1">
        <f>STDEV(H167:H169)</f>
        <v>41750961.879870504</v>
      </c>
      <c r="J167" s="1">
        <f>I167/SQRT(3)</f>
        <v>24104929.080269042</v>
      </c>
    </row>
    <row r="168" spans="1:10">
      <c r="A168" s="3">
        <f>'Raw SSB'!A168</f>
        <v>36327</v>
      </c>
      <c r="B168" s="3" t="str">
        <f>'Raw SSB'!B168</f>
        <v>SSB</v>
      </c>
      <c r="C168" s="2">
        <f>'Raw SSB'!C168</f>
        <v>2</v>
      </c>
      <c r="D168" s="3" t="str">
        <f>'Raw SSB'!D168</f>
        <v>Mallomonas sp.</v>
      </c>
      <c r="E168" s="1">
        <f>('Raw SSB'!H168*'Raw SSB'!K168)/20*9</f>
        <v>57209.55</v>
      </c>
      <c r="H168" s="1">
        <f>'Raw SSB'!L168*E168</f>
        <v>274605840</v>
      </c>
    </row>
    <row r="169" spans="1:10">
      <c r="A169" s="3">
        <f>'Raw SSB'!A169</f>
        <v>36327</v>
      </c>
      <c r="B169" s="3" t="str">
        <f>'Raw SSB'!B169</f>
        <v>SSB</v>
      </c>
      <c r="C169" s="2">
        <f>'Raw SSB'!C169</f>
        <v>3</v>
      </c>
      <c r="D169" s="3" t="str">
        <f>'Raw SSB'!D169</f>
        <v>Mallomonas sp.</v>
      </c>
      <c r="E169" s="1">
        <f>('Raw SSB'!H169*'Raw SSB'!K169)/20*9</f>
        <v>59985.75</v>
      </c>
      <c r="H169" s="1">
        <f>'Raw SSB'!L169*E169</f>
        <v>287931600</v>
      </c>
    </row>
    <row r="170" spans="1:10">
      <c r="A170" s="3">
        <f>'Raw SSB'!A170</f>
        <v>36334</v>
      </c>
      <c r="B170" s="3" t="str">
        <f>'Raw SSB'!B170</f>
        <v>SSB</v>
      </c>
      <c r="C170" s="2">
        <f>'Raw SSB'!C170</f>
        <v>1</v>
      </c>
      <c r="D170" s="3" t="str">
        <f>'Raw SSB'!D170</f>
        <v>Mallomonas sp.</v>
      </c>
      <c r="E170" s="1">
        <f>('Raw SSB'!H170*'Raw SSB'!K170)/20*9</f>
        <v>12492.9</v>
      </c>
      <c r="F170" s="1">
        <f>STDEV(E170:E172)</f>
        <v>3231.6411005091586</v>
      </c>
      <c r="G170" s="1">
        <f>F170/SQRT(3)</f>
        <v>1865.7888593032212</v>
      </c>
      <c r="H170" s="1">
        <f>'Raw SSB'!L170*E170</f>
        <v>59965920</v>
      </c>
      <c r="I170" s="1">
        <f>STDEV(H170:H172)</f>
        <v>15511877.282443991</v>
      </c>
      <c r="J170" s="1">
        <f>I170/SQRT(3)</f>
        <v>8955786.5246554799</v>
      </c>
    </row>
    <row r="171" spans="1:10">
      <c r="A171" s="3">
        <f>'Raw SSB'!A171</f>
        <v>36334</v>
      </c>
      <c r="B171" s="3" t="str">
        <f>'Raw SSB'!B171</f>
        <v>SSB</v>
      </c>
      <c r="C171" s="2">
        <f>'Raw SSB'!C171</f>
        <v>2</v>
      </c>
      <c r="D171" s="3" t="str">
        <f>'Raw SSB'!D171</f>
        <v>Mallomonas sp.</v>
      </c>
      <c r="E171" s="1">
        <f>('Raw SSB'!H171*'Raw SSB'!K171)/20*9</f>
        <v>10807.350000000002</v>
      </c>
      <c r="H171" s="1">
        <f>'Raw SSB'!L171*E171</f>
        <v>51875280.000000007</v>
      </c>
    </row>
    <row r="172" spans="1:10">
      <c r="A172" s="3">
        <f>'Raw SSB'!A172</f>
        <v>36334</v>
      </c>
      <c r="B172" s="3" t="str">
        <f>'Raw SSB'!B172</f>
        <v>SSB</v>
      </c>
      <c r="C172" s="2">
        <f>'Raw SSB'!C172</f>
        <v>3</v>
      </c>
      <c r="D172" s="3" t="str">
        <f>'Raw SSB'!D172</f>
        <v>Mallomonas sp.</v>
      </c>
      <c r="E172" s="1">
        <f>('Raw SSB'!H172*'Raw SSB'!K172)/20*9</f>
        <v>17053.800000000003</v>
      </c>
      <c r="H172" s="1">
        <f>'Raw SSB'!L172*E172</f>
        <v>81858240.000000015</v>
      </c>
    </row>
    <row r="173" spans="1:10">
      <c r="A173" s="3">
        <f>'Raw SSB'!A173</f>
        <v>36341</v>
      </c>
      <c r="B173" s="3" t="str">
        <f>'Raw SSB'!B173</f>
        <v>SSB</v>
      </c>
      <c r="C173" s="2">
        <f>'Raw SSB'!C173</f>
        <v>1</v>
      </c>
      <c r="D173" s="3" t="str">
        <f>'Raw SSB'!D173</f>
        <v>Mallomonas sp.</v>
      </c>
      <c r="E173" s="1">
        <f>('Raw SSB'!H173*'Raw SSB'!K173)/20*9</f>
        <v>396.59999999999997</v>
      </c>
      <c r="F173" s="1">
        <f>STDEV(E173:E175)</f>
        <v>508.7982827211589</v>
      </c>
      <c r="G173" s="1">
        <f>F173/SQRT(3)</f>
        <v>293.75482549228042</v>
      </c>
      <c r="H173" s="1">
        <f>'Raw SSB'!L173*E173</f>
        <v>1903679.9999999998</v>
      </c>
      <c r="I173" s="1">
        <f>STDEV(H173:H175)</f>
        <v>2442231.7570615625</v>
      </c>
      <c r="J173" s="1">
        <f>I173/SQRT(3)</f>
        <v>1410023.162362946</v>
      </c>
    </row>
    <row r="174" spans="1:10">
      <c r="A174" s="3">
        <f>'Raw SSB'!A174</f>
        <v>36341</v>
      </c>
      <c r="B174" s="3" t="str">
        <f>'Raw SSB'!B174</f>
        <v>SSB</v>
      </c>
      <c r="C174" s="2">
        <f>'Raw SSB'!C174</f>
        <v>2</v>
      </c>
      <c r="D174" s="3" t="str">
        <f>'Raw SSB'!D174</f>
        <v>Mallomonas sp.</v>
      </c>
      <c r="E174" s="1">
        <f>('Raw SSB'!H174*'Raw SSB'!K174)/20*9</f>
        <v>1388.1000000000001</v>
      </c>
      <c r="H174" s="1">
        <f>'Raw SSB'!L174*E174</f>
        <v>6662880.0000000009</v>
      </c>
    </row>
    <row r="175" spans="1:10">
      <c r="A175" s="3">
        <f>'Raw SSB'!A175</f>
        <v>36341</v>
      </c>
      <c r="B175" s="3" t="str">
        <f>'Raw SSB'!B175</f>
        <v>SSB</v>
      </c>
      <c r="C175" s="2">
        <f>'Raw SSB'!C175</f>
        <v>3</v>
      </c>
      <c r="D175" s="3" t="str">
        <f>'Raw SSB'!D175</f>
        <v>Mallomonas sp.</v>
      </c>
      <c r="E175" s="1">
        <f>('Raw SSB'!H175*'Raw SSB'!K175)/20*9</f>
        <v>694.05000000000007</v>
      </c>
      <c r="H175" s="1">
        <f>'Raw SSB'!L175*E175</f>
        <v>3331440.0000000005</v>
      </c>
    </row>
    <row r="176" spans="1:10">
      <c r="A176" s="3">
        <f>'Raw SSB'!A176</f>
        <v>36348</v>
      </c>
      <c r="B176" s="3" t="str">
        <f>'Raw SSB'!B176</f>
        <v>SSB</v>
      </c>
      <c r="C176" s="2">
        <f>'Raw SSB'!C176</f>
        <v>1</v>
      </c>
      <c r="D176" s="3" t="str">
        <f>'Raw SSB'!D176</f>
        <v>Mallomonas sp.</v>
      </c>
      <c r="E176" s="1">
        <f>('Raw SSB'!H176*'Raw SSB'!K176)/20*9</f>
        <v>238.95000000000002</v>
      </c>
      <c r="F176" s="1">
        <f>STDEV(E176:E178)</f>
        <v>165.8046968574775</v>
      </c>
      <c r="G176" s="1">
        <f>F176/SQRT(3)</f>
        <v>95.727386363568939</v>
      </c>
      <c r="H176" s="1">
        <f>'Raw SSB'!L176*E176</f>
        <v>829156.50000000012</v>
      </c>
      <c r="I176" s="1">
        <f>STDEV(H176:H178)</f>
        <v>575342.29809544678</v>
      </c>
      <c r="J176" s="1">
        <f>I176/SQRT(3)</f>
        <v>332174.03068158415</v>
      </c>
    </row>
    <row r="177" spans="1:10">
      <c r="A177" s="3">
        <f>'Raw SSB'!A177</f>
        <v>36348</v>
      </c>
      <c r="B177" s="3" t="str">
        <f>'Raw SSB'!B177</f>
        <v>SSB</v>
      </c>
      <c r="C177" s="2">
        <f>'Raw SSB'!C177</f>
        <v>2</v>
      </c>
      <c r="D177" s="3" t="str">
        <f>'Raw SSB'!D177</f>
        <v>Mallomonas sp.</v>
      </c>
      <c r="E177" s="1">
        <f>('Raw SSB'!H177*'Raw SSB'!K177)/20*9</f>
        <v>0</v>
      </c>
      <c r="H177" s="1">
        <f>'Raw SSB'!L177*E177</f>
        <v>0</v>
      </c>
    </row>
    <row r="178" spans="1:10">
      <c r="A178" s="3">
        <f>'Raw SSB'!A178</f>
        <v>36348</v>
      </c>
      <c r="B178" s="3" t="str">
        <f>'Raw SSB'!B178</f>
        <v>SSB</v>
      </c>
      <c r="C178" s="2">
        <f>'Raw SSB'!C178</f>
        <v>3</v>
      </c>
      <c r="D178" s="3" t="str">
        <f>'Raw SSB'!D178</f>
        <v>Mallomonas sp.</v>
      </c>
      <c r="E178" s="1">
        <f>('Raw SSB'!H178*'Raw SSB'!K178)/20*9</f>
        <v>318.59999999999997</v>
      </c>
      <c r="H178" s="1">
        <f>'Raw SSB'!L178*E178</f>
        <v>1105541.9999999998</v>
      </c>
    </row>
    <row r="179" spans="1:10">
      <c r="A179" s="3">
        <f>'Raw SSB'!A179</f>
        <v>36355</v>
      </c>
      <c r="B179" s="3" t="str">
        <f>'Raw SSB'!B179</f>
        <v>SSB</v>
      </c>
      <c r="C179" s="2">
        <f>'Raw SSB'!C179</f>
        <v>1</v>
      </c>
      <c r="D179" s="3" t="str">
        <f>'Raw SSB'!D179</f>
        <v>Mallomonas sp.</v>
      </c>
      <c r="E179" s="1">
        <f>('Raw SSB'!H179*'Raw SSB'!K179)/20*9</f>
        <v>1672.6499999999999</v>
      </c>
      <c r="F179" s="1">
        <f>STDEV(E179:E181)</f>
        <v>694.37260170602895</v>
      </c>
      <c r="G179" s="1">
        <f>F179/SQRT(3)</f>
        <v>400.89620851287663</v>
      </c>
      <c r="H179" s="1">
        <f>'Raw SSB'!L179*E179</f>
        <v>5804095.4999999991</v>
      </c>
      <c r="I179" s="1">
        <f>STDEV(H179:H181)</f>
        <v>2409472.9279199215</v>
      </c>
      <c r="J179" s="1">
        <f>I179/SQRT(3)</f>
        <v>1391109.8435396824</v>
      </c>
    </row>
    <row r="180" spans="1:10">
      <c r="A180" s="3">
        <f>'Raw SSB'!A180</f>
        <v>36355</v>
      </c>
      <c r="B180" s="3" t="str">
        <f>'Raw SSB'!B180</f>
        <v>SSB</v>
      </c>
      <c r="C180" s="2">
        <f>'Raw SSB'!C180</f>
        <v>2</v>
      </c>
      <c r="D180" s="3" t="str">
        <f>'Raw SSB'!D180</f>
        <v>Mallomonas sp.</v>
      </c>
      <c r="E180" s="1">
        <f>('Raw SSB'!H180*'Raw SSB'!K180)/20*9</f>
        <v>2787.75</v>
      </c>
      <c r="H180" s="1">
        <f>'Raw SSB'!L180*E180</f>
        <v>9673492.5</v>
      </c>
    </row>
    <row r="181" spans="1:10">
      <c r="A181" s="3">
        <f>'Raw SSB'!A181</f>
        <v>36355</v>
      </c>
      <c r="B181" s="3" t="str">
        <f>'Raw SSB'!B181</f>
        <v>SSB</v>
      </c>
      <c r="C181" s="2">
        <f>'Raw SSB'!C181</f>
        <v>3</v>
      </c>
      <c r="D181" s="3" t="str">
        <f>'Raw SSB'!D181</f>
        <v>Mallomonas sp.</v>
      </c>
      <c r="E181" s="1">
        <f>('Raw SSB'!H181*'Raw SSB'!K181)/20*9</f>
        <v>1513.3500000000001</v>
      </c>
      <c r="H181" s="1">
        <f>'Raw SSB'!L181*E181</f>
        <v>5251324.5000000009</v>
      </c>
    </row>
    <row r="182" spans="1:10">
      <c r="A182" s="3">
        <f>'Raw SSB'!A182</f>
        <v>36362</v>
      </c>
      <c r="B182" s="3" t="str">
        <f>'Raw SSB'!B182</f>
        <v>SSB</v>
      </c>
      <c r="C182" s="2">
        <f>'Raw SSB'!C182</f>
        <v>1</v>
      </c>
      <c r="D182" s="3" t="str">
        <f>'Raw SSB'!D182</f>
        <v>Mallomonas sp.</v>
      </c>
      <c r="E182" s="1">
        <f>('Raw SSB'!H182*'Raw SSB'!K182)/20*9</f>
        <v>1354.05</v>
      </c>
      <c r="F182" s="1">
        <f>STDEV(E182:E184)</f>
        <v>376.41121463102007</v>
      </c>
      <c r="G182" s="1">
        <f>F182/SQRT(3)</f>
        <v>217.32111609321345</v>
      </c>
      <c r="H182" s="1">
        <f>'Raw SSB'!L182*E182</f>
        <v>1883483.55</v>
      </c>
      <c r="I182" s="1">
        <f>STDEV(H182:H184)</f>
        <v>523587.99955174921</v>
      </c>
      <c r="J182" s="1">
        <f>I182/SQRT(3)</f>
        <v>302293.67248566006</v>
      </c>
    </row>
    <row r="183" spans="1:10">
      <c r="A183" s="3">
        <f>'Raw SSB'!A183</f>
        <v>36362</v>
      </c>
      <c r="B183" s="3" t="str">
        <f>'Raw SSB'!B183</f>
        <v>SSB</v>
      </c>
      <c r="C183" s="2">
        <f>'Raw SSB'!C183</f>
        <v>2</v>
      </c>
      <c r="D183" s="3" t="str">
        <f>'Raw SSB'!D183</f>
        <v>Mallomonas sp.</v>
      </c>
      <c r="E183" s="1">
        <f>('Raw SSB'!H183*'Raw SSB'!K183)/20*9</f>
        <v>1194.75</v>
      </c>
      <c r="H183" s="1">
        <f>'Raw SSB'!L183*E183</f>
        <v>1661897.25</v>
      </c>
    </row>
    <row r="184" spans="1:10">
      <c r="A184" s="3">
        <f>'Raw SSB'!A184</f>
        <v>36362</v>
      </c>
      <c r="B184" s="3" t="str">
        <f>'Raw SSB'!B184</f>
        <v>SSB</v>
      </c>
      <c r="C184" s="2">
        <f>'Raw SSB'!C184</f>
        <v>3</v>
      </c>
      <c r="D184" s="3" t="str">
        <f>'Raw SSB'!D184</f>
        <v>Mallomonas sp.</v>
      </c>
      <c r="E184" s="1">
        <f>('Raw SSB'!H184*'Raw SSB'!K184)/20*9</f>
        <v>637.19999999999993</v>
      </c>
      <c r="H184" s="1">
        <f>'Raw SSB'!L184*E184</f>
        <v>886345.2</v>
      </c>
    </row>
    <row r="185" spans="1:10">
      <c r="A185" s="3">
        <f>'Raw SSB'!A185</f>
        <v>36365</v>
      </c>
      <c r="B185" s="3" t="str">
        <f>'Raw SSB'!B185</f>
        <v>SSB</v>
      </c>
      <c r="C185" s="2">
        <f>'Raw SSB'!C185</f>
        <v>1</v>
      </c>
      <c r="D185" s="3" t="str">
        <f>'Raw SSB'!D185</f>
        <v>Mallomonas sp.</v>
      </c>
      <c r="E185" s="1">
        <f>('Raw SSB'!H185*'Raw SSB'!K185)/20*9</f>
        <v>2379.6</v>
      </c>
      <c r="F185" s="1">
        <f>STDEV(E185:E187)</f>
        <v>499.04405617139724</v>
      </c>
      <c r="G185" s="1">
        <f>F185/SQRT(3)</f>
        <v>288.12322016803893</v>
      </c>
      <c r="H185" s="1">
        <f>'Raw SSB'!L185*E185</f>
        <v>3310023.6</v>
      </c>
      <c r="I185" s="1">
        <f>STDEV(H185:H187)</f>
        <v>694170.28213441279</v>
      </c>
      <c r="J185" s="1">
        <f>I185/SQRT(3)</f>
        <v>400779.39925374172</v>
      </c>
    </row>
    <row r="186" spans="1:10">
      <c r="A186" s="3">
        <f>'Raw SSB'!A186</f>
        <v>36365</v>
      </c>
      <c r="B186" s="3" t="str">
        <f>'Raw SSB'!B186</f>
        <v>SSB</v>
      </c>
      <c r="C186" s="2">
        <f>'Raw SSB'!C186</f>
        <v>2</v>
      </c>
      <c r="D186" s="3" t="str">
        <f>'Raw SSB'!D186</f>
        <v>Mallomonas sp.</v>
      </c>
      <c r="E186" s="1">
        <f>('Raw SSB'!H186*'Raw SSB'!K186)/20*9</f>
        <v>1784.7</v>
      </c>
      <c r="H186" s="1">
        <f>'Raw SSB'!L186*E186</f>
        <v>2482517.7000000002</v>
      </c>
    </row>
    <row r="187" spans="1:10">
      <c r="A187" s="3">
        <f>'Raw SSB'!A187</f>
        <v>36365</v>
      </c>
      <c r="B187" s="3" t="str">
        <f>'Raw SSB'!B187</f>
        <v>SSB</v>
      </c>
      <c r="C187" s="2">
        <f>'Raw SSB'!C187</f>
        <v>3</v>
      </c>
      <c r="D187" s="3" t="str">
        <f>'Raw SSB'!D187</f>
        <v>Mallomonas sp.</v>
      </c>
      <c r="E187" s="1">
        <f>('Raw SSB'!H187*'Raw SSB'!K187)/20*9</f>
        <v>2776.2000000000003</v>
      </c>
      <c r="H187" s="1">
        <f>'Raw SSB'!L187*E187</f>
        <v>3861694.2</v>
      </c>
    </row>
    <row r="188" spans="1:10">
      <c r="A188" s="3">
        <f>'Raw SSB'!A188</f>
        <v>36376</v>
      </c>
      <c r="B188" s="3" t="str">
        <f>'Raw SSB'!B188</f>
        <v>SSB</v>
      </c>
      <c r="C188" s="2">
        <f>'Raw SSB'!C188</f>
        <v>1</v>
      </c>
      <c r="D188" s="3" t="str">
        <f>'Raw SSB'!D188</f>
        <v>Mallomonas sp.</v>
      </c>
      <c r="E188" s="1">
        <f>('Raw SSB'!H188*'Raw SSB'!K188)/20*9</f>
        <v>495.75</v>
      </c>
      <c r="F188" s="1">
        <f>STDEV(E188:E190)</f>
        <v>114.48855838030229</v>
      </c>
      <c r="G188" s="1">
        <f>F188/SQRT(3)</f>
        <v>66.099999999999724</v>
      </c>
      <c r="H188" s="1">
        <f>'Raw SSB'!L188*E188</f>
        <v>2005308.75</v>
      </c>
      <c r="I188" s="1">
        <f>STDEV(H188:H190)</f>
        <v>463106.21864832903</v>
      </c>
      <c r="J188" s="1">
        <f>I188/SQRT(3)</f>
        <v>267374.50000000244</v>
      </c>
    </row>
    <row r="189" spans="1:10">
      <c r="A189" s="3">
        <f>'Raw SSB'!A189</f>
        <v>36376</v>
      </c>
      <c r="B189" s="3" t="str">
        <f>'Raw SSB'!B189</f>
        <v>SSB</v>
      </c>
      <c r="C189" s="2">
        <f>'Raw SSB'!C189</f>
        <v>2</v>
      </c>
      <c r="D189" s="3" t="str">
        <f>'Raw SSB'!D189</f>
        <v>Mallomonas sp.</v>
      </c>
      <c r="E189" s="1">
        <f>('Raw SSB'!H189*'Raw SSB'!K189)/20*9</f>
        <v>694.05000000000007</v>
      </c>
      <c r="H189" s="1">
        <f>'Raw SSB'!L189*E189</f>
        <v>2807432.2500000005</v>
      </c>
    </row>
    <row r="190" spans="1:10">
      <c r="A190" s="3">
        <f>'Raw SSB'!A190</f>
        <v>36376</v>
      </c>
      <c r="B190" s="3" t="str">
        <f>'Raw SSB'!B190</f>
        <v>SSB</v>
      </c>
      <c r="C190" s="2">
        <f>'Raw SSB'!C190</f>
        <v>3</v>
      </c>
      <c r="D190" s="3" t="str">
        <f>'Raw SSB'!D190</f>
        <v>Mallomonas sp.</v>
      </c>
      <c r="E190" s="1">
        <f>('Raw SSB'!H190*'Raw SSB'!K190)/20*9</f>
        <v>694.05000000000007</v>
      </c>
      <c r="H190" s="1">
        <f>'Raw SSB'!L190*E190</f>
        <v>2807432.2500000005</v>
      </c>
    </row>
    <row r="191" spans="1:10">
      <c r="A191" s="3">
        <f>'Raw SSB'!A191</f>
        <v>36383</v>
      </c>
      <c r="B191" s="3" t="str">
        <f>'Raw SSB'!B191</f>
        <v>SSB</v>
      </c>
      <c r="C191" s="2">
        <f>'Raw SSB'!C191</f>
        <v>1</v>
      </c>
      <c r="D191" s="3" t="str">
        <f>'Raw SSB'!D191</f>
        <v>Mallomonas sp.</v>
      </c>
      <c r="E191" s="1">
        <f>('Raw SSB'!H191*'Raw SSB'!K191)/20*9</f>
        <v>716.85</v>
      </c>
      <c r="F191" s="1">
        <f>STDEV(E191:E193)</f>
        <v>365.00215410323267</v>
      </c>
      <c r="G191" s="1">
        <f>F191/SQRT(3)</f>
        <v>210.73409192629467</v>
      </c>
      <c r="H191" s="1">
        <f>'Raw SSB'!L191*E191</f>
        <v>2899658.25</v>
      </c>
      <c r="I191" s="1">
        <f>STDEV(H191:H193)</f>
        <v>1476433.7133475761</v>
      </c>
      <c r="J191" s="1">
        <f>I191/SQRT(3)</f>
        <v>852419.40184186189</v>
      </c>
    </row>
    <row r="192" spans="1:10">
      <c r="A192" s="3">
        <f>'Raw SSB'!A192</f>
        <v>36383</v>
      </c>
      <c r="B192" s="3" t="str">
        <f>'Raw SSB'!B192</f>
        <v>SSB</v>
      </c>
      <c r="C192" s="2">
        <f>'Raw SSB'!C192</f>
        <v>2</v>
      </c>
      <c r="D192" s="3" t="str">
        <f>'Raw SSB'!D192</f>
        <v>Mallomonas sp.</v>
      </c>
      <c r="E192" s="1">
        <f>('Raw SSB'!H192*'Raw SSB'!K192)/20*9</f>
        <v>1194.75</v>
      </c>
      <c r="H192" s="1">
        <f>'Raw SSB'!L192*E192</f>
        <v>4832763.75</v>
      </c>
    </row>
    <row r="193" spans="1:10">
      <c r="A193" s="3">
        <f>'Raw SSB'!A193</f>
        <v>36383</v>
      </c>
      <c r="B193" s="3" t="str">
        <f>'Raw SSB'!B193</f>
        <v>SSB</v>
      </c>
      <c r="C193" s="2">
        <f>'Raw SSB'!C193</f>
        <v>3</v>
      </c>
      <c r="D193" s="3" t="str">
        <f>'Raw SSB'!D193</f>
        <v>Mallomonas sp.</v>
      </c>
      <c r="E193" s="1">
        <f>('Raw SSB'!H193*'Raw SSB'!K193)/20*9</f>
        <v>477.90000000000003</v>
      </c>
      <c r="H193" s="1">
        <f>'Raw SSB'!L193*E193</f>
        <v>1933105.5000000002</v>
      </c>
    </row>
    <row r="194" spans="1:10">
      <c r="A194" s="3">
        <f>'Raw SSB'!A194</f>
        <v>36390</v>
      </c>
      <c r="B194" s="3" t="str">
        <f>'Raw SSB'!B194</f>
        <v>SSB</v>
      </c>
      <c r="C194" s="2">
        <f>'Raw SSB'!C194</f>
        <v>1</v>
      </c>
      <c r="D194" s="3" t="str">
        <f>'Raw SSB'!D194</f>
        <v>Mallomonas sp.</v>
      </c>
      <c r="E194" s="1">
        <f>('Raw SSB'!H194*'Raw SSB'!K194)/20*9</f>
        <v>0</v>
      </c>
      <c r="F194" s="1">
        <f>STDEV(E194:E196)</f>
        <v>297.45</v>
      </c>
      <c r="G194" s="1">
        <f>F194/SQRT(3)</f>
        <v>171.73283757045419</v>
      </c>
      <c r="H194" s="1">
        <f>'Raw SSB'!L194*E194</f>
        <v>0</v>
      </c>
      <c r="I194" s="1">
        <f>STDEV(H194:H196)</f>
        <v>1203185.25</v>
      </c>
      <c r="J194" s="1">
        <f>I194/SQRT(3)</f>
        <v>694659.3279724872</v>
      </c>
    </row>
    <row r="195" spans="1:10">
      <c r="A195" s="3">
        <f>'Raw SSB'!A195</f>
        <v>36390</v>
      </c>
      <c r="B195" s="3" t="str">
        <f>'Raw SSB'!B195</f>
        <v>SSB</v>
      </c>
      <c r="C195" s="2">
        <f>'Raw SSB'!C195</f>
        <v>2</v>
      </c>
      <c r="D195" s="3" t="str">
        <f>'Raw SSB'!D195</f>
        <v>Mallomonas sp.</v>
      </c>
      <c r="E195" s="1">
        <f>('Raw SSB'!H195*'Raw SSB'!K195)/20*9</f>
        <v>594.9</v>
      </c>
      <c r="H195" s="1">
        <f>'Raw SSB'!L195*E195</f>
        <v>2406370.5</v>
      </c>
    </row>
    <row r="196" spans="1:10">
      <c r="A196" s="3">
        <f>'Raw SSB'!A196</f>
        <v>36390</v>
      </c>
      <c r="B196" s="3" t="str">
        <f>'Raw SSB'!B196</f>
        <v>SSB</v>
      </c>
      <c r="C196" s="2">
        <f>'Raw SSB'!C196</f>
        <v>3</v>
      </c>
      <c r="D196" s="3" t="str">
        <f>'Raw SSB'!D196</f>
        <v>Mallomonas sp.</v>
      </c>
      <c r="E196" s="1">
        <f>('Raw SSB'!H196*'Raw SSB'!K196)/20*9</f>
        <v>297.45</v>
      </c>
      <c r="H196" s="1">
        <f>'Raw SSB'!L196*E196</f>
        <v>1203185.25</v>
      </c>
    </row>
    <row r="197" spans="1:10">
      <c r="A197" s="3">
        <f>'Raw SSB'!A197</f>
        <v>36308</v>
      </c>
      <c r="B197" s="3" t="str">
        <f>'Raw SSB'!B197</f>
        <v>SSB</v>
      </c>
      <c r="C197" s="2">
        <f>'Raw SSB'!C197</f>
        <v>1</v>
      </c>
      <c r="D197" s="3" t="str">
        <f>'Raw SSB'!D197</f>
        <v>Oocystis sp.</v>
      </c>
      <c r="E197" s="1">
        <f>('Raw SSB'!H197*'Raw SSB'!K197)/20*9</f>
        <v>99.149999999999991</v>
      </c>
      <c r="F197" s="1">
        <f>STDEV(E197:E199)</f>
        <v>348.20335653178302</v>
      </c>
      <c r="G197" s="1">
        <f>F197/SQRT(3)</f>
        <v>201.03530162635616</v>
      </c>
      <c r="H197" s="1">
        <f>'Raw SSB'!L197*E197</f>
        <v>132960.15</v>
      </c>
      <c r="I197" s="1">
        <f>STDEV(H197:H199)</f>
        <v>466940.70110912097</v>
      </c>
      <c r="J197" s="1">
        <f>I197/SQRT(3)</f>
        <v>269588.33948094357</v>
      </c>
    </row>
    <row r="198" spans="1:10">
      <c r="A198" s="3">
        <f>'Raw SSB'!A198</f>
        <v>36308</v>
      </c>
      <c r="B198" s="3" t="str">
        <f>'Raw SSB'!B198</f>
        <v>SSB</v>
      </c>
      <c r="C198" s="2">
        <f>'Raw SSB'!C198</f>
        <v>2</v>
      </c>
      <c r="D198" s="3" t="str">
        <f>'Raw SSB'!D198</f>
        <v>Oocystis sp.</v>
      </c>
      <c r="E198" s="1">
        <f>('Raw SSB'!H198*'Raw SSB'!K198)/20*9</f>
        <v>495.75</v>
      </c>
      <c r="H198" s="1">
        <f>'Raw SSB'!L198*E198</f>
        <v>664800.75</v>
      </c>
    </row>
    <row r="199" spans="1:10">
      <c r="A199" s="3">
        <f>'Raw SSB'!A199</f>
        <v>36308</v>
      </c>
      <c r="B199" s="3" t="str">
        <f>'Raw SSB'!B199</f>
        <v>SSB</v>
      </c>
      <c r="C199" s="2">
        <f>'Raw SSB'!C199</f>
        <v>3</v>
      </c>
      <c r="D199" s="3" t="str">
        <f>'Raw SSB'!D199</f>
        <v>Oocystis sp.</v>
      </c>
      <c r="E199" s="1">
        <f>('Raw SSB'!H199*'Raw SSB'!K199)/20*9</f>
        <v>793.19999999999993</v>
      </c>
      <c r="H199" s="1">
        <f>'Raw SSB'!L199*E199</f>
        <v>1063681.2</v>
      </c>
    </row>
    <row r="200" spans="1:10">
      <c r="A200" s="3">
        <f>'Raw SSB'!A200</f>
        <v>36313</v>
      </c>
      <c r="B200" s="3" t="str">
        <f>'Raw SSB'!B200</f>
        <v>SSB</v>
      </c>
      <c r="C200" s="2">
        <f>'Raw SSB'!C200</f>
        <v>1</v>
      </c>
      <c r="D200" s="3" t="str">
        <f>'Raw SSB'!D200</f>
        <v>Oocystis sp.</v>
      </c>
      <c r="E200" s="1">
        <f>('Raw SSB'!H200*'Raw SSB'!K200)/20*9</f>
        <v>2677.0499999999997</v>
      </c>
      <c r="F200" s="1">
        <f>STDEV(E200:E202)</f>
        <v>703.42947940785064</v>
      </c>
      <c r="G200" s="1">
        <f>F200/SQRT(3)</f>
        <v>406.12519929204092</v>
      </c>
      <c r="H200" s="1">
        <f>'Raw SSB'!L200*E200</f>
        <v>3589924.05</v>
      </c>
      <c r="I200" s="1">
        <f>STDEV(H200:H202)</f>
        <v>943298.93188592815</v>
      </c>
      <c r="J200" s="1">
        <f>I200/SQRT(3)</f>
        <v>544613.89225062716</v>
      </c>
    </row>
    <row r="201" spans="1:10">
      <c r="A201" s="3">
        <f>'Raw SSB'!A201</f>
        <v>36313</v>
      </c>
      <c r="B201" s="3" t="str">
        <f>'Raw SSB'!B201</f>
        <v>SSB</v>
      </c>
      <c r="C201" s="2">
        <f>'Raw SSB'!C201</f>
        <v>2</v>
      </c>
      <c r="D201" s="3" t="str">
        <f>'Raw SSB'!D201</f>
        <v>Oocystis sp.</v>
      </c>
      <c r="E201" s="1">
        <f>('Raw SSB'!H201*'Raw SSB'!K201)/20*9</f>
        <v>1288.9499999999998</v>
      </c>
      <c r="H201" s="1">
        <f>'Raw SSB'!L201*E201</f>
        <v>1728481.9499999997</v>
      </c>
    </row>
    <row r="202" spans="1:10">
      <c r="A202" s="3">
        <f>'Raw SSB'!A202</f>
        <v>36313</v>
      </c>
      <c r="B202" s="3" t="str">
        <f>'Raw SSB'!B202</f>
        <v>SSB</v>
      </c>
      <c r="C202" s="2">
        <f>'Raw SSB'!C202</f>
        <v>3</v>
      </c>
      <c r="D202" s="3" t="str">
        <f>'Raw SSB'!D202</f>
        <v>Oocystis sp.</v>
      </c>
      <c r="E202" s="1">
        <f>('Raw SSB'!H202*'Raw SSB'!K202)/20*9</f>
        <v>2181.2999999999997</v>
      </c>
      <c r="H202" s="1">
        <f>'Raw SSB'!L202*E202</f>
        <v>2925123.3</v>
      </c>
    </row>
    <row r="203" spans="1:10">
      <c r="A203" s="3">
        <f>'Raw SSB'!A203</f>
        <v>36320</v>
      </c>
      <c r="B203" s="3" t="str">
        <f>'Raw SSB'!B203</f>
        <v>SSB</v>
      </c>
      <c r="C203" s="2">
        <f>'Raw SSB'!C203</f>
        <v>1</v>
      </c>
      <c r="D203" s="3" t="str">
        <f>'Raw SSB'!D203</f>
        <v>Oocystis sp.</v>
      </c>
      <c r="E203" s="1">
        <f>('Raw SSB'!H203*'Raw SSB'!K203)/20*9</f>
        <v>3966</v>
      </c>
      <c r="F203" s="1">
        <f>STDEV(E203:E205)</f>
        <v>99.149999999981972</v>
      </c>
      <c r="G203" s="1">
        <f>F203/SQRT(3)</f>
        <v>57.244279190140986</v>
      </c>
      <c r="H203" s="1">
        <f>'Raw SSB'!L203*E203</f>
        <v>5318406</v>
      </c>
      <c r="I203" s="1">
        <f>STDEV(H203:H205)</f>
        <v>132960.15000000352</v>
      </c>
      <c r="J203" s="1">
        <f>I203/SQRT(3)</f>
        <v>76764.578393995049</v>
      </c>
    </row>
    <row r="204" spans="1:10">
      <c r="A204" s="3">
        <f>'Raw SSB'!A204</f>
        <v>36320</v>
      </c>
      <c r="B204" s="3" t="str">
        <f>'Raw SSB'!B204</f>
        <v>SSB</v>
      </c>
      <c r="C204" s="2">
        <f>'Raw SSB'!C204</f>
        <v>2</v>
      </c>
      <c r="D204" s="3" t="str">
        <f>'Raw SSB'!D204</f>
        <v>Oocystis sp.</v>
      </c>
      <c r="E204" s="1">
        <f>('Raw SSB'!H204*'Raw SSB'!K204)/20*9</f>
        <v>4065.1499999999996</v>
      </c>
      <c r="H204" s="1">
        <f>'Raw SSB'!L204*E204</f>
        <v>5451366.1499999994</v>
      </c>
    </row>
    <row r="205" spans="1:10">
      <c r="A205" s="3">
        <f>'Raw SSB'!A205</f>
        <v>36320</v>
      </c>
      <c r="B205" s="3" t="str">
        <f>'Raw SSB'!B205</f>
        <v>SSB</v>
      </c>
      <c r="C205" s="2">
        <f>'Raw SSB'!C205</f>
        <v>3</v>
      </c>
      <c r="D205" s="3" t="str">
        <f>'Raw SSB'!D205</f>
        <v>Oocystis sp.</v>
      </c>
      <c r="E205" s="1">
        <f>('Raw SSB'!H205*'Raw SSB'!K205)/20*9</f>
        <v>3866.85</v>
      </c>
      <c r="H205" s="1">
        <f>'Raw SSB'!L205*E205</f>
        <v>5185445.8499999996</v>
      </c>
    </row>
    <row r="206" spans="1:10">
      <c r="A206" s="3">
        <f>'Raw SSB'!A206</f>
        <v>36327</v>
      </c>
      <c r="B206" s="3" t="str">
        <f>'Raw SSB'!B206</f>
        <v>SSB</v>
      </c>
      <c r="C206" s="2">
        <f>'Raw SSB'!C206</f>
        <v>1</v>
      </c>
      <c r="D206" s="3" t="str">
        <f>'Raw SSB'!D206</f>
        <v>Oocystis sp.</v>
      </c>
      <c r="E206" s="1">
        <f>('Raw SSB'!H206*'Raw SSB'!K206)/20*9</f>
        <v>2379.6</v>
      </c>
      <c r="F206" s="1">
        <f>STDEV(E206:E208)</f>
        <v>302.90825343657821</v>
      </c>
      <c r="G206" s="1">
        <f>F206/SQRT(3)</f>
        <v>174.88416166136781</v>
      </c>
      <c r="H206" s="1">
        <f>'Raw SSB'!L206*E206</f>
        <v>3191043.6</v>
      </c>
      <c r="I206" s="1">
        <f>STDEV(H206:H208)</f>
        <v>406199.96785845392</v>
      </c>
      <c r="J206" s="1">
        <f>I206/SQRT(3)</f>
        <v>234519.66078789573</v>
      </c>
    </row>
    <row r="207" spans="1:10">
      <c r="A207" s="3">
        <f>'Raw SSB'!A207</f>
        <v>36327</v>
      </c>
      <c r="B207" s="3" t="str">
        <f>'Raw SSB'!B207</f>
        <v>SSB</v>
      </c>
      <c r="C207" s="2">
        <f>'Raw SSB'!C207</f>
        <v>2</v>
      </c>
      <c r="D207" s="3" t="str">
        <f>'Raw SSB'!D207</f>
        <v>Oocystis sp.</v>
      </c>
      <c r="E207" s="1">
        <f>('Raw SSB'!H207*'Raw SSB'!K207)/20*9</f>
        <v>2577.8999999999996</v>
      </c>
      <c r="H207" s="1">
        <f>'Raw SSB'!L207*E207</f>
        <v>3456963.8999999994</v>
      </c>
    </row>
    <row r="208" spans="1:10">
      <c r="A208" s="3">
        <f>'Raw SSB'!A208</f>
        <v>36327</v>
      </c>
      <c r="B208" s="3" t="str">
        <f>'Raw SSB'!B208</f>
        <v>SSB</v>
      </c>
      <c r="C208" s="2">
        <f>'Raw SSB'!C208</f>
        <v>3</v>
      </c>
      <c r="D208" s="3" t="str">
        <f>'Raw SSB'!D208</f>
        <v>Oocystis sp.</v>
      </c>
      <c r="E208" s="1">
        <f>('Raw SSB'!H208*'Raw SSB'!K208)/20*9</f>
        <v>1983</v>
      </c>
      <c r="H208" s="1">
        <f>'Raw SSB'!L208*E208</f>
        <v>2659203</v>
      </c>
    </row>
    <row r="209" spans="1:10">
      <c r="A209" s="3">
        <f>'Raw SSB'!A209</f>
        <v>36334</v>
      </c>
      <c r="B209" s="3" t="str">
        <f>'Raw SSB'!B209</f>
        <v>SSB</v>
      </c>
      <c r="C209" s="2">
        <f>'Raw SSB'!C209</f>
        <v>1</v>
      </c>
      <c r="D209" s="3" t="str">
        <f>'Raw SSB'!D209</f>
        <v>Oocystis sp.</v>
      </c>
      <c r="E209" s="1">
        <f>('Raw SSB'!H209*'Raw SSB'!K209)/20*9</f>
        <v>1388.1000000000001</v>
      </c>
      <c r="F209" s="1">
        <f>STDEV(E209:E211)</f>
        <v>552.04383657459664</v>
      </c>
      <c r="G209" s="1">
        <f>F209/SQRT(3)</f>
        <v>318.72265765081715</v>
      </c>
      <c r="H209" s="1">
        <f>'Raw SSB'!L209*E209</f>
        <v>1861442.1</v>
      </c>
      <c r="I209" s="1">
        <f>STDEV(H209:H211)</f>
        <v>740290.7848465346</v>
      </c>
      <c r="J209" s="1">
        <f>I209/SQRT(3)</f>
        <v>427407.08390974608</v>
      </c>
    </row>
    <row r="210" spans="1:10">
      <c r="A210" s="3">
        <f>'Raw SSB'!A210</f>
        <v>36334</v>
      </c>
      <c r="B210" s="3" t="str">
        <f>'Raw SSB'!B210</f>
        <v>SSB</v>
      </c>
      <c r="C210" s="2">
        <f>'Raw SSB'!C210</f>
        <v>2</v>
      </c>
      <c r="D210" s="3" t="str">
        <f>'Raw SSB'!D210</f>
        <v>Oocystis sp.</v>
      </c>
      <c r="E210" s="1">
        <f>('Raw SSB'!H210*'Raw SSB'!K210)/20*9</f>
        <v>694.05000000000007</v>
      </c>
      <c r="H210" s="1">
        <f>'Raw SSB'!L210*E210</f>
        <v>930721.05</v>
      </c>
    </row>
    <row r="211" spans="1:10">
      <c r="A211" s="3">
        <f>'Raw SSB'!A211</f>
        <v>36334</v>
      </c>
      <c r="B211" s="3" t="str">
        <f>'Raw SSB'!B211</f>
        <v>SSB</v>
      </c>
      <c r="C211" s="2">
        <f>'Raw SSB'!C211</f>
        <v>3</v>
      </c>
      <c r="D211" s="3" t="str">
        <f>'Raw SSB'!D211</f>
        <v>Oocystis sp.</v>
      </c>
      <c r="E211" s="1">
        <f>('Raw SSB'!H211*'Raw SSB'!K211)/20*9</f>
        <v>1784.7</v>
      </c>
      <c r="H211" s="1">
        <f>'Raw SSB'!L211*E211</f>
        <v>2393282.7000000002</v>
      </c>
    </row>
    <row r="212" spans="1:10">
      <c r="A212" s="3">
        <f>'Raw SSB'!A212</f>
        <v>36341</v>
      </c>
      <c r="B212" s="3" t="str">
        <f>'Raw SSB'!B212</f>
        <v>SSB</v>
      </c>
      <c r="C212" s="2">
        <f>'Raw SSB'!C212</f>
        <v>1</v>
      </c>
      <c r="D212" s="3" t="str">
        <f>'Raw SSB'!D212</f>
        <v>Oocystis sp.</v>
      </c>
      <c r="E212" s="1">
        <f>('Raw SSB'!H212*'Raw SSB'!K212)/20*9</f>
        <v>1090.6499999999999</v>
      </c>
      <c r="F212" s="1">
        <f>STDEV(E212:E214)</f>
        <v>489.09533579865553</v>
      </c>
      <c r="G212" s="1">
        <f>F212/SQRT(3)</f>
        <v>282.37932378274417</v>
      </c>
      <c r="H212" s="1">
        <f>'Raw SSB'!L212*E212</f>
        <v>1462561.65</v>
      </c>
      <c r="I212" s="1">
        <f>STDEV(H212:H214)</f>
        <v>655876.84530599788</v>
      </c>
      <c r="J212" s="1">
        <f>I212/SQRT(3)</f>
        <v>378670.67319266044</v>
      </c>
    </row>
    <row r="213" spans="1:10">
      <c r="A213" s="3">
        <f>'Raw SSB'!A213</f>
        <v>36341</v>
      </c>
      <c r="B213" s="3" t="str">
        <f>'Raw SSB'!B213</f>
        <v>SSB</v>
      </c>
      <c r="C213" s="2">
        <f>'Raw SSB'!C213</f>
        <v>2</v>
      </c>
      <c r="D213" s="3" t="str">
        <f>'Raw SSB'!D213</f>
        <v>Oocystis sp.</v>
      </c>
      <c r="E213" s="1">
        <f>('Raw SSB'!H213*'Raw SSB'!K213)/20*9</f>
        <v>1883.85</v>
      </c>
      <c r="H213" s="1">
        <f>'Raw SSB'!L213*E213</f>
        <v>2526242.85</v>
      </c>
    </row>
    <row r="214" spans="1:10">
      <c r="A214" s="3">
        <f>'Raw SSB'!A214</f>
        <v>36341</v>
      </c>
      <c r="B214" s="3" t="str">
        <f>'Raw SSB'!B214</f>
        <v>SSB</v>
      </c>
      <c r="C214" s="2">
        <f>'Raw SSB'!C214</f>
        <v>3</v>
      </c>
      <c r="D214" s="3" t="str">
        <f>'Raw SSB'!D214</f>
        <v>Oocystis sp.</v>
      </c>
      <c r="E214" s="1">
        <f>('Raw SSB'!H214*'Raw SSB'!K214)/20*9</f>
        <v>991.5</v>
      </c>
      <c r="H214" s="1">
        <f>'Raw SSB'!L214*E214</f>
        <v>1329601.5</v>
      </c>
    </row>
    <row r="215" spans="1:10">
      <c r="A215" s="3">
        <f>'Raw SSB'!A215</f>
        <v>36348</v>
      </c>
      <c r="B215" s="3" t="str">
        <f>'Raw SSB'!B215</f>
        <v>SSB</v>
      </c>
      <c r="C215" s="2">
        <f>'Raw SSB'!C215</f>
        <v>1</v>
      </c>
      <c r="D215" s="3" t="str">
        <f>'Raw SSB'!D215</f>
        <v>Oocystis sp.</v>
      </c>
      <c r="E215" s="1">
        <f>('Raw SSB'!H215*'Raw SSB'!K215)/20*9</f>
        <v>159.29999999999998</v>
      </c>
      <c r="F215" s="1">
        <f>STDEV(E215:E217)</f>
        <v>183.94379576381479</v>
      </c>
      <c r="G215" s="1">
        <f>F215/SQRT(3)</f>
        <v>106.20000000000002</v>
      </c>
      <c r="H215" s="1">
        <f>'Raw SSB'!L215*E215</f>
        <v>189885.59999999998</v>
      </c>
      <c r="I215" s="1">
        <f>STDEV(H215:H217)</f>
        <v>219261.00455046722</v>
      </c>
      <c r="J215" s="1">
        <f>I215/SQRT(3)</f>
        <v>126590.40000000001</v>
      </c>
    </row>
    <row r="216" spans="1:10">
      <c r="A216" s="3">
        <f>'Raw SSB'!A216</f>
        <v>36348</v>
      </c>
      <c r="B216" s="3" t="str">
        <f>'Raw SSB'!B216</f>
        <v>SSB</v>
      </c>
      <c r="C216" s="2">
        <f>'Raw SSB'!C216</f>
        <v>2</v>
      </c>
      <c r="D216" s="3" t="str">
        <f>'Raw SSB'!D216</f>
        <v>Oocystis sp.</v>
      </c>
      <c r="E216" s="1">
        <f>('Raw SSB'!H216*'Raw SSB'!K216)/20*9</f>
        <v>159.29999999999998</v>
      </c>
      <c r="H216" s="1">
        <f>'Raw SSB'!L216*E216</f>
        <v>189885.59999999998</v>
      </c>
    </row>
    <row r="217" spans="1:10">
      <c r="A217" s="3">
        <f>'Raw SSB'!A217</f>
        <v>36348</v>
      </c>
      <c r="B217" s="3" t="str">
        <f>'Raw SSB'!B217</f>
        <v>SSB</v>
      </c>
      <c r="C217" s="2">
        <f>'Raw SSB'!C217</f>
        <v>3</v>
      </c>
      <c r="D217" s="3" t="str">
        <f>'Raw SSB'!D217</f>
        <v>Oocystis sp.</v>
      </c>
      <c r="E217" s="1">
        <f>('Raw SSB'!H217*'Raw SSB'!K217)/20*9</f>
        <v>477.90000000000003</v>
      </c>
      <c r="H217" s="1">
        <f>'Raw SSB'!L217*E217</f>
        <v>569656.80000000005</v>
      </c>
    </row>
    <row r="218" spans="1:10">
      <c r="A218" s="3">
        <f>'Raw SSB'!A218</f>
        <v>36355</v>
      </c>
      <c r="B218" s="3" t="str">
        <f>'Raw SSB'!B218</f>
        <v>SSB</v>
      </c>
      <c r="C218" s="2">
        <f>'Raw SSB'!C218</f>
        <v>1</v>
      </c>
      <c r="D218" s="3" t="str">
        <f>'Raw SSB'!D218</f>
        <v>Oocystis sp.</v>
      </c>
      <c r="E218" s="1">
        <f>('Raw SSB'!H218*'Raw SSB'!K218)/20*9</f>
        <v>796.5</v>
      </c>
      <c r="F218" s="1">
        <f>STDEV(E218:E220)</f>
        <v>91.971897881907793</v>
      </c>
      <c r="G218" s="1">
        <f>F218/SQRT(3)</f>
        <v>53.100000000000236</v>
      </c>
      <c r="H218" s="1">
        <f>'Raw SSB'!L218*E218</f>
        <v>949428</v>
      </c>
      <c r="I218" s="1">
        <f>STDEV(H218:H220)</f>
        <v>109630.50227523303</v>
      </c>
      <c r="J218" s="1">
        <f>I218/SQRT(3)</f>
        <v>63295.19999999967</v>
      </c>
    </row>
    <row r="219" spans="1:10">
      <c r="A219" s="3">
        <f>'Raw SSB'!A219</f>
        <v>36355</v>
      </c>
      <c r="B219" s="3" t="str">
        <f>'Raw SSB'!B219</f>
        <v>SSB</v>
      </c>
      <c r="C219" s="2">
        <f>'Raw SSB'!C219</f>
        <v>2</v>
      </c>
      <c r="D219" s="3" t="str">
        <f>'Raw SSB'!D219</f>
        <v>Oocystis sp.</v>
      </c>
      <c r="E219" s="1">
        <f>('Raw SSB'!H219*'Raw SSB'!K219)/20*9</f>
        <v>796.5</v>
      </c>
      <c r="H219" s="1">
        <f>'Raw SSB'!L219*E219</f>
        <v>949428</v>
      </c>
    </row>
    <row r="220" spans="1:10">
      <c r="A220" s="3">
        <f>'Raw SSB'!A220</f>
        <v>36355</v>
      </c>
      <c r="B220" s="3" t="str">
        <f>'Raw SSB'!B220</f>
        <v>SSB</v>
      </c>
      <c r="C220" s="2">
        <f>'Raw SSB'!C220</f>
        <v>3</v>
      </c>
      <c r="D220" s="3" t="str">
        <f>'Raw SSB'!D220</f>
        <v>Oocystis sp.</v>
      </c>
      <c r="E220" s="1">
        <f>('Raw SSB'!H220*'Raw SSB'!K220)/20*9</f>
        <v>637.19999999999993</v>
      </c>
      <c r="H220" s="1">
        <f>'Raw SSB'!L220*E220</f>
        <v>759542.39999999991</v>
      </c>
    </row>
    <row r="221" spans="1:10">
      <c r="A221" s="3">
        <f>'Raw SSB'!A221</f>
        <v>36362</v>
      </c>
      <c r="B221" s="3" t="str">
        <f>'Raw SSB'!B221</f>
        <v>SSB</v>
      </c>
      <c r="C221" s="2">
        <f>'Raw SSB'!C221</f>
        <v>1</v>
      </c>
      <c r="D221" s="3" t="str">
        <f>'Raw SSB'!D221</f>
        <v>Oocystis sp.</v>
      </c>
      <c r="E221" s="1">
        <f>('Raw SSB'!H221*'Raw SSB'!K221)/20*9</f>
        <v>1035.45</v>
      </c>
      <c r="F221" s="1">
        <f>STDEV(E221:E223)</f>
        <v>256.03892770436272</v>
      </c>
      <c r="G221" s="1">
        <f>F221/SQRT(3)</f>
        <v>147.82414383313696</v>
      </c>
      <c r="H221" s="1">
        <f>'Raw SSB'!L221*E221</f>
        <v>1075832.55</v>
      </c>
      <c r="I221" s="1">
        <f>STDEV(H221:H223)</f>
        <v>266024.44588483358</v>
      </c>
      <c r="J221" s="1">
        <f>I221/SQRT(3)</f>
        <v>153589.28544262971</v>
      </c>
    </row>
    <row r="222" spans="1:10">
      <c r="A222" s="3">
        <f>'Raw SSB'!A222</f>
        <v>36362</v>
      </c>
      <c r="B222" s="3" t="str">
        <f>'Raw SSB'!B222</f>
        <v>SSB</v>
      </c>
      <c r="C222" s="2">
        <f>'Raw SSB'!C222</f>
        <v>2</v>
      </c>
      <c r="D222" s="3" t="str">
        <f>'Raw SSB'!D222</f>
        <v>Oocystis sp.</v>
      </c>
      <c r="E222" s="1">
        <f>('Raw SSB'!H222*'Raw SSB'!K222)/20*9</f>
        <v>1433.7</v>
      </c>
      <c r="H222" s="1">
        <f>'Raw SSB'!L222*E222</f>
        <v>1489614.3</v>
      </c>
    </row>
    <row r="223" spans="1:10">
      <c r="A223" s="3">
        <f>'Raw SSB'!A223</f>
        <v>36362</v>
      </c>
      <c r="B223" s="3" t="str">
        <f>'Raw SSB'!B223</f>
        <v>SSB</v>
      </c>
      <c r="C223" s="2">
        <f>'Raw SSB'!C223</f>
        <v>3</v>
      </c>
      <c r="D223" s="3" t="str">
        <f>'Raw SSB'!D223</f>
        <v>Oocystis sp.</v>
      </c>
      <c r="E223" s="1">
        <f>('Raw SSB'!H223*'Raw SSB'!K223)/20*9</f>
        <v>955.80000000000007</v>
      </c>
      <c r="H223" s="1">
        <f>'Raw SSB'!L223*E223</f>
        <v>993076.20000000007</v>
      </c>
    </row>
    <row r="224" spans="1:10">
      <c r="A224" s="3">
        <f>'Raw SSB'!A224</f>
        <v>36365</v>
      </c>
      <c r="B224" s="3" t="str">
        <f>'Raw SSB'!B224</f>
        <v>SSB</v>
      </c>
      <c r="C224" s="2">
        <f>'Raw SSB'!C224</f>
        <v>1</v>
      </c>
      <c r="D224" s="3" t="str">
        <f>'Raw SSB'!D224</f>
        <v>Oocystis sp.</v>
      </c>
      <c r="E224" s="1">
        <f>('Raw SSB'!H224*'Raw SSB'!K224)/20*9</f>
        <v>1883.85</v>
      </c>
      <c r="F224" s="1">
        <f>STDEV(E224:E226)</f>
        <v>552.04383657459584</v>
      </c>
      <c r="G224" s="1">
        <f>F224/SQRT(3)</f>
        <v>318.7226576508167</v>
      </c>
      <c r="H224" s="1">
        <f>'Raw SSB'!L224*E224</f>
        <v>1957320.15</v>
      </c>
      <c r="I224" s="1">
        <f>STDEV(H224:H226)</f>
        <v>573573.54620100604</v>
      </c>
      <c r="J224" s="1">
        <f>I224/SQRT(3)</f>
        <v>331152.84129919909</v>
      </c>
    </row>
    <row r="225" spans="1:10">
      <c r="A225" s="3">
        <f>'Raw SSB'!A225</f>
        <v>36365</v>
      </c>
      <c r="B225" s="3" t="str">
        <f>'Raw SSB'!B225</f>
        <v>SSB</v>
      </c>
      <c r="C225" s="2">
        <f>'Raw SSB'!C225</f>
        <v>2</v>
      </c>
      <c r="D225" s="3" t="str">
        <f>'Raw SSB'!D225</f>
        <v>Oocystis sp.</v>
      </c>
      <c r="E225" s="1">
        <f>('Raw SSB'!H225*'Raw SSB'!K225)/20*9</f>
        <v>2577.8999999999996</v>
      </c>
      <c r="H225" s="1">
        <f>'Raw SSB'!L225*E225</f>
        <v>2678438.0999999996</v>
      </c>
    </row>
    <row r="226" spans="1:10">
      <c r="A226" s="3">
        <f>'Raw SSB'!A226</f>
        <v>36365</v>
      </c>
      <c r="B226" s="3" t="str">
        <f>'Raw SSB'!B226</f>
        <v>SSB</v>
      </c>
      <c r="C226" s="2">
        <f>'Raw SSB'!C226</f>
        <v>3</v>
      </c>
      <c r="D226" s="3" t="str">
        <f>'Raw SSB'!D226</f>
        <v>Oocystis sp.</v>
      </c>
      <c r="E226" s="1">
        <f>('Raw SSB'!H226*'Raw SSB'!K226)/20*9</f>
        <v>2974.5</v>
      </c>
      <c r="H226" s="1">
        <f>'Raw SSB'!L226*E226</f>
        <v>3090505.5</v>
      </c>
    </row>
    <row r="227" spans="1:10">
      <c r="A227" s="3">
        <f>'Raw SSB'!A227</f>
        <v>36376</v>
      </c>
      <c r="B227" s="3" t="str">
        <f>'Raw SSB'!B227</f>
        <v>SSB</v>
      </c>
      <c r="C227" s="2">
        <f>'Raw SSB'!C227</f>
        <v>1</v>
      </c>
      <c r="D227" s="3" t="str">
        <f>'Raw SSB'!D227</f>
        <v>Oocystis sp.</v>
      </c>
      <c r="E227" s="1">
        <f>('Raw SSB'!H227*'Raw SSB'!K227)/20*9</f>
        <v>6048.15</v>
      </c>
      <c r="F227" s="1">
        <f>STDEV(E227:E229)</f>
        <v>1514.5412671829101</v>
      </c>
      <c r="G227" s="1">
        <f>F227/SQRT(3)</f>
        <v>874.42080830685018</v>
      </c>
      <c r="H227" s="1">
        <f>'Raw SSB'!L227*E227</f>
        <v>7209394.7999999998</v>
      </c>
      <c r="I227" s="1">
        <f>STDEV(H227:H229)</f>
        <v>1805333.1904820271</v>
      </c>
      <c r="J227" s="1">
        <f>I227/SQRT(3)</f>
        <v>1042309.6035017644</v>
      </c>
    </row>
    <row r="228" spans="1:10">
      <c r="A228" s="3">
        <f>'Raw SSB'!A228</f>
        <v>36376</v>
      </c>
      <c r="B228" s="3" t="str">
        <f>'Raw SSB'!B228</f>
        <v>SSB</v>
      </c>
      <c r="C228" s="2">
        <f>'Raw SSB'!C228</f>
        <v>2</v>
      </c>
      <c r="D228" s="3" t="str">
        <f>'Raw SSB'!D228</f>
        <v>Oocystis sp.</v>
      </c>
      <c r="E228" s="1">
        <f>('Raw SSB'!H228*'Raw SSB'!K228)/20*9</f>
        <v>8031.1500000000005</v>
      </c>
      <c r="H228" s="1">
        <f>'Raw SSB'!L228*E228</f>
        <v>9573130.8000000007</v>
      </c>
    </row>
    <row r="229" spans="1:10">
      <c r="A229" s="3">
        <f>'Raw SSB'!A229</f>
        <v>36376</v>
      </c>
      <c r="B229" s="3" t="str">
        <f>'Raw SSB'!B229</f>
        <v>SSB</v>
      </c>
      <c r="C229" s="2">
        <f>'Raw SSB'!C229</f>
        <v>3</v>
      </c>
      <c r="D229" s="3" t="str">
        <f>'Raw SSB'!D229</f>
        <v>Oocystis sp.</v>
      </c>
      <c r="E229" s="1">
        <f>('Raw SSB'!H229*'Raw SSB'!K229)/20*9</f>
        <v>9022.65</v>
      </c>
      <c r="H229" s="1">
        <f>'Raw SSB'!L229*E229</f>
        <v>10754998.799999999</v>
      </c>
    </row>
    <row r="230" spans="1:10">
      <c r="A230" s="3">
        <f>'Raw SSB'!A230</f>
        <v>36383</v>
      </c>
      <c r="B230" s="3" t="str">
        <f>'Raw SSB'!B230</f>
        <v>SSB</v>
      </c>
      <c r="C230" s="2">
        <f>'Raw SSB'!C230</f>
        <v>1</v>
      </c>
      <c r="D230" s="3" t="str">
        <f>'Raw SSB'!D230</f>
        <v>Oocystis sp.</v>
      </c>
      <c r="E230" s="1">
        <f>('Raw SSB'!H230*'Raw SSB'!K230)/20*9</f>
        <v>8841.15</v>
      </c>
      <c r="F230" s="1">
        <f>STDEV(E230:E232)</f>
        <v>2469.5781886791938</v>
      </c>
      <c r="G230" s="1">
        <f>F230/SQRT(3)</f>
        <v>1425.811632018761</v>
      </c>
      <c r="H230" s="1">
        <f>'Raw SSB'!L230*E230</f>
        <v>10538650.799999999</v>
      </c>
      <c r="I230" s="1">
        <f>STDEV(H230:H232)</f>
        <v>2943737.2009055936</v>
      </c>
      <c r="J230" s="1">
        <f>I230/SQRT(3)</f>
        <v>1699567.46536636</v>
      </c>
    </row>
    <row r="231" spans="1:10">
      <c r="A231" s="3">
        <f>'Raw SSB'!A231</f>
        <v>36383</v>
      </c>
      <c r="B231" s="3" t="str">
        <f>'Raw SSB'!B231</f>
        <v>SSB</v>
      </c>
      <c r="C231" s="2">
        <f>'Raw SSB'!C231</f>
        <v>2</v>
      </c>
      <c r="D231" s="3" t="str">
        <f>'Raw SSB'!D231</f>
        <v>Oocystis sp.</v>
      </c>
      <c r="E231" s="1">
        <f>('Raw SSB'!H231*'Raw SSB'!K231)/20*9</f>
        <v>13779.449999999999</v>
      </c>
      <c r="H231" s="1">
        <f>'Raw SSB'!L231*E231</f>
        <v>16425104.399999999</v>
      </c>
    </row>
    <row r="232" spans="1:10">
      <c r="A232" s="3">
        <f>'Raw SSB'!A232</f>
        <v>36383</v>
      </c>
      <c r="B232" s="3" t="str">
        <f>'Raw SSB'!B232</f>
        <v>SSB</v>
      </c>
      <c r="C232" s="2">
        <f>'Raw SSB'!C232</f>
        <v>3</v>
      </c>
      <c r="D232" s="3" t="str">
        <f>'Raw SSB'!D232</f>
        <v>Oocystis sp.</v>
      </c>
      <c r="E232" s="1">
        <f>('Raw SSB'!H232*'Raw SSB'!K232)/20*9</f>
        <v>11389.949999999999</v>
      </c>
      <c r="H232" s="1">
        <f>'Raw SSB'!L232*E232</f>
        <v>13576820.399999999</v>
      </c>
    </row>
    <row r="233" spans="1:10">
      <c r="A233" s="3">
        <f>'Raw SSB'!A233</f>
        <v>36390</v>
      </c>
      <c r="B233" s="3" t="str">
        <f>'Raw SSB'!B233</f>
        <v>SSB</v>
      </c>
      <c r="C233" s="2">
        <f>'Raw SSB'!C233</f>
        <v>1</v>
      </c>
      <c r="D233" s="3" t="str">
        <f>'Raw SSB'!D233</f>
        <v>Oocystis sp.</v>
      </c>
      <c r="E233" s="1">
        <f>('Raw SSB'!H233*'Raw SSB'!K233)/20*9</f>
        <v>10609.05</v>
      </c>
      <c r="F233" s="1">
        <f>STDEV(E233:E235)</f>
        <v>4287.9748113182704</v>
      </c>
      <c r="G233" s="1">
        <f>F233/SQRT(3)</f>
        <v>2475.6634115929382</v>
      </c>
      <c r="H233" s="1">
        <f>'Raw SSB'!L233*E233</f>
        <v>12645987.6</v>
      </c>
      <c r="I233" s="1">
        <f>STDEV(H233:H235)</f>
        <v>5111265.9750913782</v>
      </c>
      <c r="J233" s="1">
        <f>I233/SQRT(3)</f>
        <v>2950990.7866187822</v>
      </c>
    </row>
    <row r="234" spans="1:10">
      <c r="A234" s="3">
        <f>'Raw SSB'!A234</f>
        <v>36390</v>
      </c>
      <c r="B234" s="3" t="str">
        <f>'Raw SSB'!B234</f>
        <v>SSB</v>
      </c>
      <c r="C234" s="2">
        <f>'Raw SSB'!C234</f>
        <v>2</v>
      </c>
      <c r="D234" s="3" t="str">
        <f>'Raw SSB'!D234</f>
        <v>Oocystis sp.</v>
      </c>
      <c r="E234" s="1">
        <f>('Raw SSB'!H234*'Raw SSB'!K234)/20*9</f>
        <v>19135.949999999997</v>
      </c>
      <c r="H234" s="1">
        <f>'Raw SSB'!L234*E234</f>
        <v>22810052.399999995</v>
      </c>
    </row>
    <row r="235" spans="1:10">
      <c r="A235" s="3">
        <f>'Raw SSB'!A235</f>
        <v>36390</v>
      </c>
      <c r="B235" s="3" t="str">
        <f>'Raw SSB'!B235</f>
        <v>SSB</v>
      </c>
      <c r="C235" s="2">
        <f>'Raw SSB'!C235</f>
        <v>3</v>
      </c>
      <c r="D235" s="3" t="str">
        <f>'Raw SSB'!D235</f>
        <v>Oocystis sp.</v>
      </c>
      <c r="E235" s="1">
        <f>('Raw SSB'!H235*'Raw SSB'!K235)/20*9</f>
        <v>15665.699999999999</v>
      </c>
      <c r="H235" s="1">
        <f>'Raw SSB'!L235*E235</f>
        <v>18673514.399999999</v>
      </c>
    </row>
    <row r="236" spans="1:10">
      <c r="A236" s="3">
        <f>'Raw SSB'!A236</f>
        <v>36308</v>
      </c>
      <c r="B236" s="3" t="str">
        <f>'Raw SSB'!B236</f>
        <v>SSB</v>
      </c>
      <c r="C236" s="2">
        <f>'Raw SSB'!C236</f>
        <v>1</v>
      </c>
      <c r="D236" s="3" t="str">
        <f>'Raw SSB'!D236</f>
        <v>Peridinium armatum</v>
      </c>
      <c r="E236" s="1">
        <f>('Raw SSB'!H236*'Raw SSB'!K236)/20*9</f>
        <v>0</v>
      </c>
      <c r="F236" s="1">
        <f>STDEV(E236:E238)</f>
        <v>0</v>
      </c>
      <c r="G236" s="1">
        <f>F236/SQRT(3)</f>
        <v>0</v>
      </c>
      <c r="H236" s="1">
        <f>'Raw SSB'!L236*E236</f>
        <v>0</v>
      </c>
      <c r="I236" s="1">
        <f>STDEV(H236:H238)</f>
        <v>0</v>
      </c>
      <c r="J236" s="1">
        <f>I236/SQRT(3)</f>
        <v>0</v>
      </c>
    </row>
    <row r="237" spans="1:10">
      <c r="A237" s="3">
        <f>'Raw SSB'!A237</f>
        <v>36308</v>
      </c>
      <c r="B237" s="3" t="str">
        <f>'Raw SSB'!B237</f>
        <v>SSB</v>
      </c>
      <c r="C237" s="2">
        <f>'Raw SSB'!C237</f>
        <v>2</v>
      </c>
      <c r="D237" s="3" t="str">
        <f>'Raw SSB'!D237</f>
        <v>Peridinium armatum</v>
      </c>
      <c r="E237" s="1">
        <f>('Raw SSB'!H237*'Raw SSB'!K237)/20*9</f>
        <v>0</v>
      </c>
      <c r="H237" s="1">
        <f>'Raw SSB'!L237*E237</f>
        <v>0</v>
      </c>
    </row>
    <row r="238" spans="1:10">
      <c r="A238" s="3">
        <f>'Raw SSB'!A238</f>
        <v>36308</v>
      </c>
      <c r="B238" s="3" t="str">
        <f>'Raw SSB'!B238</f>
        <v>SSB</v>
      </c>
      <c r="C238" s="2">
        <f>'Raw SSB'!C238</f>
        <v>3</v>
      </c>
      <c r="D238" s="3" t="str">
        <f>'Raw SSB'!D238</f>
        <v>Peridinium armatum</v>
      </c>
      <c r="E238" s="1">
        <f>('Raw SSB'!H238*'Raw SSB'!K238)/20*9</f>
        <v>0</v>
      </c>
      <c r="H238" s="1">
        <f>'Raw SSB'!L238*E238</f>
        <v>0</v>
      </c>
    </row>
    <row r="239" spans="1:10">
      <c r="A239" s="3">
        <f>'Raw SSB'!A239</f>
        <v>36313</v>
      </c>
      <c r="B239" s="3" t="str">
        <f>'Raw SSB'!B239</f>
        <v>SSB</v>
      </c>
      <c r="C239" s="2">
        <f>'Raw SSB'!C239</f>
        <v>1</v>
      </c>
      <c r="D239" s="3" t="str">
        <f>'Raw SSB'!D239</f>
        <v>Peridinium armatum</v>
      </c>
      <c r="E239" s="1">
        <f>('Raw SSB'!H239*'Raw SSB'!K239)/20*9</f>
        <v>0</v>
      </c>
      <c r="F239" s="1">
        <f>STDEV(E239:E241)</f>
        <v>0</v>
      </c>
      <c r="G239" s="1">
        <f>F239/SQRT(3)</f>
        <v>0</v>
      </c>
      <c r="H239" s="1">
        <f>'Raw SSB'!L239*E239</f>
        <v>0</v>
      </c>
      <c r="I239" s="1">
        <f>STDEV(H239:H241)</f>
        <v>0</v>
      </c>
      <c r="J239" s="1">
        <f>I239/SQRT(3)</f>
        <v>0</v>
      </c>
    </row>
    <row r="240" spans="1:10">
      <c r="A240" s="3">
        <f>'Raw SSB'!A240</f>
        <v>36313</v>
      </c>
      <c r="B240" s="3" t="str">
        <f>'Raw SSB'!B240</f>
        <v>SSB</v>
      </c>
      <c r="C240" s="2">
        <f>'Raw SSB'!C240</f>
        <v>2</v>
      </c>
      <c r="D240" s="3" t="str">
        <f>'Raw SSB'!D240</f>
        <v>Peridinium armatum</v>
      </c>
      <c r="E240" s="1">
        <f>('Raw SSB'!H240*'Raw SSB'!K240)/20*9</f>
        <v>0</v>
      </c>
      <c r="H240" s="1">
        <f>'Raw SSB'!L240*E240</f>
        <v>0</v>
      </c>
    </row>
    <row r="241" spans="1:10">
      <c r="A241" s="3">
        <f>'Raw SSB'!A241</f>
        <v>36313</v>
      </c>
      <c r="B241" s="3" t="str">
        <f>'Raw SSB'!B241</f>
        <v>SSB</v>
      </c>
      <c r="C241" s="2">
        <f>'Raw SSB'!C241</f>
        <v>3</v>
      </c>
      <c r="D241" s="3" t="str">
        <f>'Raw SSB'!D241</f>
        <v>Peridinium armatum</v>
      </c>
      <c r="E241" s="1">
        <f>('Raw SSB'!H241*'Raw SSB'!K241)/20*9</f>
        <v>0</v>
      </c>
      <c r="H241" s="1">
        <f>'Raw SSB'!L241*E241</f>
        <v>0</v>
      </c>
    </row>
    <row r="242" spans="1:10">
      <c r="A242" s="3">
        <f>'Raw SSB'!A242</f>
        <v>36320</v>
      </c>
      <c r="B242" s="3" t="str">
        <f>'Raw SSB'!B242</f>
        <v>SSB</v>
      </c>
      <c r="C242" s="2">
        <f>'Raw SSB'!C242</f>
        <v>1</v>
      </c>
      <c r="D242" s="3" t="str">
        <f>'Raw SSB'!D242</f>
        <v>Peridinium armatum</v>
      </c>
      <c r="E242" s="1">
        <f>('Raw SSB'!H242*'Raw SSB'!K242)/20*9</f>
        <v>0</v>
      </c>
      <c r="F242" s="1">
        <f>STDEV(E242:E244)</f>
        <v>0</v>
      </c>
      <c r="G242" s="1">
        <f>F242/SQRT(3)</f>
        <v>0</v>
      </c>
      <c r="H242" s="1">
        <f>'Raw SSB'!L242*E242</f>
        <v>0</v>
      </c>
      <c r="I242" s="1">
        <f>STDEV(H242:H244)</f>
        <v>0</v>
      </c>
      <c r="J242" s="1">
        <f>I242/SQRT(3)</f>
        <v>0</v>
      </c>
    </row>
    <row r="243" spans="1:10">
      <c r="A243" s="3">
        <f>'Raw SSB'!A243</f>
        <v>36320</v>
      </c>
      <c r="B243" s="3" t="str">
        <f>'Raw SSB'!B243</f>
        <v>SSB</v>
      </c>
      <c r="C243" s="2">
        <f>'Raw SSB'!C243</f>
        <v>2</v>
      </c>
      <c r="D243" s="3" t="str">
        <f>'Raw SSB'!D243</f>
        <v>Peridinium armatum</v>
      </c>
      <c r="E243" s="1">
        <f>('Raw SSB'!H243*'Raw SSB'!K243)/20*9</f>
        <v>0</v>
      </c>
      <c r="H243" s="1">
        <f>'Raw SSB'!L243*E243</f>
        <v>0</v>
      </c>
    </row>
    <row r="244" spans="1:10">
      <c r="A244" s="3">
        <f>'Raw SSB'!A244</f>
        <v>36320</v>
      </c>
      <c r="B244" s="3" t="str">
        <f>'Raw SSB'!B244</f>
        <v>SSB</v>
      </c>
      <c r="C244" s="2">
        <f>'Raw SSB'!C244</f>
        <v>3</v>
      </c>
      <c r="D244" s="3" t="str">
        <f>'Raw SSB'!D244</f>
        <v>Peridinium armatum</v>
      </c>
      <c r="E244" s="1">
        <f>('Raw SSB'!H244*'Raw SSB'!K244)/20*9</f>
        <v>0</v>
      </c>
      <c r="H244" s="1">
        <f>'Raw SSB'!L244*E244</f>
        <v>0</v>
      </c>
    </row>
    <row r="245" spans="1:10">
      <c r="A245" s="3">
        <f>'Raw SSB'!A245</f>
        <v>36327</v>
      </c>
      <c r="B245" s="3" t="str">
        <f>'Raw SSB'!B245</f>
        <v>SSB</v>
      </c>
      <c r="C245" s="2">
        <f>'Raw SSB'!C245</f>
        <v>1</v>
      </c>
      <c r="D245" s="3" t="str">
        <f>'Raw SSB'!D245</f>
        <v>Peridinium armatum</v>
      </c>
      <c r="E245" s="1">
        <f>('Raw SSB'!H245*'Raw SSB'!K245)/20*9</f>
        <v>0</v>
      </c>
      <c r="F245" s="1">
        <f>STDEV(E245:E247)</f>
        <v>0</v>
      </c>
      <c r="G245" s="1">
        <f>F245/SQRT(3)</f>
        <v>0</v>
      </c>
      <c r="H245" s="1">
        <f>'Raw SSB'!L245*E245</f>
        <v>0</v>
      </c>
      <c r="I245" s="1">
        <f>STDEV(H245:H247)</f>
        <v>0</v>
      </c>
      <c r="J245" s="1">
        <f>I245/SQRT(3)</f>
        <v>0</v>
      </c>
    </row>
    <row r="246" spans="1:10">
      <c r="A246" s="3">
        <f>'Raw SSB'!A246</f>
        <v>36327</v>
      </c>
      <c r="B246" s="3" t="str">
        <f>'Raw SSB'!B246</f>
        <v>SSB</v>
      </c>
      <c r="C246" s="2">
        <f>'Raw SSB'!C246</f>
        <v>2</v>
      </c>
      <c r="D246" s="3" t="str">
        <f>'Raw SSB'!D246</f>
        <v>Peridinium armatum</v>
      </c>
      <c r="E246" s="1">
        <f>('Raw SSB'!H246*'Raw SSB'!K246)/20*9</f>
        <v>0</v>
      </c>
      <c r="H246" s="1">
        <f>'Raw SSB'!L246*E246</f>
        <v>0</v>
      </c>
    </row>
    <row r="247" spans="1:10">
      <c r="A247" s="3">
        <f>'Raw SSB'!A247</f>
        <v>36327</v>
      </c>
      <c r="B247" s="3" t="str">
        <f>'Raw SSB'!B247</f>
        <v>SSB</v>
      </c>
      <c r="C247" s="2">
        <f>'Raw SSB'!C247</f>
        <v>3</v>
      </c>
      <c r="D247" s="3" t="str">
        <f>'Raw SSB'!D247</f>
        <v>Peridinium armatum</v>
      </c>
      <c r="E247" s="1">
        <f>('Raw SSB'!H247*'Raw SSB'!K247)/20*9</f>
        <v>0</v>
      </c>
      <c r="H247" s="1">
        <f>'Raw SSB'!L247*E247</f>
        <v>0</v>
      </c>
    </row>
    <row r="248" spans="1:10">
      <c r="A248" s="3">
        <f>'Raw SSB'!A248</f>
        <v>36334</v>
      </c>
      <c r="B248" s="3" t="str">
        <f>'Raw SSB'!B248</f>
        <v>SSB</v>
      </c>
      <c r="C248" s="2">
        <f>'Raw SSB'!C248</f>
        <v>1</v>
      </c>
      <c r="D248" s="3" t="str">
        <f>'Raw SSB'!D248</f>
        <v>Peridinium armatum</v>
      </c>
      <c r="E248" s="1">
        <f>('Raw SSB'!H248*'Raw SSB'!K248)/20*9</f>
        <v>0</v>
      </c>
      <c r="F248" s="1">
        <f>STDEV(E248:E250)</f>
        <v>0</v>
      </c>
      <c r="G248" s="1">
        <f>F248/SQRT(3)</f>
        <v>0</v>
      </c>
      <c r="H248" s="1">
        <f>'Raw SSB'!L248*E248</f>
        <v>0</v>
      </c>
      <c r="I248" s="1">
        <f>STDEV(H248:H250)</f>
        <v>0</v>
      </c>
      <c r="J248" s="1">
        <f>I248/SQRT(3)</f>
        <v>0</v>
      </c>
    </row>
    <row r="249" spans="1:10">
      <c r="A249" s="3">
        <f>'Raw SSB'!A249</f>
        <v>36334</v>
      </c>
      <c r="B249" s="3" t="str">
        <f>'Raw SSB'!B249</f>
        <v>SSB</v>
      </c>
      <c r="C249" s="2">
        <f>'Raw SSB'!C249</f>
        <v>2</v>
      </c>
      <c r="D249" s="3" t="str">
        <f>'Raw SSB'!D249</f>
        <v>Peridinium armatum</v>
      </c>
      <c r="E249" s="1">
        <f>('Raw SSB'!H249*'Raw SSB'!K249)/20*9</f>
        <v>0</v>
      </c>
      <c r="H249" s="1">
        <f>'Raw SSB'!L249*E249</f>
        <v>0</v>
      </c>
    </row>
    <row r="250" spans="1:10">
      <c r="A250" s="3">
        <f>'Raw SSB'!A250</f>
        <v>36334</v>
      </c>
      <c r="B250" s="3" t="str">
        <f>'Raw SSB'!B250</f>
        <v>SSB</v>
      </c>
      <c r="C250" s="2">
        <f>'Raw SSB'!C250</f>
        <v>3</v>
      </c>
      <c r="D250" s="3" t="str">
        <f>'Raw SSB'!D250</f>
        <v>Peridinium armatum</v>
      </c>
      <c r="E250" s="1">
        <f>('Raw SSB'!H250*'Raw SSB'!K250)/20*9</f>
        <v>0</v>
      </c>
      <c r="H250" s="1">
        <f>'Raw SSB'!L250*E250</f>
        <v>0</v>
      </c>
    </row>
    <row r="251" spans="1:10">
      <c r="A251" s="3">
        <f>'Raw SSB'!A251</f>
        <v>36341</v>
      </c>
      <c r="B251" s="3" t="str">
        <f>'Raw SSB'!B251</f>
        <v>SSB</v>
      </c>
      <c r="C251" s="2">
        <f>'Raw SSB'!C251</f>
        <v>1</v>
      </c>
      <c r="D251" s="3" t="str">
        <f>'Raw SSB'!D251</f>
        <v>Peridinium armatum</v>
      </c>
      <c r="E251" s="1">
        <f>('Raw SSB'!H251*'Raw SSB'!K251)/20*9</f>
        <v>0</v>
      </c>
      <c r="F251" s="1">
        <f>STDEV(E251:E253)</f>
        <v>0</v>
      </c>
      <c r="G251" s="1">
        <f>F251/SQRT(3)</f>
        <v>0</v>
      </c>
      <c r="H251" s="1">
        <f>'Raw SSB'!L251*E251</f>
        <v>0</v>
      </c>
      <c r="I251" s="1">
        <f>STDEV(H251:H253)</f>
        <v>0</v>
      </c>
      <c r="J251" s="1">
        <f>I251/SQRT(3)</f>
        <v>0</v>
      </c>
    </row>
    <row r="252" spans="1:10">
      <c r="A252" s="3">
        <f>'Raw SSB'!A252</f>
        <v>36341</v>
      </c>
      <c r="B252" s="3" t="str">
        <f>'Raw SSB'!B252</f>
        <v>SSB</v>
      </c>
      <c r="C252" s="2">
        <f>'Raw SSB'!C252</f>
        <v>2</v>
      </c>
      <c r="D252" s="3" t="str">
        <f>'Raw SSB'!D252</f>
        <v>Peridinium armatum</v>
      </c>
      <c r="E252" s="1">
        <f>('Raw SSB'!H252*'Raw SSB'!K252)/20*9</f>
        <v>0</v>
      </c>
      <c r="H252" s="1">
        <f>'Raw SSB'!L252*E252</f>
        <v>0</v>
      </c>
    </row>
    <row r="253" spans="1:10">
      <c r="A253" s="3">
        <f>'Raw SSB'!A253</f>
        <v>36341</v>
      </c>
      <c r="B253" s="3" t="str">
        <f>'Raw SSB'!B253</f>
        <v>SSB</v>
      </c>
      <c r="C253" s="2">
        <f>'Raw SSB'!C253</f>
        <v>3</v>
      </c>
      <c r="D253" s="3" t="str">
        <f>'Raw SSB'!D253</f>
        <v>Peridinium armatum</v>
      </c>
      <c r="E253" s="1">
        <f>('Raw SSB'!H253*'Raw SSB'!K253)/20*9</f>
        <v>0</v>
      </c>
      <c r="H253" s="1">
        <f>'Raw SSB'!L253*E253</f>
        <v>0</v>
      </c>
    </row>
    <row r="254" spans="1:10">
      <c r="A254" s="3">
        <f>'Raw SSB'!A254</f>
        <v>36348</v>
      </c>
      <c r="B254" s="3" t="str">
        <f>'Raw SSB'!B254</f>
        <v>SSB</v>
      </c>
      <c r="C254" s="2">
        <f>'Raw SSB'!C254</f>
        <v>1</v>
      </c>
      <c r="D254" s="3" t="str">
        <f>'Raw SSB'!D254</f>
        <v>Peridinium armatum</v>
      </c>
      <c r="E254" s="1">
        <f>('Raw SSB'!H254*'Raw SSB'!K254)/20*9</f>
        <v>0</v>
      </c>
      <c r="F254" s="1">
        <f>STDEV(E254:E256)</f>
        <v>0</v>
      </c>
      <c r="G254" s="1">
        <f>F254/SQRT(3)</f>
        <v>0</v>
      </c>
      <c r="H254" s="1">
        <f>'Raw SSB'!L254*E254</f>
        <v>0</v>
      </c>
      <c r="I254" s="1">
        <f>STDEV(H254:H256)</f>
        <v>0</v>
      </c>
      <c r="J254" s="1">
        <f>I254/SQRT(3)</f>
        <v>0</v>
      </c>
    </row>
    <row r="255" spans="1:10">
      <c r="A255" s="3">
        <f>'Raw SSB'!A255</f>
        <v>36348</v>
      </c>
      <c r="B255" s="3" t="str">
        <f>'Raw SSB'!B255</f>
        <v>SSB</v>
      </c>
      <c r="C255" s="2">
        <f>'Raw SSB'!C255</f>
        <v>2</v>
      </c>
      <c r="D255" s="3" t="str">
        <f>'Raw SSB'!D255</f>
        <v>Peridinium armatum</v>
      </c>
      <c r="E255" s="1">
        <f>('Raw SSB'!H255*'Raw SSB'!K255)/20*9</f>
        <v>0</v>
      </c>
      <c r="H255" s="1">
        <f>'Raw SSB'!L255*E255</f>
        <v>0</v>
      </c>
    </row>
    <row r="256" spans="1:10">
      <c r="A256" s="3">
        <f>'Raw SSB'!A256</f>
        <v>36348</v>
      </c>
      <c r="B256" s="3" t="str">
        <f>'Raw SSB'!B256</f>
        <v>SSB</v>
      </c>
      <c r="C256" s="2">
        <f>'Raw SSB'!C256</f>
        <v>3</v>
      </c>
      <c r="D256" s="3" t="str">
        <f>'Raw SSB'!D256</f>
        <v>Peridinium armatum</v>
      </c>
      <c r="E256" s="1">
        <f>('Raw SSB'!H256*'Raw SSB'!K256)/20*9</f>
        <v>0</v>
      </c>
      <c r="H256" s="1">
        <f>'Raw SSB'!L256*E256</f>
        <v>0</v>
      </c>
    </row>
    <row r="257" spans="1:10">
      <c r="A257" s="3">
        <f>'Raw SSB'!A257</f>
        <v>36355</v>
      </c>
      <c r="B257" s="3" t="str">
        <f>'Raw SSB'!B257</f>
        <v>SSB</v>
      </c>
      <c r="C257" s="2">
        <f>'Raw SSB'!C257</f>
        <v>1</v>
      </c>
      <c r="D257" s="3" t="str">
        <f>'Raw SSB'!D257</f>
        <v>Peridinium armatum</v>
      </c>
      <c r="E257" s="1">
        <f>('Raw SSB'!H257*'Raw SSB'!K257)/20*9</f>
        <v>0</v>
      </c>
      <c r="F257" s="1">
        <f>STDEV(E257:E259)</f>
        <v>0</v>
      </c>
      <c r="G257" s="1">
        <f>F257/SQRT(3)</f>
        <v>0</v>
      </c>
      <c r="H257" s="1">
        <f>'Raw SSB'!L257*E257</f>
        <v>0</v>
      </c>
      <c r="I257" s="1">
        <f>STDEV(H257:H259)</f>
        <v>0</v>
      </c>
      <c r="J257" s="1">
        <f>I257/SQRT(3)</f>
        <v>0</v>
      </c>
    </row>
    <row r="258" spans="1:10">
      <c r="A258" s="3">
        <f>'Raw SSB'!A258</f>
        <v>36355</v>
      </c>
      <c r="B258" s="3" t="str">
        <f>'Raw SSB'!B258</f>
        <v>SSB</v>
      </c>
      <c r="C258" s="2">
        <f>'Raw SSB'!C258</f>
        <v>2</v>
      </c>
      <c r="D258" s="3" t="str">
        <f>'Raw SSB'!D258</f>
        <v>Peridinium armatum</v>
      </c>
      <c r="E258" s="1">
        <f>('Raw SSB'!H258*'Raw SSB'!K258)/20*9</f>
        <v>0</v>
      </c>
      <c r="H258" s="1">
        <f>'Raw SSB'!L258*E258</f>
        <v>0</v>
      </c>
    </row>
    <row r="259" spans="1:10">
      <c r="A259" s="3">
        <f>'Raw SSB'!A259</f>
        <v>36355</v>
      </c>
      <c r="B259" s="3" t="str">
        <f>'Raw SSB'!B259</f>
        <v>SSB</v>
      </c>
      <c r="C259" s="2">
        <f>'Raw SSB'!C259</f>
        <v>3</v>
      </c>
      <c r="D259" s="3" t="str">
        <f>'Raw SSB'!D259</f>
        <v>Peridinium armatum</v>
      </c>
      <c r="E259" s="1">
        <f>('Raw SSB'!H259*'Raw SSB'!K259)/20*9</f>
        <v>0</v>
      </c>
      <c r="H259" s="1">
        <f>'Raw SSB'!L259*E259</f>
        <v>0</v>
      </c>
    </row>
    <row r="260" spans="1:10">
      <c r="A260" s="3">
        <f>'Raw SSB'!A260</f>
        <v>36362</v>
      </c>
      <c r="B260" s="3" t="str">
        <f>'Raw SSB'!B260</f>
        <v>SSB</v>
      </c>
      <c r="C260" s="2">
        <f>'Raw SSB'!C260</f>
        <v>1</v>
      </c>
      <c r="D260" s="3" t="str">
        <f>'Raw SSB'!D260</f>
        <v>Peridinium armatum</v>
      </c>
      <c r="E260" s="1">
        <f>('Raw SSB'!H260*'Raw SSB'!K260)/20*9</f>
        <v>0</v>
      </c>
      <c r="F260" s="1">
        <f>STDEV(E260:E262)</f>
        <v>0</v>
      </c>
      <c r="G260" s="1">
        <f>F260/SQRT(3)</f>
        <v>0</v>
      </c>
      <c r="H260" s="1">
        <f>'Raw SSB'!L260*E260</f>
        <v>0</v>
      </c>
      <c r="I260" s="1">
        <f>STDEV(H260:H262)</f>
        <v>0</v>
      </c>
      <c r="J260" s="1">
        <f>I260/SQRT(3)</f>
        <v>0</v>
      </c>
    </row>
    <row r="261" spans="1:10">
      <c r="A261" s="3">
        <f>'Raw SSB'!A261</f>
        <v>36362</v>
      </c>
      <c r="B261" s="3" t="str">
        <f>'Raw SSB'!B261</f>
        <v>SSB</v>
      </c>
      <c r="C261" s="2">
        <f>'Raw SSB'!C261</f>
        <v>2</v>
      </c>
      <c r="D261" s="3" t="str">
        <f>'Raw SSB'!D261</f>
        <v>Peridinium armatum</v>
      </c>
      <c r="E261" s="1">
        <f>('Raw SSB'!H261*'Raw SSB'!K261)/20*9</f>
        <v>0</v>
      </c>
      <c r="H261" s="1">
        <f>'Raw SSB'!L261*E261</f>
        <v>0</v>
      </c>
    </row>
    <row r="262" spans="1:10">
      <c r="A262" s="3">
        <f>'Raw SSB'!A262</f>
        <v>36362</v>
      </c>
      <c r="B262" s="3" t="str">
        <f>'Raw SSB'!B262</f>
        <v>SSB</v>
      </c>
      <c r="C262" s="2">
        <f>'Raw SSB'!C262</f>
        <v>3</v>
      </c>
      <c r="D262" s="3" t="str">
        <f>'Raw SSB'!D262</f>
        <v>Peridinium armatum</v>
      </c>
      <c r="E262" s="1">
        <f>('Raw SSB'!H262*'Raw SSB'!K262)/20*9</f>
        <v>0</v>
      </c>
      <c r="H262" s="1">
        <f>'Raw SSB'!L262*E262</f>
        <v>0</v>
      </c>
    </row>
    <row r="263" spans="1:10">
      <c r="A263" s="3">
        <f>'Raw SSB'!A263</f>
        <v>36365</v>
      </c>
      <c r="B263" s="3" t="str">
        <f>'Raw SSB'!B263</f>
        <v>SSB</v>
      </c>
      <c r="C263" s="2">
        <f>'Raw SSB'!C263</f>
        <v>1</v>
      </c>
      <c r="D263" s="3" t="str">
        <f>'Raw SSB'!D263</f>
        <v>Peridinium armatum</v>
      </c>
      <c r="E263" s="1">
        <f>('Raw SSB'!H263*'Raw SSB'!K263)/20*9</f>
        <v>1288.9499999999998</v>
      </c>
      <c r="F263" s="1">
        <f>STDEV(E263:E265)</f>
        <v>262.32624249205395</v>
      </c>
      <c r="G263" s="1">
        <f>F263/SQRT(3)</f>
        <v>151.45412671829041</v>
      </c>
      <c r="H263" s="1">
        <f>'Raw SSB'!L263*E263</f>
        <v>12282404.549999999</v>
      </c>
      <c r="I263" s="1">
        <f>STDEV(H263:H265)</f>
        <v>2499706.7647067811</v>
      </c>
      <c r="J263" s="1">
        <f>I263/SQRT(3)</f>
        <v>1443206.3734985886</v>
      </c>
    </row>
    <row r="264" spans="1:10">
      <c r="A264" s="3">
        <f>'Raw SSB'!A264</f>
        <v>36365</v>
      </c>
      <c r="B264" s="3" t="str">
        <f>'Raw SSB'!B264</f>
        <v>SSB</v>
      </c>
      <c r="C264" s="2">
        <f>'Raw SSB'!C264</f>
        <v>2</v>
      </c>
      <c r="D264" s="3" t="str">
        <f>'Raw SSB'!D264</f>
        <v>Peridinium armatum</v>
      </c>
      <c r="E264" s="1">
        <f>('Raw SSB'!H264*'Raw SSB'!K264)/20*9</f>
        <v>793.19999999999993</v>
      </c>
      <c r="H264" s="1">
        <f>'Raw SSB'!L264*E264</f>
        <v>7558402.7999999998</v>
      </c>
    </row>
    <row r="265" spans="1:10">
      <c r="A265" s="3">
        <f>'Raw SSB'!A265</f>
        <v>36365</v>
      </c>
      <c r="B265" s="3" t="str">
        <f>'Raw SSB'!B265</f>
        <v>SSB</v>
      </c>
      <c r="C265" s="2">
        <f>'Raw SSB'!C265</f>
        <v>3</v>
      </c>
      <c r="D265" s="3" t="str">
        <f>'Raw SSB'!D265</f>
        <v>Peridinium armatum</v>
      </c>
      <c r="E265" s="1">
        <f>('Raw SSB'!H265*'Raw SSB'!K265)/20*9</f>
        <v>892.35</v>
      </c>
      <c r="H265" s="1">
        <f>'Raw SSB'!L265*E265</f>
        <v>8503203.1500000004</v>
      </c>
    </row>
    <row r="266" spans="1:10">
      <c r="A266" s="3">
        <f>'Raw SSB'!A266</f>
        <v>36376</v>
      </c>
      <c r="B266" s="3" t="str">
        <f>'Raw SSB'!B266</f>
        <v>SSB</v>
      </c>
      <c r="C266" s="2">
        <f>'Raw SSB'!C266</f>
        <v>1</v>
      </c>
      <c r="D266" s="3" t="str">
        <f>'Raw SSB'!D266</f>
        <v>Peridinium armatum</v>
      </c>
      <c r="E266" s="1">
        <f>('Raw SSB'!H266*'Raw SSB'!K266)/20*9</f>
        <v>99.149999999999991</v>
      </c>
      <c r="F266" s="1">
        <f>STDEV(E266:E268)</f>
        <v>151.45412671829052</v>
      </c>
      <c r="G266" s="1">
        <f>F266/SQRT(3)</f>
        <v>87.442080830684731</v>
      </c>
      <c r="H266" s="1">
        <f>'Raw SSB'!L266*E266</f>
        <v>944800.35</v>
      </c>
      <c r="I266" s="1">
        <f>STDEV(H266:H268)</f>
        <v>1443206.3734985904</v>
      </c>
      <c r="J266" s="1">
        <f>I266/SQRT(3)</f>
        <v>833235.5882355948</v>
      </c>
    </row>
    <row r="267" spans="1:10">
      <c r="A267" s="3">
        <f>'Raw SSB'!A267</f>
        <v>36376</v>
      </c>
      <c r="B267" s="3" t="str">
        <f>'Raw SSB'!B267</f>
        <v>SSB</v>
      </c>
      <c r="C267" s="2">
        <f>'Raw SSB'!C267</f>
        <v>2</v>
      </c>
      <c r="D267" s="3" t="str">
        <f>'Raw SSB'!D267</f>
        <v>Peridinium armatum</v>
      </c>
      <c r="E267" s="1">
        <f>('Raw SSB'!H267*'Raw SSB'!K267)/20*9</f>
        <v>297.45</v>
      </c>
      <c r="H267" s="1">
        <f>'Raw SSB'!L267*E267</f>
        <v>2834401.05</v>
      </c>
    </row>
    <row r="268" spans="1:10">
      <c r="A268" s="3">
        <f>'Raw SSB'!A268</f>
        <v>36376</v>
      </c>
      <c r="B268" s="3" t="str">
        <f>'Raw SSB'!B268</f>
        <v>SSB</v>
      </c>
      <c r="C268" s="2">
        <f>'Raw SSB'!C268</f>
        <v>3</v>
      </c>
      <c r="D268" s="3" t="str">
        <f>'Raw SSB'!D268</f>
        <v>Peridinium armatum</v>
      </c>
      <c r="E268" s="1">
        <f>('Raw SSB'!H268*'Raw SSB'!K268)/20*9</f>
        <v>0</v>
      </c>
      <c r="H268" s="1">
        <f>'Raw SSB'!L268*E268</f>
        <v>0</v>
      </c>
    </row>
    <row r="269" spans="1:10">
      <c r="A269" s="3">
        <f>'Raw SSB'!A269</f>
        <v>36383</v>
      </c>
      <c r="B269" s="3" t="str">
        <f>'Raw SSB'!B269</f>
        <v>SSB</v>
      </c>
      <c r="C269" s="2">
        <f>'Raw SSB'!C269</f>
        <v>1</v>
      </c>
      <c r="D269" s="3" t="str">
        <f>'Raw SSB'!D269</f>
        <v>Peridinium armatum</v>
      </c>
      <c r="E269" s="1">
        <f>('Raw SSB'!H269*'Raw SSB'!K269)/20*9</f>
        <v>0</v>
      </c>
      <c r="F269" s="1">
        <f>STDEV(E269:E271)</f>
        <v>0</v>
      </c>
      <c r="G269" s="1">
        <f>F269/SQRT(3)</f>
        <v>0</v>
      </c>
      <c r="H269" s="1">
        <f>'Raw SSB'!L269*E269</f>
        <v>0</v>
      </c>
      <c r="I269" s="1">
        <f>STDEV(H269:H271)</f>
        <v>0</v>
      </c>
      <c r="J269" s="1">
        <f>I269/SQRT(3)</f>
        <v>0</v>
      </c>
    </row>
    <row r="270" spans="1:10">
      <c r="A270" s="3">
        <f>'Raw SSB'!A270</f>
        <v>36383</v>
      </c>
      <c r="B270" s="3" t="str">
        <f>'Raw SSB'!B270</f>
        <v>SSB</v>
      </c>
      <c r="C270" s="2">
        <f>'Raw SSB'!C270</f>
        <v>2</v>
      </c>
      <c r="D270" s="3" t="str">
        <f>'Raw SSB'!D270</f>
        <v>Peridinium armatum</v>
      </c>
      <c r="E270" s="1">
        <f>('Raw SSB'!H270*'Raw SSB'!K270)/20*9</f>
        <v>0</v>
      </c>
      <c r="H270" s="1">
        <f>'Raw SSB'!L270*E270</f>
        <v>0</v>
      </c>
    </row>
    <row r="271" spans="1:10">
      <c r="A271" s="3">
        <f>'Raw SSB'!A271</f>
        <v>36383</v>
      </c>
      <c r="B271" s="3" t="str">
        <f>'Raw SSB'!B271</f>
        <v>SSB</v>
      </c>
      <c r="C271" s="2">
        <f>'Raw SSB'!C271</f>
        <v>3</v>
      </c>
      <c r="D271" s="3" t="str">
        <f>'Raw SSB'!D271</f>
        <v>Peridinium armatum</v>
      </c>
      <c r="E271" s="1">
        <f>('Raw SSB'!H271*'Raw SSB'!K271)/20*9</f>
        <v>0</v>
      </c>
      <c r="H271" s="1">
        <f>'Raw SSB'!L271*E271</f>
        <v>0</v>
      </c>
    </row>
    <row r="272" spans="1:10">
      <c r="A272" s="3">
        <f>'Raw SSB'!A272</f>
        <v>36390</v>
      </c>
      <c r="B272" s="3" t="str">
        <f>'Raw SSB'!B272</f>
        <v>SSB</v>
      </c>
      <c r="C272" s="2">
        <f>'Raw SSB'!C272</f>
        <v>1</v>
      </c>
      <c r="D272" s="3" t="str">
        <f>'Raw SSB'!D272</f>
        <v>Peridinium armatum</v>
      </c>
      <c r="E272" s="1">
        <f>('Raw SSB'!H272*'Raw SSB'!K272)/20*9</f>
        <v>0</v>
      </c>
      <c r="F272" s="1">
        <f>STDEV(E272:E274)</f>
        <v>151.45412671829052</v>
      </c>
      <c r="G272" s="1">
        <f>F272/SQRT(3)</f>
        <v>87.442080830684731</v>
      </c>
      <c r="H272" s="1">
        <f>'Raw SSB'!L272*E272</f>
        <v>0</v>
      </c>
      <c r="I272" s="1">
        <f>STDEV(H272:H274)</f>
        <v>1443206.3734985904</v>
      </c>
      <c r="J272" s="1">
        <f>I272/SQRT(3)</f>
        <v>833235.5882355948</v>
      </c>
    </row>
    <row r="273" spans="1:10">
      <c r="A273" s="3">
        <f>'Raw SSB'!A273</f>
        <v>36390</v>
      </c>
      <c r="B273" s="3" t="str">
        <f>'Raw SSB'!B273</f>
        <v>SSB</v>
      </c>
      <c r="C273" s="2">
        <f>'Raw SSB'!C273</f>
        <v>2</v>
      </c>
      <c r="D273" s="3" t="str">
        <f>'Raw SSB'!D273</f>
        <v>Peridinium armatum</v>
      </c>
      <c r="E273" s="1">
        <f>('Raw SSB'!H273*'Raw SSB'!K273)/20*9</f>
        <v>99.149999999999991</v>
      </c>
      <c r="H273" s="1">
        <f>'Raw SSB'!L273*E273</f>
        <v>944800.35</v>
      </c>
    </row>
    <row r="274" spans="1:10">
      <c r="A274" s="3">
        <f>'Raw SSB'!A274</f>
        <v>36390</v>
      </c>
      <c r="B274" s="3" t="str">
        <f>'Raw SSB'!B274</f>
        <v>SSB</v>
      </c>
      <c r="C274" s="2">
        <f>'Raw SSB'!C274</f>
        <v>3</v>
      </c>
      <c r="D274" s="3" t="str">
        <f>'Raw SSB'!D274</f>
        <v>Peridinium armatum</v>
      </c>
      <c r="E274" s="1">
        <f>('Raw SSB'!H274*'Raw SSB'!K274)/20*9</f>
        <v>297.45</v>
      </c>
      <c r="H274" s="1">
        <f>'Raw SSB'!L274*E274</f>
        <v>2834401.05</v>
      </c>
    </row>
    <row r="275" spans="1:10">
      <c r="A275" s="3">
        <f>'Raw SSB'!A275</f>
        <v>36308</v>
      </c>
      <c r="B275" s="3" t="str">
        <f>'Raw SSB'!B275</f>
        <v>SSB</v>
      </c>
      <c r="C275" s="2">
        <f>'Raw SSB'!C275</f>
        <v>1</v>
      </c>
      <c r="D275" s="3" t="str">
        <f>'Raw SSB'!D275</f>
        <v>Peridinium cinctum</v>
      </c>
      <c r="E275" s="1">
        <f>('Raw SSB'!H275*'Raw SSB'!K275)/20*9</f>
        <v>0</v>
      </c>
      <c r="F275" s="1">
        <f>STDEV(E275:E277)</f>
        <v>0</v>
      </c>
      <c r="G275" s="1">
        <f>F275/SQRT(3)</f>
        <v>0</v>
      </c>
      <c r="H275" s="1">
        <f>'Raw SSB'!L275*E275</f>
        <v>0</v>
      </c>
      <c r="I275" s="1">
        <f>STDEV(H275:H277)</f>
        <v>0</v>
      </c>
      <c r="J275" s="1">
        <f>I275/SQRT(3)</f>
        <v>0</v>
      </c>
    </row>
    <row r="276" spans="1:10">
      <c r="A276" s="3">
        <f>'Raw SSB'!A276</f>
        <v>36308</v>
      </c>
      <c r="B276" s="3" t="str">
        <f>'Raw SSB'!B276</f>
        <v>SSB</v>
      </c>
      <c r="C276" s="2">
        <f>'Raw SSB'!C276</f>
        <v>2</v>
      </c>
      <c r="D276" s="3" t="str">
        <f>'Raw SSB'!D276</f>
        <v>Peridinium cinctum</v>
      </c>
      <c r="E276" s="1">
        <f>('Raw SSB'!H276*'Raw SSB'!K276)/20*9</f>
        <v>0</v>
      </c>
      <c r="H276" s="1">
        <f>'Raw SSB'!L276*E276</f>
        <v>0</v>
      </c>
    </row>
    <row r="277" spans="1:10">
      <c r="A277" s="3">
        <f>'Raw SSB'!A277</f>
        <v>36308</v>
      </c>
      <c r="B277" s="3" t="str">
        <f>'Raw SSB'!B277</f>
        <v>SSB</v>
      </c>
      <c r="C277" s="2">
        <f>'Raw SSB'!C277</f>
        <v>3</v>
      </c>
      <c r="D277" s="3" t="str">
        <f>'Raw SSB'!D277</f>
        <v>Peridinium cinctum</v>
      </c>
      <c r="E277" s="1">
        <f>('Raw SSB'!H277*'Raw SSB'!K277)/20*9</f>
        <v>0</v>
      </c>
      <c r="H277" s="1">
        <f>'Raw SSB'!L277*E277</f>
        <v>0</v>
      </c>
    </row>
    <row r="278" spans="1:10">
      <c r="A278" s="3">
        <f>'Raw SSB'!A278</f>
        <v>36313</v>
      </c>
      <c r="B278" s="3" t="str">
        <f>'Raw SSB'!B278</f>
        <v>SSB</v>
      </c>
      <c r="C278" s="2">
        <f>'Raw SSB'!C278</f>
        <v>1</v>
      </c>
      <c r="D278" s="3" t="str">
        <f>'Raw SSB'!D278</f>
        <v>Peridinium cinctum</v>
      </c>
      <c r="E278" s="1">
        <f>('Raw SSB'!H278*'Raw SSB'!K278)/20*9</f>
        <v>198.29999999999998</v>
      </c>
      <c r="F278" s="1">
        <f>STDEV(E278:E280)</f>
        <v>151.4541267182905</v>
      </c>
      <c r="G278" s="1">
        <f>F278/SQRT(3)</f>
        <v>87.442080830684716</v>
      </c>
      <c r="H278" s="1">
        <f>'Raw SSB'!L278*E278</f>
        <v>16752383.999999998</v>
      </c>
      <c r="I278" s="1">
        <f>STDEV(H278:H280)</f>
        <v>12794844.625161182</v>
      </c>
      <c r="J278" s="1">
        <f>I278/SQRT(3)</f>
        <v>7387106.9885762455</v>
      </c>
    </row>
    <row r="279" spans="1:10">
      <c r="A279" s="3">
        <f>'Raw SSB'!A279</f>
        <v>36313</v>
      </c>
      <c r="B279" s="3" t="str">
        <f>'Raw SSB'!B279</f>
        <v>SSB</v>
      </c>
      <c r="C279" s="2">
        <f>'Raw SSB'!C279</f>
        <v>2</v>
      </c>
      <c r="D279" s="3" t="str">
        <f>'Raw SSB'!D279</f>
        <v>Peridinium cinctum</v>
      </c>
      <c r="E279" s="1">
        <f>('Raw SSB'!H279*'Raw SSB'!K279)/20*9</f>
        <v>297.45</v>
      </c>
      <c r="H279" s="1">
        <f>'Raw SSB'!L279*E279</f>
        <v>25128576</v>
      </c>
    </row>
    <row r="280" spans="1:10">
      <c r="A280" s="3">
        <f>'Raw SSB'!A280</f>
        <v>36313</v>
      </c>
      <c r="B280" s="3" t="str">
        <f>'Raw SSB'!B280</f>
        <v>SSB</v>
      </c>
      <c r="C280" s="2">
        <f>'Raw SSB'!C280</f>
        <v>3</v>
      </c>
      <c r="D280" s="3" t="str">
        <f>'Raw SSB'!D280</f>
        <v>Peridinium cinctum</v>
      </c>
      <c r="E280" s="1">
        <f>('Raw SSB'!H280*'Raw SSB'!K280)/20*9</f>
        <v>0</v>
      </c>
      <c r="H280" s="1">
        <f>'Raw SSB'!L280*E280</f>
        <v>0</v>
      </c>
    </row>
    <row r="281" spans="1:10">
      <c r="A281" s="3">
        <f>'Raw SSB'!A281</f>
        <v>36320</v>
      </c>
      <c r="B281" s="3" t="str">
        <f>'Raw SSB'!B281</f>
        <v>SSB</v>
      </c>
      <c r="C281" s="2">
        <f>'Raw SSB'!C281</f>
        <v>1</v>
      </c>
      <c r="D281" s="3" t="str">
        <f>'Raw SSB'!D281</f>
        <v>Peridinium cinctum</v>
      </c>
      <c r="E281" s="1">
        <f>('Raw SSB'!H281*'Raw SSB'!K281)/20*9</f>
        <v>99.149999999999991</v>
      </c>
      <c r="F281" s="1">
        <f>STDEV(E281:E283)</f>
        <v>57.244279190151389</v>
      </c>
      <c r="G281" s="1">
        <f>F281/SQRT(3)</f>
        <v>33.049999999999997</v>
      </c>
      <c r="H281" s="1">
        <f>'Raw SSB'!L281*E281</f>
        <v>8376191.9999999991</v>
      </c>
      <c r="I281" s="1">
        <f>STDEV(H281:H283)</f>
        <v>4835996.7059839889</v>
      </c>
      <c r="J281" s="1">
        <f>I281/SQRT(3)</f>
        <v>2792063.9999999995</v>
      </c>
    </row>
    <row r="282" spans="1:10">
      <c r="A282" s="3">
        <f>'Raw SSB'!A282</f>
        <v>36320</v>
      </c>
      <c r="B282" s="3" t="str">
        <f>'Raw SSB'!B282</f>
        <v>SSB</v>
      </c>
      <c r="C282" s="2">
        <f>'Raw SSB'!C282</f>
        <v>2</v>
      </c>
      <c r="D282" s="3" t="str">
        <f>'Raw SSB'!D282</f>
        <v>Peridinium cinctum</v>
      </c>
      <c r="E282" s="1">
        <f>('Raw SSB'!H282*'Raw SSB'!K282)/20*9</f>
        <v>0</v>
      </c>
      <c r="H282" s="1">
        <f>'Raw SSB'!L282*E282</f>
        <v>0</v>
      </c>
    </row>
    <row r="283" spans="1:10">
      <c r="A283" s="3">
        <f>'Raw SSB'!A283</f>
        <v>36320</v>
      </c>
      <c r="B283" s="3" t="str">
        <f>'Raw SSB'!B283</f>
        <v>SSB</v>
      </c>
      <c r="C283" s="2">
        <f>'Raw SSB'!C283</f>
        <v>3</v>
      </c>
      <c r="D283" s="3" t="str">
        <f>'Raw SSB'!D283</f>
        <v>Peridinium cinctum</v>
      </c>
      <c r="E283" s="1">
        <f>('Raw SSB'!H283*'Raw SSB'!K283)/20*9</f>
        <v>0</v>
      </c>
      <c r="H283" s="1">
        <f>'Raw SSB'!L283*E283</f>
        <v>0</v>
      </c>
    </row>
    <row r="284" spans="1:10">
      <c r="A284" s="3">
        <f>'Raw SSB'!A284</f>
        <v>36327</v>
      </c>
      <c r="B284" s="3" t="str">
        <f>'Raw SSB'!B284</f>
        <v>SSB</v>
      </c>
      <c r="C284" s="2">
        <f>'Raw SSB'!C284</f>
        <v>1</v>
      </c>
      <c r="D284" s="3" t="str">
        <f>'Raw SSB'!D284</f>
        <v>Peridinium cinctum</v>
      </c>
      <c r="E284" s="1">
        <f>('Raw SSB'!H284*'Raw SSB'!K284)/20*9</f>
        <v>297.45</v>
      </c>
      <c r="F284" s="1">
        <f>STDEV(E284:E286)</f>
        <v>151.45412671829052</v>
      </c>
      <c r="G284" s="1">
        <f>F284/SQRT(3)</f>
        <v>87.442080830684731</v>
      </c>
      <c r="H284" s="1">
        <f>'Raw SSB'!L284*E284</f>
        <v>25128576</v>
      </c>
      <c r="I284" s="1">
        <f>STDEV(H284:H286)</f>
        <v>12794844.625161182</v>
      </c>
      <c r="J284" s="1">
        <f>I284/SQRT(3)</f>
        <v>7387106.9885762455</v>
      </c>
    </row>
    <row r="285" spans="1:10">
      <c r="A285" s="3">
        <f>'Raw SSB'!A285</f>
        <v>36327</v>
      </c>
      <c r="B285" s="3" t="str">
        <f>'Raw SSB'!B285</f>
        <v>SSB</v>
      </c>
      <c r="C285" s="2">
        <f>'Raw SSB'!C285</f>
        <v>2</v>
      </c>
      <c r="D285" s="3" t="str">
        <f>'Raw SSB'!D285</f>
        <v>Peridinium cinctum</v>
      </c>
      <c r="E285" s="1">
        <f>('Raw SSB'!H285*'Raw SSB'!K285)/20*9</f>
        <v>0</v>
      </c>
      <c r="H285" s="1">
        <f>'Raw SSB'!L285*E285</f>
        <v>0</v>
      </c>
    </row>
    <row r="286" spans="1:10">
      <c r="A286" s="3">
        <f>'Raw SSB'!A286</f>
        <v>36327</v>
      </c>
      <c r="B286" s="3" t="str">
        <f>'Raw SSB'!B286</f>
        <v>SSB</v>
      </c>
      <c r="C286" s="2">
        <f>'Raw SSB'!C286</f>
        <v>3</v>
      </c>
      <c r="D286" s="3" t="str">
        <f>'Raw SSB'!D286</f>
        <v>Peridinium cinctum</v>
      </c>
      <c r="E286" s="1">
        <f>('Raw SSB'!H286*'Raw SSB'!K286)/20*9</f>
        <v>99.149999999999991</v>
      </c>
      <c r="H286" s="1">
        <f>'Raw SSB'!L286*E286</f>
        <v>8376191.9999999991</v>
      </c>
    </row>
    <row r="287" spans="1:10">
      <c r="A287" s="3">
        <f>'Raw SSB'!A287</f>
        <v>36334</v>
      </c>
      <c r="B287" s="3" t="str">
        <f>'Raw SSB'!B287</f>
        <v>SSB</v>
      </c>
      <c r="C287" s="2">
        <f>'Raw SSB'!C287</f>
        <v>1</v>
      </c>
      <c r="D287" s="3" t="str">
        <f>'Raw SSB'!D287</f>
        <v>Peridinium cinctum</v>
      </c>
      <c r="E287" s="1">
        <f>('Raw SSB'!H287*'Raw SSB'!K287)/20*9</f>
        <v>99.149999999999991</v>
      </c>
      <c r="F287" s="1">
        <f>STDEV(E287:E289)</f>
        <v>57.244279190151389</v>
      </c>
      <c r="G287" s="1">
        <f>F287/SQRT(3)</f>
        <v>33.049999999999997</v>
      </c>
      <c r="H287" s="1">
        <f>'Raw SSB'!L287*E287</f>
        <v>8376191.9999999991</v>
      </c>
      <c r="I287" s="1">
        <f>STDEV(H287:H289)</f>
        <v>4835996.7059839889</v>
      </c>
      <c r="J287" s="1">
        <f>I287/SQRT(3)</f>
        <v>2792063.9999999995</v>
      </c>
    </row>
    <row r="288" spans="1:10">
      <c r="A288" s="3">
        <f>'Raw SSB'!A288</f>
        <v>36334</v>
      </c>
      <c r="B288" s="3" t="str">
        <f>'Raw SSB'!B288</f>
        <v>SSB</v>
      </c>
      <c r="C288" s="2">
        <f>'Raw SSB'!C288</f>
        <v>2</v>
      </c>
      <c r="D288" s="3" t="str">
        <f>'Raw SSB'!D288</f>
        <v>Peridinium cinctum</v>
      </c>
      <c r="E288" s="1">
        <f>('Raw SSB'!H288*'Raw SSB'!K288)/20*9</f>
        <v>0</v>
      </c>
      <c r="H288" s="1">
        <f>'Raw SSB'!L288*E288</f>
        <v>0</v>
      </c>
    </row>
    <row r="289" spans="1:10">
      <c r="A289" s="3">
        <f>'Raw SSB'!A289</f>
        <v>36334</v>
      </c>
      <c r="B289" s="3" t="str">
        <f>'Raw SSB'!B289</f>
        <v>SSB</v>
      </c>
      <c r="C289" s="2">
        <f>'Raw SSB'!C289</f>
        <v>3</v>
      </c>
      <c r="D289" s="3" t="str">
        <f>'Raw SSB'!D289</f>
        <v>Peridinium cinctum</v>
      </c>
      <c r="E289" s="1">
        <f>('Raw SSB'!H289*'Raw SSB'!K289)/20*9</f>
        <v>0</v>
      </c>
      <c r="H289" s="1">
        <f>'Raw SSB'!L289*E289</f>
        <v>0</v>
      </c>
    </row>
    <row r="290" spans="1:10">
      <c r="A290" s="3">
        <f>'Raw SSB'!A290</f>
        <v>36341</v>
      </c>
      <c r="B290" s="3" t="str">
        <f>'Raw SSB'!B290</f>
        <v>SSB</v>
      </c>
      <c r="C290" s="2">
        <f>'Raw SSB'!C290</f>
        <v>1</v>
      </c>
      <c r="D290" s="3" t="str">
        <f>'Raw SSB'!D290</f>
        <v>Peridinium cinctum</v>
      </c>
      <c r="E290" s="1">
        <f>('Raw SSB'!H290*'Raw SSB'!K290)/20*9</f>
        <v>99.149999999999991</v>
      </c>
      <c r="F290" s="1">
        <f>STDEV(E290:E292)</f>
        <v>57.244279190151389</v>
      </c>
      <c r="G290" s="1">
        <f>F290/SQRT(3)</f>
        <v>33.049999999999997</v>
      </c>
      <c r="H290" s="1">
        <f>'Raw SSB'!L290*E290</f>
        <v>8376191.9999999991</v>
      </c>
      <c r="I290" s="1">
        <f>STDEV(H290:H292)</f>
        <v>4835996.7059839889</v>
      </c>
      <c r="J290" s="1">
        <f>I290/SQRT(3)</f>
        <v>2792063.9999999995</v>
      </c>
    </row>
    <row r="291" spans="1:10">
      <c r="A291" s="3">
        <f>'Raw SSB'!A291</f>
        <v>36341</v>
      </c>
      <c r="B291" s="3" t="str">
        <f>'Raw SSB'!B291</f>
        <v>SSB</v>
      </c>
      <c r="C291" s="2">
        <f>'Raw SSB'!C291</f>
        <v>2</v>
      </c>
      <c r="D291" s="3" t="str">
        <f>'Raw SSB'!D291</f>
        <v>Peridinium cinctum</v>
      </c>
      <c r="E291" s="1">
        <f>('Raw SSB'!H291*'Raw SSB'!K291)/20*9</f>
        <v>0</v>
      </c>
      <c r="H291" s="1">
        <f>'Raw SSB'!L291*E291</f>
        <v>0</v>
      </c>
    </row>
    <row r="292" spans="1:10">
      <c r="A292" s="3">
        <f>'Raw SSB'!A292</f>
        <v>36341</v>
      </c>
      <c r="B292" s="3" t="str">
        <f>'Raw SSB'!B292</f>
        <v>SSB</v>
      </c>
      <c r="C292" s="2">
        <f>'Raw SSB'!C292</f>
        <v>3</v>
      </c>
      <c r="D292" s="3" t="str">
        <f>'Raw SSB'!D292</f>
        <v>Peridinium cinctum</v>
      </c>
      <c r="E292" s="1">
        <f>('Raw SSB'!H292*'Raw SSB'!K292)/20*9</f>
        <v>0</v>
      </c>
      <c r="H292" s="1">
        <f>'Raw SSB'!L292*E292</f>
        <v>0</v>
      </c>
    </row>
    <row r="293" spans="1:10">
      <c r="A293" s="3">
        <f>'Raw SSB'!A293</f>
        <v>36348</v>
      </c>
      <c r="B293" s="3" t="str">
        <f>'Raw SSB'!B293</f>
        <v>SSB</v>
      </c>
      <c r="C293" s="2">
        <f>'Raw SSB'!C293</f>
        <v>1</v>
      </c>
      <c r="D293" s="3" t="str">
        <f>'Raw SSB'!D293</f>
        <v>Peridinium cinctum</v>
      </c>
      <c r="E293" s="1">
        <f>('Raw SSB'!H293*'Raw SSB'!K293)/20*9</f>
        <v>0</v>
      </c>
      <c r="F293" s="1">
        <f>STDEV(E293:E295)</f>
        <v>45.985948940953683</v>
      </c>
      <c r="G293" s="1">
        <f>F293/SQRT(3)</f>
        <v>26.549999999999997</v>
      </c>
      <c r="H293" s="1">
        <f>'Raw SSB'!L293*E293</f>
        <v>0</v>
      </c>
      <c r="I293" s="1">
        <f>STDEV(H293:H295)</f>
        <v>3884892.9665317675</v>
      </c>
      <c r="J293" s="1">
        <f>I293/SQRT(3)</f>
        <v>2242944</v>
      </c>
    </row>
    <row r="294" spans="1:10">
      <c r="A294" s="3">
        <f>'Raw SSB'!A294</f>
        <v>36348</v>
      </c>
      <c r="B294" s="3" t="str">
        <f>'Raw SSB'!B294</f>
        <v>SSB</v>
      </c>
      <c r="C294" s="2">
        <f>'Raw SSB'!C294</f>
        <v>2</v>
      </c>
      <c r="D294" s="3" t="str">
        <f>'Raw SSB'!D294</f>
        <v>Peridinium cinctum</v>
      </c>
      <c r="E294" s="1">
        <f>('Raw SSB'!H294*'Raw SSB'!K294)/20*9</f>
        <v>0</v>
      </c>
      <c r="H294" s="1">
        <f>'Raw SSB'!L294*E294</f>
        <v>0</v>
      </c>
    </row>
    <row r="295" spans="1:10">
      <c r="A295" s="3">
        <f>'Raw SSB'!A295</f>
        <v>36348</v>
      </c>
      <c r="B295" s="3" t="str">
        <f>'Raw SSB'!B295</f>
        <v>SSB</v>
      </c>
      <c r="C295" s="2">
        <f>'Raw SSB'!C295</f>
        <v>3</v>
      </c>
      <c r="D295" s="3" t="str">
        <f>'Raw SSB'!D295</f>
        <v>Peridinium cinctum</v>
      </c>
      <c r="E295" s="1">
        <f>('Raw SSB'!H295*'Raw SSB'!K295)/20*9</f>
        <v>79.649999999999991</v>
      </c>
      <c r="H295" s="1">
        <f>'Raw SSB'!L295*E295</f>
        <v>6728831.9999999991</v>
      </c>
    </row>
    <row r="296" spans="1:10">
      <c r="A296" s="3">
        <f>'Raw SSB'!A296</f>
        <v>36355</v>
      </c>
      <c r="B296" s="3" t="str">
        <f>'Raw SSB'!B296</f>
        <v>SSB</v>
      </c>
      <c r="C296" s="2">
        <f>'Raw SSB'!C296</f>
        <v>1</v>
      </c>
      <c r="D296" s="3" t="str">
        <f>'Raw SSB'!D296</f>
        <v>Peridinium cinctum</v>
      </c>
      <c r="E296" s="1">
        <f>('Raw SSB'!H296*'Raw SSB'!K296)/20*9</f>
        <v>238.95000000000002</v>
      </c>
      <c r="F296" s="1">
        <f>STDEV(E296:E298)</f>
        <v>79.650000000000077</v>
      </c>
      <c r="G296" s="1">
        <f>F296/SQRT(3)</f>
        <v>45.98594894095374</v>
      </c>
      <c r="H296" s="1">
        <f>'Raw SSB'!L296*E296</f>
        <v>20186496</v>
      </c>
      <c r="I296" s="1">
        <f>STDEV(H296:H298)</f>
        <v>6728831.9999999907</v>
      </c>
      <c r="J296" s="1">
        <f>I296/SQRT(3)</f>
        <v>3884892.9665317629</v>
      </c>
    </row>
    <row r="297" spans="1:10">
      <c r="A297" s="3">
        <f>'Raw SSB'!A297</f>
        <v>36355</v>
      </c>
      <c r="B297" s="3" t="str">
        <f>'Raw SSB'!B297</f>
        <v>SSB</v>
      </c>
      <c r="C297" s="2">
        <f>'Raw SSB'!C297</f>
        <v>2</v>
      </c>
      <c r="D297" s="3" t="str">
        <f>'Raw SSB'!D297</f>
        <v>Peridinium cinctum</v>
      </c>
      <c r="E297" s="1">
        <f>('Raw SSB'!H297*'Raw SSB'!K297)/20*9</f>
        <v>318.59999999999997</v>
      </c>
      <c r="H297" s="1">
        <f>'Raw SSB'!L297*E297</f>
        <v>26915327.999999996</v>
      </c>
    </row>
    <row r="298" spans="1:10">
      <c r="A298" s="3">
        <f>'Raw SSB'!A298</f>
        <v>36355</v>
      </c>
      <c r="B298" s="3" t="str">
        <f>'Raw SSB'!B298</f>
        <v>SSB</v>
      </c>
      <c r="C298" s="2">
        <f>'Raw SSB'!C298</f>
        <v>3</v>
      </c>
      <c r="D298" s="3" t="str">
        <f>'Raw SSB'!D298</f>
        <v>Peridinium cinctum</v>
      </c>
      <c r="E298" s="1">
        <f>('Raw SSB'!H298*'Raw SSB'!K298)/20*9</f>
        <v>159.29999999999998</v>
      </c>
      <c r="H298" s="1">
        <f>'Raw SSB'!L298*E298</f>
        <v>13457663.999999998</v>
      </c>
    </row>
    <row r="299" spans="1:10">
      <c r="A299" s="3">
        <f>'Raw SSB'!A299</f>
        <v>36362</v>
      </c>
      <c r="B299" s="3" t="str">
        <f>'Raw SSB'!B299</f>
        <v>SSB</v>
      </c>
      <c r="C299" s="2">
        <f>'Raw SSB'!C299</f>
        <v>1</v>
      </c>
      <c r="D299" s="3" t="str">
        <f>'Raw SSB'!D299</f>
        <v>Peridinium cinctum</v>
      </c>
      <c r="E299" s="1">
        <f>('Raw SSB'!H299*'Raw SSB'!K299)/20*9</f>
        <v>159.29999999999998</v>
      </c>
      <c r="F299" s="1">
        <f>STDEV(E299:E301)</f>
        <v>0</v>
      </c>
      <c r="G299" s="1">
        <f>F299/SQRT(3)</f>
        <v>0</v>
      </c>
      <c r="H299" s="1">
        <f>'Raw SSB'!L299*E299</f>
        <v>7224254.9999999991</v>
      </c>
      <c r="I299" s="1">
        <f>STDEV(H299:H301)</f>
        <v>0</v>
      </c>
      <c r="J299" s="1">
        <f>I299/SQRT(3)</f>
        <v>0</v>
      </c>
    </row>
    <row r="300" spans="1:10">
      <c r="A300" s="3">
        <f>'Raw SSB'!A300</f>
        <v>36362</v>
      </c>
      <c r="B300" s="3" t="str">
        <f>'Raw SSB'!B300</f>
        <v>SSB</v>
      </c>
      <c r="C300" s="2">
        <f>'Raw SSB'!C300</f>
        <v>2</v>
      </c>
      <c r="D300" s="3" t="str">
        <f>'Raw SSB'!D300</f>
        <v>Peridinium cinctum</v>
      </c>
      <c r="E300" s="1">
        <f>('Raw SSB'!H300*'Raw SSB'!K300)/20*9</f>
        <v>159.29999999999998</v>
      </c>
      <c r="H300" s="1">
        <f>'Raw SSB'!L300*E300</f>
        <v>7224254.9999999991</v>
      </c>
    </row>
    <row r="301" spans="1:10">
      <c r="A301" s="3">
        <f>'Raw SSB'!A301</f>
        <v>36362</v>
      </c>
      <c r="B301" s="3" t="str">
        <f>'Raw SSB'!B301</f>
        <v>SSB</v>
      </c>
      <c r="C301" s="2">
        <f>'Raw SSB'!C301</f>
        <v>3</v>
      </c>
      <c r="D301" s="3" t="str">
        <f>'Raw SSB'!D301</f>
        <v>Peridinium cinctum</v>
      </c>
      <c r="E301" s="1">
        <f>('Raw SSB'!H301*'Raw SSB'!K301)/20*9</f>
        <v>159.29999999999998</v>
      </c>
      <c r="H301" s="1">
        <f>'Raw SSB'!L301*E301</f>
        <v>7224254.9999999991</v>
      </c>
    </row>
    <row r="302" spans="1:10">
      <c r="A302" s="3">
        <f>'Raw SSB'!A302</f>
        <v>36365</v>
      </c>
      <c r="B302" s="3" t="str">
        <f>'Raw SSB'!B302</f>
        <v>SSB</v>
      </c>
      <c r="C302" s="2">
        <f>'Raw SSB'!C302</f>
        <v>1</v>
      </c>
      <c r="D302" s="3" t="str">
        <f>'Raw SSB'!D302</f>
        <v>Peridinium cinctum</v>
      </c>
      <c r="E302" s="1">
        <f>('Raw SSB'!H302*'Raw SSB'!K302)/20*9</f>
        <v>0</v>
      </c>
      <c r="F302" s="1">
        <f>STDEV(E302:E304)</f>
        <v>114.48855838030278</v>
      </c>
      <c r="G302" s="1">
        <f>F302/SQRT(3)</f>
        <v>66.099999999999994</v>
      </c>
      <c r="H302" s="1">
        <f>'Raw SSB'!L302*E302</f>
        <v>0</v>
      </c>
      <c r="I302" s="1">
        <f>STDEV(H302:H304)</f>
        <v>5192056.1225467315</v>
      </c>
      <c r="J302" s="1">
        <f>I302/SQRT(3)</f>
        <v>2997635</v>
      </c>
    </row>
    <row r="303" spans="1:10">
      <c r="A303" s="3">
        <f>'Raw SSB'!A303</f>
        <v>36365</v>
      </c>
      <c r="B303" s="3" t="str">
        <f>'Raw SSB'!B303</f>
        <v>SSB</v>
      </c>
      <c r="C303" s="2">
        <f>'Raw SSB'!C303</f>
        <v>2</v>
      </c>
      <c r="D303" s="3" t="str">
        <f>'Raw SSB'!D303</f>
        <v>Peridinium cinctum</v>
      </c>
      <c r="E303" s="1">
        <f>('Raw SSB'!H303*'Raw SSB'!K303)/20*9</f>
        <v>198.29999999999998</v>
      </c>
      <c r="H303" s="1">
        <f>'Raw SSB'!L303*E303</f>
        <v>8992905</v>
      </c>
    </row>
    <row r="304" spans="1:10">
      <c r="A304" s="3">
        <f>'Raw SSB'!A304</f>
        <v>36365</v>
      </c>
      <c r="B304" s="3" t="str">
        <f>'Raw SSB'!B304</f>
        <v>SSB</v>
      </c>
      <c r="C304" s="2">
        <f>'Raw SSB'!C304</f>
        <v>3</v>
      </c>
      <c r="D304" s="3" t="str">
        <f>'Raw SSB'!D304</f>
        <v>Peridinium cinctum</v>
      </c>
      <c r="E304" s="1">
        <f>('Raw SSB'!H304*'Raw SSB'!K304)/20*9</f>
        <v>0</v>
      </c>
      <c r="H304" s="1">
        <f>'Raw SSB'!L304*E304</f>
        <v>0</v>
      </c>
    </row>
    <row r="305" spans="1:10">
      <c r="A305" s="3">
        <f>'Raw SSB'!A305</f>
        <v>36376</v>
      </c>
      <c r="B305" s="3" t="str">
        <f>'Raw SSB'!B305</f>
        <v>SSB</v>
      </c>
      <c r="C305" s="2">
        <f>'Raw SSB'!C305</f>
        <v>1</v>
      </c>
      <c r="D305" s="3" t="str">
        <f>'Raw SSB'!D305</f>
        <v>Peridinium cinctum</v>
      </c>
      <c r="E305" s="1">
        <f>('Raw SSB'!H305*'Raw SSB'!K305)/20*9</f>
        <v>0</v>
      </c>
      <c r="F305" s="1">
        <f>STDEV(E305:E307)</f>
        <v>57.244279190151389</v>
      </c>
      <c r="G305" s="1">
        <f>F305/SQRT(3)</f>
        <v>33.049999999999997</v>
      </c>
      <c r="H305" s="1">
        <f>'Raw SSB'!L305*E305</f>
        <v>0</v>
      </c>
      <c r="I305" s="1">
        <f>STDEV(H305:H307)</f>
        <v>2596142.5498317457</v>
      </c>
      <c r="J305" s="1">
        <f>I305/SQRT(3)</f>
        <v>1498883.5999999999</v>
      </c>
    </row>
    <row r="306" spans="1:10">
      <c r="A306" s="3">
        <f>'Raw SSB'!A306</f>
        <v>36376</v>
      </c>
      <c r="B306" s="3" t="str">
        <f>'Raw SSB'!B306</f>
        <v>SSB</v>
      </c>
      <c r="C306" s="2">
        <f>'Raw SSB'!C306</f>
        <v>2</v>
      </c>
      <c r="D306" s="3" t="str">
        <f>'Raw SSB'!D306</f>
        <v>Peridinium cinctum</v>
      </c>
      <c r="E306" s="1">
        <f>('Raw SSB'!H306*'Raw SSB'!K306)/20*9</f>
        <v>99.149999999999991</v>
      </c>
      <c r="H306" s="1">
        <f>'Raw SSB'!L306*E306</f>
        <v>4496650.8</v>
      </c>
    </row>
    <row r="307" spans="1:10">
      <c r="A307" s="3">
        <f>'Raw SSB'!A307</f>
        <v>36376</v>
      </c>
      <c r="B307" s="3" t="str">
        <f>'Raw SSB'!B307</f>
        <v>SSB</v>
      </c>
      <c r="C307" s="2">
        <f>'Raw SSB'!C307</f>
        <v>3</v>
      </c>
      <c r="D307" s="3" t="str">
        <f>'Raw SSB'!D307</f>
        <v>Peridinium cinctum</v>
      </c>
      <c r="E307" s="1">
        <f>('Raw SSB'!H307*'Raw SSB'!K307)/20*9</f>
        <v>0</v>
      </c>
      <c r="H307" s="1">
        <f>'Raw SSB'!L307*E307</f>
        <v>0</v>
      </c>
    </row>
    <row r="308" spans="1:10">
      <c r="A308" s="3">
        <f>'Raw SSB'!A308</f>
        <v>36383</v>
      </c>
      <c r="B308" s="3" t="str">
        <f>'Raw SSB'!B308</f>
        <v>SSB</v>
      </c>
      <c r="C308" s="2">
        <f>'Raw SSB'!C308</f>
        <v>1</v>
      </c>
      <c r="D308" s="3" t="str">
        <f>'Raw SSB'!D308</f>
        <v>Peridinium cinctum</v>
      </c>
      <c r="E308" s="1">
        <f>('Raw SSB'!H308*'Raw SSB'!K308)/20*9</f>
        <v>159.29999999999998</v>
      </c>
      <c r="F308" s="1">
        <f>STDEV(E308:E310)</f>
        <v>91.971897881907367</v>
      </c>
      <c r="G308" s="1">
        <f>F308/SQRT(3)</f>
        <v>53.099999999999994</v>
      </c>
      <c r="H308" s="1">
        <f>'Raw SSB'!L308*E308</f>
        <v>7224573.5999999996</v>
      </c>
      <c r="I308" s="1">
        <f>STDEV(H308:H310)</f>
        <v>4171109.5127402632</v>
      </c>
      <c r="J308" s="1">
        <f>I308/SQRT(3)</f>
        <v>2408191.1999999997</v>
      </c>
    </row>
    <row r="309" spans="1:10">
      <c r="A309" s="3">
        <f>'Raw SSB'!A309</f>
        <v>36383</v>
      </c>
      <c r="B309" s="3" t="str">
        <f>'Raw SSB'!B309</f>
        <v>SSB</v>
      </c>
      <c r="C309" s="2">
        <f>'Raw SSB'!C309</f>
        <v>2</v>
      </c>
      <c r="D309" s="3" t="str">
        <f>'Raw SSB'!D309</f>
        <v>Peridinium cinctum</v>
      </c>
      <c r="E309" s="1">
        <f>('Raw SSB'!H309*'Raw SSB'!K309)/20*9</f>
        <v>0</v>
      </c>
      <c r="H309" s="1">
        <f>'Raw SSB'!L309*E309</f>
        <v>0</v>
      </c>
    </row>
    <row r="310" spans="1:10">
      <c r="A310" s="3">
        <f>'Raw SSB'!A310</f>
        <v>36383</v>
      </c>
      <c r="B310" s="3" t="str">
        <f>'Raw SSB'!B310</f>
        <v>SSB</v>
      </c>
      <c r="C310" s="2">
        <f>'Raw SSB'!C310</f>
        <v>3</v>
      </c>
      <c r="D310" s="3" t="str">
        <f>'Raw SSB'!D310</f>
        <v>Peridinium cinctum</v>
      </c>
      <c r="E310" s="1">
        <f>('Raw SSB'!H310*'Raw SSB'!K310)/20*9</f>
        <v>0</v>
      </c>
      <c r="H310" s="1">
        <f>'Raw SSB'!L310*E310</f>
        <v>0</v>
      </c>
    </row>
    <row r="311" spans="1:10">
      <c r="A311" s="3">
        <f>'Raw SSB'!A311</f>
        <v>36390</v>
      </c>
      <c r="B311" s="3" t="str">
        <f>'Raw SSB'!B311</f>
        <v>SSB</v>
      </c>
      <c r="C311" s="2">
        <f>'Raw SSB'!C311</f>
        <v>1</v>
      </c>
      <c r="D311" s="3" t="str">
        <f>'Raw SSB'!D311</f>
        <v>Peridinium cinctum</v>
      </c>
      <c r="E311" s="1">
        <f>('Raw SSB'!H311*'Raw SSB'!K311)/20*9</f>
        <v>198.29999999999998</v>
      </c>
      <c r="F311" s="1">
        <f>STDEV(E311:E313)</f>
        <v>57.244279190151026</v>
      </c>
      <c r="G311" s="1">
        <f>F311/SQRT(3)</f>
        <v>33.049999999999791</v>
      </c>
      <c r="H311" s="1">
        <f>'Raw SSB'!L311*E311</f>
        <v>8993301.5999999996</v>
      </c>
      <c r="I311" s="1">
        <f>STDEV(H311:H313)</f>
        <v>2596142.5498317573</v>
      </c>
      <c r="J311" s="1">
        <f>I311/SQRT(3)</f>
        <v>1498883.6000000066</v>
      </c>
    </row>
    <row r="312" spans="1:10">
      <c r="A312" s="3">
        <f>'Raw SSB'!A312</f>
        <v>36390</v>
      </c>
      <c r="B312" s="3" t="str">
        <f>'Raw SSB'!B312</f>
        <v>SSB</v>
      </c>
      <c r="C312" s="2">
        <f>'Raw SSB'!C312</f>
        <v>2</v>
      </c>
      <c r="D312" s="3" t="str">
        <f>'Raw SSB'!D312</f>
        <v>Peridinium cinctum</v>
      </c>
      <c r="E312" s="1">
        <f>('Raw SSB'!H312*'Raw SSB'!K312)/20*9</f>
        <v>297.45</v>
      </c>
      <c r="H312" s="1">
        <f>'Raw SSB'!L312*E312</f>
        <v>13489952.4</v>
      </c>
    </row>
    <row r="313" spans="1:10">
      <c r="A313" s="3">
        <f>'Raw SSB'!A313</f>
        <v>36390</v>
      </c>
      <c r="B313" s="3" t="str">
        <f>'Raw SSB'!B313</f>
        <v>SSB</v>
      </c>
      <c r="C313" s="2">
        <f>'Raw SSB'!C313</f>
        <v>3</v>
      </c>
      <c r="D313" s="3" t="str">
        <f>'Raw SSB'!D313</f>
        <v>Peridinium cinctum</v>
      </c>
      <c r="E313" s="1">
        <f>('Raw SSB'!H313*'Raw SSB'!K313)/20*9</f>
        <v>297.45</v>
      </c>
      <c r="H313" s="1">
        <f>'Raw SSB'!L313*E313</f>
        <v>13489952.4</v>
      </c>
    </row>
    <row r="314" spans="1:10">
      <c r="A314" s="3">
        <f>'Raw SSB'!A314</f>
        <v>36308</v>
      </c>
      <c r="B314" s="3" t="str">
        <f>'Raw SSB'!B314</f>
        <v>SSB</v>
      </c>
      <c r="C314" s="2">
        <f>'Raw SSB'!C314</f>
        <v>1</v>
      </c>
      <c r="D314" s="3" t="str">
        <f>'Raw SSB'!D314</f>
        <v>Peridinium incomspicuum</v>
      </c>
      <c r="E314" s="1">
        <f>('Raw SSB'!H314*'Raw SSB'!K314)/20*9</f>
        <v>198.29999999999998</v>
      </c>
      <c r="F314" s="1">
        <f>STDEV(E314:E316)</f>
        <v>151.4541267182905</v>
      </c>
      <c r="G314" s="1">
        <f>F314/SQRT(3)</f>
        <v>87.442080830684716</v>
      </c>
      <c r="H314" s="1">
        <f>'Raw SSB'!L314*E314</f>
        <v>330566.09999999998</v>
      </c>
      <c r="I314" s="1">
        <f>STDEV(H314:H316)</f>
        <v>252474.02923939028</v>
      </c>
      <c r="J314" s="1">
        <f>I314/SQRT(3)</f>
        <v>145765.94874475143</v>
      </c>
    </row>
    <row r="315" spans="1:10">
      <c r="A315" s="3">
        <f>'Raw SSB'!A315</f>
        <v>36308</v>
      </c>
      <c r="B315" s="3" t="str">
        <f>'Raw SSB'!B315</f>
        <v>SSB</v>
      </c>
      <c r="C315" s="2">
        <f>'Raw SSB'!C315</f>
        <v>2</v>
      </c>
      <c r="D315" s="3" t="str">
        <f>'Raw SSB'!D315</f>
        <v>Peridinium incomspicuum</v>
      </c>
      <c r="E315" s="1">
        <f>('Raw SSB'!H315*'Raw SSB'!K315)/20*9</f>
        <v>396.59999999999997</v>
      </c>
      <c r="H315" s="1">
        <f>'Raw SSB'!L315*E315</f>
        <v>661132.19999999995</v>
      </c>
    </row>
    <row r="316" spans="1:10">
      <c r="A316" s="3">
        <f>'Raw SSB'!A316</f>
        <v>36308</v>
      </c>
      <c r="B316" s="3" t="str">
        <f>'Raw SSB'!B316</f>
        <v>SSB</v>
      </c>
      <c r="C316" s="2">
        <f>'Raw SSB'!C316</f>
        <v>3</v>
      </c>
      <c r="D316" s="3" t="str">
        <f>'Raw SSB'!D316</f>
        <v>Peridinium incomspicuum</v>
      </c>
      <c r="E316" s="1">
        <f>('Raw SSB'!H316*'Raw SSB'!K316)/20*9</f>
        <v>99.149999999999991</v>
      </c>
      <c r="H316" s="1">
        <f>'Raw SSB'!L316*E316</f>
        <v>165283.04999999999</v>
      </c>
    </row>
    <row r="317" spans="1:10">
      <c r="A317" s="3">
        <f>'Raw SSB'!A317</f>
        <v>36313</v>
      </c>
      <c r="B317" s="3" t="str">
        <f>'Raw SSB'!B317</f>
        <v>SSB</v>
      </c>
      <c r="C317" s="2">
        <f>'Raw SSB'!C317</f>
        <v>1</v>
      </c>
      <c r="D317" s="3" t="str">
        <f>'Raw SSB'!D317</f>
        <v>Peridinium incomspicuum</v>
      </c>
      <c r="E317" s="1">
        <f>('Raw SSB'!H317*'Raw SSB'!K317)/20*9</f>
        <v>594.9</v>
      </c>
      <c r="F317" s="1">
        <f>STDEV(E317:E319)</f>
        <v>151.45412671829024</v>
      </c>
      <c r="G317" s="1">
        <f>F317/SQRT(3)</f>
        <v>87.44208083068456</v>
      </c>
      <c r="H317" s="1">
        <f>'Raw SSB'!L317*E317</f>
        <v>991698.29999999993</v>
      </c>
      <c r="I317" s="1">
        <f>STDEV(H317:H319)</f>
        <v>252474.02923939039</v>
      </c>
      <c r="J317" s="1">
        <f>I317/SQRT(3)</f>
        <v>145765.94874475151</v>
      </c>
    </row>
    <row r="318" spans="1:10">
      <c r="A318" s="3">
        <f>'Raw SSB'!A318</f>
        <v>36313</v>
      </c>
      <c r="B318" s="3" t="str">
        <f>'Raw SSB'!B318</f>
        <v>SSB</v>
      </c>
      <c r="C318" s="2">
        <f>'Raw SSB'!C318</f>
        <v>2</v>
      </c>
      <c r="D318" s="3" t="str">
        <f>'Raw SSB'!D318</f>
        <v>Peridinium incomspicuum</v>
      </c>
      <c r="E318" s="1">
        <f>('Raw SSB'!H318*'Raw SSB'!K318)/20*9</f>
        <v>495.75</v>
      </c>
      <c r="H318" s="1">
        <f>'Raw SSB'!L318*E318</f>
        <v>826415.25</v>
      </c>
    </row>
    <row r="319" spans="1:10">
      <c r="A319" s="3">
        <f>'Raw SSB'!A319</f>
        <v>36313</v>
      </c>
      <c r="B319" s="3" t="str">
        <f>'Raw SSB'!B319</f>
        <v>SSB</v>
      </c>
      <c r="C319" s="2">
        <f>'Raw SSB'!C319</f>
        <v>3</v>
      </c>
      <c r="D319" s="3" t="str">
        <f>'Raw SSB'!D319</f>
        <v>Peridinium incomspicuum</v>
      </c>
      <c r="E319" s="1">
        <f>('Raw SSB'!H319*'Raw SSB'!K319)/20*9</f>
        <v>297.45</v>
      </c>
      <c r="H319" s="1">
        <f>'Raw SSB'!L319*E319</f>
        <v>495849.14999999997</v>
      </c>
    </row>
    <row r="320" spans="1:10">
      <c r="A320" s="3">
        <f>'Raw SSB'!A320</f>
        <v>36320</v>
      </c>
      <c r="B320" s="3" t="str">
        <f>'Raw SSB'!B320</f>
        <v>SSB</v>
      </c>
      <c r="C320" s="2">
        <f>'Raw SSB'!C320</f>
        <v>1</v>
      </c>
      <c r="D320" s="3" t="str">
        <f>'Raw SSB'!D320</f>
        <v>Peridinium incomspicuum</v>
      </c>
      <c r="E320" s="1">
        <f>('Raw SSB'!H320*'Raw SSB'!K320)/20*9</f>
        <v>1189.8</v>
      </c>
      <c r="F320" s="1">
        <f>STDEV(E320:E322)</f>
        <v>198.29999999999976</v>
      </c>
      <c r="G320" s="1">
        <f>F320/SQRT(3)</f>
        <v>114.48855838030265</v>
      </c>
      <c r="H320" s="1">
        <f>'Raw SSB'!L320*E320</f>
        <v>1983396.5999999999</v>
      </c>
      <c r="I320" s="1">
        <f>STDEV(H320:H322)</f>
        <v>330566.09999999992</v>
      </c>
      <c r="J320" s="1">
        <f>I320/SQRT(3)</f>
        <v>190852.42681996472</v>
      </c>
    </row>
    <row r="321" spans="1:10">
      <c r="A321" s="3">
        <f>'Raw SSB'!A321</f>
        <v>36320</v>
      </c>
      <c r="B321" s="3" t="str">
        <f>'Raw SSB'!B321</f>
        <v>SSB</v>
      </c>
      <c r="C321" s="2">
        <f>'Raw SSB'!C321</f>
        <v>2</v>
      </c>
      <c r="D321" s="3" t="str">
        <f>'Raw SSB'!D321</f>
        <v>Peridinium incomspicuum</v>
      </c>
      <c r="E321" s="1">
        <f>('Raw SSB'!H321*'Raw SSB'!K321)/20*9</f>
        <v>793.19999999999993</v>
      </c>
      <c r="H321" s="1">
        <f>'Raw SSB'!L321*E321</f>
        <v>1322264.3999999999</v>
      </c>
    </row>
    <row r="322" spans="1:10">
      <c r="A322" s="3">
        <f>'Raw SSB'!A322</f>
        <v>36320</v>
      </c>
      <c r="B322" s="3" t="str">
        <f>'Raw SSB'!B322</f>
        <v>SSB</v>
      </c>
      <c r="C322" s="2">
        <f>'Raw SSB'!C322</f>
        <v>3</v>
      </c>
      <c r="D322" s="3" t="str">
        <f>'Raw SSB'!D322</f>
        <v>Peridinium incomspicuum</v>
      </c>
      <c r="E322" s="1">
        <f>('Raw SSB'!H322*'Raw SSB'!K322)/20*9</f>
        <v>991.5</v>
      </c>
      <c r="H322" s="1">
        <f>'Raw SSB'!L322*E322</f>
        <v>1652830.5</v>
      </c>
    </row>
    <row r="323" spans="1:10">
      <c r="A323" s="3">
        <f>'Raw SSB'!A323</f>
        <v>36327</v>
      </c>
      <c r="B323" s="3" t="str">
        <f>'Raw SSB'!B323</f>
        <v>SSB</v>
      </c>
      <c r="C323" s="2">
        <f>'Raw SSB'!C323</f>
        <v>1</v>
      </c>
      <c r="D323" s="3" t="str">
        <f>'Raw SSB'!D323</f>
        <v>Peridinium incomspicuum</v>
      </c>
      <c r="E323" s="1">
        <f>('Raw SSB'!H323*'Raw SSB'!K323)/20*9</f>
        <v>3073.6500000000005</v>
      </c>
      <c r="F323" s="1">
        <f>STDEV(E323:E325)</f>
        <v>703.42947940784734</v>
      </c>
      <c r="G323" s="1">
        <f>F323/SQRT(3)</f>
        <v>406.12519929203899</v>
      </c>
      <c r="H323" s="1">
        <f>'Raw SSB'!L323*E323</f>
        <v>5123774.5500000007</v>
      </c>
      <c r="I323" s="1">
        <f>STDEV(H323:H325)</f>
        <v>1172616.9421728898</v>
      </c>
      <c r="J323" s="1">
        <f>I323/SQRT(3)</f>
        <v>677010.70721983386</v>
      </c>
    </row>
    <row r="324" spans="1:10">
      <c r="A324" s="3">
        <f>'Raw SSB'!A324</f>
        <v>36327</v>
      </c>
      <c r="B324" s="3" t="str">
        <f>'Raw SSB'!B324</f>
        <v>SSB</v>
      </c>
      <c r="C324" s="2">
        <f>'Raw SSB'!C324</f>
        <v>2</v>
      </c>
      <c r="D324" s="3" t="str">
        <f>'Raw SSB'!D324</f>
        <v>Peridinium incomspicuum</v>
      </c>
      <c r="E324" s="1">
        <f>('Raw SSB'!H324*'Raw SSB'!K324)/20*9</f>
        <v>4461.75</v>
      </c>
      <c r="H324" s="1">
        <f>'Raw SSB'!L324*E324</f>
        <v>7437737.25</v>
      </c>
    </row>
    <row r="325" spans="1:10">
      <c r="A325" s="3">
        <f>'Raw SSB'!A325</f>
        <v>36327</v>
      </c>
      <c r="B325" s="3" t="str">
        <f>'Raw SSB'!B325</f>
        <v>SSB</v>
      </c>
      <c r="C325" s="2">
        <f>'Raw SSB'!C325</f>
        <v>3</v>
      </c>
      <c r="D325" s="3" t="str">
        <f>'Raw SSB'!D325</f>
        <v>Peridinium incomspicuum</v>
      </c>
      <c r="E325" s="1">
        <f>('Raw SSB'!H325*'Raw SSB'!K325)/20*9</f>
        <v>3966</v>
      </c>
      <c r="H325" s="1">
        <f>'Raw SSB'!L325*E325</f>
        <v>6611322</v>
      </c>
    </row>
    <row r="326" spans="1:10">
      <c r="A326" s="3">
        <f>'Raw SSB'!A326</f>
        <v>36334</v>
      </c>
      <c r="B326" s="3" t="str">
        <f>'Raw SSB'!B326</f>
        <v>SSB</v>
      </c>
      <c r="C326" s="2">
        <f>'Raw SSB'!C326</f>
        <v>1</v>
      </c>
      <c r="D326" s="3" t="str">
        <f>'Raw SSB'!D326</f>
        <v>Peridinium incomspicuum</v>
      </c>
      <c r="E326" s="1">
        <f>('Raw SSB'!H326*'Raw SSB'!K326)/20*9</f>
        <v>396.59999999999997</v>
      </c>
      <c r="F326" s="1">
        <f>STDEV(E326:E328)</f>
        <v>286.22139595075708</v>
      </c>
      <c r="G326" s="1">
        <f>F326/SQRT(3)</f>
        <v>165.25000000000009</v>
      </c>
      <c r="H326" s="1">
        <f>'Raw SSB'!L326*E326</f>
        <v>661132.19999999995</v>
      </c>
      <c r="I326" s="1">
        <f>STDEV(H326:H328)</f>
        <v>477131.06704991212</v>
      </c>
      <c r="J326" s="1">
        <f>I326/SQRT(3)</f>
        <v>275471.75000000017</v>
      </c>
    </row>
    <row r="327" spans="1:10">
      <c r="A327" s="3">
        <f>'Raw SSB'!A327</f>
        <v>36334</v>
      </c>
      <c r="B327" s="3" t="str">
        <f>'Raw SSB'!B327</f>
        <v>SSB</v>
      </c>
      <c r="C327" s="2">
        <f>'Raw SSB'!C327</f>
        <v>2</v>
      </c>
      <c r="D327" s="3" t="str">
        <f>'Raw SSB'!D327</f>
        <v>Peridinium incomspicuum</v>
      </c>
      <c r="E327" s="1">
        <f>('Raw SSB'!H327*'Raw SSB'!K327)/20*9</f>
        <v>892.35</v>
      </c>
      <c r="H327" s="1">
        <f>'Raw SSB'!L327*E327</f>
        <v>1487547.45</v>
      </c>
    </row>
    <row r="328" spans="1:10">
      <c r="A328" s="3">
        <f>'Raw SSB'!A328</f>
        <v>36334</v>
      </c>
      <c r="B328" s="3" t="str">
        <f>'Raw SSB'!B328</f>
        <v>SSB</v>
      </c>
      <c r="C328" s="2">
        <f>'Raw SSB'!C328</f>
        <v>3</v>
      </c>
      <c r="D328" s="3" t="str">
        <f>'Raw SSB'!D328</f>
        <v>Peridinium incomspicuum</v>
      </c>
      <c r="E328" s="1">
        <f>('Raw SSB'!H328*'Raw SSB'!K328)/20*9</f>
        <v>396.59999999999997</v>
      </c>
      <c r="H328" s="1">
        <f>'Raw SSB'!L328*E328</f>
        <v>661132.19999999995</v>
      </c>
    </row>
    <row r="329" spans="1:10">
      <c r="A329" s="3">
        <f>'Raw SSB'!A329</f>
        <v>36341</v>
      </c>
      <c r="B329" s="3" t="str">
        <f>'Raw SSB'!B329</f>
        <v>SSB</v>
      </c>
      <c r="C329" s="2">
        <f>'Raw SSB'!C329</f>
        <v>1</v>
      </c>
      <c r="D329" s="3" t="str">
        <f>'Raw SSB'!D329</f>
        <v>Peridinium incomspicuum</v>
      </c>
      <c r="E329" s="1">
        <f>('Raw SSB'!H329*'Raw SSB'!K329)/20*9</f>
        <v>5750.6999999999989</v>
      </c>
      <c r="F329" s="1">
        <f>STDEV(E329:E331)</f>
        <v>650.1700296845454</v>
      </c>
      <c r="G329" s="1">
        <f>F329/SQRT(3)</f>
        <v>375.37584165739929</v>
      </c>
      <c r="H329" s="1">
        <f>'Raw SSB'!L329*E329</f>
        <v>9586416.8999999985</v>
      </c>
      <c r="I329" s="1">
        <f>STDEV(H329:H331)</f>
        <v>1083833.4394841376</v>
      </c>
      <c r="J329" s="1">
        <f>I329/SQRT(3)</f>
        <v>625751.52804288478</v>
      </c>
    </row>
    <row r="330" spans="1:10">
      <c r="A330" s="3">
        <f>'Raw SSB'!A330</f>
        <v>36341</v>
      </c>
      <c r="B330" s="3" t="str">
        <f>'Raw SSB'!B330</f>
        <v>SSB</v>
      </c>
      <c r="C330" s="2">
        <f>'Raw SSB'!C330</f>
        <v>2</v>
      </c>
      <c r="D330" s="3" t="str">
        <f>'Raw SSB'!D330</f>
        <v>Peridinium incomspicuum</v>
      </c>
      <c r="E330" s="1">
        <f>('Raw SSB'!H330*'Raw SSB'!K330)/20*9</f>
        <v>6246.45</v>
      </c>
      <c r="H330" s="1">
        <f>'Raw SSB'!L330*E330</f>
        <v>10412832.15</v>
      </c>
    </row>
    <row r="331" spans="1:10">
      <c r="A331" s="3">
        <f>'Raw SSB'!A331</f>
        <v>36341</v>
      </c>
      <c r="B331" s="3" t="str">
        <f>'Raw SSB'!B331</f>
        <v>SSB</v>
      </c>
      <c r="C331" s="2">
        <f>'Raw SSB'!C331</f>
        <v>3</v>
      </c>
      <c r="D331" s="3" t="str">
        <f>'Raw SSB'!D331</f>
        <v>Peridinium incomspicuum</v>
      </c>
      <c r="E331" s="1">
        <f>('Raw SSB'!H331*'Raw SSB'!K331)/20*9</f>
        <v>4957.5</v>
      </c>
      <c r="H331" s="1">
        <f>'Raw SSB'!L331*E331</f>
        <v>8264152.5</v>
      </c>
    </row>
    <row r="332" spans="1:10">
      <c r="A332" s="3">
        <f>'Raw SSB'!A332</f>
        <v>36348</v>
      </c>
      <c r="B332" s="3" t="str">
        <f>'Raw SSB'!B332</f>
        <v>SSB</v>
      </c>
      <c r="C332" s="2">
        <f>'Raw SSB'!C332</f>
        <v>1</v>
      </c>
      <c r="D332" s="3" t="str">
        <f>'Raw SSB'!D332</f>
        <v>Peridinium incomspicuum</v>
      </c>
      <c r="E332" s="1">
        <f>('Raw SSB'!H332*'Raw SSB'!K332)/20*9</f>
        <v>4938.3</v>
      </c>
      <c r="F332" s="1">
        <f>STDEV(E332:E334)</f>
        <v>1490.8244640131184</v>
      </c>
      <c r="G332" s="1">
        <f>F332/SQRT(3)</f>
        <v>860.72790561245347</v>
      </c>
      <c r="H332" s="1">
        <f>'Raw SSB'!L332*E332</f>
        <v>8232146.1000000006</v>
      </c>
      <c r="I332" s="1">
        <f>STDEV(H332:H334)</f>
        <v>2485204.3815098694</v>
      </c>
      <c r="J332" s="1">
        <f>I332/SQRT(3)</f>
        <v>1434833.4186559606</v>
      </c>
    </row>
    <row r="333" spans="1:10">
      <c r="A333" s="3">
        <f>'Raw SSB'!A333</f>
        <v>36348</v>
      </c>
      <c r="B333" s="3" t="str">
        <f>'Raw SSB'!B333</f>
        <v>SSB</v>
      </c>
      <c r="C333" s="2">
        <f>'Raw SSB'!C333</f>
        <v>2</v>
      </c>
      <c r="D333" s="3" t="str">
        <f>'Raw SSB'!D333</f>
        <v>Peridinium incomspicuum</v>
      </c>
      <c r="E333" s="1">
        <f>('Raw SSB'!H333*'Raw SSB'!K333)/20*9</f>
        <v>2628.4500000000003</v>
      </c>
      <c r="H333" s="1">
        <f>'Raw SSB'!L333*E333</f>
        <v>4381626.1500000004</v>
      </c>
    </row>
    <row r="334" spans="1:10">
      <c r="A334" s="3">
        <f>'Raw SSB'!A334</f>
        <v>36348</v>
      </c>
      <c r="B334" s="3" t="str">
        <f>'Raw SSB'!B334</f>
        <v>SSB</v>
      </c>
      <c r="C334" s="2">
        <f>'Raw SSB'!C334</f>
        <v>3</v>
      </c>
      <c r="D334" s="3" t="str">
        <f>'Raw SSB'!D334</f>
        <v>Peridinium incomspicuum</v>
      </c>
      <c r="E334" s="1">
        <f>('Raw SSB'!H334*'Raw SSB'!K334)/20*9</f>
        <v>2150.5499999999997</v>
      </c>
      <c r="H334" s="1">
        <f>'Raw SSB'!L334*E334</f>
        <v>3584966.8499999996</v>
      </c>
    </row>
    <row r="335" spans="1:10">
      <c r="A335" s="3">
        <f>'Raw SSB'!A335</f>
        <v>36355</v>
      </c>
      <c r="B335" s="3" t="str">
        <f>'Raw SSB'!B335</f>
        <v>SSB</v>
      </c>
      <c r="C335" s="2">
        <f>'Raw SSB'!C335</f>
        <v>1</v>
      </c>
      <c r="D335" s="3" t="str">
        <f>'Raw SSB'!D335</f>
        <v>Peridinium incomspicuum</v>
      </c>
      <c r="E335" s="1">
        <f>('Raw SSB'!H335*'Raw SSB'!K335)/20*9</f>
        <v>3982.5</v>
      </c>
      <c r="F335" s="1">
        <f>STDEV(E335:E337)</f>
        <v>398.25</v>
      </c>
      <c r="G335" s="1">
        <f>F335/SQRT(3)</f>
        <v>229.92974470476847</v>
      </c>
      <c r="H335" s="1">
        <f>'Raw SSB'!L335*E335</f>
        <v>6638827.5</v>
      </c>
      <c r="I335" s="1">
        <f>STDEV(H335:H337)</f>
        <v>663882.75</v>
      </c>
      <c r="J335" s="1">
        <f>I335/SQRT(3)</f>
        <v>383292.88442284905</v>
      </c>
    </row>
    <row r="336" spans="1:10">
      <c r="A336" s="3">
        <f>'Raw SSB'!A336</f>
        <v>36355</v>
      </c>
      <c r="B336" s="3" t="str">
        <f>'Raw SSB'!B336</f>
        <v>SSB</v>
      </c>
      <c r="C336" s="2">
        <f>'Raw SSB'!C336</f>
        <v>2</v>
      </c>
      <c r="D336" s="3" t="str">
        <f>'Raw SSB'!D336</f>
        <v>Peridinium incomspicuum</v>
      </c>
      <c r="E336" s="1">
        <f>('Raw SSB'!H336*'Raw SSB'!K336)/20*9</f>
        <v>3584.25</v>
      </c>
      <c r="H336" s="1">
        <f>'Raw SSB'!L336*E336</f>
        <v>5974944.75</v>
      </c>
    </row>
    <row r="337" spans="1:10">
      <c r="A337" s="3">
        <f>'Raw SSB'!A337</f>
        <v>36355</v>
      </c>
      <c r="B337" s="3" t="str">
        <f>'Raw SSB'!B337</f>
        <v>SSB</v>
      </c>
      <c r="C337" s="2">
        <f>'Raw SSB'!C337</f>
        <v>3</v>
      </c>
      <c r="D337" s="3" t="str">
        <f>'Raw SSB'!D337</f>
        <v>Peridinium incomspicuum</v>
      </c>
      <c r="E337" s="1">
        <f>('Raw SSB'!H337*'Raw SSB'!K337)/20*9</f>
        <v>4380.75</v>
      </c>
      <c r="H337" s="1">
        <f>'Raw SSB'!L337*E337</f>
        <v>7302710.25</v>
      </c>
    </row>
    <row r="338" spans="1:10">
      <c r="A338" s="3">
        <f>'Raw SSB'!A338</f>
        <v>36362</v>
      </c>
      <c r="B338" s="3" t="str">
        <f>'Raw SSB'!B338</f>
        <v>SSB</v>
      </c>
      <c r="C338" s="2">
        <f>'Raw SSB'!C338</f>
        <v>1</v>
      </c>
      <c r="D338" s="3" t="str">
        <f>'Raw SSB'!D338</f>
        <v>Peridinium incomspicuum</v>
      </c>
      <c r="E338" s="1">
        <f>('Raw SSB'!H338*'Raw SSB'!K338)/20*9</f>
        <v>2309.85</v>
      </c>
      <c r="F338" s="1">
        <f>STDEV(E338:E340)</f>
        <v>512.07785540872726</v>
      </c>
      <c r="G338" s="1">
        <f>F338/SQRT(3)</f>
        <v>295.64828766627494</v>
      </c>
      <c r="H338" s="1">
        <f>'Raw SSB'!L338*E338</f>
        <v>3850519.9499999997</v>
      </c>
      <c r="I338" s="1">
        <f>STDEV(H338:H340)</f>
        <v>853633.78496634762</v>
      </c>
      <c r="J338" s="1">
        <f>I338/SQRT(3)</f>
        <v>492845.69553967996</v>
      </c>
    </row>
    <row r="339" spans="1:10">
      <c r="A339" s="3">
        <f>'Raw SSB'!A339</f>
        <v>36362</v>
      </c>
      <c r="B339" s="3" t="str">
        <f>'Raw SSB'!B339</f>
        <v>SSB</v>
      </c>
      <c r="C339" s="2">
        <f>'Raw SSB'!C339</f>
        <v>2</v>
      </c>
      <c r="D339" s="3" t="str">
        <f>'Raw SSB'!D339</f>
        <v>Peridinium incomspicuum</v>
      </c>
      <c r="E339" s="1">
        <f>('Raw SSB'!H339*'Raw SSB'!K339)/20*9</f>
        <v>1354.05</v>
      </c>
      <c r="H339" s="1">
        <f>'Raw SSB'!L339*E339</f>
        <v>2257201.35</v>
      </c>
    </row>
    <row r="340" spans="1:10">
      <c r="A340" s="3">
        <f>'Raw SSB'!A340</f>
        <v>36362</v>
      </c>
      <c r="B340" s="3" t="str">
        <f>'Raw SSB'!B340</f>
        <v>SSB</v>
      </c>
      <c r="C340" s="2">
        <f>'Raw SSB'!C340</f>
        <v>3</v>
      </c>
      <c r="D340" s="3" t="str">
        <f>'Raw SSB'!D340</f>
        <v>Peridinium incomspicuum</v>
      </c>
      <c r="E340" s="1">
        <f>('Raw SSB'!H340*'Raw SSB'!K340)/20*9</f>
        <v>2150.5499999999997</v>
      </c>
      <c r="H340" s="1">
        <f>'Raw SSB'!L340*E340</f>
        <v>3584966.8499999996</v>
      </c>
    </row>
    <row r="341" spans="1:10">
      <c r="A341" s="3">
        <f>'Raw SSB'!A341</f>
        <v>36365</v>
      </c>
      <c r="B341" s="3" t="str">
        <f>'Raw SSB'!B341</f>
        <v>SSB</v>
      </c>
      <c r="C341" s="2">
        <f>'Raw SSB'!C341</f>
        <v>1</v>
      </c>
      <c r="D341" s="3" t="str">
        <f>'Raw SSB'!D341</f>
        <v>Peridinium incomspicuum</v>
      </c>
      <c r="E341" s="1">
        <f>('Raw SSB'!H341*'Raw SSB'!K341)/20*9</f>
        <v>396.59999999999997</v>
      </c>
      <c r="F341" s="1">
        <f>STDEV(E341:E343)</f>
        <v>171.73283757045414</v>
      </c>
      <c r="G341" s="1">
        <f>F341/SQRT(3)</f>
        <v>99.149999999999977</v>
      </c>
      <c r="H341" s="1">
        <f>'Raw SSB'!L341*E341</f>
        <v>661132.19999999995</v>
      </c>
      <c r="I341" s="1">
        <f>STDEV(H341:H343)</f>
        <v>286278.64022994705</v>
      </c>
      <c r="J341" s="1">
        <f>I341/SQRT(3)</f>
        <v>165283.04999999996</v>
      </c>
    </row>
    <row r="342" spans="1:10">
      <c r="A342" s="3">
        <f>'Raw SSB'!A342</f>
        <v>36365</v>
      </c>
      <c r="B342" s="3" t="str">
        <f>'Raw SSB'!B342</f>
        <v>SSB</v>
      </c>
      <c r="C342" s="2">
        <f>'Raw SSB'!C342</f>
        <v>2</v>
      </c>
      <c r="D342" s="3" t="str">
        <f>'Raw SSB'!D342</f>
        <v>Peridinium incomspicuum</v>
      </c>
      <c r="E342" s="1">
        <f>('Raw SSB'!H342*'Raw SSB'!K342)/20*9</f>
        <v>99.149999999999991</v>
      </c>
      <c r="H342" s="1">
        <f>'Raw SSB'!L342*E342</f>
        <v>165283.04999999999</v>
      </c>
    </row>
    <row r="343" spans="1:10">
      <c r="A343" s="3">
        <f>'Raw SSB'!A343</f>
        <v>36365</v>
      </c>
      <c r="B343" s="3" t="str">
        <f>'Raw SSB'!B343</f>
        <v>SSB</v>
      </c>
      <c r="C343" s="2">
        <f>'Raw SSB'!C343</f>
        <v>3</v>
      </c>
      <c r="D343" s="3" t="str">
        <f>'Raw SSB'!D343</f>
        <v>Peridinium incomspicuum</v>
      </c>
      <c r="E343" s="1">
        <f>('Raw SSB'!H343*'Raw SSB'!K343)/20*9</f>
        <v>396.59999999999997</v>
      </c>
      <c r="H343" s="1">
        <f>'Raw SSB'!L343*E343</f>
        <v>661132.19999999995</v>
      </c>
    </row>
    <row r="344" spans="1:10">
      <c r="A344" s="3">
        <f>'Raw SSB'!A344</f>
        <v>36376</v>
      </c>
      <c r="B344" s="3" t="str">
        <f>'Raw SSB'!B344</f>
        <v>SSB</v>
      </c>
      <c r="C344" s="2">
        <f>'Raw SSB'!C344</f>
        <v>1</v>
      </c>
      <c r="D344" s="3" t="str">
        <f>'Raw SSB'!D344</f>
        <v>Peridinium incomspicuum</v>
      </c>
      <c r="E344" s="1">
        <f>('Raw SSB'!H344*'Raw SSB'!K344)/20*9</f>
        <v>99.149999999999991</v>
      </c>
      <c r="F344" s="1">
        <f>STDEV(E344:E346)</f>
        <v>57.244279190151389</v>
      </c>
      <c r="G344" s="1">
        <f>F344/SQRT(3)</f>
        <v>33.049999999999997</v>
      </c>
      <c r="H344" s="1">
        <f>'Raw SSB'!L344*E344</f>
        <v>165283.04999999999</v>
      </c>
      <c r="I344" s="1">
        <f>STDEV(H344:H346)</f>
        <v>95426.21340998236</v>
      </c>
      <c r="J344" s="1">
        <f>I344/SQRT(3)</f>
        <v>55094.349999999991</v>
      </c>
    </row>
    <row r="345" spans="1:10">
      <c r="A345" s="3">
        <f>'Raw SSB'!A345</f>
        <v>36376</v>
      </c>
      <c r="B345" s="3" t="str">
        <f>'Raw SSB'!B345</f>
        <v>SSB</v>
      </c>
      <c r="C345" s="2">
        <f>'Raw SSB'!C345</f>
        <v>2</v>
      </c>
      <c r="D345" s="3" t="str">
        <f>'Raw SSB'!D345</f>
        <v>Peridinium incomspicuum</v>
      </c>
      <c r="E345" s="1">
        <f>('Raw SSB'!H345*'Raw SSB'!K345)/20*9</f>
        <v>0</v>
      </c>
      <c r="H345" s="1">
        <f>'Raw SSB'!L345*E345</f>
        <v>0</v>
      </c>
    </row>
    <row r="346" spans="1:10">
      <c r="A346" s="3">
        <f>'Raw SSB'!A346</f>
        <v>36376</v>
      </c>
      <c r="B346" s="3" t="str">
        <f>'Raw SSB'!B346</f>
        <v>SSB</v>
      </c>
      <c r="C346" s="2">
        <f>'Raw SSB'!C346</f>
        <v>3</v>
      </c>
      <c r="D346" s="3" t="str">
        <f>'Raw SSB'!D346</f>
        <v>Peridinium incomspicuum</v>
      </c>
      <c r="E346" s="1">
        <f>('Raw SSB'!H346*'Raw SSB'!K346)/20*9</f>
        <v>99.149999999999991</v>
      </c>
      <c r="H346" s="1">
        <f>'Raw SSB'!L346*E346</f>
        <v>165283.04999999999</v>
      </c>
    </row>
    <row r="347" spans="1:10">
      <c r="A347" s="3">
        <f>'Raw SSB'!A347</f>
        <v>36383</v>
      </c>
      <c r="B347" s="3" t="str">
        <f>'Raw SSB'!B347</f>
        <v>SSB</v>
      </c>
      <c r="C347" s="2">
        <f>'Raw SSB'!C347</f>
        <v>1</v>
      </c>
      <c r="D347" s="3" t="str">
        <f>'Raw SSB'!D347</f>
        <v>Peridinium incomspicuum</v>
      </c>
      <c r="E347" s="1">
        <f>('Raw SSB'!H347*'Raw SSB'!K347)/20*9</f>
        <v>79.649999999999991</v>
      </c>
      <c r="F347" s="1">
        <f>STDEV(E347:E349)</f>
        <v>45.985948940953683</v>
      </c>
      <c r="G347" s="1">
        <f>F347/SQRT(3)</f>
        <v>26.549999999999997</v>
      </c>
      <c r="H347" s="1">
        <f>'Raw SSB'!L347*E347</f>
        <v>132776.54999999999</v>
      </c>
      <c r="I347" s="1">
        <f>STDEV(H347:H349)</f>
        <v>76658.576884569804</v>
      </c>
      <c r="J347" s="1">
        <f>I347/SQRT(3)</f>
        <v>44258.85</v>
      </c>
    </row>
    <row r="348" spans="1:10">
      <c r="A348" s="3">
        <f>'Raw SSB'!A348</f>
        <v>36383</v>
      </c>
      <c r="B348" s="3" t="str">
        <f>'Raw SSB'!B348</f>
        <v>SSB</v>
      </c>
      <c r="C348" s="2">
        <f>'Raw SSB'!C348</f>
        <v>2</v>
      </c>
      <c r="D348" s="3" t="str">
        <f>'Raw SSB'!D348</f>
        <v>Peridinium incomspicuum</v>
      </c>
      <c r="E348" s="1">
        <f>('Raw SSB'!H348*'Raw SSB'!K348)/20*9</f>
        <v>0</v>
      </c>
      <c r="H348" s="1">
        <f>'Raw SSB'!L348*E348</f>
        <v>0</v>
      </c>
    </row>
    <row r="349" spans="1:10">
      <c r="A349" s="3">
        <f>'Raw SSB'!A349</f>
        <v>36383</v>
      </c>
      <c r="B349" s="3" t="str">
        <f>'Raw SSB'!B349</f>
        <v>SSB</v>
      </c>
      <c r="C349" s="2">
        <f>'Raw SSB'!C349</f>
        <v>3</v>
      </c>
      <c r="D349" s="3" t="str">
        <f>'Raw SSB'!D349</f>
        <v>Peridinium incomspicuum</v>
      </c>
      <c r="E349" s="1">
        <f>('Raw SSB'!H349*'Raw SSB'!K349)/20*9</f>
        <v>0</v>
      </c>
      <c r="H349" s="1">
        <f>'Raw SSB'!L349*E349</f>
        <v>0</v>
      </c>
    </row>
    <row r="350" spans="1:10">
      <c r="A350" s="3">
        <f>'Raw SSB'!A350</f>
        <v>36390</v>
      </c>
      <c r="B350" s="3" t="str">
        <f>'Raw SSB'!B350</f>
        <v>SSB</v>
      </c>
      <c r="C350" s="2">
        <f>'Raw SSB'!C350</f>
        <v>1</v>
      </c>
      <c r="D350" s="3" t="str">
        <f>'Raw SSB'!D350</f>
        <v>Peridinium incomspicuum</v>
      </c>
      <c r="E350" s="1">
        <f>('Raw SSB'!H350*'Raw SSB'!K350)/20*9</f>
        <v>99.149999999999991</v>
      </c>
      <c r="F350" s="1">
        <f>STDEV(E350:E352)</f>
        <v>114.48855838030281</v>
      </c>
      <c r="G350" s="1">
        <f>F350/SQRT(3)</f>
        <v>66.100000000000009</v>
      </c>
      <c r="H350" s="1">
        <f>'Raw SSB'!L350*E350</f>
        <v>165283.04999999999</v>
      </c>
      <c r="I350" s="1">
        <f>STDEV(H350:H352)</f>
        <v>190852.42681996478</v>
      </c>
      <c r="J350" s="1">
        <f>I350/SQRT(3)</f>
        <v>110188.70000000003</v>
      </c>
    </row>
    <row r="351" spans="1:10">
      <c r="A351" s="3">
        <f>'Raw SSB'!A351</f>
        <v>36390</v>
      </c>
      <c r="B351" s="3" t="str">
        <f>'Raw SSB'!B351</f>
        <v>SSB</v>
      </c>
      <c r="C351" s="2">
        <f>'Raw SSB'!C351</f>
        <v>2</v>
      </c>
      <c r="D351" s="3" t="str">
        <f>'Raw SSB'!D351</f>
        <v>Peridinium incomspicuum</v>
      </c>
      <c r="E351" s="1">
        <f>('Raw SSB'!H351*'Raw SSB'!K351)/20*9</f>
        <v>297.45</v>
      </c>
      <c r="H351" s="1">
        <f>'Raw SSB'!L351*E351</f>
        <v>495849.14999999997</v>
      </c>
    </row>
    <row r="352" spans="1:10">
      <c r="A352" s="3">
        <f>'Raw SSB'!A352</f>
        <v>36390</v>
      </c>
      <c r="B352" s="3" t="str">
        <f>'Raw SSB'!B352</f>
        <v>SSB</v>
      </c>
      <c r="C352" s="2">
        <f>'Raw SSB'!C352</f>
        <v>3</v>
      </c>
      <c r="D352" s="3" t="str">
        <f>'Raw SSB'!D352</f>
        <v>Peridinium incomspicuum</v>
      </c>
      <c r="E352" s="1">
        <f>('Raw SSB'!H352*'Raw SSB'!K352)/20*9</f>
        <v>297.45</v>
      </c>
      <c r="H352" s="1">
        <f>'Raw SSB'!L352*E352</f>
        <v>495849.14999999997</v>
      </c>
    </row>
    <row r="353" spans="1:10">
      <c r="A353" s="3">
        <f>'Raw SSB'!A353</f>
        <v>36308</v>
      </c>
      <c r="B353" s="3" t="str">
        <f>'Raw SSB'!B353</f>
        <v>SSB</v>
      </c>
      <c r="C353" s="2">
        <f>'Raw SSB'!C353</f>
        <v>1</v>
      </c>
      <c r="D353" s="3" t="str">
        <f>'Raw SSB'!D353</f>
        <v>Peridinium limbatum</v>
      </c>
      <c r="E353" s="1">
        <f>('Raw SSB'!H353*'Raw SSB'!K353)/20*9</f>
        <v>0</v>
      </c>
      <c r="F353" s="1">
        <f>STDEV(E353:E355)</f>
        <v>0</v>
      </c>
      <c r="G353" s="1">
        <f>F353/SQRT(3)</f>
        <v>0</v>
      </c>
      <c r="H353" s="1">
        <f>'Raw SSB'!L353*E353</f>
        <v>0</v>
      </c>
      <c r="I353" s="1">
        <f>STDEV(H353:H355)</f>
        <v>0</v>
      </c>
      <c r="J353" s="1">
        <f>I353/SQRT(3)</f>
        <v>0</v>
      </c>
    </row>
    <row r="354" spans="1:10">
      <c r="A354" s="3">
        <f>'Raw SSB'!A354</f>
        <v>36308</v>
      </c>
      <c r="B354" s="3" t="str">
        <f>'Raw SSB'!B354</f>
        <v>SSB</v>
      </c>
      <c r="C354" s="2">
        <f>'Raw SSB'!C354</f>
        <v>2</v>
      </c>
      <c r="D354" s="3" t="str">
        <f>'Raw SSB'!D354</f>
        <v>Peridinium limbatum</v>
      </c>
      <c r="E354" s="1">
        <f>('Raw SSB'!H354*'Raw SSB'!K354)/20*9</f>
        <v>0</v>
      </c>
      <c r="H354" s="1">
        <f>'Raw SSB'!L354*E354</f>
        <v>0</v>
      </c>
    </row>
    <row r="355" spans="1:10">
      <c r="A355" s="3">
        <f>'Raw SSB'!A355</f>
        <v>36308</v>
      </c>
      <c r="B355" s="3" t="str">
        <f>'Raw SSB'!B355</f>
        <v>SSB</v>
      </c>
      <c r="C355" s="2">
        <f>'Raw SSB'!C355</f>
        <v>3</v>
      </c>
      <c r="D355" s="3" t="str">
        <f>'Raw SSB'!D355</f>
        <v>Peridinium limbatum</v>
      </c>
      <c r="E355" s="1">
        <f>('Raw SSB'!H355*'Raw SSB'!K355)/20*9</f>
        <v>0</v>
      </c>
      <c r="H355" s="1">
        <f>'Raw SSB'!L355*E355</f>
        <v>0</v>
      </c>
    </row>
    <row r="356" spans="1:10">
      <c r="A356" s="3">
        <f>'Raw SSB'!A356</f>
        <v>36313</v>
      </c>
      <c r="B356" s="3" t="str">
        <f>'Raw SSB'!B356</f>
        <v>SSB</v>
      </c>
      <c r="C356" s="2">
        <f>'Raw SSB'!C356</f>
        <v>1</v>
      </c>
      <c r="D356" s="3" t="str">
        <f>'Raw SSB'!D356</f>
        <v>Peridinium limbatum</v>
      </c>
      <c r="E356" s="1">
        <f>('Raw SSB'!H356*'Raw SSB'!K356)/20*9</f>
        <v>0</v>
      </c>
      <c r="F356" s="1">
        <f>STDEV(E356:E358)</f>
        <v>57.244279190151389</v>
      </c>
      <c r="G356" s="1">
        <f>F356/SQRT(3)</f>
        <v>33.049999999999997</v>
      </c>
      <c r="H356" s="1">
        <f>'Raw SSB'!L356*E356</f>
        <v>0</v>
      </c>
      <c r="I356" s="1">
        <f>STDEV(H356:H358)</f>
        <v>13965886.794021234</v>
      </c>
      <c r="J356" s="1">
        <f>I356/SQRT(3)</f>
        <v>8063208.4999999991</v>
      </c>
    </row>
    <row r="357" spans="1:10">
      <c r="A357" s="3">
        <f>'Raw SSB'!A357</f>
        <v>36313</v>
      </c>
      <c r="B357" s="3" t="str">
        <f>'Raw SSB'!B357</f>
        <v>SSB</v>
      </c>
      <c r="C357" s="2">
        <f>'Raw SSB'!C357</f>
        <v>2</v>
      </c>
      <c r="D357" s="3" t="str">
        <f>'Raw SSB'!D357</f>
        <v>Peridinium limbatum</v>
      </c>
      <c r="E357" s="1">
        <f>('Raw SSB'!H357*'Raw SSB'!K357)/20*9</f>
        <v>99.149999999999991</v>
      </c>
      <c r="H357" s="1">
        <f>'Raw SSB'!L357*E357</f>
        <v>24189625.499999996</v>
      </c>
    </row>
    <row r="358" spans="1:10">
      <c r="A358" s="3">
        <f>'Raw SSB'!A358</f>
        <v>36313</v>
      </c>
      <c r="B358" s="3" t="str">
        <f>'Raw SSB'!B358</f>
        <v>SSB</v>
      </c>
      <c r="C358" s="2">
        <f>'Raw SSB'!C358</f>
        <v>3</v>
      </c>
      <c r="D358" s="3" t="str">
        <f>'Raw SSB'!D358</f>
        <v>Peridinium limbatum</v>
      </c>
      <c r="E358" s="1">
        <f>('Raw SSB'!H358*'Raw SSB'!K358)/20*9</f>
        <v>0</v>
      </c>
      <c r="H358" s="1">
        <f>'Raw SSB'!L358*E358</f>
        <v>0</v>
      </c>
    </row>
    <row r="359" spans="1:10">
      <c r="A359" s="3">
        <f>'Raw SSB'!A359</f>
        <v>36320</v>
      </c>
      <c r="B359" s="3" t="str">
        <f>'Raw SSB'!B359</f>
        <v>SSB</v>
      </c>
      <c r="C359" s="2">
        <f>'Raw SSB'!C359</f>
        <v>1</v>
      </c>
      <c r="D359" s="3" t="str">
        <f>'Raw SSB'!D359</f>
        <v>Peridinium limbatum</v>
      </c>
      <c r="E359" s="1">
        <f>('Raw SSB'!H359*'Raw SSB'!K359)/20*9</f>
        <v>0</v>
      </c>
      <c r="F359" s="1">
        <f>STDEV(E359:E361)</f>
        <v>0</v>
      </c>
      <c r="G359" s="1">
        <f>F359/SQRT(3)</f>
        <v>0</v>
      </c>
      <c r="H359" s="1">
        <f>'Raw SSB'!L359*E359</f>
        <v>0</v>
      </c>
      <c r="I359" s="1">
        <f>STDEV(H359:H361)</f>
        <v>0</v>
      </c>
      <c r="J359" s="1">
        <f>I359/SQRT(3)</f>
        <v>0</v>
      </c>
    </row>
    <row r="360" spans="1:10">
      <c r="A360" s="3">
        <f>'Raw SSB'!A360</f>
        <v>36320</v>
      </c>
      <c r="B360" s="3" t="str">
        <f>'Raw SSB'!B360</f>
        <v>SSB</v>
      </c>
      <c r="C360" s="2">
        <f>'Raw SSB'!C360</f>
        <v>2</v>
      </c>
      <c r="D360" s="3" t="str">
        <f>'Raw SSB'!D360</f>
        <v>Peridinium limbatum</v>
      </c>
      <c r="E360" s="1">
        <f>('Raw SSB'!H360*'Raw SSB'!K360)/20*9</f>
        <v>0</v>
      </c>
      <c r="H360" s="1">
        <f>'Raw SSB'!L360*E360</f>
        <v>0</v>
      </c>
    </row>
    <row r="361" spans="1:10">
      <c r="A361" s="3">
        <f>'Raw SSB'!A361</f>
        <v>36320</v>
      </c>
      <c r="B361" s="3" t="str">
        <f>'Raw SSB'!B361</f>
        <v>SSB</v>
      </c>
      <c r="C361" s="2">
        <f>'Raw SSB'!C361</f>
        <v>3</v>
      </c>
      <c r="D361" s="3" t="str">
        <f>'Raw SSB'!D361</f>
        <v>Peridinium limbatum</v>
      </c>
      <c r="E361" s="1">
        <f>('Raw SSB'!H361*'Raw SSB'!K361)/20*9</f>
        <v>0</v>
      </c>
      <c r="H361" s="1">
        <f>'Raw SSB'!L361*E361</f>
        <v>0</v>
      </c>
    </row>
    <row r="362" spans="1:10">
      <c r="A362" s="3">
        <f>'Raw SSB'!A362</f>
        <v>36327</v>
      </c>
      <c r="B362" s="3" t="str">
        <f>'Raw SSB'!B362</f>
        <v>SSB</v>
      </c>
      <c r="C362" s="2">
        <f>'Raw SSB'!C362</f>
        <v>1</v>
      </c>
      <c r="D362" s="3" t="str">
        <f>'Raw SSB'!D362</f>
        <v>Peridinium limbatum</v>
      </c>
      <c r="E362" s="1">
        <f>('Raw SSB'!H362*'Raw SSB'!K362)/20*9</f>
        <v>99.149999999999991</v>
      </c>
      <c r="F362" s="1">
        <f>STDEV(E362:E364)</f>
        <v>57.244279190151389</v>
      </c>
      <c r="G362" s="1">
        <f>F362/SQRT(3)</f>
        <v>33.049999999999997</v>
      </c>
      <c r="H362" s="1">
        <f>'Raw SSB'!L362*E362</f>
        <v>24189625.499999996</v>
      </c>
      <c r="I362" s="1">
        <f>STDEV(H362:H364)</f>
        <v>13965886.794021234</v>
      </c>
      <c r="J362" s="1">
        <f>I362/SQRT(3)</f>
        <v>8063208.4999999991</v>
      </c>
    </row>
    <row r="363" spans="1:10">
      <c r="A363" s="3">
        <f>'Raw SSB'!A363</f>
        <v>36327</v>
      </c>
      <c r="B363" s="3" t="str">
        <f>'Raw SSB'!B363</f>
        <v>SSB</v>
      </c>
      <c r="C363" s="2">
        <f>'Raw SSB'!C363</f>
        <v>2</v>
      </c>
      <c r="D363" s="3" t="str">
        <f>'Raw SSB'!D363</f>
        <v>Peridinium limbatum</v>
      </c>
      <c r="E363" s="1">
        <f>('Raw SSB'!H363*'Raw SSB'!K363)/20*9</f>
        <v>0</v>
      </c>
      <c r="H363" s="1">
        <f>'Raw SSB'!L363*E363</f>
        <v>0</v>
      </c>
    </row>
    <row r="364" spans="1:10">
      <c r="A364" s="3">
        <f>'Raw SSB'!A364</f>
        <v>36327</v>
      </c>
      <c r="B364" s="3" t="str">
        <f>'Raw SSB'!B364</f>
        <v>SSB</v>
      </c>
      <c r="C364" s="2">
        <f>'Raw SSB'!C364</f>
        <v>3</v>
      </c>
      <c r="D364" s="3" t="str">
        <f>'Raw SSB'!D364</f>
        <v>Peridinium limbatum</v>
      </c>
      <c r="E364" s="1">
        <f>('Raw SSB'!H364*'Raw SSB'!K364)/20*9</f>
        <v>99.149999999999991</v>
      </c>
      <c r="H364" s="1">
        <f>'Raw SSB'!L364*E364</f>
        <v>24189625.499999996</v>
      </c>
    </row>
    <row r="365" spans="1:10">
      <c r="A365" s="3">
        <f>'Raw SSB'!A365</f>
        <v>36334</v>
      </c>
      <c r="B365" s="3" t="str">
        <f>'Raw SSB'!B365</f>
        <v>SSB</v>
      </c>
      <c r="C365" s="2">
        <f>'Raw SSB'!C365</f>
        <v>1</v>
      </c>
      <c r="D365" s="3" t="str">
        <f>'Raw SSB'!D365</f>
        <v>Peridinium limbatum</v>
      </c>
      <c r="E365" s="1">
        <f>('Raw SSB'!H365*'Raw SSB'!K365)/20*9</f>
        <v>99.149999999999991</v>
      </c>
      <c r="F365" s="1">
        <f>STDEV(E365:E367)</f>
        <v>318.72265765081715</v>
      </c>
      <c r="G365" s="1">
        <f>F365/SQRT(3)</f>
        <v>184.01461219153222</v>
      </c>
      <c r="H365" s="1">
        <f>'Raw SSB'!L365*E365</f>
        <v>24189625.499999996</v>
      </c>
      <c r="I365" s="1">
        <f>STDEV(H365:H367)</f>
        <v>77758766.787069887</v>
      </c>
      <c r="J365" s="1">
        <f>I365/SQRT(3)</f>
        <v>44894044.93636813</v>
      </c>
    </row>
    <row r="366" spans="1:10">
      <c r="A366" s="3">
        <f>'Raw SSB'!A366</f>
        <v>36334</v>
      </c>
      <c r="B366" s="3" t="str">
        <f>'Raw SSB'!B366</f>
        <v>SSB</v>
      </c>
      <c r="C366" s="2">
        <f>'Raw SSB'!C366</f>
        <v>2</v>
      </c>
      <c r="D366" s="3" t="str">
        <f>'Raw SSB'!D366</f>
        <v>Peridinium limbatum</v>
      </c>
      <c r="E366" s="1">
        <f>('Raw SSB'!H366*'Raw SSB'!K366)/20*9</f>
        <v>694.05000000000007</v>
      </c>
      <c r="H366" s="1">
        <f>'Raw SSB'!L366*E366</f>
        <v>169327378.50000003</v>
      </c>
    </row>
    <row r="367" spans="1:10">
      <c r="A367" s="3">
        <f>'Raw SSB'!A367</f>
        <v>36334</v>
      </c>
      <c r="B367" s="3" t="str">
        <f>'Raw SSB'!B367</f>
        <v>SSB</v>
      </c>
      <c r="C367" s="2">
        <f>'Raw SSB'!C367</f>
        <v>3</v>
      </c>
      <c r="D367" s="3" t="str">
        <f>'Raw SSB'!D367</f>
        <v>Peridinium limbatum</v>
      </c>
      <c r="E367" s="1">
        <f>('Raw SSB'!H367*'Raw SSB'!K367)/20*9</f>
        <v>198.29999999999998</v>
      </c>
      <c r="H367" s="1">
        <f>'Raw SSB'!L367*E367</f>
        <v>48379250.999999993</v>
      </c>
    </row>
    <row r="368" spans="1:10">
      <c r="A368" s="3">
        <f>'Raw SSB'!A368</f>
        <v>36341</v>
      </c>
      <c r="B368" s="3" t="str">
        <f>'Raw SSB'!B368</f>
        <v>SSB</v>
      </c>
      <c r="C368" s="2">
        <f>'Raw SSB'!C368</f>
        <v>1</v>
      </c>
      <c r="D368" s="3" t="str">
        <f>'Raw SSB'!D368</f>
        <v>Peridinium limbatum</v>
      </c>
      <c r="E368" s="1">
        <f>('Raw SSB'!H368*'Raw SSB'!K368)/20*9</f>
        <v>198.29999999999998</v>
      </c>
      <c r="F368" s="1">
        <f>STDEV(E368:E370)</f>
        <v>228.97711676060561</v>
      </c>
      <c r="G368" s="1">
        <f>F368/SQRT(3)</f>
        <v>132.20000000000002</v>
      </c>
      <c r="H368" s="1">
        <f>'Raw SSB'!L368*E368</f>
        <v>48379250.999999993</v>
      </c>
      <c r="I368" s="1">
        <f>STDEV(H368:H370)</f>
        <v>55863547.176084928</v>
      </c>
      <c r="J368" s="1">
        <f>I368/SQRT(3)</f>
        <v>32252833.999999993</v>
      </c>
    </row>
    <row r="369" spans="1:10">
      <c r="A369" s="3">
        <f>'Raw SSB'!A369</f>
        <v>36341</v>
      </c>
      <c r="B369" s="3" t="str">
        <f>'Raw SSB'!B369</f>
        <v>SSB</v>
      </c>
      <c r="C369" s="2">
        <f>'Raw SSB'!C369</f>
        <v>2</v>
      </c>
      <c r="D369" s="3" t="str">
        <f>'Raw SSB'!D369</f>
        <v>Peridinium limbatum</v>
      </c>
      <c r="E369" s="1">
        <f>('Raw SSB'!H369*'Raw SSB'!K369)/20*9</f>
        <v>594.9</v>
      </c>
      <c r="H369" s="1">
        <f>'Raw SSB'!L369*E369</f>
        <v>145137753</v>
      </c>
    </row>
    <row r="370" spans="1:10">
      <c r="A370" s="3">
        <f>'Raw SSB'!A370</f>
        <v>36341</v>
      </c>
      <c r="B370" s="3" t="str">
        <f>'Raw SSB'!B370</f>
        <v>SSB</v>
      </c>
      <c r="C370" s="2">
        <f>'Raw SSB'!C370</f>
        <v>3</v>
      </c>
      <c r="D370" s="3" t="str">
        <f>'Raw SSB'!D370</f>
        <v>Peridinium limbatum</v>
      </c>
      <c r="E370" s="1">
        <f>('Raw SSB'!H370*'Raw SSB'!K370)/20*9</f>
        <v>198.29999999999998</v>
      </c>
      <c r="H370" s="1">
        <f>'Raw SSB'!L370*E370</f>
        <v>48379250.999999993</v>
      </c>
    </row>
    <row r="371" spans="1:10">
      <c r="A371" s="3">
        <f>'Raw SSB'!A371</f>
        <v>36348</v>
      </c>
      <c r="B371" s="3" t="str">
        <f>'Raw SSB'!B371</f>
        <v>SSB</v>
      </c>
      <c r="C371" s="2">
        <f>'Raw SSB'!C371</f>
        <v>1</v>
      </c>
      <c r="D371" s="3" t="str">
        <f>'Raw SSB'!D371</f>
        <v>Peridinium limbatum</v>
      </c>
      <c r="E371" s="1">
        <f>('Raw SSB'!H371*'Raw SSB'!K371)/20*9</f>
        <v>318.59999999999997</v>
      </c>
      <c r="F371" s="1">
        <f>STDEV(E371:E373)</f>
        <v>279.72160713824002</v>
      </c>
      <c r="G371" s="1">
        <f>F371/SQRT(3)</f>
        <v>161.49734517941764</v>
      </c>
      <c r="H371" s="1">
        <f>'Raw SSB'!L371*E371</f>
        <v>48011426.999999993</v>
      </c>
      <c r="I371" s="1">
        <f>STDEV(H371:H373)</f>
        <v>42152647.587697111</v>
      </c>
      <c r="J371" s="1">
        <f>I371/SQRT(3)</f>
        <v>24336842.431812357</v>
      </c>
    </row>
    <row r="372" spans="1:10">
      <c r="A372" s="3">
        <f>'Raw SSB'!A372</f>
        <v>36348</v>
      </c>
      <c r="B372" s="3" t="str">
        <f>'Raw SSB'!B372</f>
        <v>SSB</v>
      </c>
      <c r="C372" s="2">
        <f>'Raw SSB'!C372</f>
        <v>2</v>
      </c>
      <c r="D372" s="3" t="str">
        <f>'Raw SSB'!D372</f>
        <v>Peridinium limbatum</v>
      </c>
      <c r="E372" s="1">
        <f>('Raw SSB'!H372*'Raw SSB'!K372)/20*9</f>
        <v>637.19999999999993</v>
      </c>
      <c r="H372" s="1">
        <f>'Raw SSB'!L372*E372</f>
        <v>96022853.999999985</v>
      </c>
    </row>
    <row r="373" spans="1:10">
      <c r="A373" s="3">
        <f>'Raw SSB'!A373</f>
        <v>36348</v>
      </c>
      <c r="B373" s="3" t="str">
        <f>'Raw SSB'!B373</f>
        <v>SSB</v>
      </c>
      <c r="C373" s="2">
        <f>'Raw SSB'!C373</f>
        <v>3</v>
      </c>
      <c r="D373" s="3" t="str">
        <f>'Raw SSB'!D373</f>
        <v>Peridinium limbatum</v>
      </c>
      <c r="E373" s="1">
        <f>('Raw SSB'!H373*'Raw SSB'!K373)/20*9</f>
        <v>79.649999999999991</v>
      </c>
      <c r="H373" s="1">
        <f>'Raw SSB'!L373*E373</f>
        <v>12002856.749999998</v>
      </c>
    </row>
    <row r="374" spans="1:10">
      <c r="A374" s="3">
        <f>'Raw SSB'!A374</f>
        <v>36355</v>
      </c>
      <c r="B374" s="3" t="str">
        <f>'Raw SSB'!B374</f>
        <v>SSB</v>
      </c>
      <c r="C374" s="2">
        <f>'Raw SSB'!C374</f>
        <v>1</v>
      </c>
      <c r="D374" s="3" t="str">
        <f>'Raw SSB'!D374</f>
        <v>Peridinium limbatum</v>
      </c>
      <c r="E374" s="1">
        <f>('Raw SSB'!H374*'Raw SSB'!K374)/20*9</f>
        <v>1752.3</v>
      </c>
      <c r="F374" s="1">
        <f>STDEV(E374:E376)</f>
        <v>376.41121463102007</v>
      </c>
      <c r="G374" s="1">
        <f>F374/SQRT(3)</f>
        <v>217.32111609321345</v>
      </c>
      <c r="H374" s="1">
        <f>'Raw SSB'!L374*E374</f>
        <v>264062848.5</v>
      </c>
      <c r="I374" s="1">
        <f>STDEV(H374:H376)</f>
        <v>56723287.988821521</v>
      </c>
      <c r="J374" s="1">
        <f>I374/SQRT(3)</f>
        <v>32749205.589666773</v>
      </c>
    </row>
    <row r="375" spans="1:10">
      <c r="A375" s="3">
        <f>'Raw SSB'!A375</f>
        <v>36355</v>
      </c>
      <c r="B375" s="3" t="str">
        <f>'Raw SSB'!B375</f>
        <v>SSB</v>
      </c>
      <c r="C375" s="2">
        <f>'Raw SSB'!C375</f>
        <v>2</v>
      </c>
      <c r="D375" s="3" t="str">
        <f>'Raw SSB'!D375</f>
        <v>Peridinium limbatum</v>
      </c>
      <c r="E375" s="1">
        <f>('Raw SSB'!H375*'Raw SSB'!K375)/20*9</f>
        <v>1593</v>
      </c>
      <c r="H375" s="1">
        <f>'Raw SSB'!L375*E375</f>
        <v>240057135</v>
      </c>
    </row>
    <row r="376" spans="1:10">
      <c r="A376" s="3">
        <f>'Raw SSB'!A376</f>
        <v>36355</v>
      </c>
      <c r="B376" s="3" t="str">
        <f>'Raw SSB'!B376</f>
        <v>SSB</v>
      </c>
      <c r="C376" s="2">
        <f>'Raw SSB'!C376</f>
        <v>3</v>
      </c>
      <c r="D376" s="3" t="str">
        <f>'Raw SSB'!D376</f>
        <v>Peridinium limbatum</v>
      </c>
      <c r="E376" s="1">
        <f>('Raw SSB'!H376*'Raw SSB'!K376)/20*9</f>
        <v>1035.45</v>
      </c>
      <c r="H376" s="1">
        <f>'Raw SSB'!L376*E376</f>
        <v>156037137.75</v>
      </c>
    </row>
    <row r="377" spans="1:10">
      <c r="A377" s="3">
        <f>'Raw SSB'!A377</f>
        <v>36362</v>
      </c>
      <c r="B377" s="3" t="str">
        <f>'Raw SSB'!B377</f>
        <v>SSB</v>
      </c>
      <c r="C377" s="2">
        <f>'Raw SSB'!C377</f>
        <v>1</v>
      </c>
      <c r="D377" s="3" t="str">
        <f>'Raw SSB'!D377</f>
        <v>Peridinium limbatum</v>
      </c>
      <c r="E377" s="1">
        <f>('Raw SSB'!H377*'Raw SSB'!K377)/20*9</f>
        <v>398.25</v>
      </c>
      <c r="F377" s="1">
        <f>STDEV(E377:E379)</f>
        <v>318.59999999999997</v>
      </c>
      <c r="G377" s="1">
        <f>F377/SQRT(3)</f>
        <v>183.94379576381476</v>
      </c>
      <c r="H377" s="1">
        <f>'Raw SSB'!L377*E377</f>
        <v>63997580.25</v>
      </c>
      <c r="I377" s="1">
        <f>STDEV(H377:H379)</f>
        <v>51198064.199999981</v>
      </c>
      <c r="J377" s="1">
        <f>I377/SQRT(3)</f>
        <v>29559216.147857733</v>
      </c>
    </row>
    <row r="378" spans="1:10">
      <c r="A378" s="3">
        <f>'Raw SSB'!A378</f>
        <v>36362</v>
      </c>
      <c r="B378" s="3" t="str">
        <f>'Raw SSB'!B378</f>
        <v>SSB</v>
      </c>
      <c r="C378" s="2">
        <f>'Raw SSB'!C378</f>
        <v>2</v>
      </c>
      <c r="D378" s="3" t="str">
        <f>'Raw SSB'!D378</f>
        <v>Peridinium limbatum</v>
      </c>
      <c r="E378" s="1">
        <f>('Raw SSB'!H378*'Raw SSB'!K378)/20*9</f>
        <v>1035.45</v>
      </c>
      <c r="H378" s="1">
        <f>'Raw SSB'!L378*E378</f>
        <v>166393708.65000001</v>
      </c>
    </row>
    <row r="379" spans="1:10">
      <c r="A379" s="3">
        <f>'Raw SSB'!A379</f>
        <v>36362</v>
      </c>
      <c r="B379" s="3" t="str">
        <f>'Raw SSB'!B379</f>
        <v>SSB</v>
      </c>
      <c r="C379" s="2">
        <f>'Raw SSB'!C379</f>
        <v>3</v>
      </c>
      <c r="D379" s="3" t="str">
        <f>'Raw SSB'!D379</f>
        <v>Peridinium limbatum</v>
      </c>
      <c r="E379" s="1">
        <f>('Raw SSB'!H379*'Raw SSB'!K379)/20*9</f>
        <v>716.85</v>
      </c>
      <c r="H379" s="1">
        <f>'Raw SSB'!L379*E379</f>
        <v>115195644.45</v>
      </c>
    </row>
    <row r="380" spans="1:10">
      <c r="A380" s="3">
        <f>'Raw SSB'!A380</f>
        <v>36365</v>
      </c>
      <c r="B380" s="3" t="str">
        <f>'Raw SSB'!B380</f>
        <v>SSB</v>
      </c>
      <c r="C380" s="2">
        <f>'Raw SSB'!C380</f>
        <v>1</v>
      </c>
      <c r="D380" s="3" t="str">
        <f>'Raw SSB'!D380</f>
        <v>Peridinium limbatum</v>
      </c>
      <c r="E380" s="1">
        <f>('Raw SSB'!H380*'Raw SSB'!K380)/20*9</f>
        <v>198.29999999999998</v>
      </c>
      <c r="F380" s="1">
        <f>STDEV(E380:E382)</f>
        <v>249.52202808569851</v>
      </c>
      <c r="G380" s="1">
        <f>F380/SQRT(3)</f>
        <v>144.06161008401941</v>
      </c>
      <c r="H380" s="1">
        <f>'Raw SSB'!L380*E380</f>
        <v>31866215.099999998</v>
      </c>
      <c r="I380" s="1">
        <f>STDEV(H380:H382)</f>
        <v>40097441.347287476</v>
      </c>
      <c r="J380" s="1">
        <f>I380/SQRT(3)</f>
        <v>23150268.555671655</v>
      </c>
    </row>
    <row r="381" spans="1:10">
      <c r="A381" s="3">
        <f>'Raw SSB'!A381</f>
        <v>36365</v>
      </c>
      <c r="B381" s="3" t="str">
        <f>'Raw SSB'!B381</f>
        <v>SSB</v>
      </c>
      <c r="C381" s="2">
        <f>'Raw SSB'!C381</f>
        <v>2</v>
      </c>
      <c r="D381" s="3" t="str">
        <f>'Raw SSB'!D381</f>
        <v>Peridinium limbatum</v>
      </c>
      <c r="E381" s="1">
        <f>('Raw SSB'!H381*'Raw SSB'!K381)/20*9</f>
        <v>495.75</v>
      </c>
      <c r="H381" s="1">
        <f>'Raw SSB'!L381*E381</f>
        <v>79665537.75</v>
      </c>
    </row>
    <row r="382" spans="1:10">
      <c r="A382" s="3">
        <f>'Raw SSB'!A382</f>
        <v>36365</v>
      </c>
      <c r="B382" s="3" t="str">
        <f>'Raw SSB'!B382</f>
        <v>SSB</v>
      </c>
      <c r="C382" s="2">
        <f>'Raw SSB'!C382</f>
        <v>3</v>
      </c>
      <c r="D382" s="3" t="str">
        <f>'Raw SSB'!D382</f>
        <v>Peridinium limbatum</v>
      </c>
      <c r="E382" s="1">
        <f>('Raw SSB'!H382*'Raw SSB'!K382)/20*9</f>
        <v>694.05000000000007</v>
      </c>
      <c r="H382" s="1">
        <f>'Raw SSB'!L382*E382</f>
        <v>111531752.85000001</v>
      </c>
    </row>
    <row r="383" spans="1:10">
      <c r="A383" s="3">
        <f>'Raw SSB'!A383</f>
        <v>36376</v>
      </c>
      <c r="B383" s="3" t="str">
        <f>'Raw SSB'!B383</f>
        <v>SSB</v>
      </c>
      <c r="C383" s="2">
        <f>'Raw SSB'!C383</f>
        <v>1</v>
      </c>
      <c r="D383" s="3" t="str">
        <f>'Raw SSB'!D383</f>
        <v>Peridinium limbatum</v>
      </c>
      <c r="E383" s="1">
        <f>('Raw SSB'!H383*'Raw SSB'!K383)/20*9</f>
        <v>495.75</v>
      </c>
      <c r="F383" s="1">
        <f>STDEV(E383:E385)</f>
        <v>400.70995433105981</v>
      </c>
      <c r="G383" s="1">
        <f>F383/SQRT(3)</f>
        <v>231.35000000000005</v>
      </c>
      <c r="H383" s="1">
        <f>'Raw SSB'!L383*E383</f>
        <v>65679438.75</v>
      </c>
      <c r="I383" s="1">
        <f>STDEV(H383:H385)</f>
        <v>53088058.299550422</v>
      </c>
      <c r="J383" s="1">
        <f>I383/SQRT(3)</f>
        <v>30650404.749999985</v>
      </c>
    </row>
    <row r="384" spans="1:10">
      <c r="A384" s="3">
        <f>'Raw SSB'!A384</f>
        <v>36376</v>
      </c>
      <c r="B384" s="3" t="str">
        <f>'Raw SSB'!B384</f>
        <v>SSB</v>
      </c>
      <c r="C384" s="2">
        <f>'Raw SSB'!C384</f>
        <v>2</v>
      </c>
      <c r="D384" s="3" t="str">
        <f>'Raw SSB'!D384</f>
        <v>Peridinium limbatum</v>
      </c>
      <c r="E384" s="1">
        <f>('Raw SSB'!H384*'Raw SSB'!K384)/20*9</f>
        <v>991.5</v>
      </c>
      <c r="H384" s="1">
        <f>'Raw SSB'!L384*E384</f>
        <v>131358877.5</v>
      </c>
    </row>
    <row r="385" spans="1:10">
      <c r="A385" s="3">
        <f>'Raw SSB'!A385</f>
        <v>36376</v>
      </c>
      <c r="B385" s="3" t="str">
        <f>'Raw SSB'!B385</f>
        <v>SSB</v>
      </c>
      <c r="C385" s="2">
        <f>'Raw SSB'!C385</f>
        <v>3</v>
      </c>
      <c r="D385" s="3" t="str">
        <f>'Raw SSB'!D385</f>
        <v>Peridinium limbatum</v>
      </c>
      <c r="E385" s="1">
        <f>('Raw SSB'!H385*'Raw SSB'!K385)/20*9</f>
        <v>1288.9499999999998</v>
      </c>
      <c r="H385" s="1">
        <f>'Raw SSB'!L385*E385</f>
        <v>170766540.74999997</v>
      </c>
    </row>
    <row r="386" spans="1:10">
      <c r="A386" s="3">
        <f>'Raw SSB'!A386</f>
        <v>36383</v>
      </c>
      <c r="B386" s="3" t="str">
        <f>'Raw SSB'!B386</f>
        <v>SSB</v>
      </c>
      <c r="C386" s="2">
        <f>'Raw SSB'!C386</f>
        <v>1</v>
      </c>
      <c r="D386" s="3" t="str">
        <f>'Raw SSB'!D386</f>
        <v>Peridinium limbatum</v>
      </c>
      <c r="E386" s="1">
        <f>('Raw SSB'!H386*'Raw SSB'!K386)/20*9</f>
        <v>557.55000000000007</v>
      </c>
      <c r="F386" s="1">
        <f>STDEV(E386:E388)</f>
        <v>137.95784682286063</v>
      </c>
      <c r="G386" s="1">
        <f>F386/SQRT(3)</f>
        <v>79.64999999999975</v>
      </c>
      <c r="H386" s="1">
        <f>'Raw SSB'!L386*E386</f>
        <v>73867011.750000015</v>
      </c>
      <c r="I386" s="1">
        <f>STDEV(H386:H388)</f>
        <v>18277345.3363268</v>
      </c>
      <c r="J386" s="1">
        <f>I386/SQRT(3)</f>
        <v>10552430.25000003</v>
      </c>
    </row>
    <row r="387" spans="1:10">
      <c r="A387" s="3">
        <f>'Raw SSB'!A387</f>
        <v>36383</v>
      </c>
      <c r="B387" s="3" t="str">
        <f>'Raw SSB'!B387</f>
        <v>SSB</v>
      </c>
      <c r="C387" s="2">
        <f>'Raw SSB'!C387</f>
        <v>2</v>
      </c>
      <c r="D387" s="3" t="str">
        <f>'Raw SSB'!D387</f>
        <v>Peridinium limbatum</v>
      </c>
      <c r="E387" s="1">
        <f>('Raw SSB'!H387*'Raw SSB'!K387)/20*9</f>
        <v>318.59999999999997</v>
      </c>
      <c r="H387" s="1">
        <f>'Raw SSB'!L387*E387</f>
        <v>42209720.999999993</v>
      </c>
    </row>
    <row r="388" spans="1:10">
      <c r="A388" s="3">
        <f>'Raw SSB'!A388</f>
        <v>36383</v>
      </c>
      <c r="B388" s="3" t="str">
        <f>'Raw SSB'!B388</f>
        <v>SSB</v>
      </c>
      <c r="C388" s="2">
        <f>'Raw SSB'!C388</f>
        <v>3</v>
      </c>
      <c r="D388" s="3" t="str">
        <f>'Raw SSB'!D388</f>
        <v>Peridinium limbatum</v>
      </c>
      <c r="E388" s="1">
        <f>('Raw SSB'!H388*'Raw SSB'!K388)/20*9</f>
        <v>557.55000000000007</v>
      </c>
      <c r="H388" s="1">
        <f>'Raw SSB'!L388*E388</f>
        <v>73867011.750000015</v>
      </c>
    </row>
    <row r="389" spans="1:10">
      <c r="A389" s="3">
        <f>'Raw SSB'!A389</f>
        <v>36390</v>
      </c>
      <c r="B389" s="3" t="str">
        <f>'Raw SSB'!B389</f>
        <v>SSB</v>
      </c>
      <c r="C389" s="2">
        <f>'Raw SSB'!C389</f>
        <v>1</v>
      </c>
      <c r="D389" s="3" t="str">
        <f>'Raw SSB'!D389</f>
        <v>Peridinium limbatum</v>
      </c>
      <c r="E389" s="1">
        <f>('Raw SSB'!H389*'Raw SSB'!K389)/20*9</f>
        <v>1288.9499999999998</v>
      </c>
      <c r="F389" s="1">
        <f>STDEV(E389:E391)</f>
        <v>151.4541267182891</v>
      </c>
      <c r="G389" s="1">
        <f>F389/SQRT(3)</f>
        <v>87.442080830683906</v>
      </c>
      <c r="H389" s="1">
        <f>'Raw SSB'!L389*E389</f>
        <v>170766540.74999997</v>
      </c>
      <c r="I389" s="1">
        <f>STDEV(H389:H391)</f>
        <v>20065399.978272647</v>
      </c>
      <c r="J389" s="1">
        <f>I389/SQRT(3)</f>
        <v>11584764.078853223</v>
      </c>
    </row>
    <row r="390" spans="1:10">
      <c r="A390" s="3">
        <f>'Raw SSB'!A390</f>
        <v>36390</v>
      </c>
      <c r="B390" s="3" t="str">
        <f>'Raw SSB'!B390</f>
        <v>SSB</v>
      </c>
      <c r="C390" s="2">
        <f>'Raw SSB'!C390</f>
        <v>2</v>
      </c>
      <c r="D390" s="3" t="str">
        <f>'Raw SSB'!D390</f>
        <v>Peridinium limbatum</v>
      </c>
      <c r="E390" s="1">
        <f>('Raw SSB'!H390*'Raw SSB'!K390)/20*9</f>
        <v>1189.8</v>
      </c>
      <c r="H390" s="1">
        <f>'Raw SSB'!L390*E390</f>
        <v>157630653</v>
      </c>
    </row>
    <row r="391" spans="1:10">
      <c r="A391" s="3">
        <f>'Raw SSB'!A391</f>
        <v>36390</v>
      </c>
      <c r="B391" s="3" t="str">
        <f>'Raw SSB'!B391</f>
        <v>SSB</v>
      </c>
      <c r="C391" s="2">
        <f>'Raw SSB'!C391</f>
        <v>3</v>
      </c>
      <c r="D391" s="3" t="str">
        <f>'Raw SSB'!D391</f>
        <v>Peridinium limbatum</v>
      </c>
      <c r="E391" s="1">
        <f>('Raw SSB'!H391*'Raw SSB'!K391)/20*9</f>
        <v>991.5</v>
      </c>
      <c r="H391" s="1">
        <f>'Raw SSB'!L391*E391</f>
        <v>131358877.5</v>
      </c>
    </row>
    <row r="392" spans="1:10">
      <c r="A392" s="3">
        <f>'Raw SSB'!A392</f>
        <v>36308</v>
      </c>
      <c r="B392" s="3" t="str">
        <f>'Raw SSB'!B392</f>
        <v>SSB</v>
      </c>
      <c r="C392" s="2">
        <f>'Raw SSB'!C392</f>
        <v>1</v>
      </c>
      <c r="D392" s="3" t="str">
        <f>'Raw SSB'!D392</f>
        <v>Rotifers</v>
      </c>
      <c r="E392" s="1">
        <f>('Raw SSB'!H392*'Raw SSB'!K392)/20*9</f>
        <v>396.59999999999997</v>
      </c>
      <c r="F392" s="1">
        <f>STDEV(E392:E394)</f>
        <v>206.39718384706705</v>
      </c>
      <c r="G392" s="1">
        <f>F392/SQRT(3)</f>
        <v>119.16346965408485</v>
      </c>
      <c r="H392" s="1">
        <f>'Raw SSB'!L392*E392</f>
        <v>0</v>
      </c>
      <c r="I392" s="1">
        <f>STDEV(H392:H394)</f>
        <v>0</v>
      </c>
      <c r="J392" s="1">
        <f>I392/SQRT(3)</f>
        <v>0</v>
      </c>
    </row>
    <row r="393" spans="1:10">
      <c r="A393" s="3">
        <f>'Raw SSB'!A393</f>
        <v>36308</v>
      </c>
      <c r="B393" s="3" t="str">
        <f>'Raw SSB'!B393</f>
        <v>SSB</v>
      </c>
      <c r="C393" s="2">
        <f>'Raw SSB'!C393</f>
        <v>2</v>
      </c>
      <c r="D393" s="3" t="str">
        <f>'Raw SSB'!D393</f>
        <v>Rotifers</v>
      </c>
      <c r="E393" s="1">
        <f>('Raw SSB'!H393*'Raw SSB'!K393)/20*9</f>
        <v>0</v>
      </c>
      <c r="H393" s="1">
        <f>'Raw SSB'!L393*E393</f>
        <v>0</v>
      </c>
    </row>
    <row r="394" spans="1:10">
      <c r="A394" s="3">
        <f>'Raw SSB'!A394</f>
        <v>36308</v>
      </c>
      <c r="B394" s="3" t="str">
        <f>'Raw SSB'!B394</f>
        <v>SSB</v>
      </c>
      <c r="C394" s="2">
        <f>'Raw SSB'!C394</f>
        <v>3</v>
      </c>
      <c r="D394" s="3" t="str">
        <f>'Raw SSB'!D394</f>
        <v>Rotifers</v>
      </c>
      <c r="E394" s="1">
        <f>('Raw SSB'!H394*'Raw SSB'!K394)/20*9</f>
        <v>99.149999999999991</v>
      </c>
      <c r="H394" s="1">
        <f>'Raw SSB'!L394*E394</f>
        <v>0</v>
      </c>
    </row>
    <row r="395" spans="1:10">
      <c r="A395" s="3">
        <f>'Raw SSB'!A395</f>
        <v>36313</v>
      </c>
      <c r="B395" s="3" t="str">
        <f>'Raw SSB'!B395</f>
        <v>SSB</v>
      </c>
      <c r="C395" s="2">
        <f>'Raw SSB'!C395</f>
        <v>1</v>
      </c>
      <c r="D395" s="3" t="str">
        <f>'Raw SSB'!D395</f>
        <v>Rotifers</v>
      </c>
      <c r="E395" s="1">
        <f>('Raw SSB'!H395*'Raw SSB'!K395)/20*9</f>
        <v>396.59999999999997</v>
      </c>
      <c r="F395" s="1">
        <f>STDEV(E395:E397)</f>
        <v>171.73283757045414</v>
      </c>
      <c r="G395" s="1">
        <f>F395/SQRT(3)</f>
        <v>99.149999999999977</v>
      </c>
      <c r="H395" s="1">
        <f>'Raw SSB'!L395*E395</f>
        <v>0</v>
      </c>
      <c r="I395" s="1">
        <f>STDEV(H395:H397)</f>
        <v>0</v>
      </c>
      <c r="J395" s="1">
        <f>I395/SQRT(3)</f>
        <v>0</v>
      </c>
    </row>
    <row r="396" spans="1:10">
      <c r="A396" s="3">
        <f>'Raw SSB'!A396</f>
        <v>36313</v>
      </c>
      <c r="B396" s="3" t="str">
        <f>'Raw SSB'!B396</f>
        <v>SSB</v>
      </c>
      <c r="C396" s="2">
        <f>'Raw SSB'!C396</f>
        <v>2</v>
      </c>
      <c r="D396" s="3" t="str">
        <f>'Raw SSB'!D396</f>
        <v>Rotifers</v>
      </c>
      <c r="E396" s="1">
        <f>('Raw SSB'!H396*'Raw SSB'!K396)/20*9</f>
        <v>396.59999999999997</v>
      </c>
      <c r="H396" s="1">
        <f>'Raw SSB'!L396*E396</f>
        <v>0</v>
      </c>
    </row>
    <row r="397" spans="1:10">
      <c r="A397" s="3">
        <f>'Raw SSB'!A397</f>
        <v>36313</v>
      </c>
      <c r="B397" s="3" t="str">
        <f>'Raw SSB'!B397</f>
        <v>SSB</v>
      </c>
      <c r="C397" s="2">
        <f>'Raw SSB'!C397</f>
        <v>3</v>
      </c>
      <c r="D397" s="3" t="str">
        <f>'Raw SSB'!D397</f>
        <v>Rotifers</v>
      </c>
      <c r="E397" s="1">
        <f>('Raw SSB'!H397*'Raw SSB'!K397)/20*9</f>
        <v>99.149999999999991</v>
      </c>
      <c r="H397" s="1">
        <f>'Raw SSB'!L397*E397</f>
        <v>0</v>
      </c>
    </row>
    <row r="398" spans="1:10">
      <c r="A398" s="3">
        <f>'Raw SSB'!A398</f>
        <v>36320</v>
      </c>
      <c r="B398" s="3" t="str">
        <f>'Raw SSB'!B398</f>
        <v>SSB</v>
      </c>
      <c r="C398" s="2">
        <f>'Raw SSB'!C398</f>
        <v>1</v>
      </c>
      <c r="D398" s="3" t="str">
        <f>'Raw SSB'!D398</f>
        <v>Rotifers</v>
      </c>
      <c r="E398" s="1">
        <f>('Raw SSB'!H398*'Raw SSB'!K398)/20*9</f>
        <v>396.59999999999997</v>
      </c>
      <c r="F398" s="1">
        <f>STDEV(E398:E400)</f>
        <v>99.149999999999579</v>
      </c>
      <c r="G398" s="1">
        <f>F398/SQRT(3)</f>
        <v>57.244279190151154</v>
      </c>
      <c r="H398" s="1">
        <f>'Raw SSB'!L398*E398</f>
        <v>0</v>
      </c>
      <c r="I398" s="1">
        <f>STDEV(H398:H400)</f>
        <v>0</v>
      </c>
      <c r="J398" s="1">
        <f>I398/SQRT(3)</f>
        <v>0</v>
      </c>
    </row>
    <row r="399" spans="1:10">
      <c r="A399" s="3">
        <f>'Raw SSB'!A399</f>
        <v>36320</v>
      </c>
      <c r="B399" s="3" t="str">
        <f>'Raw SSB'!B399</f>
        <v>SSB</v>
      </c>
      <c r="C399" s="2">
        <f>'Raw SSB'!C399</f>
        <v>2</v>
      </c>
      <c r="D399" s="3" t="str">
        <f>'Raw SSB'!D399</f>
        <v>Rotifers</v>
      </c>
      <c r="E399" s="1">
        <f>('Raw SSB'!H399*'Raw SSB'!K399)/20*9</f>
        <v>495.75</v>
      </c>
      <c r="H399" s="1">
        <f>'Raw SSB'!L399*E399</f>
        <v>0</v>
      </c>
    </row>
    <row r="400" spans="1:10">
      <c r="A400" s="3">
        <f>'Raw SSB'!A400</f>
        <v>36320</v>
      </c>
      <c r="B400" s="3" t="str">
        <f>'Raw SSB'!B400</f>
        <v>SSB</v>
      </c>
      <c r="C400" s="2">
        <f>'Raw SSB'!C400</f>
        <v>3</v>
      </c>
      <c r="D400" s="3" t="str">
        <f>'Raw SSB'!D400</f>
        <v>Rotifers</v>
      </c>
      <c r="E400" s="1">
        <f>('Raw SSB'!H400*'Raw SSB'!K400)/20*9</f>
        <v>594.9</v>
      </c>
      <c r="H400" s="1">
        <f>'Raw SSB'!L400*E400</f>
        <v>0</v>
      </c>
    </row>
    <row r="401" spans="1:10">
      <c r="A401" s="3">
        <f>'Raw SSB'!A401</f>
        <v>36327</v>
      </c>
      <c r="B401" s="3" t="str">
        <f>'Raw SSB'!B401</f>
        <v>SSB</v>
      </c>
      <c r="C401" s="2">
        <f>'Raw SSB'!C401</f>
        <v>1</v>
      </c>
      <c r="D401" s="3" t="str">
        <f>'Raw SSB'!D401</f>
        <v>Rotifers</v>
      </c>
      <c r="E401" s="1">
        <f>('Raw SSB'!H401*'Raw SSB'!K401)/20*9</f>
        <v>495.75</v>
      </c>
      <c r="F401" s="1">
        <f>STDEV(E401:E403)</f>
        <v>151.45412671829055</v>
      </c>
      <c r="G401" s="1">
        <f>F401/SQRT(3)</f>
        <v>87.442080830684745</v>
      </c>
      <c r="H401" s="1">
        <f>'Raw SSB'!L401*E401</f>
        <v>0</v>
      </c>
      <c r="I401" s="1">
        <f>STDEV(H401:H403)</f>
        <v>0</v>
      </c>
      <c r="J401" s="1">
        <f>I401/SQRT(3)</f>
        <v>0</v>
      </c>
    </row>
    <row r="402" spans="1:10">
      <c r="A402" s="3">
        <f>'Raw SSB'!A402</f>
        <v>36327</v>
      </c>
      <c r="B402" s="3" t="str">
        <f>'Raw SSB'!B402</f>
        <v>SSB</v>
      </c>
      <c r="C402" s="2">
        <f>'Raw SSB'!C402</f>
        <v>2</v>
      </c>
      <c r="D402" s="3" t="str">
        <f>'Raw SSB'!D402</f>
        <v>Rotifers</v>
      </c>
      <c r="E402" s="1">
        <f>('Raw SSB'!H402*'Raw SSB'!K402)/20*9</f>
        <v>198.29999999999998</v>
      </c>
      <c r="H402" s="1">
        <f>'Raw SSB'!L402*E402</f>
        <v>0</v>
      </c>
    </row>
    <row r="403" spans="1:10">
      <c r="A403" s="3">
        <f>'Raw SSB'!A403</f>
        <v>36327</v>
      </c>
      <c r="B403" s="3" t="str">
        <f>'Raw SSB'!B403</f>
        <v>SSB</v>
      </c>
      <c r="C403" s="2">
        <f>'Raw SSB'!C403</f>
        <v>3</v>
      </c>
      <c r="D403" s="3" t="str">
        <f>'Raw SSB'!D403</f>
        <v>Rotifers</v>
      </c>
      <c r="E403" s="1">
        <f>('Raw SSB'!H403*'Raw SSB'!K403)/20*9</f>
        <v>297.45</v>
      </c>
      <c r="H403" s="1">
        <f>'Raw SSB'!L403*E403</f>
        <v>0</v>
      </c>
    </row>
    <row r="404" spans="1:10">
      <c r="A404" s="3">
        <f>'Raw SSB'!A404</f>
        <v>36334</v>
      </c>
      <c r="B404" s="3" t="str">
        <f>'Raw SSB'!B404</f>
        <v>SSB</v>
      </c>
      <c r="C404" s="2">
        <f>'Raw SSB'!C404</f>
        <v>1</v>
      </c>
      <c r="D404" s="3" t="str">
        <f>'Raw SSB'!D404</f>
        <v>Rotifers</v>
      </c>
      <c r="E404" s="1">
        <f>('Raw SSB'!H404*'Raw SSB'!K404)/20*9</f>
        <v>793.19999999999993</v>
      </c>
      <c r="F404" s="1">
        <f>STDEV(E404:E406)</f>
        <v>151.45412671829024</v>
      </c>
      <c r="G404" s="1">
        <f>F404/SQRT(3)</f>
        <v>87.44208083068456</v>
      </c>
      <c r="H404" s="1">
        <f>'Raw SSB'!L404*E404</f>
        <v>0</v>
      </c>
      <c r="I404" s="1">
        <f>STDEV(H404:H406)</f>
        <v>0</v>
      </c>
      <c r="J404" s="1">
        <f>I404/SQRT(3)</f>
        <v>0</v>
      </c>
    </row>
    <row r="405" spans="1:10">
      <c r="A405" s="3">
        <f>'Raw SSB'!A405</f>
        <v>36334</v>
      </c>
      <c r="B405" s="3" t="str">
        <f>'Raw SSB'!B405</f>
        <v>SSB</v>
      </c>
      <c r="C405" s="2">
        <f>'Raw SSB'!C405</f>
        <v>2</v>
      </c>
      <c r="D405" s="3" t="str">
        <f>'Raw SSB'!D405</f>
        <v>Rotifers</v>
      </c>
      <c r="E405" s="1">
        <f>('Raw SSB'!H405*'Raw SSB'!K405)/20*9</f>
        <v>495.75</v>
      </c>
      <c r="H405" s="1">
        <f>'Raw SSB'!L405*E405</f>
        <v>0</v>
      </c>
    </row>
    <row r="406" spans="1:10">
      <c r="A406" s="3">
        <f>'Raw SSB'!A406</f>
        <v>36334</v>
      </c>
      <c r="B406" s="3" t="str">
        <f>'Raw SSB'!B406</f>
        <v>SSB</v>
      </c>
      <c r="C406" s="2">
        <f>'Raw SSB'!C406</f>
        <v>3</v>
      </c>
      <c r="D406" s="3" t="str">
        <f>'Raw SSB'!D406</f>
        <v>Rotifers</v>
      </c>
      <c r="E406" s="1">
        <f>('Raw SSB'!H406*'Raw SSB'!K406)/20*9</f>
        <v>594.9</v>
      </c>
      <c r="H406" s="1">
        <f>'Raw SSB'!L406*E406</f>
        <v>0</v>
      </c>
    </row>
    <row r="407" spans="1:10">
      <c r="A407" s="3">
        <f>'Raw SSB'!A407</f>
        <v>36341</v>
      </c>
      <c r="B407" s="3" t="str">
        <f>'Raw SSB'!B407</f>
        <v>SSB</v>
      </c>
      <c r="C407" s="2">
        <f>'Raw SSB'!C407</f>
        <v>1</v>
      </c>
      <c r="D407" s="3" t="str">
        <f>'Raw SSB'!D407</f>
        <v>Rotifers</v>
      </c>
      <c r="E407" s="1">
        <f>('Raw SSB'!H407*'Raw SSB'!K407)/20*9</f>
        <v>495.75</v>
      </c>
      <c r="F407" s="1">
        <f>STDEV(E407:E409)</f>
        <v>151.45412671829024</v>
      </c>
      <c r="G407" s="1">
        <f>F407/SQRT(3)</f>
        <v>87.44208083068456</v>
      </c>
      <c r="H407" s="1">
        <f>'Raw SSB'!L407*E407</f>
        <v>0</v>
      </c>
      <c r="I407" s="1">
        <f>STDEV(H407:H409)</f>
        <v>0</v>
      </c>
      <c r="J407" s="1">
        <f>I407/SQRT(3)</f>
        <v>0</v>
      </c>
    </row>
    <row r="408" spans="1:10">
      <c r="A408" s="3">
        <f>'Raw SSB'!A408</f>
        <v>36341</v>
      </c>
      <c r="B408" s="3" t="str">
        <f>'Raw SSB'!B408</f>
        <v>SSB</v>
      </c>
      <c r="C408" s="2">
        <f>'Raw SSB'!C408</f>
        <v>2</v>
      </c>
      <c r="D408" s="3" t="str">
        <f>'Raw SSB'!D408</f>
        <v>Rotifers</v>
      </c>
      <c r="E408" s="1">
        <f>('Raw SSB'!H408*'Raw SSB'!K408)/20*9</f>
        <v>396.59999999999997</v>
      </c>
      <c r="H408" s="1">
        <f>'Raw SSB'!L408*E408</f>
        <v>0</v>
      </c>
    </row>
    <row r="409" spans="1:10">
      <c r="A409" s="3">
        <f>'Raw SSB'!A409</f>
        <v>36341</v>
      </c>
      <c r="B409" s="3" t="str">
        <f>'Raw SSB'!B409</f>
        <v>SSB</v>
      </c>
      <c r="C409" s="2">
        <f>'Raw SSB'!C409</f>
        <v>3</v>
      </c>
      <c r="D409" s="3" t="str">
        <f>'Raw SSB'!D409</f>
        <v>Rotifers</v>
      </c>
      <c r="E409" s="1">
        <f>('Raw SSB'!H409*'Raw SSB'!K409)/20*9</f>
        <v>694.05000000000007</v>
      </c>
      <c r="H409" s="1">
        <f>'Raw SSB'!L409*E409</f>
        <v>0</v>
      </c>
    </row>
    <row r="410" spans="1:10">
      <c r="A410" s="3">
        <f>'Raw SSB'!A410</f>
        <v>36348</v>
      </c>
      <c r="B410" s="3" t="str">
        <f>'Raw SSB'!B410</f>
        <v>SSB</v>
      </c>
      <c r="C410" s="2">
        <f>'Raw SSB'!C410</f>
        <v>1</v>
      </c>
      <c r="D410" s="3" t="str">
        <f>'Raw SSB'!D410</f>
        <v>Rotifers</v>
      </c>
      <c r="E410" s="1">
        <f>('Raw SSB'!H410*'Raw SSB'!K410)/20*9</f>
        <v>557.55000000000007</v>
      </c>
      <c r="F410" s="1">
        <f>STDEV(E410:E412)</f>
        <v>321.90164258667579</v>
      </c>
      <c r="G410" s="1">
        <f>F410/SQRT(3)</f>
        <v>185.84999999999997</v>
      </c>
      <c r="H410" s="1">
        <f>'Raw SSB'!L410*E410</f>
        <v>0</v>
      </c>
      <c r="I410" s="1">
        <f>STDEV(H410:H412)</f>
        <v>0</v>
      </c>
      <c r="J410" s="1">
        <f>I410/SQRT(3)</f>
        <v>0</v>
      </c>
    </row>
    <row r="411" spans="1:10">
      <c r="A411" s="3">
        <f>'Raw SSB'!A411</f>
        <v>36348</v>
      </c>
      <c r="B411" s="3" t="str">
        <f>'Raw SSB'!B411</f>
        <v>SSB</v>
      </c>
      <c r="C411" s="2">
        <f>'Raw SSB'!C411</f>
        <v>2</v>
      </c>
      <c r="D411" s="3" t="str">
        <f>'Raw SSB'!D411</f>
        <v>Rotifers</v>
      </c>
      <c r="E411" s="1">
        <f>('Raw SSB'!H411*'Raw SSB'!K411)/20*9</f>
        <v>955.80000000000007</v>
      </c>
      <c r="H411" s="1">
        <f>'Raw SSB'!L411*E411</f>
        <v>0</v>
      </c>
    </row>
    <row r="412" spans="1:10">
      <c r="A412" s="3">
        <f>'Raw SSB'!A412</f>
        <v>36348</v>
      </c>
      <c r="B412" s="3" t="str">
        <f>'Raw SSB'!B412</f>
        <v>SSB</v>
      </c>
      <c r="C412" s="2">
        <f>'Raw SSB'!C412</f>
        <v>3</v>
      </c>
      <c r="D412" s="3" t="str">
        <f>'Raw SSB'!D412</f>
        <v>Rotifers</v>
      </c>
      <c r="E412" s="1">
        <f>('Raw SSB'!H412*'Raw SSB'!K412)/20*9</f>
        <v>318.59999999999997</v>
      </c>
      <c r="H412" s="1">
        <f>'Raw SSB'!L412*E412</f>
        <v>0</v>
      </c>
    </row>
    <row r="413" spans="1:10">
      <c r="A413" s="3">
        <f>'Raw SSB'!A413</f>
        <v>36355</v>
      </c>
      <c r="B413" s="3" t="str">
        <f>'Raw SSB'!B413</f>
        <v>SSB</v>
      </c>
      <c r="C413" s="2">
        <f>'Raw SSB'!C413</f>
        <v>1</v>
      </c>
      <c r="D413" s="3" t="str">
        <f>'Raw SSB'!D413</f>
        <v>Rotifers</v>
      </c>
      <c r="E413" s="1">
        <f>('Raw SSB'!H413*'Raw SSB'!K413)/20*9</f>
        <v>477.90000000000003</v>
      </c>
      <c r="F413" s="1">
        <f>STDEV(E413:E415)</f>
        <v>165.8046968574775</v>
      </c>
      <c r="G413" s="1">
        <f>F413/SQRT(3)</f>
        <v>95.727386363568939</v>
      </c>
      <c r="H413" s="1">
        <f>'Raw SSB'!L413*E413</f>
        <v>0</v>
      </c>
      <c r="I413" s="1">
        <f>STDEV(H413:H415)</f>
        <v>0</v>
      </c>
      <c r="J413" s="1">
        <f>I413/SQRT(3)</f>
        <v>0</v>
      </c>
    </row>
    <row r="414" spans="1:10">
      <c r="A414" s="3">
        <f>'Raw SSB'!A414</f>
        <v>36355</v>
      </c>
      <c r="B414" s="3" t="str">
        <f>'Raw SSB'!B414</f>
        <v>SSB</v>
      </c>
      <c r="C414" s="2">
        <f>'Raw SSB'!C414</f>
        <v>2</v>
      </c>
      <c r="D414" s="3" t="str">
        <f>'Raw SSB'!D414</f>
        <v>Rotifers</v>
      </c>
      <c r="E414" s="1">
        <f>('Raw SSB'!H414*'Raw SSB'!K414)/20*9</f>
        <v>557.55000000000007</v>
      </c>
      <c r="H414" s="1">
        <f>'Raw SSB'!L414*E414</f>
        <v>0</v>
      </c>
    </row>
    <row r="415" spans="1:10">
      <c r="A415" s="3">
        <f>'Raw SSB'!A415</f>
        <v>36355</v>
      </c>
      <c r="B415" s="3" t="str">
        <f>'Raw SSB'!B415</f>
        <v>SSB</v>
      </c>
      <c r="C415" s="2">
        <f>'Raw SSB'!C415</f>
        <v>3</v>
      </c>
      <c r="D415" s="3" t="str">
        <f>'Raw SSB'!D415</f>
        <v>Rotifers</v>
      </c>
      <c r="E415" s="1">
        <f>('Raw SSB'!H415*'Raw SSB'!K415)/20*9</f>
        <v>238.95000000000002</v>
      </c>
      <c r="H415" s="1">
        <f>'Raw SSB'!L415*E415</f>
        <v>0</v>
      </c>
    </row>
    <row r="416" spans="1:10">
      <c r="A416" s="3">
        <f>'Raw SSB'!A416</f>
        <v>36362</v>
      </c>
      <c r="B416" s="3" t="str">
        <f>'Raw SSB'!B416</f>
        <v>SSB</v>
      </c>
      <c r="C416" s="2">
        <f>'Raw SSB'!C416</f>
        <v>1</v>
      </c>
      <c r="D416" s="3" t="str">
        <f>'Raw SSB'!D416</f>
        <v>Rotifers</v>
      </c>
      <c r="E416" s="1">
        <f>('Raw SSB'!H416*'Raw SSB'!K416)/20*9</f>
        <v>318.59999999999997</v>
      </c>
      <c r="F416" s="1">
        <f>STDEV(E416:E418)</f>
        <v>79.649999999999892</v>
      </c>
      <c r="G416" s="1">
        <f>F416/SQRT(3)</f>
        <v>45.985948940953634</v>
      </c>
      <c r="H416" s="1">
        <f>'Raw SSB'!L416*E416</f>
        <v>0</v>
      </c>
      <c r="I416" s="1">
        <f>STDEV(H416:H418)</f>
        <v>0</v>
      </c>
      <c r="J416" s="1">
        <f>I416/SQRT(3)</f>
        <v>0</v>
      </c>
    </row>
    <row r="417" spans="1:10">
      <c r="A417" s="3">
        <f>'Raw SSB'!A417</f>
        <v>36362</v>
      </c>
      <c r="B417" s="3" t="str">
        <f>'Raw SSB'!B417</f>
        <v>SSB</v>
      </c>
      <c r="C417" s="2">
        <f>'Raw SSB'!C417</f>
        <v>2</v>
      </c>
      <c r="D417" s="3" t="str">
        <f>'Raw SSB'!D417</f>
        <v>Rotifers</v>
      </c>
      <c r="E417" s="1">
        <f>('Raw SSB'!H417*'Raw SSB'!K417)/20*9</f>
        <v>159.29999999999998</v>
      </c>
      <c r="H417" s="1">
        <f>'Raw SSB'!L417*E417</f>
        <v>0</v>
      </c>
    </row>
    <row r="418" spans="1:10">
      <c r="A418" s="3">
        <f>'Raw SSB'!A418</f>
        <v>36362</v>
      </c>
      <c r="B418" s="3" t="str">
        <f>'Raw SSB'!B418</f>
        <v>SSB</v>
      </c>
      <c r="C418" s="2">
        <f>'Raw SSB'!C418</f>
        <v>3</v>
      </c>
      <c r="D418" s="3" t="str">
        <f>'Raw SSB'!D418</f>
        <v>Rotifers</v>
      </c>
      <c r="E418" s="1">
        <f>('Raw SSB'!H418*'Raw SSB'!K418)/20*9</f>
        <v>238.95000000000002</v>
      </c>
      <c r="H418" s="1">
        <f>'Raw SSB'!L418*E418</f>
        <v>0</v>
      </c>
    </row>
    <row r="419" spans="1:10">
      <c r="A419" s="3">
        <f>'Raw SSB'!A419</f>
        <v>36365</v>
      </c>
      <c r="B419" s="3" t="str">
        <f>'Raw SSB'!B419</f>
        <v>SSB</v>
      </c>
      <c r="C419" s="2">
        <f>'Raw SSB'!C419</f>
        <v>1</v>
      </c>
      <c r="D419" s="3" t="str">
        <f>'Raw SSB'!D419</f>
        <v>Rotifers</v>
      </c>
      <c r="E419" s="1">
        <f>('Raw SSB'!H419*'Raw SSB'!K419)/20*9</f>
        <v>694.05000000000007</v>
      </c>
      <c r="F419" s="1">
        <f>STDEV(E419:E421)</f>
        <v>114.48855838030255</v>
      </c>
      <c r="G419" s="1">
        <f>F419/SQRT(3)</f>
        <v>66.099999999999866</v>
      </c>
      <c r="H419" s="1">
        <f>'Raw SSB'!L419*E419</f>
        <v>0</v>
      </c>
      <c r="I419" s="1">
        <f>STDEV(H419:H421)</f>
        <v>0</v>
      </c>
      <c r="J419" s="1">
        <f>I419/SQRT(3)</f>
        <v>0</v>
      </c>
    </row>
    <row r="420" spans="1:10">
      <c r="A420" s="3">
        <f>'Raw SSB'!A420</f>
        <v>36365</v>
      </c>
      <c r="B420" s="3" t="str">
        <f>'Raw SSB'!B420</f>
        <v>SSB</v>
      </c>
      <c r="C420" s="2">
        <f>'Raw SSB'!C420</f>
        <v>2</v>
      </c>
      <c r="D420" s="3" t="str">
        <f>'Raw SSB'!D420</f>
        <v>Rotifers</v>
      </c>
      <c r="E420" s="1">
        <f>('Raw SSB'!H420*'Raw SSB'!K420)/20*9</f>
        <v>495.75</v>
      </c>
      <c r="H420" s="1">
        <f>'Raw SSB'!L420*E420</f>
        <v>0</v>
      </c>
    </row>
    <row r="421" spans="1:10">
      <c r="A421" s="3">
        <f>'Raw SSB'!A421</f>
        <v>36365</v>
      </c>
      <c r="B421" s="3" t="str">
        <f>'Raw SSB'!B421</f>
        <v>SSB</v>
      </c>
      <c r="C421" s="2">
        <f>'Raw SSB'!C421</f>
        <v>3</v>
      </c>
      <c r="D421" s="3" t="str">
        <f>'Raw SSB'!D421</f>
        <v>Rotifers</v>
      </c>
      <c r="E421" s="1">
        <f>('Raw SSB'!H421*'Raw SSB'!K421)/20*9</f>
        <v>495.75</v>
      </c>
      <c r="H421" s="1">
        <f>'Raw SSB'!L421*E421</f>
        <v>0</v>
      </c>
    </row>
    <row r="422" spans="1:10">
      <c r="A422" s="3">
        <f>'Raw SSB'!A422</f>
        <v>36376</v>
      </c>
      <c r="B422" s="3" t="str">
        <f>'Raw SSB'!B422</f>
        <v>SSB</v>
      </c>
      <c r="C422" s="2">
        <f>'Raw SSB'!C422</f>
        <v>1</v>
      </c>
      <c r="D422" s="3" t="str">
        <f>'Raw SSB'!D422</f>
        <v>Rotifers</v>
      </c>
      <c r="E422" s="1">
        <f>('Raw SSB'!H422*'Raw SSB'!K422)/20*9</f>
        <v>198.29999999999998</v>
      </c>
      <c r="F422" s="1">
        <f>STDEV(E422:E424)</f>
        <v>99.149999999999977</v>
      </c>
      <c r="G422" s="1">
        <f>F422/SQRT(3)</f>
        <v>57.244279190151381</v>
      </c>
      <c r="H422" s="1">
        <f>'Raw SSB'!L422*E422</f>
        <v>0</v>
      </c>
      <c r="I422" s="1">
        <f>STDEV(H422:H424)</f>
        <v>0</v>
      </c>
      <c r="J422" s="1">
        <f>I422/SQRT(3)</f>
        <v>0</v>
      </c>
    </row>
    <row r="423" spans="1:10">
      <c r="A423" s="3">
        <f>'Raw SSB'!A423</f>
        <v>36376</v>
      </c>
      <c r="B423" s="3" t="str">
        <f>'Raw SSB'!B423</f>
        <v>SSB</v>
      </c>
      <c r="C423" s="2">
        <f>'Raw SSB'!C423</f>
        <v>2</v>
      </c>
      <c r="D423" s="3" t="str">
        <f>'Raw SSB'!D423</f>
        <v>Rotifers</v>
      </c>
      <c r="E423" s="1">
        <f>('Raw SSB'!H423*'Raw SSB'!K423)/20*9</f>
        <v>0</v>
      </c>
      <c r="H423" s="1">
        <f>'Raw SSB'!L423*E423</f>
        <v>0</v>
      </c>
    </row>
    <row r="424" spans="1:10">
      <c r="A424" s="3">
        <f>'Raw SSB'!A424</f>
        <v>36376</v>
      </c>
      <c r="B424" s="3" t="str">
        <f>'Raw SSB'!B424</f>
        <v>SSB</v>
      </c>
      <c r="C424" s="2">
        <f>'Raw SSB'!C424</f>
        <v>3</v>
      </c>
      <c r="D424" s="3" t="str">
        <f>'Raw SSB'!D424</f>
        <v>Rotifers</v>
      </c>
      <c r="E424" s="1">
        <f>('Raw SSB'!H424*'Raw SSB'!K424)/20*9</f>
        <v>99.149999999999991</v>
      </c>
      <c r="H424" s="1">
        <f>'Raw SSB'!L424*E424</f>
        <v>0</v>
      </c>
    </row>
    <row r="425" spans="1:10">
      <c r="A425" s="3">
        <f>'Raw SSB'!A425</f>
        <v>36383</v>
      </c>
      <c r="B425" s="3" t="str">
        <f>'Raw SSB'!B425</f>
        <v>SSB</v>
      </c>
      <c r="C425" s="2">
        <f>'Raw SSB'!C425</f>
        <v>1</v>
      </c>
      <c r="D425" s="3" t="str">
        <f>'Raw SSB'!D425</f>
        <v>Rotifers</v>
      </c>
      <c r="E425" s="1">
        <f>('Raw SSB'!H425*'Raw SSB'!K425)/20*9</f>
        <v>79.649999999999991</v>
      </c>
      <c r="F425" s="1">
        <f>STDEV(E425:E427)</f>
        <v>165.80469685747747</v>
      </c>
      <c r="G425" s="1">
        <f>F425/SQRT(3)</f>
        <v>95.727386363568911</v>
      </c>
      <c r="H425" s="1">
        <f>'Raw SSB'!L425*E425</f>
        <v>0</v>
      </c>
      <c r="I425" s="1">
        <f>STDEV(H425:H427)</f>
        <v>0</v>
      </c>
      <c r="J425" s="1">
        <f>I425/SQRT(3)</f>
        <v>0</v>
      </c>
    </row>
    <row r="426" spans="1:10">
      <c r="A426" s="3">
        <f>'Raw SSB'!A426</f>
        <v>36383</v>
      </c>
      <c r="B426" s="3" t="str">
        <f>'Raw SSB'!B426</f>
        <v>SSB</v>
      </c>
      <c r="C426" s="2">
        <f>'Raw SSB'!C426</f>
        <v>2</v>
      </c>
      <c r="D426" s="3" t="str">
        <f>'Raw SSB'!D426</f>
        <v>Rotifers</v>
      </c>
      <c r="E426" s="1">
        <f>('Raw SSB'!H426*'Raw SSB'!K426)/20*9</f>
        <v>0</v>
      </c>
      <c r="H426" s="1">
        <f>'Raw SSB'!L426*E426</f>
        <v>0</v>
      </c>
    </row>
    <row r="427" spans="1:10">
      <c r="A427" s="3">
        <f>'Raw SSB'!A427</f>
        <v>36383</v>
      </c>
      <c r="B427" s="3" t="str">
        <f>'Raw SSB'!B427</f>
        <v>SSB</v>
      </c>
      <c r="C427" s="2">
        <f>'Raw SSB'!C427</f>
        <v>3</v>
      </c>
      <c r="D427" s="3" t="str">
        <f>'Raw SSB'!D427</f>
        <v>Rotifers</v>
      </c>
      <c r="E427" s="1">
        <f>('Raw SSB'!H427*'Raw SSB'!K427)/20*9</f>
        <v>318.59999999999997</v>
      </c>
      <c r="H427" s="1">
        <f>'Raw SSB'!L427*E427</f>
        <v>0</v>
      </c>
    </row>
    <row r="428" spans="1:10">
      <c r="A428" s="3">
        <f>'Raw SSB'!A428</f>
        <v>36390</v>
      </c>
      <c r="B428" s="3" t="str">
        <f>'Raw SSB'!B428</f>
        <v>SSB</v>
      </c>
      <c r="C428" s="2">
        <f>'Raw SSB'!C428</f>
        <v>1</v>
      </c>
      <c r="D428" s="3" t="str">
        <f>'Raw SSB'!D428</f>
        <v>Rotifers</v>
      </c>
      <c r="E428" s="1">
        <f>('Raw SSB'!H428*'Raw SSB'!K428)/20*9</f>
        <v>99.149999999999991</v>
      </c>
      <c r="F428" s="1">
        <f>STDEV(E428:E430)</f>
        <v>0</v>
      </c>
      <c r="G428" s="1">
        <f>F428/SQRT(3)</f>
        <v>0</v>
      </c>
      <c r="H428" s="1">
        <f>'Raw SSB'!L428*E428</f>
        <v>0</v>
      </c>
      <c r="I428" s="1">
        <f>STDEV(H428:H430)</f>
        <v>0</v>
      </c>
      <c r="J428" s="1">
        <f>I428/SQRT(3)</f>
        <v>0</v>
      </c>
    </row>
    <row r="429" spans="1:10">
      <c r="A429" s="3">
        <f>'Raw SSB'!A429</f>
        <v>36390</v>
      </c>
      <c r="B429" s="3" t="str">
        <f>'Raw SSB'!B429</f>
        <v>SSB</v>
      </c>
      <c r="C429" s="2">
        <f>'Raw SSB'!C429</f>
        <v>2</v>
      </c>
      <c r="D429" s="3" t="str">
        <f>'Raw SSB'!D429</f>
        <v>Rotifers</v>
      </c>
      <c r="E429" s="1">
        <f>('Raw SSB'!H429*'Raw SSB'!K429)/20*9</f>
        <v>99.149999999999991</v>
      </c>
      <c r="H429" s="1">
        <f>'Raw SSB'!L429*E429</f>
        <v>0</v>
      </c>
    </row>
    <row r="430" spans="1:10">
      <c r="A430" s="3">
        <f>'Raw SSB'!A430</f>
        <v>36390</v>
      </c>
      <c r="B430" s="3" t="str">
        <f>'Raw SSB'!B430</f>
        <v>SSB</v>
      </c>
      <c r="C430" s="2">
        <f>'Raw SSB'!C430</f>
        <v>3</v>
      </c>
      <c r="D430" s="3" t="str">
        <f>'Raw SSB'!D430</f>
        <v>Rotifers</v>
      </c>
      <c r="E430" s="1">
        <f>('Raw SSB'!H430*'Raw SSB'!K430)/20*9</f>
        <v>99.149999999999991</v>
      </c>
      <c r="H430" s="1">
        <f>'Raw SSB'!L430*E430</f>
        <v>0</v>
      </c>
    </row>
    <row r="431" spans="1:10">
      <c r="A431" s="3">
        <f>'Raw SSB'!A431</f>
        <v>36308</v>
      </c>
      <c r="B431" s="3" t="str">
        <f>'Raw SSB'!B431</f>
        <v>SSB</v>
      </c>
      <c r="C431" s="2">
        <f>'Raw SSB'!C431</f>
        <v>1</v>
      </c>
      <c r="D431" s="3" t="str">
        <f>'Raw SSB'!D431</f>
        <v>Strobilidium sp. (cilliate)</v>
      </c>
      <c r="E431" s="1">
        <f>('Raw SSB'!H431*'Raw SSB'!K431)/20*9</f>
        <v>99.149999999999991</v>
      </c>
      <c r="F431" s="1">
        <f>STDEV(E431:E433)</f>
        <v>57.244279190151403</v>
      </c>
      <c r="G431" s="1">
        <f>F431/SQRT(3)</f>
        <v>33.050000000000004</v>
      </c>
      <c r="H431" s="1">
        <f>'Raw SSB'!L431*E431</f>
        <v>0</v>
      </c>
      <c r="I431" s="1">
        <f>STDEV(H431:H433)</f>
        <v>0</v>
      </c>
      <c r="J431" s="1">
        <f>I431/SQRT(3)</f>
        <v>0</v>
      </c>
    </row>
    <row r="432" spans="1:10">
      <c r="A432" s="3">
        <f>'Raw SSB'!A432</f>
        <v>36308</v>
      </c>
      <c r="B432" s="3" t="str">
        <f>'Raw SSB'!B432</f>
        <v>SSB</v>
      </c>
      <c r="C432" s="2">
        <f>'Raw SSB'!C432</f>
        <v>2</v>
      </c>
      <c r="D432" s="3" t="str">
        <f>'Raw SSB'!D432</f>
        <v>Strobilidium sp. (cilliate)</v>
      </c>
      <c r="E432" s="1">
        <f>('Raw SSB'!H432*'Raw SSB'!K432)/20*9</f>
        <v>99.149999999999991</v>
      </c>
      <c r="H432" s="1">
        <f>'Raw SSB'!L432*E432</f>
        <v>0</v>
      </c>
    </row>
    <row r="433" spans="1:10">
      <c r="A433" s="3">
        <f>'Raw SSB'!A433</f>
        <v>36308</v>
      </c>
      <c r="B433" s="3" t="str">
        <f>'Raw SSB'!B433</f>
        <v>SSB</v>
      </c>
      <c r="C433" s="2">
        <f>'Raw SSB'!C433</f>
        <v>3</v>
      </c>
      <c r="D433" s="3" t="str">
        <f>'Raw SSB'!D433</f>
        <v>Strobilidium sp. (cilliate)</v>
      </c>
      <c r="E433" s="1">
        <f>('Raw SSB'!H433*'Raw SSB'!K433)/20*9</f>
        <v>198.29999999999998</v>
      </c>
      <c r="H433" s="1">
        <f>'Raw SSB'!L433*E433</f>
        <v>0</v>
      </c>
    </row>
    <row r="434" spans="1:10">
      <c r="A434" s="3">
        <f>'Raw SSB'!A434</f>
        <v>36313</v>
      </c>
      <c r="B434" s="3" t="str">
        <f>'Raw SSB'!B434</f>
        <v>SSB</v>
      </c>
      <c r="C434" s="2">
        <f>'Raw SSB'!C434</f>
        <v>1</v>
      </c>
      <c r="D434" s="3" t="str">
        <f>'Raw SSB'!D434</f>
        <v>Strobilidium sp. (cilliate)</v>
      </c>
      <c r="E434" s="1">
        <f>('Raw SSB'!H434*'Raw SSB'!K434)/20*9</f>
        <v>793.19999999999993</v>
      </c>
      <c r="F434" s="1">
        <f>STDEV(E434:E436)</f>
        <v>151.45412671829024</v>
      </c>
      <c r="G434" s="1">
        <f>F434/SQRT(3)</f>
        <v>87.44208083068456</v>
      </c>
      <c r="H434" s="1">
        <f>'Raw SSB'!L434*E434</f>
        <v>0</v>
      </c>
      <c r="I434" s="1">
        <f>STDEV(H434:H436)</f>
        <v>0</v>
      </c>
      <c r="J434" s="1">
        <f>I434/SQRT(3)</f>
        <v>0</v>
      </c>
    </row>
    <row r="435" spans="1:10">
      <c r="A435" s="3">
        <f>'Raw SSB'!A435</f>
        <v>36313</v>
      </c>
      <c r="B435" s="3" t="str">
        <f>'Raw SSB'!B435</f>
        <v>SSB</v>
      </c>
      <c r="C435" s="2">
        <f>'Raw SSB'!C435</f>
        <v>2</v>
      </c>
      <c r="D435" s="3" t="str">
        <f>'Raw SSB'!D435</f>
        <v>Strobilidium sp. (cilliate)</v>
      </c>
      <c r="E435" s="1">
        <f>('Raw SSB'!H435*'Raw SSB'!K435)/20*9</f>
        <v>495.75</v>
      </c>
      <c r="H435" s="1">
        <f>'Raw SSB'!L435*E435</f>
        <v>0</v>
      </c>
    </row>
    <row r="436" spans="1:10">
      <c r="A436" s="3">
        <f>'Raw SSB'!A436</f>
        <v>36313</v>
      </c>
      <c r="B436" s="3" t="str">
        <f>'Raw SSB'!B436</f>
        <v>SSB</v>
      </c>
      <c r="C436" s="2">
        <f>'Raw SSB'!C436</f>
        <v>3</v>
      </c>
      <c r="D436" s="3" t="str">
        <f>'Raw SSB'!D436</f>
        <v>Strobilidium sp. (cilliate)</v>
      </c>
      <c r="E436" s="1">
        <f>('Raw SSB'!H436*'Raw SSB'!K436)/20*9</f>
        <v>594.9</v>
      </c>
      <c r="H436" s="1">
        <f>'Raw SSB'!L436*E436</f>
        <v>0</v>
      </c>
    </row>
    <row r="437" spans="1:10">
      <c r="A437" s="3">
        <f>'Raw SSB'!A437</f>
        <v>36320</v>
      </c>
      <c r="B437" s="3" t="str">
        <f>'Raw SSB'!B437</f>
        <v>SSB</v>
      </c>
      <c r="C437" s="2">
        <f>'Raw SSB'!C437</f>
        <v>1</v>
      </c>
      <c r="D437" s="3" t="str">
        <f>'Raw SSB'!D437</f>
        <v>Strobilidium sp. (cilliate)</v>
      </c>
      <c r="E437" s="1">
        <f>('Raw SSB'!H437*'Raw SSB'!K437)/20*9</f>
        <v>99.149999999999991</v>
      </c>
      <c r="F437" s="1">
        <f>STDEV(E437:E439)</f>
        <v>99.149999999999977</v>
      </c>
      <c r="G437" s="1">
        <f>F437/SQRT(3)</f>
        <v>57.244279190151381</v>
      </c>
      <c r="H437" s="1">
        <f>'Raw SSB'!L437*E437</f>
        <v>0</v>
      </c>
      <c r="I437" s="1">
        <f>STDEV(H437:H439)</f>
        <v>0</v>
      </c>
      <c r="J437" s="1">
        <f>I437/SQRT(3)</f>
        <v>0</v>
      </c>
    </row>
    <row r="438" spans="1:10">
      <c r="A438" s="3">
        <f>'Raw SSB'!A438</f>
        <v>36320</v>
      </c>
      <c r="B438" s="3" t="str">
        <f>'Raw SSB'!B438</f>
        <v>SSB</v>
      </c>
      <c r="C438" s="2">
        <f>'Raw SSB'!C438</f>
        <v>2</v>
      </c>
      <c r="D438" s="3" t="str">
        <f>'Raw SSB'!D438</f>
        <v>Strobilidium sp. (cilliate)</v>
      </c>
      <c r="E438" s="1">
        <f>('Raw SSB'!H438*'Raw SSB'!K438)/20*9</f>
        <v>0</v>
      </c>
      <c r="H438" s="1">
        <f>'Raw SSB'!L438*E438</f>
        <v>0</v>
      </c>
    </row>
    <row r="439" spans="1:10">
      <c r="A439" s="3">
        <f>'Raw SSB'!A439</f>
        <v>36320</v>
      </c>
      <c r="B439" s="3" t="str">
        <f>'Raw SSB'!B439</f>
        <v>SSB</v>
      </c>
      <c r="C439" s="2">
        <f>'Raw SSB'!C439</f>
        <v>3</v>
      </c>
      <c r="D439" s="3" t="str">
        <f>'Raw SSB'!D439</f>
        <v>Strobilidium sp. (cilliate)</v>
      </c>
      <c r="E439" s="1">
        <f>('Raw SSB'!H439*'Raw SSB'!K439)/20*9</f>
        <v>198.29999999999998</v>
      </c>
      <c r="H439" s="1">
        <f>'Raw SSB'!L439*E439</f>
        <v>0</v>
      </c>
    </row>
    <row r="440" spans="1:10">
      <c r="A440" s="3">
        <f>'Raw SSB'!A440</f>
        <v>36327</v>
      </c>
      <c r="B440" s="3" t="str">
        <f>'Raw SSB'!B440</f>
        <v>SSB</v>
      </c>
      <c r="C440" s="2">
        <f>'Raw SSB'!C440</f>
        <v>1</v>
      </c>
      <c r="D440" s="3" t="str">
        <f>'Raw SSB'!D440</f>
        <v>Strobilidium sp. (cilliate)</v>
      </c>
      <c r="E440" s="1">
        <f>('Raw SSB'!H440*'Raw SSB'!K440)/20*9</f>
        <v>99.149999999999991</v>
      </c>
      <c r="F440" s="1">
        <f>STDEV(E440:E442)</f>
        <v>57.244279190151403</v>
      </c>
      <c r="G440" s="1">
        <f>F440/SQRT(3)</f>
        <v>33.050000000000004</v>
      </c>
      <c r="H440" s="1">
        <f>'Raw SSB'!L440*E440</f>
        <v>0</v>
      </c>
      <c r="I440" s="1">
        <f>STDEV(H440:H442)</f>
        <v>0</v>
      </c>
      <c r="J440" s="1">
        <f>I440/SQRT(3)</f>
        <v>0</v>
      </c>
    </row>
    <row r="441" spans="1:10">
      <c r="A441" s="3">
        <f>'Raw SSB'!A441</f>
        <v>36327</v>
      </c>
      <c r="B441" s="3" t="str">
        <f>'Raw SSB'!B441</f>
        <v>SSB</v>
      </c>
      <c r="C441" s="2">
        <f>'Raw SSB'!C441</f>
        <v>2</v>
      </c>
      <c r="D441" s="3" t="str">
        <f>'Raw SSB'!D441</f>
        <v>Strobilidium sp. (cilliate)</v>
      </c>
      <c r="E441" s="1">
        <f>('Raw SSB'!H441*'Raw SSB'!K441)/20*9</f>
        <v>99.149999999999991</v>
      </c>
      <c r="H441" s="1">
        <f>'Raw SSB'!L441*E441</f>
        <v>0</v>
      </c>
    </row>
    <row r="442" spans="1:10">
      <c r="A442" s="3">
        <f>'Raw SSB'!A442</f>
        <v>36327</v>
      </c>
      <c r="B442" s="3" t="str">
        <f>'Raw SSB'!B442</f>
        <v>SSB</v>
      </c>
      <c r="C442" s="2">
        <f>'Raw SSB'!C442</f>
        <v>3</v>
      </c>
      <c r="D442" s="3" t="str">
        <f>'Raw SSB'!D442</f>
        <v>Strobilidium sp. (cilliate)</v>
      </c>
      <c r="E442" s="1">
        <f>('Raw SSB'!H442*'Raw SSB'!K442)/20*9</f>
        <v>198.29999999999998</v>
      </c>
      <c r="H442" s="1">
        <f>'Raw SSB'!L442*E442</f>
        <v>0</v>
      </c>
    </row>
    <row r="443" spans="1:10">
      <c r="A443" s="3">
        <f>'Raw SSB'!A443</f>
        <v>36334</v>
      </c>
      <c r="B443" s="3" t="str">
        <f>'Raw SSB'!B443</f>
        <v>SSB</v>
      </c>
      <c r="C443" s="2">
        <f>'Raw SSB'!C443</f>
        <v>1</v>
      </c>
      <c r="D443" s="3" t="str">
        <f>'Raw SSB'!D443</f>
        <v>Strobilidium sp. (cilliate)</v>
      </c>
      <c r="E443" s="1">
        <f>('Raw SSB'!H443*'Raw SSB'!K443)/20*9</f>
        <v>892.35</v>
      </c>
      <c r="F443" s="1">
        <f>STDEV(E443:E445)</f>
        <v>546.07561976341719</v>
      </c>
      <c r="G443" s="1">
        <f>F443/SQRT(3)</f>
        <v>315.27690606830066</v>
      </c>
      <c r="H443" s="1">
        <f>'Raw SSB'!L443*E443</f>
        <v>0</v>
      </c>
      <c r="I443" s="1">
        <f>STDEV(H443:H445)</f>
        <v>0</v>
      </c>
      <c r="J443" s="1">
        <f>I443/SQRT(3)</f>
        <v>0</v>
      </c>
    </row>
    <row r="444" spans="1:10">
      <c r="A444" s="3">
        <f>'Raw SSB'!A444</f>
        <v>36334</v>
      </c>
      <c r="B444" s="3" t="str">
        <f>'Raw SSB'!B444</f>
        <v>SSB</v>
      </c>
      <c r="C444" s="2">
        <f>'Raw SSB'!C444</f>
        <v>2</v>
      </c>
      <c r="D444" s="3" t="str">
        <f>'Raw SSB'!D444</f>
        <v>Strobilidium sp. (cilliate)</v>
      </c>
      <c r="E444" s="1">
        <f>('Raw SSB'!H444*'Raw SSB'!K444)/20*9</f>
        <v>396.59999999999997</v>
      </c>
      <c r="H444" s="1">
        <f>'Raw SSB'!L444*E444</f>
        <v>0</v>
      </c>
    </row>
    <row r="445" spans="1:10">
      <c r="A445" s="3">
        <f>'Raw SSB'!A445</f>
        <v>36334</v>
      </c>
      <c r="B445" s="3" t="str">
        <f>'Raw SSB'!B445</f>
        <v>SSB</v>
      </c>
      <c r="C445" s="2">
        <f>'Raw SSB'!C445</f>
        <v>3</v>
      </c>
      <c r="D445" s="3" t="str">
        <f>'Raw SSB'!D445</f>
        <v>Strobilidium sp. (cilliate)</v>
      </c>
      <c r="E445" s="1">
        <f>('Raw SSB'!H445*'Raw SSB'!K445)/20*9</f>
        <v>1487.25</v>
      </c>
      <c r="H445" s="1">
        <f>'Raw SSB'!L445*E445</f>
        <v>0</v>
      </c>
    </row>
    <row r="446" spans="1:10">
      <c r="A446" s="3">
        <f>'Raw SSB'!A446</f>
        <v>36341</v>
      </c>
      <c r="B446" s="3" t="str">
        <f>'Raw SSB'!B446</f>
        <v>SSB</v>
      </c>
      <c r="C446" s="2">
        <f>'Raw SSB'!C446</f>
        <v>1</v>
      </c>
      <c r="D446" s="3" t="str">
        <f>'Raw SSB'!D446</f>
        <v>Strobilidium sp. (cilliate)</v>
      </c>
      <c r="E446" s="1">
        <f>('Raw SSB'!H446*'Raw SSB'!K446)/20*9</f>
        <v>99.149999999999991</v>
      </c>
      <c r="F446" s="1">
        <f>STDEV(E446:E448)</f>
        <v>357.49040896225449</v>
      </c>
      <c r="G446" s="1">
        <f>F446/SQRT(3)</f>
        <v>206.39718384706705</v>
      </c>
      <c r="H446" s="1">
        <f>'Raw SSB'!L446*E446</f>
        <v>0</v>
      </c>
      <c r="I446" s="1">
        <f>STDEV(H446:H448)</f>
        <v>0</v>
      </c>
      <c r="J446" s="1">
        <f>I446/SQRT(3)</f>
        <v>0</v>
      </c>
    </row>
    <row r="447" spans="1:10">
      <c r="A447" s="3">
        <f>'Raw SSB'!A447</f>
        <v>36341</v>
      </c>
      <c r="B447" s="3" t="str">
        <f>'Raw SSB'!B447</f>
        <v>SSB</v>
      </c>
      <c r="C447" s="2">
        <f>'Raw SSB'!C447</f>
        <v>2</v>
      </c>
      <c r="D447" s="3" t="str">
        <f>'Raw SSB'!D447</f>
        <v>Strobilidium sp. (cilliate)</v>
      </c>
      <c r="E447" s="1">
        <f>('Raw SSB'!H447*'Raw SSB'!K447)/20*9</f>
        <v>793.19999999999993</v>
      </c>
      <c r="H447" s="1">
        <f>'Raw SSB'!L447*E447</f>
        <v>0</v>
      </c>
    </row>
    <row r="448" spans="1:10">
      <c r="A448" s="3">
        <f>'Raw SSB'!A448</f>
        <v>36341</v>
      </c>
      <c r="B448" s="3" t="str">
        <f>'Raw SSB'!B448</f>
        <v>SSB</v>
      </c>
      <c r="C448" s="2">
        <f>'Raw SSB'!C448</f>
        <v>3</v>
      </c>
      <c r="D448" s="3" t="str">
        <f>'Raw SSB'!D448</f>
        <v>Strobilidium sp. (cilliate)</v>
      </c>
      <c r="E448" s="1">
        <f>('Raw SSB'!H448*'Raw SSB'!K448)/20*9</f>
        <v>297.45</v>
      </c>
      <c r="H448" s="1">
        <f>'Raw SSB'!L448*E448</f>
        <v>0</v>
      </c>
    </row>
    <row r="449" spans="1:10">
      <c r="A449" s="3">
        <f>'Raw SSB'!A449</f>
        <v>36348</v>
      </c>
      <c r="B449" s="3" t="str">
        <f>'Raw SSB'!B449</f>
        <v>SSB</v>
      </c>
      <c r="C449" s="2">
        <f>'Raw SSB'!C449</f>
        <v>1</v>
      </c>
      <c r="D449" s="3" t="str">
        <f>'Raw SSB'!D449</f>
        <v>Strobilidium sp. (cilliate)</v>
      </c>
      <c r="E449" s="1">
        <f>('Raw SSB'!H449*'Raw SSB'!K449)/20*9</f>
        <v>238.95000000000002</v>
      </c>
      <c r="F449" s="1">
        <f>STDEV(E449:E451)</f>
        <v>79.650000000000034</v>
      </c>
      <c r="G449" s="1">
        <f>F449/SQRT(3)</f>
        <v>45.985948940953712</v>
      </c>
      <c r="H449" s="1">
        <f>'Raw SSB'!L449*E449</f>
        <v>0</v>
      </c>
      <c r="I449" s="1">
        <f>STDEV(H449:H451)</f>
        <v>0</v>
      </c>
      <c r="J449" s="1">
        <f>I449/SQRT(3)</f>
        <v>0</v>
      </c>
    </row>
    <row r="450" spans="1:10">
      <c r="A450" s="3">
        <f>'Raw SSB'!A450</f>
        <v>36348</v>
      </c>
      <c r="B450" s="3" t="str">
        <f>'Raw SSB'!B450</f>
        <v>SSB</v>
      </c>
      <c r="C450" s="2">
        <f>'Raw SSB'!C450</f>
        <v>2</v>
      </c>
      <c r="D450" s="3" t="str">
        <f>'Raw SSB'!D450</f>
        <v>Strobilidium sp. (cilliate)</v>
      </c>
      <c r="E450" s="1">
        <f>('Raw SSB'!H450*'Raw SSB'!K450)/20*9</f>
        <v>159.29999999999998</v>
      </c>
      <c r="H450" s="1">
        <f>'Raw SSB'!L450*E450</f>
        <v>0</v>
      </c>
    </row>
    <row r="451" spans="1:10">
      <c r="A451" s="3">
        <f>'Raw SSB'!A451</f>
        <v>36348</v>
      </c>
      <c r="B451" s="3" t="str">
        <f>'Raw SSB'!B451</f>
        <v>SSB</v>
      </c>
      <c r="C451" s="2">
        <f>'Raw SSB'!C451</f>
        <v>3</v>
      </c>
      <c r="D451" s="3" t="str">
        <f>'Raw SSB'!D451</f>
        <v>Strobilidium sp. (cilliate)</v>
      </c>
      <c r="E451" s="1">
        <f>('Raw SSB'!H451*'Raw SSB'!K451)/20*9</f>
        <v>79.649999999999991</v>
      </c>
      <c r="H451" s="1">
        <f>'Raw SSB'!L451*E451</f>
        <v>0</v>
      </c>
    </row>
    <row r="452" spans="1:10">
      <c r="A452" s="3">
        <f>'Raw SSB'!A452</f>
        <v>36355</v>
      </c>
      <c r="B452" s="3" t="str">
        <f>'Raw SSB'!B452</f>
        <v>SSB</v>
      </c>
      <c r="C452" s="2">
        <f>'Raw SSB'!C452</f>
        <v>1</v>
      </c>
      <c r="D452" s="3" t="str">
        <f>'Raw SSB'!D452</f>
        <v>Strobilidium sp. (cilliate)</v>
      </c>
      <c r="E452" s="1">
        <f>('Raw SSB'!H452*'Raw SSB'!K452)/20*9</f>
        <v>79.649999999999991</v>
      </c>
      <c r="F452" s="1">
        <f>STDEV(E452:E454)</f>
        <v>45.985948940953683</v>
      </c>
      <c r="G452" s="1">
        <f>F452/SQRT(3)</f>
        <v>26.549999999999997</v>
      </c>
      <c r="H452" s="1">
        <f>'Raw SSB'!L452*E452</f>
        <v>0</v>
      </c>
      <c r="I452" s="1">
        <f>STDEV(H452:H454)</f>
        <v>0</v>
      </c>
      <c r="J452" s="1">
        <f>I452/SQRT(3)</f>
        <v>0</v>
      </c>
    </row>
    <row r="453" spans="1:10">
      <c r="A453" s="3">
        <f>'Raw SSB'!A453</f>
        <v>36355</v>
      </c>
      <c r="B453" s="3" t="str">
        <f>'Raw SSB'!B453</f>
        <v>SSB</v>
      </c>
      <c r="C453" s="2">
        <f>'Raw SSB'!C453</f>
        <v>2</v>
      </c>
      <c r="D453" s="3" t="str">
        <f>'Raw SSB'!D453</f>
        <v>Strobilidium sp. (cilliate)</v>
      </c>
      <c r="E453" s="1">
        <f>('Raw SSB'!H453*'Raw SSB'!K453)/20*9</f>
        <v>0</v>
      </c>
      <c r="H453" s="1">
        <f>'Raw SSB'!L453*E453</f>
        <v>0</v>
      </c>
    </row>
    <row r="454" spans="1:10">
      <c r="A454" s="3">
        <f>'Raw SSB'!A454</f>
        <v>36355</v>
      </c>
      <c r="B454" s="3" t="str">
        <f>'Raw SSB'!B454</f>
        <v>SSB</v>
      </c>
      <c r="C454" s="2">
        <f>'Raw SSB'!C454</f>
        <v>3</v>
      </c>
      <c r="D454" s="3" t="str">
        <f>'Raw SSB'!D454</f>
        <v>Strobilidium sp. (cilliate)</v>
      </c>
      <c r="E454" s="1">
        <f>('Raw SSB'!H454*'Raw SSB'!K454)/20*9</f>
        <v>79.649999999999991</v>
      </c>
      <c r="H454" s="1">
        <f>'Raw SSB'!L454*E454</f>
        <v>0</v>
      </c>
    </row>
    <row r="455" spans="1:10">
      <c r="A455" s="3">
        <f>'Raw SSB'!A455</f>
        <v>36362</v>
      </c>
      <c r="B455" s="3" t="str">
        <f>'Raw SSB'!B455</f>
        <v>SSB</v>
      </c>
      <c r="C455" s="2">
        <f>'Raw SSB'!C455</f>
        <v>1</v>
      </c>
      <c r="D455" s="3" t="str">
        <f>'Raw SSB'!D455</f>
        <v>Strobilidium sp. (cilliate)</v>
      </c>
      <c r="E455" s="1">
        <f>('Raw SSB'!H455*'Raw SSB'!K455)/20*9</f>
        <v>0</v>
      </c>
      <c r="F455" s="1">
        <f>STDEV(E455:E457)</f>
        <v>0</v>
      </c>
      <c r="G455" s="1">
        <f>F455/SQRT(3)</f>
        <v>0</v>
      </c>
      <c r="H455" s="1">
        <f>'Raw SSB'!L455*E455</f>
        <v>0</v>
      </c>
      <c r="I455" s="1">
        <f>STDEV(H455:H457)</f>
        <v>0</v>
      </c>
      <c r="J455" s="1">
        <f>I455/SQRT(3)</f>
        <v>0</v>
      </c>
    </row>
    <row r="456" spans="1:10">
      <c r="A456" s="3">
        <f>'Raw SSB'!A456</f>
        <v>36362</v>
      </c>
      <c r="B456" s="3" t="str">
        <f>'Raw SSB'!B456</f>
        <v>SSB</v>
      </c>
      <c r="C456" s="2">
        <f>'Raw SSB'!C456</f>
        <v>2</v>
      </c>
      <c r="D456" s="3" t="str">
        <f>'Raw SSB'!D456</f>
        <v>Strobilidium sp. (cilliate)</v>
      </c>
      <c r="E456" s="1">
        <f>('Raw SSB'!H456*'Raw SSB'!K456)/20*9</f>
        <v>0</v>
      </c>
      <c r="H456" s="1">
        <f>'Raw SSB'!L456*E456</f>
        <v>0</v>
      </c>
    </row>
    <row r="457" spans="1:10">
      <c r="A457" s="3">
        <f>'Raw SSB'!A457</f>
        <v>36362</v>
      </c>
      <c r="B457" s="3" t="str">
        <f>'Raw SSB'!B457</f>
        <v>SSB</v>
      </c>
      <c r="C457" s="2">
        <f>'Raw SSB'!C457</f>
        <v>3</v>
      </c>
      <c r="D457" s="3" t="str">
        <f>'Raw SSB'!D457</f>
        <v>Strobilidium sp. (cilliate)</v>
      </c>
      <c r="E457" s="1">
        <f>('Raw SSB'!H457*'Raw SSB'!K457)/20*9</f>
        <v>0</v>
      </c>
      <c r="H457" s="1">
        <f>'Raw SSB'!L457*E457</f>
        <v>0</v>
      </c>
    </row>
    <row r="458" spans="1:10">
      <c r="A458" s="3">
        <f>'Raw SSB'!A458</f>
        <v>36365</v>
      </c>
      <c r="B458" s="3" t="str">
        <f>'Raw SSB'!B458</f>
        <v>SSB</v>
      </c>
      <c r="C458" s="2">
        <f>'Raw SSB'!C458</f>
        <v>1</v>
      </c>
      <c r="D458" s="3" t="str">
        <f>'Raw SSB'!D458</f>
        <v>Strobilidium sp. (cilliate)</v>
      </c>
      <c r="E458" s="1">
        <f>('Raw SSB'!H458*'Raw SSB'!K458)/20*9</f>
        <v>0</v>
      </c>
      <c r="F458" s="1">
        <f>STDEV(E458:E460)</f>
        <v>151.45412671829052</v>
      </c>
      <c r="G458" s="1">
        <f>F458/SQRT(3)</f>
        <v>87.442080830684731</v>
      </c>
      <c r="H458" s="1">
        <f>'Raw SSB'!L458*E458</f>
        <v>0</v>
      </c>
      <c r="I458" s="1">
        <f>STDEV(H458:H460)</f>
        <v>0</v>
      </c>
      <c r="J458" s="1">
        <f>I458/SQRT(3)</f>
        <v>0</v>
      </c>
    </row>
    <row r="459" spans="1:10">
      <c r="A459" s="3">
        <f>'Raw SSB'!A459</f>
        <v>36365</v>
      </c>
      <c r="B459" s="3" t="str">
        <f>'Raw SSB'!B459</f>
        <v>SSB</v>
      </c>
      <c r="C459" s="2">
        <f>'Raw SSB'!C459</f>
        <v>2</v>
      </c>
      <c r="D459" s="3" t="str">
        <f>'Raw SSB'!D459</f>
        <v>Strobilidium sp. (cilliate)</v>
      </c>
      <c r="E459" s="1">
        <f>('Raw SSB'!H459*'Raw SSB'!K459)/20*9</f>
        <v>99.149999999999991</v>
      </c>
      <c r="H459" s="1">
        <f>'Raw SSB'!L459*E459</f>
        <v>0</v>
      </c>
    </row>
    <row r="460" spans="1:10">
      <c r="A460" s="3">
        <f>'Raw SSB'!A460</f>
        <v>36365</v>
      </c>
      <c r="B460" s="3" t="str">
        <f>'Raw SSB'!B460</f>
        <v>SSB</v>
      </c>
      <c r="C460" s="2">
        <f>'Raw SSB'!C460</f>
        <v>3</v>
      </c>
      <c r="D460" s="3" t="str">
        <f>'Raw SSB'!D460</f>
        <v>Strobilidium sp. (cilliate)</v>
      </c>
      <c r="E460" s="1">
        <f>('Raw SSB'!H460*'Raw SSB'!K460)/20*9</f>
        <v>297.45</v>
      </c>
      <c r="H460" s="1">
        <f>'Raw SSB'!L460*E460</f>
        <v>0</v>
      </c>
    </row>
    <row r="461" spans="1:10">
      <c r="A461" s="3">
        <f>'Raw SSB'!A461</f>
        <v>36376</v>
      </c>
      <c r="B461" s="3" t="str">
        <f>'Raw SSB'!B461</f>
        <v>SSB</v>
      </c>
      <c r="C461" s="2">
        <f>'Raw SSB'!C461</f>
        <v>1</v>
      </c>
      <c r="D461" s="3" t="str">
        <f>'Raw SSB'!D461</f>
        <v>Strobilidium sp. (cilliate)</v>
      </c>
      <c r="E461" s="1">
        <f>('Raw SSB'!H461*'Raw SSB'!K461)/20*9</f>
        <v>99.149999999999991</v>
      </c>
      <c r="F461" s="1">
        <f>STDEV(E461:E463)</f>
        <v>375.3758416573981</v>
      </c>
      <c r="G461" s="1">
        <f>F461/SQRT(3)</f>
        <v>216.72334322818114</v>
      </c>
      <c r="H461" s="1">
        <f>'Raw SSB'!L461*E461</f>
        <v>0</v>
      </c>
      <c r="I461" s="1">
        <f>STDEV(H461:H463)</f>
        <v>0</v>
      </c>
      <c r="J461" s="1">
        <f>I461/SQRT(3)</f>
        <v>0</v>
      </c>
    </row>
    <row r="462" spans="1:10">
      <c r="A462" s="3">
        <f>'Raw SSB'!A462</f>
        <v>36376</v>
      </c>
      <c r="B462" s="3" t="str">
        <f>'Raw SSB'!B462</f>
        <v>SSB</v>
      </c>
      <c r="C462" s="2">
        <f>'Raw SSB'!C462</f>
        <v>2</v>
      </c>
      <c r="D462" s="3" t="str">
        <f>'Raw SSB'!D462</f>
        <v>Strobilidium sp. (cilliate)</v>
      </c>
      <c r="E462" s="1">
        <f>('Raw SSB'!H462*'Raw SSB'!K462)/20*9</f>
        <v>0</v>
      </c>
      <c r="H462" s="1">
        <f>'Raw SSB'!L462*E462</f>
        <v>0</v>
      </c>
    </row>
    <row r="463" spans="1:10">
      <c r="A463" s="3">
        <f>'Raw SSB'!A463</f>
        <v>36376</v>
      </c>
      <c r="B463" s="3" t="str">
        <f>'Raw SSB'!B463</f>
        <v>SSB</v>
      </c>
      <c r="C463" s="2">
        <f>'Raw SSB'!C463</f>
        <v>3</v>
      </c>
      <c r="D463" s="3" t="str">
        <f>'Raw SSB'!D463</f>
        <v>Strobilidium sp. (cilliate)</v>
      </c>
      <c r="E463" s="1">
        <f>('Raw SSB'!H463*'Raw SSB'!K463)/20*9</f>
        <v>694.05000000000007</v>
      </c>
      <c r="H463" s="1">
        <f>'Raw SSB'!L463*E463</f>
        <v>0</v>
      </c>
    </row>
    <row r="464" spans="1:10">
      <c r="A464" s="3">
        <f>'Raw SSB'!A464</f>
        <v>36383</v>
      </c>
      <c r="B464" s="3" t="str">
        <f>'Raw SSB'!B464</f>
        <v>SSB</v>
      </c>
      <c r="C464" s="2">
        <f>'Raw SSB'!C464</f>
        <v>1</v>
      </c>
      <c r="D464" s="3" t="str">
        <f>'Raw SSB'!D464</f>
        <v>Strobilidium sp. (cilliate)</v>
      </c>
      <c r="E464" s="1">
        <f>('Raw SSB'!H464*'Raw SSB'!K464)/20*9</f>
        <v>79.649999999999991</v>
      </c>
      <c r="F464" s="1">
        <f>STDEV(E464:E466)</f>
        <v>79.649999999999991</v>
      </c>
      <c r="G464" s="1">
        <f>F464/SQRT(3)</f>
        <v>45.985948940953691</v>
      </c>
      <c r="H464" s="1">
        <f>'Raw SSB'!L464*E464</f>
        <v>0</v>
      </c>
      <c r="I464" s="1">
        <f>STDEV(H464:H466)</f>
        <v>0</v>
      </c>
      <c r="J464" s="1">
        <f>I464/SQRT(3)</f>
        <v>0</v>
      </c>
    </row>
    <row r="465" spans="1:10">
      <c r="A465" s="3">
        <f>'Raw SSB'!A465</f>
        <v>36383</v>
      </c>
      <c r="B465" s="3" t="str">
        <f>'Raw SSB'!B465</f>
        <v>SSB</v>
      </c>
      <c r="C465" s="2">
        <f>'Raw SSB'!C465</f>
        <v>2</v>
      </c>
      <c r="D465" s="3" t="str">
        <f>'Raw SSB'!D465</f>
        <v>Strobilidium sp. (cilliate)</v>
      </c>
      <c r="E465" s="1">
        <f>('Raw SSB'!H465*'Raw SSB'!K465)/20*9</f>
        <v>159.29999999999998</v>
      </c>
      <c r="H465" s="1">
        <f>'Raw SSB'!L465*E465</f>
        <v>0</v>
      </c>
    </row>
    <row r="466" spans="1:10">
      <c r="A466" s="3">
        <f>'Raw SSB'!A466</f>
        <v>36383</v>
      </c>
      <c r="B466" s="3" t="str">
        <f>'Raw SSB'!B466</f>
        <v>SSB</v>
      </c>
      <c r="C466" s="2">
        <f>'Raw SSB'!C466</f>
        <v>3</v>
      </c>
      <c r="D466" s="3" t="str">
        <f>'Raw SSB'!D466</f>
        <v>Strobilidium sp. (cilliate)</v>
      </c>
      <c r="E466" s="1">
        <f>('Raw SSB'!H466*'Raw SSB'!K466)/20*9</f>
        <v>0</v>
      </c>
      <c r="H466" s="1">
        <f>'Raw SSB'!L466*E466</f>
        <v>0</v>
      </c>
    </row>
    <row r="467" spans="1:10">
      <c r="A467" s="3">
        <f>'Raw SSB'!A467</f>
        <v>36390</v>
      </c>
      <c r="B467" s="3" t="str">
        <f>'Raw SSB'!B467</f>
        <v>SSB</v>
      </c>
      <c r="C467" s="2">
        <f>'Raw SSB'!C467</f>
        <v>1</v>
      </c>
      <c r="D467" s="3" t="str">
        <f>'Raw SSB'!D467</f>
        <v>Strobilidium sp. (cilliate)</v>
      </c>
      <c r="E467" s="1">
        <f>('Raw SSB'!H467*'Raw SSB'!K467)/20*9</f>
        <v>0</v>
      </c>
      <c r="F467" s="1">
        <f>STDEV(E467:E469)</f>
        <v>57.244279190151389</v>
      </c>
      <c r="G467" s="1">
        <f>F467/SQRT(3)</f>
        <v>33.049999999999997</v>
      </c>
      <c r="H467" s="1">
        <f>'Raw SSB'!L467*E467</f>
        <v>0</v>
      </c>
      <c r="I467" s="1">
        <f>STDEV(H467:H469)</f>
        <v>0</v>
      </c>
      <c r="J467" s="1">
        <f>I467/SQRT(3)</f>
        <v>0</v>
      </c>
    </row>
    <row r="468" spans="1:10">
      <c r="A468" s="3">
        <f>'Raw SSB'!A468</f>
        <v>36390</v>
      </c>
      <c r="B468" s="3" t="str">
        <f>'Raw SSB'!B468</f>
        <v>SSB</v>
      </c>
      <c r="C468" s="2">
        <f>'Raw SSB'!C468</f>
        <v>2</v>
      </c>
      <c r="D468" s="3" t="str">
        <f>'Raw SSB'!D468</f>
        <v>Strobilidium sp. (cilliate)</v>
      </c>
      <c r="E468" s="1">
        <f>('Raw SSB'!H468*'Raw SSB'!K468)/20*9</f>
        <v>99.149999999999991</v>
      </c>
      <c r="H468" s="1">
        <f>'Raw SSB'!L468*E468</f>
        <v>0</v>
      </c>
    </row>
    <row r="469" spans="1:10">
      <c r="A469" s="3">
        <f>'Raw SSB'!A469</f>
        <v>36390</v>
      </c>
      <c r="B469" s="3" t="str">
        <f>'Raw SSB'!B469</f>
        <v>SSB</v>
      </c>
      <c r="C469" s="2">
        <f>'Raw SSB'!C469</f>
        <v>3</v>
      </c>
      <c r="D469" s="3" t="str">
        <f>'Raw SSB'!D469</f>
        <v>Strobilidium sp. (cilliate)</v>
      </c>
      <c r="E469" s="1">
        <f>('Raw SSB'!H469*'Raw SSB'!K469)/20*9</f>
        <v>99.149999999999991</v>
      </c>
      <c r="H469" s="1">
        <f>'Raw SSB'!L469*E469</f>
        <v>0</v>
      </c>
    </row>
    <row r="470" spans="1:10">
      <c r="A470" s="3">
        <f>'Raw SSB'!A470</f>
        <v>36308</v>
      </c>
      <c r="B470" s="3" t="str">
        <f>'Raw SSB'!B470</f>
        <v>SSB</v>
      </c>
      <c r="C470" s="2">
        <f>'Raw SSB'!C470</f>
        <v>1</v>
      </c>
      <c r="D470" s="3" t="str">
        <f>'Raw SSB'!D470</f>
        <v>Strombidium sp. (cilliate)</v>
      </c>
      <c r="E470" s="1">
        <f>('Raw SSB'!H470*'Raw SSB'!K470)/20*9</f>
        <v>198.29999999999998</v>
      </c>
      <c r="F470" s="1">
        <f>STDEV(E470:E472)</f>
        <v>99.15000000000002</v>
      </c>
      <c r="G470" s="1">
        <f>F470/SQRT(3)</f>
        <v>57.24427919015141</v>
      </c>
      <c r="H470" s="1">
        <f>'Raw SSB'!L470*E470</f>
        <v>0</v>
      </c>
      <c r="I470" s="1">
        <f>STDEV(H470:H472)</f>
        <v>0</v>
      </c>
      <c r="J470" s="1">
        <f>I470/SQRT(3)</f>
        <v>0</v>
      </c>
    </row>
    <row r="471" spans="1:10">
      <c r="A471" s="3">
        <f>'Raw SSB'!A471</f>
        <v>36308</v>
      </c>
      <c r="B471" s="3" t="str">
        <f>'Raw SSB'!B471</f>
        <v>SSB</v>
      </c>
      <c r="C471" s="2">
        <f>'Raw SSB'!C471</f>
        <v>2</v>
      </c>
      <c r="D471" s="3" t="str">
        <f>'Raw SSB'!D471</f>
        <v>Strombidium sp. (cilliate)</v>
      </c>
      <c r="E471" s="1">
        <f>('Raw SSB'!H471*'Raw SSB'!K471)/20*9</f>
        <v>396.59999999999997</v>
      </c>
      <c r="H471" s="1">
        <f>'Raw SSB'!L471*E471</f>
        <v>0</v>
      </c>
    </row>
    <row r="472" spans="1:10">
      <c r="A472" s="3">
        <f>'Raw SSB'!A472</f>
        <v>36308</v>
      </c>
      <c r="B472" s="3" t="str">
        <f>'Raw SSB'!B472</f>
        <v>SSB</v>
      </c>
      <c r="C472" s="2">
        <f>'Raw SSB'!C472</f>
        <v>3</v>
      </c>
      <c r="D472" s="3" t="str">
        <f>'Raw SSB'!D472</f>
        <v>Strombidium sp. (cilliate)</v>
      </c>
      <c r="E472" s="1">
        <f>('Raw SSB'!H472*'Raw SSB'!K472)/20*9</f>
        <v>297.45</v>
      </c>
      <c r="H472" s="1">
        <f>'Raw SSB'!L472*E472</f>
        <v>0</v>
      </c>
    </row>
    <row r="473" spans="1:10">
      <c r="A473" s="3">
        <f>'Raw SSB'!A473</f>
        <v>36313</v>
      </c>
      <c r="B473" s="3" t="str">
        <f>'Raw SSB'!B473</f>
        <v>SSB</v>
      </c>
      <c r="C473" s="2">
        <f>'Raw SSB'!C473</f>
        <v>1</v>
      </c>
      <c r="D473" s="3" t="str">
        <f>'Raw SSB'!D473</f>
        <v>Strombidium sp. (cilliate)</v>
      </c>
      <c r="E473" s="1">
        <f>('Raw SSB'!H473*'Raw SSB'!K473)/20*9</f>
        <v>297.45</v>
      </c>
      <c r="F473" s="1">
        <f>STDEV(E473:E475)</f>
        <v>249.52202808569825</v>
      </c>
      <c r="G473" s="1">
        <f>F473/SQRT(3)</f>
        <v>144.06161008401926</v>
      </c>
      <c r="H473" s="1">
        <f>'Raw SSB'!L473*E473</f>
        <v>0</v>
      </c>
      <c r="I473" s="1">
        <f>STDEV(H473:H475)</f>
        <v>0</v>
      </c>
      <c r="J473" s="1">
        <f>I473/SQRT(3)</f>
        <v>0</v>
      </c>
    </row>
    <row r="474" spans="1:10">
      <c r="A474" s="3">
        <f>'Raw SSB'!A474</f>
        <v>36313</v>
      </c>
      <c r="B474" s="3" t="str">
        <f>'Raw SSB'!B474</f>
        <v>SSB</v>
      </c>
      <c r="C474" s="2">
        <f>'Raw SSB'!C474</f>
        <v>2</v>
      </c>
      <c r="D474" s="3" t="str">
        <f>'Raw SSB'!D474</f>
        <v>Strombidium sp. (cilliate)</v>
      </c>
      <c r="E474" s="1">
        <f>('Raw SSB'!H474*'Raw SSB'!K474)/20*9</f>
        <v>793.19999999999993</v>
      </c>
      <c r="H474" s="1">
        <f>'Raw SSB'!L474*E474</f>
        <v>0</v>
      </c>
    </row>
    <row r="475" spans="1:10">
      <c r="A475" s="3">
        <f>'Raw SSB'!A475</f>
        <v>36313</v>
      </c>
      <c r="B475" s="3" t="str">
        <f>'Raw SSB'!B475</f>
        <v>SSB</v>
      </c>
      <c r="C475" s="2">
        <f>'Raw SSB'!C475</f>
        <v>3</v>
      </c>
      <c r="D475" s="3" t="str">
        <f>'Raw SSB'!D475</f>
        <v>Strombidium sp. (cilliate)</v>
      </c>
      <c r="E475" s="1">
        <f>('Raw SSB'!H475*'Raw SSB'!K475)/20*9</f>
        <v>594.9</v>
      </c>
      <c r="H475" s="1">
        <f>'Raw SSB'!L475*E475</f>
        <v>0</v>
      </c>
    </row>
    <row r="476" spans="1:10">
      <c r="A476" s="3">
        <f>'Raw SSB'!A476</f>
        <v>36320</v>
      </c>
      <c r="B476" s="3" t="str">
        <f>'Raw SSB'!B476</f>
        <v>SSB</v>
      </c>
      <c r="C476" s="2">
        <f>'Raw SSB'!C476</f>
        <v>1</v>
      </c>
      <c r="D476" s="3" t="str">
        <f>'Raw SSB'!D476</f>
        <v>Strombidium sp. (cilliate)</v>
      </c>
      <c r="E476" s="1">
        <f>('Raw SSB'!H476*'Raw SSB'!K476)/20*9</f>
        <v>0</v>
      </c>
      <c r="F476" s="1">
        <f>STDEV(E476:E478)</f>
        <v>114.48855838030278</v>
      </c>
      <c r="G476" s="1">
        <f>F476/SQRT(3)</f>
        <v>66.099999999999994</v>
      </c>
      <c r="H476" s="1">
        <f>'Raw SSB'!L476*E476</f>
        <v>0</v>
      </c>
      <c r="I476" s="1">
        <f>STDEV(H476:H478)</f>
        <v>0</v>
      </c>
      <c r="J476" s="1">
        <f>I476/SQRT(3)</f>
        <v>0</v>
      </c>
    </row>
    <row r="477" spans="1:10">
      <c r="A477" s="3">
        <f>'Raw SSB'!A477</f>
        <v>36320</v>
      </c>
      <c r="B477" s="3" t="str">
        <f>'Raw SSB'!B477</f>
        <v>SSB</v>
      </c>
      <c r="C477" s="2">
        <f>'Raw SSB'!C477</f>
        <v>2</v>
      </c>
      <c r="D477" s="3" t="str">
        <f>'Raw SSB'!D477</f>
        <v>Strombidium sp. (cilliate)</v>
      </c>
      <c r="E477" s="1">
        <f>('Raw SSB'!H477*'Raw SSB'!K477)/20*9</f>
        <v>0</v>
      </c>
      <c r="H477" s="1">
        <f>'Raw SSB'!L477*E477</f>
        <v>0</v>
      </c>
    </row>
    <row r="478" spans="1:10">
      <c r="A478" s="3">
        <f>'Raw SSB'!A478</f>
        <v>36320</v>
      </c>
      <c r="B478" s="3" t="str">
        <f>'Raw SSB'!B478</f>
        <v>SSB</v>
      </c>
      <c r="C478" s="2">
        <f>'Raw SSB'!C478</f>
        <v>3</v>
      </c>
      <c r="D478" s="3" t="str">
        <f>'Raw SSB'!D478</f>
        <v>Strombidium sp. (cilliate)</v>
      </c>
      <c r="E478" s="1">
        <f>('Raw SSB'!H478*'Raw SSB'!K478)/20*9</f>
        <v>198.29999999999998</v>
      </c>
      <c r="H478" s="1">
        <f>'Raw SSB'!L478*E478</f>
        <v>0</v>
      </c>
    </row>
    <row r="479" spans="1:10">
      <c r="A479" s="3">
        <f>'Raw SSB'!A479</f>
        <v>36327</v>
      </c>
      <c r="B479" s="3" t="str">
        <f>'Raw SSB'!B479</f>
        <v>SSB</v>
      </c>
      <c r="C479" s="2">
        <f>'Raw SSB'!C479</f>
        <v>1</v>
      </c>
      <c r="D479" s="3" t="str">
        <f>'Raw SSB'!D479</f>
        <v>Strombidium sp. (cilliate)</v>
      </c>
      <c r="E479" s="1">
        <f>('Raw SSB'!H479*'Raw SSB'!K479)/20*9</f>
        <v>99.149999999999991</v>
      </c>
      <c r="F479" s="1">
        <f>STDEV(E479:E481)</f>
        <v>57.244279190151389</v>
      </c>
      <c r="G479" s="1">
        <f>F479/SQRT(3)</f>
        <v>33.049999999999997</v>
      </c>
      <c r="H479" s="1">
        <f>'Raw SSB'!L479*E479</f>
        <v>0</v>
      </c>
      <c r="I479" s="1">
        <f>STDEV(H479:H481)</f>
        <v>0</v>
      </c>
      <c r="J479" s="1">
        <f>I479/SQRT(3)</f>
        <v>0</v>
      </c>
    </row>
    <row r="480" spans="1:10">
      <c r="A480" s="3">
        <f>'Raw SSB'!A480</f>
        <v>36327</v>
      </c>
      <c r="B480" s="3" t="str">
        <f>'Raw SSB'!B480</f>
        <v>SSB</v>
      </c>
      <c r="C480" s="2">
        <f>'Raw SSB'!C480</f>
        <v>2</v>
      </c>
      <c r="D480" s="3" t="str">
        <f>'Raw SSB'!D480</f>
        <v>Strombidium sp. (cilliate)</v>
      </c>
      <c r="E480" s="1">
        <f>('Raw SSB'!H480*'Raw SSB'!K480)/20*9</f>
        <v>99.149999999999991</v>
      </c>
      <c r="H480" s="1">
        <f>'Raw SSB'!L480*E480</f>
        <v>0</v>
      </c>
    </row>
    <row r="481" spans="1:10">
      <c r="A481" s="3">
        <f>'Raw SSB'!A481</f>
        <v>36327</v>
      </c>
      <c r="B481" s="3" t="str">
        <f>'Raw SSB'!B481</f>
        <v>SSB</v>
      </c>
      <c r="C481" s="2">
        <f>'Raw SSB'!C481</f>
        <v>3</v>
      </c>
      <c r="D481" s="3" t="str">
        <f>'Raw SSB'!D481</f>
        <v>Strombidium sp. (cilliate)</v>
      </c>
      <c r="E481" s="1">
        <f>('Raw SSB'!H481*'Raw SSB'!K481)/20*9</f>
        <v>0</v>
      </c>
      <c r="H481" s="1">
        <f>'Raw SSB'!L481*E481</f>
        <v>0</v>
      </c>
    </row>
    <row r="482" spans="1:10">
      <c r="A482" s="3">
        <f>'Raw SSB'!A482</f>
        <v>36334</v>
      </c>
      <c r="B482" s="3" t="str">
        <f>'Raw SSB'!B482</f>
        <v>SSB</v>
      </c>
      <c r="C482" s="2">
        <f>'Raw SSB'!C482</f>
        <v>1</v>
      </c>
      <c r="D482" s="3" t="str">
        <f>'Raw SSB'!D482</f>
        <v>Strombidium sp. (cilliate)</v>
      </c>
      <c r="E482" s="1">
        <f>('Raw SSB'!H482*'Raw SSB'!K482)/20*9</f>
        <v>99.149999999999991</v>
      </c>
      <c r="F482" s="1">
        <f>STDEV(E482:E484)</f>
        <v>57.244279190151389</v>
      </c>
      <c r="G482" s="1">
        <f>F482/SQRT(3)</f>
        <v>33.049999999999997</v>
      </c>
      <c r="H482" s="1">
        <f>'Raw SSB'!L482*E482</f>
        <v>0</v>
      </c>
      <c r="I482" s="1">
        <f>STDEV(H482:H484)</f>
        <v>0</v>
      </c>
      <c r="J482" s="1">
        <f>I482/SQRT(3)</f>
        <v>0</v>
      </c>
    </row>
    <row r="483" spans="1:10">
      <c r="A483" s="3">
        <f>'Raw SSB'!A483</f>
        <v>36334</v>
      </c>
      <c r="B483" s="3" t="str">
        <f>'Raw SSB'!B483</f>
        <v>SSB</v>
      </c>
      <c r="C483" s="2">
        <f>'Raw SSB'!C483</f>
        <v>2</v>
      </c>
      <c r="D483" s="3" t="str">
        <f>'Raw SSB'!D483</f>
        <v>Strombidium sp. (cilliate)</v>
      </c>
      <c r="E483" s="1">
        <f>('Raw SSB'!H483*'Raw SSB'!K483)/20*9</f>
        <v>99.149999999999991</v>
      </c>
      <c r="H483" s="1">
        <f>'Raw SSB'!L483*E483</f>
        <v>0</v>
      </c>
    </row>
    <row r="484" spans="1:10">
      <c r="A484" s="3">
        <f>'Raw SSB'!A484</f>
        <v>36334</v>
      </c>
      <c r="B484" s="3" t="str">
        <f>'Raw SSB'!B484</f>
        <v>SSB</v>
      </c>
      <c r="C484" s="2">
        <f>'Raw SSB'!C484</f>
        <v>3</v>
      </c>
      <c r="D484" s="3" t="str">
        <f>'Raw SSB'!D484</f>
        <v>Strombidium sp. (cilliate)</v>
      </c>
      <c r="E484" s="1">
        <f>('Raw SSB'!H484*'Raw SSB'!K484)/20*9</f>
        <v>0</v>
      </c>
      <c r="H484" s="1">
        <f>'Raw SSB'!L484*E484</f>
        <v>0</v>
      </c>
    </row>
    <row r="485" spans="1:10">
      <c r="A485" s="3">
        <f>'Raw SSB'!A485</f>
        <v>36341</v>
      </c>
      <c r="B485" s="3" t="str">
        <f>'Raw SSB'!B485</f>
        <v>SSB</v>
      </c>
      <c r="C485" s="2">
        <f>'Raw SSB'!C485</f>
        <v>1</v>
      </c>
      <c r="D485" s="3" t="str">
        <f>'Raw SSB'!D485</f>
        <v>Strombidium sp. (cilliate)</v>
      </c>
      <c r="E485" s="1">
        <f>('Raw SSB'!H485*'Raw SSB'!K485)/20*9</f>
        <v>694.05000000000007</v>
      </c>
      <c r="F485" s="1">
        <f>STDEV(E485:E487)</f>
        <v>318.72265765081727</v>
      </c>
      <c r="G485" s="1">
        <f>F485/SQRT(3)</f>
        <v>184.01461219153231</v>
      </c>
      <c r="H485" s="1">
        <f>'Raw SSB'!L485*E485</f>
        <v>0</v>
      </c>
      <c r="I485" s="1">
        <f>STDEV(H485:H487)</f>
        <v>0</v>
      </c>
      <c r="J485" s="1">
        <f>I485/SQRT(3)</f>
        <v>0</v>
      </c>
    </row>
    <row r="486" spans="1:10">
      <c r="A486" s="3">
        <f>'Raw SSB'!A486</f>
        <v>36341</v>
      </c>
      <c r="B486" s="3" t="str">
        <f>'Raw SSB'!B486</f>
        <v>SSB</v>
      </c>
      <c r="C486" s="2">
        <f>'Raw SSB'!C486</f>
        <v>2</v>
      </c>
      <c r="D486" s="3" t="str">
        <f>'Raw SSB'!D486</f>
        <v>Strombidium sp. (cilliate)</v>
      </c>
      <c r="E486" s="1">
        <f>('Raw SSB'!H486*'Raw SSB'!K486)/20*9</f>
        <v>198.29999999999998</v>
      </c>
      <c r="H486" s="1">
        <f>'Raw SSB'!L486*E486</f>
        <v>0</v>
      </c>
    </row>
    <row r="487" spans="1:10">
      <c r="A487" s="3">
        <f>'Raw SSB'!A487</f>
        <v>36341</v>
      </c>
      <c r="B487" s="3" t="str">
        <f>'Raw SSB'!B487</f>
        <v>SSB</v>
      </c>
      <c r="C487" s="2">
        <f>'Raw SSB'!C487</f>
        <v>3</v>
      </c>
      <c r="D487" s="3" t="str">
        <f>'Raw SSB'!D487</f>
        <v>Strombidium sp. (cilliate)</v>
      </c>
      <c r="E487" s="1">
        <f>('Raw SSB'!H487*'Raw SSB'!K487)/20*9</f>
        <v>99.149999999999991</v>
      </c>
      <c r="H487" s="1">
        <f>'Raw SSB'!L487*E487</f>
        <v>0</v>
      </c>
    </row>
    <row r="488" spans="1:10">
      <c r="A488" s="3">
        <f>'Raw SSB'!A488</f>
        <v>36348</v>
      </c>
      <c r="B488" s="3" t="str">
        <f>'Raw SSB'!B488</f>
        <v>SSB</v>
      </c>
      <c r="C488" s="2">
        <f>'Raw SSB'!C488</f>
        <v>1</v>
      </c>
      <c r="D488" s="3" t="str">
        <f>'Raw SSB'!D488</f>
        <v>Strombidium sp. (cilliate)</v>
      </c>
      <c r="E488" s="1">
        <f>('Raw SSB'!H488*'Raw SSB'!K488)/20*9</f>
        <v>1115.1000000000001</v>
      </c>
      <c r="F488" s="1">
        <f>STDEV(E488:E490)</f>
        <v>576.20228869729431</v>
      </c>
      <c r="G488" s="1">
        <f>F488/SQRT(3)</f>
        <v>332.67054648706136</v>
      </c>
      <c r="H488" s="1">
        <f>'Raw SSB'!L488*E488</f>
        <v>0</v>
      </c>
      <c r="I488" s="1">
        <f>STDEV(H488:H490)</f>
        <v>0</v>
      </c>
      <c r="J488" s="1">
        <f>I488/SQRT(3)</f>
        <v>0</v>
      </c>
    </row>
    <row r="489" spans="1:10">
      <c r="A489" s="3">
        <f>'Raw SSB'!A489</f>
        <v>36348</v>
      </c>
      <c r="B489" s="3" t="str">
        <f>'Raw SSB'!B489</f>
        <v>SSB</v>
      </c>
      <c r="C489" s="2">
        <f>'Raw SSB'!C489</f>
        <v>2</v>
      </c>
      <c r="D489" s="3" t="str">
        <f>'Raw SSB'!D489</f>
        <v>Strombidium sp. (cilliate)</v>
      </c>
      <c r="E489" s="1">
        <f>('Raw SSB'!H489*'Raw SSB'!K489)/20*9</f>
        <v>159.29999999999998</v>
      </c>
      <c r="H489" s="1">
        <f>'Raw SSB'!L489*E489</f>
        <v>0</v>
      </c>
    </row>
    <row r="490" spans="1:10">
      <c r="A490" s="3">
        <f>'Raw SSB'!A490</f>
        <v>36348</v>
      </c>
      <c r="B490" s="3" t="str">
        <f>'Raw SSB'!B490</f>
        <v>SSB</v>
      </c>
      <c r="C490" s="2">
        <f>'Raw SSB'!C490</f>
        <v>3</v>
      </c>
      <c r="D490" s="3" t="str">
        <f>'Raw SSB'!D490</f>
        <v>Strombidium sp. (cilliate)</v>
      </c>
      <c r="E490" s="1">
        <f>('Raw SSB'!H490*'Raw SSB'!K490)/20*9</f>
        <v>79.649999999999991</v>
      </c>
      <c r="H490" s="1">
        <f>'Raw SSB'!L490*E490</f>
        <v>0</v>
      </c>
    </row>
    <row r="491" spans="1:10">
      <c r="A491" s="3">
        <f>'Raw SSB'!A491</f>
        <v>36355</v>
      </c>
      <c r="B491" s="3" t="str">
        <f>'Raw SSB'!B491</f>
        <v>SSB</v>
      </c>
      <c r="C491" s="2">
        <f>'Raw SSB'!C491</f>
        <v>1</v>
      </c>
      <c r="D491" s="3" t="str">
        <f>'Raw SSB'!D491</f>
        <v>Strombidium sp. (cilliate)</v>
      </c>
      <c r="E491" s="1">
        <f>('Raw SSB'!H491*'Raw SSB'!K491)/20*9</f>
        <v>79.649999999999991</v>
      </c>
      <c r="F491" s="1">
        <f>STDEV(E491:E493)</f>
        <v>121.66738470107761</v>
      </c>
      <c r="G491" s="1">
        <f>F491/SQRT(3)</f>
        <v>70.244697308764913</v>
      </c>
      <c r="H491" s="1">
        <f>'Raw SSB'!L491*E491</f>
        <v>0</v>
      </c>
      <c r="I491" s="1">
        <f>STDEV(H491:H493)</f>
        <v>0</v>
      </c>
      <c r="J491" s="1">
        <f>I491/SQRT(3)</f>
        <v>0</v>
      </c>
    </row>
    <row r="492" spans="1:10">
      <c r="A492" s="3">
        <f>'Raw SSB'!A492</f>
        <v>36355</v>
      </c>
      <c r="B492" s="3" t="str">
        <f>'Raw SSB'!B492</f>
        <v>SSB</v>
      </c>
      <c r="C492" s="2">
        <f>'Raw SSB'!C492</f>
        <v>2</v>
      </c>
      <c r="D492" s="3" t="str">
        <f>'Raw SSB'!D492</f>
        <v>Strombidium sp. (cilliate)</v>
      </c>
      <c r="E492" s="1">
        <f>('Raw SSB'!H492*'Raw SSB'!K492)/20*9</f>
        <v>318.59999999999997</v>
      </c>
      <c r="H492" s="1">
        <f>'Raw SSB'!L492*E492</f>
        <v>0</v>
      </c>
    </row>
    <row r="493" spans="1:10">
      <c r="A493" s="3">
        <f>'Raw SSB'!A493</f>
        <v>36355</v>
      </c>
      <c r="B493" s="3" t="str">
        <f>'Raw SSB'!B493</f>
        <v>SSB</v>
      </c>
      <c r="C493" s="2">
        <f>'Raw SSB'!C493</f>
        <v>3</v>
      </c>
      <c r="D493" s="3" t="str">
        <f>'Raw SSB'!D493</f>
        <v>Strombidium sp. (cilliate)</v>
      </c>
      <c r="E493" s="1">
        <f>('Raw SSB'!H493*'Raw SSB'!K493)/20*9</f>
        <v>238.95000000000002</v>
      </c>
      <c r="H493" s="1">
        <f>'Raw SSB'!L493*E493</f>
        <v>0</v>
      </c>
    </row>
    <row r="494" spans="1:10">
      <c r="A494" s="3">
        <f>'Raw SSB'!A494</f>
        <v>36362</v>
      </c>
      <c r="B494" s="3" t="str">
        <f>'Raw SSB'!B494</f>
        <v>SSB</v>
      </c>
      <c r="C494" s="2">
        <f>'Raw SSB'!C494</f>
        <v>1</v>
      </c>
      <c r="D494" s="3" t="str">
        <f>'Raw SSB'!D494</f>
        <v>Strombidium sp. (cilliate)</v>
      </c>
      <c r="E494" s="1">
        <f>('Raw SSB'!H494*'Raw SSB'!K494)/20*9</f>
        <v>79.649999999999991</v>
      </c>
      <c r="F494" s="1">
        <f>STDEV(E494:E496)</f>
        <v>121.66738470107755</v>
      </c>
      <c r="G494" s="1">
        <f>F494/SQRT(3)</f>
        <v>70.244697308764884</v>
      </c>
      <c r="H494" s="1">
        <f>'Raw SSB'!L494*E494</f>
        <v>0</v>
      </c>
      <c r="I494" s="1">
        <f>STDEV(H494:H496)</f>
        <v>0</v>
      </c>
      <c r="J494" s="1">
        <f>I494/SQRT(3)</f>
        <v>0</v>
      </c>
    </row>
    <row r="495" spans="1:10">
      <c r="A495" s="3">
        <f>'Raw SSB'!A495</f>
        <v>36362</v>
      </c>
      <c r="B495" s="3" t="str">
        <f>'Raw SSB'!B495</f>
        <v>SSB</v>
      </c>
      <c r="C495" s="2">
        <f>'Raw SSB'!C495</f>
        <v>2</v>
      </c>
      <c r="D495" s="3" t="str">
        <f>'Raw SSB'!D495</f>
        <v>Strombidium sp. (cilliate)</v>
      </c>
      <c r="E495" s="1">
        <f>('Raw SSB'!H495*'Raw SSB'!K495)/20*9</f>
        <v>0</v>
      </c>
      <c r="H495" s="1">
        <f>'Raw SSB'!L495*E495</f>
        <v>0</v>
      </c>
    </row>
    <row r="496" spans="1:10">
      <c r="A496" s="3">
        <f>'Raw SSB'!A496</f>
        <v>36362</v>
      </c>
      <c r="B496" s="3" t="str">
        <f>'Raw SSB'!B496</f>
        <v>SSB</v>
      </c>
      <c r="C496" s="2">
        <f>'Raw SSB'!C496</f>
        <v>3</v>
      </c>
      <c r="D496" s="3" t="str">
        <f>'Raw SSB'!D496</f>
        <v>Strombidium sp. (cilliate)</v>
      </c>
      <c r="E496" s="1">
        <f>('Raw SSB'!H496*'Raw SSB'!K496)/20*9</f>
        <v>238.95000000000002</v>
      </c>
      <c r="H496" s="1">
        <f>'Raw SSB'!L496*E496</f>
        <v>0</v>
      </c>
    </row>
    <row r="497" spans="1:10">
      <c r="A497" s="3">
        <f>'Raw SSB'!A497</f>
        <v>36365</v>
      </c>
      <c r="B497" s="3" t="str">
        <f>'Raw SSB'!B497</f>
        <v>SSB</v>
      </c>
      <c r="C497" s="2">
        <f>'Raw SSB'!C497</f>
        <v>1</v>
      </c>
      <c r="D497" s="3" t="str">
        <f>'Raw SSB'!D497</f>
        <v>Strombidium sp. (cilliate)</v>
      </c>
      <c r="E497" s="1">
        <f>('Raw SSB'!H497*'Raw SSB'!K497)/20*9</f>
        <v>495.75</v>
      </c>
      <c r="F497" s="1">
        <f>STDEV(E497:E499)</f>
        <v>249.52202808569831</v>
      </c>
      <c r="G497" s="1">
        <f>F497/SQRT(3)</f>
        <v>144.06161008401929</v>
      </c>
      <c r="H497" s="1">
        <f>'Raw SSB'!L497*E497</f>
        <v>0</v>
      </c>
      <c r="I497" s="1">
        <f>STDEV(H497:H499)</f>
        <v>0</v>
      </c>
      <c r="J497" s="1">
        <f>I497/SQRT(3)</f>
        <v>0</v>
      </c>
    </row>
    <row r="498" spans="1:10">
      <c r="A498" s="3">
        <f>'Raw SSB'!A498</f>
        <v>36365</v>
      </c>
      <c r="B498" s="3" t="str">
        <f>'Raw SSB'!B498</f>
        <v>SSB</v>
      </c>
      <c r="C498" s="2">
        <f>'Raw SSB'!C498</f>
        <v>2</v>
      </c>
      <c r="D498" s="3" t="str">
        <f>'Raw SSB'!D498</f>
        <v>Strombidium sp. (cilliate)</v>
      </c>
      <c r="E498" s="1">
        <f>('Raw SSB'!H498*'Raw SSB'!K498)/20*9</f>
        <v>0</v>
      </c>
      <c r="H498" s="1">
        <f>'Raw SSB'!L498*E498</f>
        <v>0</v>
      </c>
    </row>
    <row r="499" spans="1:10">
      <c r="A499" s="3">
        <f>'Raw SSB'!A499</f>
        <v>36365</v>
      </c>
      <c r="B499" s="3" t="str">
        <f>'Raw SSB'!B499</f>
        <v>SSB</v>
      </c>
      <c r="C499" s="2">
        <f>'Raw SSB'!C499</f>
        <v>3</v>
      </c>
      <c r="D499" s="3" t="str">
        <f>'Raw SSB'!D499</f>
        <v>Strombidium sp. (cilliate)</v>
      </c>
      <c r="E499" s="1">
        <f>('Raw SSB'!H499*'Raw SSB'!K499)/20*9</f>
        <v>198.29999999999998</v>
      </c>
      <c r="H499" s="1">
        <f>'Raw SSB'!L499*E499</f>
        <v>0</v>
      </c>
    </row>
    <row r="500" spans="1:10">
      <c r="A500" s="3">
        <f>'Raw SSB'!A500</f>
        <v>36376</v>
      </c>
      <c r="B500" s="3" t="str">
        <f>'Raw SSB'!B500</f>
        <v>SSB</v>
      </c>
      <c r="C500" s="2">
        <f>'Raw SSB'!C500</f>
        <v>1</v>
      </c>
      <c r="D500" s="3" t="str">
        <f>'Raw SSB'!D500</f>
        <v>Strombidium sp. (cilliate)</v>
      </c>
      <c r="E500" s="1">
        <f>('Raw SSB'!H500*'Raw SSB'!K500)/20*9</f>
        <v>0</v>
      </c>
      <c r="F500" s="1">
        <f>STDEV(E500:E502)</f>
        <v>57.244279190151389</v>
      </c>
      <c r="G500" s="1">
        <f>F500/SQRT(3)</f>
        <v>33.049999999999997</v>
      </c>
      <c r="H500" s="1">
        <f>'Raw SSB'!L500*E500</f>
        <v>0</v>
      </c>
      <c r="I500" s="1">
        <f>STDEV(H500:H502)</f>
        <v>0</v>
      </c>
      <c r="J500" s="1">
        <f>I500/SQRT(3)</f>
        <v>0</v>
      </c>
    </row>
    <row r="501" spans="1:10">
      <c r="A501" s="3">
        <f>'Raw SSB'!A501</f>
        <v>36376</v>
      </c>
      <c r="B501" s="3" t="str">
        <f>'Raw SSB'!B501</f>
        <v>SSB</v>
      </c>
      <c r="C501" s="2">
        <f>'Raw SSB'!C501</f>
        <v>2</v>
      </c>
      <c r="D501" s="3" t="str">
        <f>'Raw SSB'!D501</f>
        <v>Strombidium sp. (cilliate)</v>
      </c>
      <c r="E501" s="1">
        <f>('Raw SSB'!H501*'Raw SSB'!K501)/20*9</f>
        <v>0</v>
      </c>
      <c r="H501" s="1">
        <f>'Raw SSB'!L501*E501</f>
        <v>0</v>
      </c>
    </row>
    <row r="502" spans="1:10">
      <c r="A502" s="3">
        <f>'Raw SSB'!A502</f>
        <v>36376</v>
      </c>
      <c r="B502" s="3" t="str">
        <f>'Raw SSB'!B502</f>
        <v>SSB</v>
      </c>
      <c r="C502" s="2">
        <f>'Raw SSB'!C502</f>
        <v>3</v>
      </c>
      <c r="D502" s="3" t="str">
        <f>'Raw SSB'!D502</f>
        <v>Strombidium sp. (cilliate)</v>
      </c>
      <c r="E502" s="1">
        <f>('Raw SSB'!H502*'Raw SSB'!K502)/20*9</f>
        <v>99.149999999999991</v>
      </c>
      <c r="H502" s="1">
        <f>'Raw SSB'!L502*E502</f>
        <v>0</v>
      </c>
    </row>
    <row r="503" spans="1:10">
      <c r="A503" s="3">
        <f>'Raw SSB'!A503</f>
        <v>36383</v>
      </c>
      <c r="B503" s="3" t="str">
        <f>'Raw SSB'!B503</f>
        <v>SSB</v>
      </c>
      <c r="C503" s="2">
        <f>'Raw SSB'!C503</f>
        <v>1</v>
      </c>
      <c r="D503" s="3" t="str">
        <f>'Raw SSB'!D503</f>
        <v>Strombidium sp. (cilliate)</v>
      </c>
      <c r="E503" s="1">
        <f>('Raw SSB'!H503*'Raw SSB'!K503)/20*9</f>
        <v>0</v>
      </c>
      <c r="F503" s="1">
        <f>STDEV(E503:E505)</f>
        <v>45.985948940953683</v>
      </c>
      <c r="G503" s="1">
        <f>F503/SQRT(3)</f>
        <v>26.549999999999997</v>
      </c>
      <c r="H503" s="1">
        <f>'Raw SSB'!L503*E503</f>
        <v>0</v>
      </c>
      <c r="I503" s="1">
        <f>STDEV(H503:H505)</f>
        <v>0</v>
      </c>
      <c r="J503" s="1">
        <f>I503/SQRT(3)</f>
        <v>0</v>
      </c>
    </row>
    <row r="504" spans="1:10">
      <c r="A504" s="3">
        <f>'Raw SSB'!A504</f>
        <v>36383</v>
      </c>
      <c r="B504" s="3" t="str">
        <f>'Raw SSB'!B504</f>
        <v>SSB</v>
      </c>
      <c r="C504" s="2">
        <f>'Raw SSB'!C504</f>
        <v>2</v>
      </c>
      <c r="D504" s="3" t="str">
        <f>'Raw SSB'!D504</f>
        <v>Strombidium sp. (cilliate)</v>
      </c>
      <c r="E504" s="1">
        <f>('Raw SSB'!H504*'Raw SSB'!K504)/20*9</f>
        <v>0</v>
      </c>
      <c r="H504" s="1">
        <f>'Raw SSB'!L504*E504</f>
        <v>0</v>
      </c>
    </row>
    <row r="505" spans="1:10">
      <c r="A505" s="3">
        <f>'Raw SSB'!A505</f>
        <v>36383</v>
      </c>
      <c r="B505" s="3" t="str">
        <f>'Raw SSB'!B505</f>
        <v>SSB</v>
      </c>
      <c r="C505" s="2">
        <f>'Raw SSB'!C505</f>
        <v>3</v>
      </c>
      <c r="D505" s="3" t="str">
        <f>'Raw SSB'!D505</f>
        <v>Strombidium sp. (cilliate)</v>
      </c>
      <c r="E505" s="1">
        <f>('Raw SSB'!H505*'Raw SSB'!K505)/20*9</f>
        <v>79.649999999999991</v>
      </c>
      <c r="H505" s="1">
        <f>'Raw SSB'!L505*E505</f>
        <v>0</v>
      </c>
    </row>
    <row r="506" spans="1:10">
      <c r="A506" s="3">
        <f>'Raw SSB'!A506</f>
        <v>36390</v>
      </c>
      <c r="B506" s="3" t="str">
        <f>'Raw SSB'!B506</f>
        <v>SSB</v>
      </c>
      <c r="C506" s="2">
        <f>'Raw SSB'!C506</f>
        <v>1</v>
      </c>
      <c r="D506" s="3" t="str">
        <f>'Raw SSB'!D506</f>
        <v>Strombidium sp. (cilliate)</v>
      </c>
      <c r="E506" s="1">
        <f>('Raw SSB'!H506*'Raw SSB'!K506)/20*9</f>
        <v>297.45</v>
      </c>
      <c r="F506" s="1">
        <f>STDEV(E506:E508)</f>
        <v>206.39718384706703</v>
      </c>
      <c r="G506" s="1">
        <f>F506/SQRT(3)</f>
        <v>119.16346965408484</v>
      </c>
      <c r="H506" s="1">
        <f>'Raw SSB'!L506*E506</f>
        <v>0</v>
      </c>
      <c r="I506" s="1">
        <f>STDEV(H506:H508)</f>
        <v>0</v>
      </c>
      <c r="J506" s="1">
        <f>I506/SQRT(3)</f>
        <v>0</v>
      </c>
    </row>
    <row r="507" spans="1:10">
      <c r="A507" s="3">
        <f>'Raw SSB'!A507</f>
        <v>36390</v>
      </c>
      <c r="B507" s="3" t="str">
        <f>'Raw SSB'!B507</f>
        <v>SSB</v>
      </c>
      <c r="C507" s="2">
        <f>'Raw SSB'!C507</f>
        <v>2</v>
      </c>
      <c r="D507" s="3" t="str">
        <f>'Raw SSB'!D507</f>
        <v>Strombidium sp. (cilliate)</v>
      </c>
      <c r="E507" s="1">
        <f>('Raw SSB'!H507*'Raw SSB'!K507)/20*9</f>
        <v>396.59999999999997</v>
      </c>
      <c r="H507" s="1">
        <f>'Raw SSB'!L507*E507</f>
        <v>0</v>
      </c>
    </row>
    <row r="508" spans="1:10">
      <c r="A508" s="3">
        <f>'Raw SSB'!A508</f>
        <v>36390</v>
      </c>
      <c r="B508" s="3" t="str">
        <f>'Raw SSB'!B508</f>
        <v>SSB</v>
      </c>
      <c r="C508" s="2">
        <f>'Raw SSB'!C508</f>
        <v>3</v>
      </c>
      <c r="D508" s="3" t="str">
        <f>'Raw SSB'!D508</f>
        <v>Strombidium sp. (cilliate)</v>
      </c>
      <c r="E508" s="1">
        <f>('Raw SSB'!H508*'Raw SSB'!K508)/20*9</f>
        <v>0</v>
      </c>
      <c r="H508" s="1">
        <f>'Raw SSB'!L508*E508</f>
        <v>0</v>
      </c>
    </row>
    <row r="509" spans="1:10">
      <c r="A509" s="3">
        <f>'Raw SSB'!A509</f>
        <v>36308</v>
      </c>
      <c r="B509" s="3" t="str">
        <f>'Raw SSB'!B509</f>
        <v>SSB</v>
      </c>
      <c r="C509" s="2">
        <f>'Raw SSB'!C509</f>
        <v>1</v>
      </c>
      <c r="D509" s="3" t="str">
        <f>'Raw SSB'!D509</f>
        <v>Synura sp. (colony)</v>
      </c>
      <c r="E509" s="1">
        <f>('Raw SSB'!H509*'Raw SSB'!K509)/20*9</f>
        <v>0</v>
      </c>
      <c r="F509" s="1">
        <f>STDEV(E509:E511)</f>
        <v>0</v>
      </c>
      <c r="G509" s="1">
        <f>F509/SQRT(3)</f>
        <v>0</v>
      </c>
      <c r="H509" s="1">
        <f>'Raw SSB'!L509*E509</f>
        <v>0</v>
      </c>
      <c r="I509" s="1">
        <f>STDEV(H509:H511)</f>
        <v>0</v>
      </c>
      <c r="J509" s="1">
        <f>I509/SQRT(3)</f>
        <v>0</v>
      </c>
    </row>
    <row r="510" spans="1:10">
      <c r="A510" s="3">
        <f>'Raw SSB'!A510</f>
        <v>36308</v>
      </c>
      <c r="B510" s="3" t="str">
        <f>'Raw SSB'!B510</f>
        <v>SSB</v>
      </c>
      <c r="C510" s="2">
        <f>'Raw SSB'!C510</f>
        <v>2</v>
      </c>
      <c r="D510" s="3" t="str">
        <f>'Raw SSB'!D510</f>
        <v>Synura sp. (colony)</v>
      </c>
      <c r="E510" s="1">
        <f>('Raw SSB'!H510*'Raw SSB'!K510)/20*9</f>
        <v>0</v>
      </c>
      <c r="H510" s="1">
        <f>'Raw SSB'!L510*E510</f>
        <v>0</v>
      </c>
    </row>
    <row r="511" spans="1:10">
      <c r="A511" s="3">
        <f>'Raw SSB'!A511</f>
        <v>36308</v>
      </c>
      <c r="B511" s="3" t="str">
        <f>'Raw SSB'!B511</f>
        <v>SSB</v>
      </c>
      <c r="C511" s="2">
        <f>'Raw SSB'!C511</f>
        <v>3</v>
      </c>
      <c r="D511" s="3" t="str">
        <f>'Raw SSB'!D511</f>
        <v>Synura sp. (colony)</v>
      </c>
      <c r="E511" s="1">
        <f>('Raw SSB'!H511*'Raw SSB'!K511)/20*9</f>
        <v>0</v>
      </c>
      <c r="H511" s="1">
        <f>'Raw SSB'!L511*E511</f>
        <v>0</v>
      </c>
    </row>
    <row r="512" spans="1:10">
      <c r="A512" s="3">
        <f>'Raw SSB'!A512</f>
        <v>36313</v>
      </c>
      <c r="B512" s="3" t="str">
        <f>'Raw SSB'!B512</f>
        <v>SSB</v>
      </c>
      <c r="C512" s="2">
        <f>'Raw SSB'!C512</f>
        <v>1</v>
      </c>
      <c r="D512" s="3" t="str">
        <f>'Raw SSB'!D512</f>
        <v>Synura sp. (colony)</v>
      </c>
      <c r="E512" s="1">
        <f>('Raw SSB'!H512*'Raw SSB'!K512)/20*9</f>
        <v>99.149999999999991</v>
      </c>
      <c r="F512" s="1">
        <f>STDEV(E512:E514)</f>
        <v>57.244279190151389</v>
      </c>
      <c r="G512" s="1">
        <f>F512/SQRT(3)</f>
        <v>33.049999999999997</v>
      </c>
      <c r="H512" s="1">
        <f>'Raw SSB'!L512*E512</f>
        <v>10470735.75</v>
      </c>
      <c r="I512" s="1">
        <f>STDEV(H512:H514)</f>
        <v>6045282.1038759379</v>
      </c>
      <c r="J512" s="1">
        <f>I512/SQRT(3)</f>
        <v>3490245.25</v>
      </c>
    </row>
    <row r="513" spans="1:10">
      <c r="A513" s="3">
        <f>'Raw SSB'!A513</f>
        <v>36313</v>
      </c>
      <c r="B513" s="3" t="str">
        <f>'Raw SSB'!B513</f>
        <v>SSB</v>
      </c>
      <c r="C513" s="2">
        <f>'Raw SSB'!C513</f>
        <v>2</v>
      </c>
      <c r="D513" s="3" t="str">
        <f>'Raw SSB'!D513</f>
        <v>Synura sp. (colony)</v>
      </c>
      <c r="E513" s="1">
        <f>('Raw SSB'!H513*'Raw SSB'!K513)/20*9</f>
        <v>0</v>
      </c>
      <c r="H513" s="1">
        <f>'Raw SSB'!L513*E513</f>
        <v>0</v>
      </c>
    </row>
    <row r="514" spans="1:10">
      <c r="A514" s="3">
        <f>'Raw SSB'!A514</f>
        <v>36313</v>
      </c>
      <c r="B514" s="3" t="str">
        <f>'Raw SSB'!B514</f>
        <v>SSB</v>
      </c>
      <c r="C514" s="2">
        <f>'Raw SSB'!C514</f>
        <v>3</v>
      </c>
      <c r="D514" s="3" t="str">
        <f>'Raw SSB'!D514</f>
        <v>Synura sp. (colony)</v>
      </c>
      <c r="E514" s="1">
        <f>('Raw SSB'!H514*'Raw SSB'!K514)/20*9</f>
        <v>0</v>
      </c>
      <c r="H514" s="1">
        <f>'Raw SSB'!L514*E514</f>
        <v>0</v>
      </c>
    </row>
    <row r="515" spans="1:10">
      <c r="A515" s="3">
        <f>'Raw SSB'!A515</f>
        <v>36320</v>
      </c>
      <c r="B515" s="3" t="str">
        <f>'Raw SSB'!B515</f>
        <v>SSB</v>
      </c>
      <c r="C515" s="2">
        <f>'Raw SSB'!C515</f>
        <v>1</v>
      </c>
      <c r="D515" s="3" t="str">
        <f>'Raw SSB'!D515</f>
        <v>Synura sp. (colony)</v>
      </c>
      <c r="E515" s="1">
        <f>('Raw SSB'!H515*'Raw SSB'!K515)/20*9</f>
        <v>99.149999999999991</v>
      </c>
      <c r="F515" s="1">
        <f>STDEV(E515:E517)</f>
        <v>57.244279190151389</v>
      </c>
      <c r="G515" s="1">
        <f>F515/SQRT(3)</f>
        <v>33.049999999999997</v>
      </c>
      <c r="H515" s="1">
        <f>'Raw SSB'!L515*E515</f>
        <v>10470735.75</v>
      </c>
      <c r="I515" s="1">
        <f>STDEV(H515:H517)</f>
        <v>6045282.1038759379</v>
      </c>
      <c r="J515" s="1">
        <f>I515/SQRT(3)</f>
        <v>3490245.25</v>
      </c>
    </row>
    <row r="516" spans="1:10">
      <c r="A516" s="3">
        <f>'Raw SSB'!A516</f>
        <v>36320</v>
      </c>
      <c r="B516" s="3" t="str">
        <f>'Raw SSB'!B516</f>
        <v>SSB</v>
      </c>
      <c r="C516" s="2">
        <f>'Raw SSB'!C516</f>
        <v>2</v>
      </c>
      <c r="D516" s="3" t="str">
        <f>'Raw SSB'!D516</f>
        <v>Synura sp. (colony)</v>
      </c>
      <c r="E516" s="1">
        <f>('Raw SSB'!H516*'Raw SSB'!K516)/20*9</f>
        <v>0</v>
      </c>
      <c r="H516" s="1">
        <f>'Raw SSB'!L516*E516</f>
        <v>0</v>
      </c>
    </row>
    <row r="517" spans="1:10">
      <c r="A517" s="3">
        <f>'Raw SSB'!A517</f>
        <v>36320</v>
      </c>
      <c r="B517" s="3" t="str">
        <f>'Raw SSB'!B517</f>
        <v>SSB</v>
      </c>
      <c r="C517" s="2">
        <f>'Raw SSB'!C517</f>
        <v>3</v>
      </c>
      <c r="D517" s="3" t="str">
        <f>'Raw SSB'!D517</f>
        <v>Synura sp. (colony)</v>
      </c>
      <c r="E517" s="1">
        <f>('Raw SSB'!H517*'Raw SSB'!K517)/20*9</f>
        <v>0</v>
      </c>
      <c r="H517" s="1">
        <f>'Raw SSB'!L517*E517</f>
        <v>0</v>
      </c>
    </row>
    <row r="518" spans="1:10">
      <c r="A518" s="3">
        <f>'Raw SSB'!A518</f>
        <v>36327</v>
      </c>
      <c r="B518" s="3" t="str">
        <f>'Raw SSB'!B518</f>
        <v>SSB</v>
      </c>
      <c r="C518" s="2">
        <f>'Raw SSB'!C518</f>
        <v>1</v>
      </c>
      <c r="D518" s="3" t="str">
        <f>'Raw SSB'!D518</f>
        <v>Synura sp. (colony)</v>
      </c>
      <c r="E518" s="1">
        <f>('Raw SSB'!H518*'Raw SSB'!K518)/20*9</f>
        <v>0</v>
      </c>
      <c r="F518" s="1">
        <f>STDEV(E518:E520)</f>
        <v>0</v>
      </c>
      <c r="G518" s="1">
        <f>F518/SQRT(3)</f>
        <v>0</v>
      </c>
      <c r="H518" s="1">
        <f>'Raw SSB'!L518*E518</f>
        <v>0</v>
      </c>
      <c r="I518" s="1">
        <f>STDEV(H518:H520)</f>
        <v>0</v>
      </c>
      <c r="J518" s="1">
        <f>I518/SQRT(3)</f>
        <v>0</v>
      </c>
    </row>
    <row r="519" spans="1:10">
      <c r="A519" s="3">
        <f>'Raw SSB'!A519</f>
        <v>36327</v>
      </c>
      <c r="B519" s="3" t="str">
        <f>'Raw SSB'!B519</f>
        <v>SSB</v>
      </c>
      <c r="C519" s="2">
        <f>'Raw SSB'!C519</f>
        <v>2</v>
      </c>
      <c r="D519" s="3" t="str">
        <f>'Raw SSB'!D519</f>
        <v>Synura sp. (colony)</v>
      </c>
      <c r="E519" s="1">
        <f>('Raw SSB'!H519*'Raw SSB'!K519)/20*9</f>
        <v>0</v>
      </c>
      <c r="H519" s="1">
        <f>'Raw SSB'!L519*E519</f>
        <v>0</v>
      </c>
    </row>
    <row r="520" spans="1:10">
      <c r="A520" s="3">
        <f>'Raw SSB'!A520</f>
        <v>36327</v>
      </c>
      <c r="B520" s="3" t="str">
        <f>'Raw SSB'!B520</f>
        <v>SSB</v>
      </c>
      <c r="C520" s="2">
        <f>'Raw SSB'!C520</f>
        <v>3</v>
      </c>
      <c r="D520" s="3" t="str">
        <f>'Raw SSB'!D520</f>
        <v>Synura sp. (colony)</v>
      </c>
      <c r="E520" s="1">
        <f>('Raw SSB'!H520*'Raw SSB'!K520)/20*9</f>
        <v>0</v>
      </c>
      <c r="H520" s="1">
        <f>'Raw SSB'!L520*E520</f>
        <v>0</v>
      </c>
    </row>
    <row r="521" spans="1:10">
      <c r="A521" s="3">
        <f>'Raw SSB'!A521</f>
        <v>36334</v>
      </c>
      <c r="B521" s="3" t="str">
        <f>'Raw SSB'!B521</f>
        <v>SSB</v>
      </c>
      <c r="C521" s="2">
        <f>'Raw SSB'!C521</f>
        <v>1</v>
      </c>
      <c r="D521" s="3" t="str">
        <f>'Raw SSB'!D521</f>
        <v>Synura sp. (colony)</v>
      </c>
      <c r="E521" s="1">
        <f>('Raw SSB'!H521*'Raw SSB'!K521)/20*9</f>
        <v>99.149999999999991</v>
      </c>
      <c r="F521" s="1">
        <f>STDEV(E521:E523)</f>
        <v>57.244279190151389</v>
      </c>
      <c r="G521" s="1">
        <f>F521/SQRT(3)</f>
        <v>33.049999999999997</v>
      </c>
      <c r="H521" s="1">
        <f>'Raw SSB'!L521*E521</f>
        <v>10470735.75</v>
      </c>
      <c r="I521" s="1">
        <f>STDEV(H521:H523)</f>
        <v>6045282.1038759379</v>
      </c>
      <c r="J521" s="1">
        <f>I521/SQRT(3)</f>
        <v>3490245.25</v>
      </c>
    </row>
    <row r="522" spans="1:10">
      <c r="A522" s="3">
        <f>'Raw SSB'!A522</f>
        <v>36334</v>
      </c>
      <c r="B522" s="3" t="str">
        <f>'Raw SSB'!B522</f>
        <v>SSB</v>
      </c>
      <c r="C522" s="2">
        <f>'Raw SSB'!C522</f>
        <v>2</v>
      </c>
      <c r="D522" s="3" t="str">
        <f>'Raw SSB'!D522</f>
        <v>Synura sp. (colony)</v>
      </c>
      <c r="E522" s="1">
        <f>('Raw SSB'!H522*'Raw SSB'!K522)/20*9</f>
        <v>0</v>
      </c>
      <c r="H522" s="1">
        <f>'Raw SSB'!L522*E522</f>
        <v>0</v>
      </c>
    </row>
    <row r="523" spans="1:10">
      <c r="A523" s="3">
        <f>'Raw SSB'!A523</f>
        <v>36334</v>
      </c>
      <c r="B523" s="3" t="str">
        <f>'Raw SSB'!B523</f>
        <v>SSB</v>
      </c>
      <c r="C523" s="2">
        <f>'Raw SSB'!C523</f>
        <v>3</v>
      </c>
      <c r="D523" s="3" t="str">
        <f>'Raw SSB'!D523</f>
        <v>Synura sp. (colony)</v>
      </c>
      <c r="E523" s="1">
        <f>('Raw SSB'!H523*'Raw SSB'!K523)/20*9</f>
        <v>0</v>
      </c>
      <c r="H523" s="1">
        <f>'Raw SSB'!L523*E523</f>
        <v>0</v>
      </c>
    </row>
    <row r="524" spans="1:10">
      <c r="A524" s="3">
        <f>'Raw SSB'!A524</f>
        <v>36341</v>
      </c>
      <c r="B524" s="3" t="str">
        <f>'Raw SSB'!B524</f>
        <v>SSB</v>
      </c>
      <c r="C524" s="2">
        <f>'Raw SSB'!C524</f>
        <v>1</v>
      </c>
      <c r="D524" s="3" t="str">
        <f>'Raw SSB'!D524</f>
        <v>Synura sp. (colony)</v>
      </c>
      <c r="E524" s="1">
        <f>('Raw SSB'!H524*'Raw SSB'!K524)/20*9</f>
        <v>0</v>
      </c>
      <c r="F524" s="1">
        <f>STDEV(E524:E526)</f>
        <v>0</v>
      </c>
      <c r="G524" s="1">
        <f>F524/SQRT(3)</f>
        <v>0</v>
      </c>
      <c r="H524" s="1">
        <f>'Raw SSB'!L524*E524</f>
        <v>0</v>
      </c>
      <c r="I524" s="1">
        <f>STDEV(H524:H526)</f>
        <v>0</v>
      </c>
      <c r="J524" s="1">
        <f>I524/SQRT(3)</f>
        <v>0</v>
      </c>
    </row>
    <row r="525" spans="1:10">
      <c r="A525" s="3">
        <f>'Raw SSB'!A525</f>
        <v>36341</v>
      </c>
      <c r="B525" s="3" t="str">
        <f>'Raw SSB'!B525</f>
        <v>SSB</v>
      </c>
      <c r="C525" s="2">
        <f>'Raw SSB'!C525</f>
        <v>2</v>
      </c>
      <c r="D525" s="3" t="str">
        <f>'Raw SSB'!D525</f>
        <v>Synura sp. (colony)</v>
      </c>
      <c r="E525" s="1">
        <f>('Raw SSB'!H525*'Raw SSB'!K525)/20*9</f>
        <v>0</v>
      </c>
      <c r="H525" s="1">
        <f>'Raw SSB'!L525*E525</f>
        <v>0</v>
      </c>
    </row>
    <row r="526" spans="1:10">
      <c r="A526" s="3">
        <f>'Raw SSB'!A526</f>
        <v>36341</v>
      </c>
      <c r="B526" s="3" t="str">
        <f>'Raw SSB'!B526</f>
        <v>SSB</v>
      </c>
      <c r="C526" s="2">
        <f>'Raw SSB'!C526</f>
        <v>3</v>
      </c>
      <c r="D526" s="3" t="str">
        <f>'Raw SSB'!D526</f>
        <v>Synura sp. (colony)</v>
      </c>
      <c r="E526" s="1">
        <f>('Raw SSB'!H526*'Raw SSB'!K526)/20*9</f>
        <v>0</v>
      </c>
      <c r="H526" s="1">
        <f>'Raw SSB'!L526*E526</f>
        <v>0</v>
      </c>
    </row>
    <row r="527" spans="1:10">
      <c r="A527" s="3">
        <f>'Raw SSB'!A527</f>
        <v>36348</v>
      </c>
      <c r="B527" s="3" t="str">
        <f>'Raw SSB'!B527</f>
        <v>SSB</v>
      </c>
      <c r="C527" s="2">
        <f>'Raw SSB'!C527</f>
        <v>1</v>
      </c>
      <c r="D527" s="3" t="str">
        <f>'Raw SSB'!D527</f>
        <v>Synura sp. (colony)</v>
      </c>
      <c r="E527" s="1">
        <f>('Raw SSB'!H527*'Raw SSB'!K527)/20*9</f>
        <v>79.649999999999991</v>
      </c>
      <c r="F527" s="1">
        <f>STDEV(E527:E529)</f>
        <v>45.985948940953683</v>
      </c>
      <c r="G527" s="1">
        <f>F527/SQRT(3)</f>
        <v>26.549999999999997</v>
      </c>
      <c r="H527" s="1">
        <f>'Raw SSB'!L527*E527</f>
        <v>8411438.25</v>
      </c>
      <c r="I527" s="1">
        <f>STDEV(H527:H529)</f>
        <v>4856346.1379094142</v>
      </c>
      <c r="J527" s="1">
        <f>I527/SQRT(3)</f>
        <v>2803812.75</v>
      </c>
    </row>
    <row r="528" spans="1:10">
      <c r="A528" s="3">
        <f>'Raw SSB'!A528</f>
        <v>36348</v>
      </c>
      <c r="B528" s="3" t="str">
        <f>'Raw SSB'!B528</f>
        <v>SSB</v>
      </c>
      <c r="C528" s="2">
        <f>'Raw SSB'!C528</f>
        <v>2</v>
      </c>
      <c r="D528" s="3" t="str">
        <f>'Raw SSB'!D528</f>
        <v>Synura sp. (colony)</v>
      </c>
      <c r="E528" s="1">
        <f>('Raw SSB'!H528*'Raw SSB'!K528)/20*9</f>
        <v>0</v>
      </c>
      <c r="H528" s="1">
        <f>'Raw SSB'!L528*E528</f>
        <v>0</v>
      </c>
    </row>
    <row r="529" spans="1:10">
      <c r="A529" s="3">
        <f>'Raw SSB'!A529</f>
        <v>36348</v>
      </c>
      <c r="B529" s="3" t="str">
        <f>'Raw SSB'!B529</f>
        <v>SSB</v>
      </c>
      <c r="C529" s="2">
        <f>'Raw SSB'!C529</f>
        <v>3</v>
      </c>
      <c r="D529" s="3" t="str">
        <f>'Raw SSB'!D529</f>
        <v>Synura sp. (colony)</v>
      </c>
      <c r="E529" s="1">
        <f>('Raw SSB'!H529*'Raw SSB'!K529)/20*9</f>
        <v>0</v>
      </c>
      <c r="H529" s="1">
        <f>'Raw SSB'!L529*E529</f>
        <v>0</v>
      </c>
    </row>
    <row r="530" spans="1:10">
      <c r="A530" s="3">
        <f>'Raw SSB'!A530</f>
        <v>36355</v>
      </c>
      <c r="B530" s="3" t="str">
        <f>'Raw SSB'!B530</f>
        <v>SSB</v>
      </c>
      <c r="C530" s="2">
        <f>'Raw SSB'!C530</f>
        <v>1</v>
      </c>
      <c r="D530" s="3" t="str">
        <f>'Raw SSB'!D530</f>
        <v>Synura sp. (colony)</v>
      </c>
      <c r="E530" s="1">
        <f>('Raw SSB'!H530*'Raw SSB'!K530)/20*9</f>
        <v>398.25</v>
      </c>
      <c r="F530" s="1">
        <f>STDEV(E530:E532)</f>
        <v>183.94379576381479</v>
      </c>
      <c r="G530" s="1">
        <f>F530/SQRT(3)</f>
        <v>106.20000000000002</v>
      </c>
      <c r="H530" s="1">
        <f>'Raw SSB'!L530*E530</f>
        <v>42057191.25</v>
      </c>
      <c r="I530" s="1">
        <f>STDEV(H530:H532)</f>
        <v>19425384.551637657</v>
      </c>
      <c r="J530" s="1">
        <f>I530/SQRT(3)</f>
        <v>11215251</v>
      </c>
    </row>
    <row r="531" spans="1:10">
      <c r="A531" s="3">
        <f>'Raw SSB'!A531</f>
        <v>36355</v>
      </c>
      <c r="B531" s="3" t="str">
        <f>'Raw SSB'!B531</f>
        <v>SSB</v>
      </c>
      <c r="C531" s="2">
        <f>'Raw SSB'!C531</f>
        <v>2</v>
      </c>
      <c r="D531" s="3" t="str">
        <f>'Raw SSB'!D531</f>
        <v>Synura sp. (colony)</v>
      </c>
      <c r="E531" s="1">
        <f>('Raw SSB'!H531*'Raw SSB'!K531)/20*9</f>
        <v>79.649999999999991</v>
      </c>
      <c r="H531" s="1">
        <f>'Raw SSB'!L531*E531</f>
        <v>8411438.25</v>
      </c>
    </row>
    <row r="532" spans="1:10">
      <c r="A532" s="3">
        <f>'Raw SSB'!A532</f>
        <v>36355</v>
      </c>
      <c r="B532" s="3" t="str">
        <f>'Raw SSB'!B532</f>
        <v>SSB</v>
      </c>
      <c r="C532" s="2">
        <f>'Raw SSB'!C532</f>
        <v>3</v>
      </c>
      <c r="D532" s="3" t="str">
        <f>'Raw SSB'!D532</f>
        <v>Synura sp. (colony)</v>
      </c>
      <c r="E532" s="1">
        <f>('Raw SSB'!H532*'Raw SSB'!K532)/20*9</f>
        <v>79.649999999999991</v>
      </c>
      <c r="H532" s="1">
        <f>'Raw SSB'!L532*E532</f>
        <v>8411438.25</v>
      </c>
    </row>
    <row r="533" spans="1:10">
      <c r="A533" s="3">
        <f>'Raw SSB'!A533</f>
        <v>36362</v>
      </c>
      <c r="B533" s="3" t="str">
        <f>'Raw SSB'!B533</f>
        <v>SSB</v>
      </c>
      <c r="C533" s="2">
        <f>'Raw SSB'!C533</f>
        <v>1</v>
      </c>
      <c r="D533" s="3" t="str">
        <f>'Raw SSB'!D533</f>
        <v>Synura sp. (colony)</v>
      </c>
      <c r="E533" s="1">
        <f>('Raw SSB'!H533*'Raw SSB'!K533)/20*9</f>
        <v>398.25</v>
      </c>
      <c r="F533" s="1">
        <f>STDEV(E533:E535)</f>
        <v>137.95784682286106</v>
      </c>
      <c r="G533" s="1">
        <f>F533/SQRT(3)</f>
        <v>79.649999999999991</v>
      </c>
      <c r="H533" s="1">
        <f>'Raw SSB'!L533*E533</f>
        <v>42057191.25</v>
      </c>
      <c r="I533" s="1">
        <f>STDEV(H533:H535)</f>
        <v>14569038.413728237</v>
      </c>
      <c r="J533" s="1">
        <f>I533/SQRT(3)</f>
        <v>8411438.2499999963</v>
      </c>
    </row>
    <row r="534" spans="1:10">
      <c r="A534" s="3">
        <f>'Raw SSB'!A534</f>
        <v>36362</v>
      </c>
      <c r="B534" s="3" t="str">
        <f>'Raw SSB'!B534</f>
        <v>SSB</v>
      </c>
      <c r="C534" s="2">
        <f>'Raw SSB'!C534</f>
        <v>2</v>
      </c>
      <c r="D534" s="3" t="str">
        <f>'Raw SSB'!D534</f>
        <v>Synura sp. (colony)</v>
      </c>
      <c r="E534" s="1">
        <f>('Raw SSB'!H534*'Raw SSB'!K534)/20*9</f>
        <v>398.25</v>
      </c>
      <c r="H534" s="1">
        <f>'Raw SSB'!L534*E534</f>
        <v>42057191.25</v>
      </c>
    </row>
    <row r="535" spans="1:10">
      <c r="A535" s="3">
        <f>'Raw SSB'!A535</f>
        <v>36362</v>
      </c>
      <c r="B535" s="3" t="str">
        <f>'Raw SSB'!B535</f>
        <v>SSB</v>
      </c>
      <c r="C535" s="2">
        <f>'Raw SSB'!C535</f>
        <v>3</v>
      </c>
      <c r="D535" s="3" t="str">
        <f>'Raw SSB'!D535</f>
        <v>Synura sp. (colony)</v>
      </c>
      <c r="E535" s="1">
        <f>('Raw SSB'!H535*'Raw SSB'!K535)/20*9</f>
        <v>637.19999999999993</v>
      </c>
      <c r="H535" s="1">
        <f>'Raw SSB'!L535*E535</f>
        <v>67291506</v>
      </c>
    </row>
    <row r="536" spans="1:10">
      <c r="A536" s="3">
        <f>'Raw SSB'!A536</f>
        <v>36365</v>
      </c>
      <c r="B536" s="3" t="str">
        <f>'Raw SSB'!B536</f>
        <v>SSB</v>
      </c>
      <c r="C536" s="2">
        <f>'Raw SSB'!C536</f>
        <v>1</v>
      </c>
      <c r="D536" s="3" t="str">
        <f>'Raw SSB'!D536</f>
        <v>Synura sp. (colony)</v>
      </c>
      <c r="E536" s="1">
        <f>('Raw SSB'!H536*'Raw SSB'!K536)/20*9</f>
        <v>2577.8999999999996</v>
      </c>
      <c r="F536" s="1">
        <f>STDEV(E536:E538)</f>
        <v>396.60000000000298</v>
      </c>
      <c r="G536" s="1">
        <f>F536/SQRT(3)</f>
        <v>228.97711676060732</v>
      </c>
      <c r="H536" s="1">
        <f>'Raw SSB'!L536*E536</f>
        <v>272239129.49999994</v>
      </c>
      <c r="I536" s="1">
        <f>STDEV(H536:H538)</f>
        <v>41882942.999999799</v>
      </c>
      <c r="J536" s="1">
        <f>I536/SQRT(3)</f>
        <v>24181128.415503636</v>
      </c>
    </row>
    <row r="537" spans="1:10">
      <c r="A537" s="3">
        <f>'Raw SSB'!A537</f>
        <v>36365</v>
      </c>
      <c r="B537" s="3" t="str">
        <f>'Raw SSB'!B537</f>
        <v>SSB</v>
      </c>
      <c r="C537" s="2">
        <f>'Raw SSB'!C537</f>
        <v>2</v>
      </c>
      <c r="D537" s="3" t="str">
        <f>'Raw SSB'!D537</f>
        <v>Synura sp. (colony)</v>
      </c>
      <c r="E537" s="1">
        <f>('Raw SSB'!H537*'Raw SSB'!K537)/20*9</f>
        <v>2974.5</v>
      </c>
      <c r="H537" s="1">
        <f>'Raw SSB'!L537*E537</f>
        <v>314122072.5</v>
      </c>
    </row>
    <row r="538" spans="1:10">
      <c r="A538" s="3">
        <f>'Raw SSB'!A538</f>
        <v>36365</v>
      </c>
      <c r="B538" s="3" t="str">
        <f>'Raw SSB'!B538</f>
        <v>SSB</v>
      </c>
      <c r="C538" s="2">
        <f>'Raw SSB'!C538</f>
        <v>3</v>
      </c>
      <c r="D538" s="3" t="str">
        <f>'Raw SSB'!D538</f>
        <v>Synura sp. (colony)</v>
      </c>
      <c r="E538" s="1">
        <f>('Raw SSB'!H538*'Raw SSB'!K538)/20*9</f>
        <v>2181.2999999999997</v>
      </c>
      <c r="H538" s="1">
        <f>'Raw SSB'!L538*E538</f>
        <v>230356186.49999997</v>
      </c>
    </row>
    <row r="539" spans="1:10">
      <c r="A539" s="3">
        <f>'Raw SSB'!A539</f>
        <v>36376</v>
      </c>
      <c r="B539" s="3" t="str">
        <f>'Raw SSB'!B539</f>
        <v>SSB</v>
      </c>
      <c r="C539" s="2">
        <f>'Raw SSB'!C539</f>
        <v>1</v>
      </c>
      <c r="D539" s="3" t="str">
        <f>'Raw SSB'!D539</f>
        <v>Synura sp. (colony)</v>
      </c>
      <c r="E539" s="1">
        <f>('Raw SSB'!H539*'Raw SSB'!K539)/20*9</f>
        <v>2379.6</v>
      </c>
      <c r="F539" s="1">
        <f>STDEV(E539:E541)</f>
        <v>1012.7546827835462</v>
      </c>
      <c r="G539" s="1">
        <f>F539/SQRT(3)</f>
        <v>584.71418872813445</v>
      </c>
      <c r="H539" s="1">
        <f>'Raw SSB'!L539*E539</f>
        <v>251297658</v>
      </c>
      <c r="I539" s="1">
        <f>STDEV(H539:H541)</f>
        <v>106951958.27535637</v>
      </c>
      <c r="J539" s="1">
        <f>I539/SQRT(3)</f>
        <v>61748741.900634624</v>
      </c>
    </row>
    <row r="540" spans="1:10">
      <c r="A540" s="3">
        <f>'Raw SSB'!A540</f>
        <v>36376</v>
      </c>
      <c r="B540" s="3" t="str">
        <f>'Raw SSB'!B540</f>
        <v>SSB</v>
      </c>
      <c r="C540" s="2">
        <f>'Raw SSB'!C540</f>
        <v>2</v>
      </c>
      <c r="D540" s="3" t="str">
        <f>'Raw SSB'!D540</f>
        <v>Synura sp. (colony)</v>
      </c>
      <c r="E540" s="1">
        <f>('Raw SSB'!H540*'Raw SSB'!K540)/20*9</f>
        <v>2677.0499999999997</v>
      </c>
      <c r="H540" s="1">
        <f>'Raw SSB'!L540*E540</f>
        <v>282709865.25</v>
      </c>
    </row>
    <row r="541" spans="1:10">
      <c r="A541" s="3">
        <f>'Raw SSB'!A541</f>
        <v>36376</v>
      </c>
      <c r="B541" s="3" t="str">
        <f>'Raw SSB'!B541</f>
        <v>SSB</v>
      </c>
      <c r="C541" s="2">
        <f>'Raw SSB'!C541</f>
        <v>3</v>
      </c>
      <c r="D541" s="3" t="str">
        <f>'Raw SSB'!D541</f>
        <v>Synura sp. (colony)</v>
      </c>
      <c r="E541" s="1">
        <f>('Raw SSB'!H541*'Raw SSB'!K541)/20*9</f>
        <v>4263.4500000000007</v>
      </c>
      <c r="H541" s="1">
        <f>'Raw SSB'!L541*E541</f>
        <v>450241637.25000006</v>
      </c>
    </row>
    <row r="542" spans="1:10">
      <c r="A542" s="3">
        <f>'Raw SSB'!A542</f>
        <v>36383</v>
      </c>
      <c r="B542" s="3" t="str">
        <f>'Raw SSB'!B542</f>
        <v>SSB</v>
      </c>
      <c r="C542" s="2">
        <f>'Raw SSB'!C542</f>
        <v>1</v>
      </c>
      <c r="D542" s="3" t="str">
        <f>'Raw SSB'!D542</f>
        <v>Synura sp. (colony)</v>
      </c>
      <c r="E542" s="1">
        <f>('Raw SSB'!H542*'Raw SSB'!K542)/20*9</f>
        <v>955.80000000000007</v>
      </c>
      <c r="F542" s="1">
        <f>STDEV(E542:E544)</f>
        <v>165.80469685747678</v>
      </c>
      <c r="G542" s="1">
        <f>F542/SQRT(3)</f>
        <v>95.727386363568527</v>
      </c>
      <c r="H542" s="1">
        <f>'Raw SSB'!L542*E542</f>
        <v>113797548.00000001</v>
      </c>
      <c r="I542" s="1">
        <f>STDEV(H542:H544)</f>
        <v>19740707.207851395</v>
      </c>
      <c r="J542" s="1">
        <f>I542/SQRT(3)</f>
        <v>11397302.620446589</v>
      </c>
    </row>
    <row r="543" spans="1:10">
      <c r="A543" s="3">
        <f>'Raw SSB'!A543</f>
        <v>36383</v>
      </c>
      <c r="B543" s="3" t="str">
        <f>'Raw SSB'!B543</f>
        <v>SSB</v>
      </c>
      <c r="C543" s="2">
        <f>'Raw SSB'!C543</f>
        <v>2</v>
      </c>
      <c r="D543" s="3" t="str">
        <f>'Raw SSB'!D543</f>
        <v>Synura sp. (colony)</v>
      </c>
      <c r="E543" s="1">
        <f>('Raw SSB'!H543*'Raw SSB'!K543)/20*9</f>
        <v>1194.75</v>
      </c>
      <c r="H543" s="1">
        <f>'Raw SSB'!L543*E543</f>
        <v>142246935</v>
      </c>
    </row>
    <row r="544" spans="1:10">
      <c r="A544" s="3">
        <f>'Raw SSB'!A544</f>
        <v>36383</v>
      </c>
      <c r="B544" s="3" t="str">
        <f>'Raw SSB'!B544</f>
        <v>SSB</v>
      </c>
      <c r="C544" s="2">
        <f>'Raw SSB'!C544</f>
        <v>3</v>
      </c>
      <c r="D544" s="3" t="str">
        <f>'Raw SSB'!D544</f>
        <v>Synura sp. (colony)</v>
      </c>
      <c r="E544" s="1">
        <f>('Raw SSB'!H544*'Raw SSB'!K544)/20*9</f>
        <v>876.15</v>
      </c>
      <c r="H544" s="1">
        <f>'Raw SSB'!L544*E544</f>
        <v>104314419</v>
      </c>
    </row>
    <row r="545" spans="1:10">
      <c r="A545" s="3">
        <f>'Raw SSB'!A545</f>
        <v>36390</v>
      </c>
      <c r="B545" s="3" t="str">
        <f>'Raw SSB'!B545</f>
        <v>SSB</v>
      </c>
      <c r="C545" s="2">
        <f>'Raw SSB'!C545</f>
        <v>1</v>
      </c>
      <c r="D545" s="3" t="str">
        <f>'Raw SSB'!D545</f>
        <v>Synura sp. (colony)</v>
      </c>
      <c r="E545" s="1">
        <f>('Raw SSB'!H545*'Raw SSB'!K545)/20*9</f>
        <v>694.05000000000007</v>
      </c>
      <c r="F545" s="1">
        <f>STDEV(E545:E547)</f>
        <v>114.48855838030332</v>
      </c>
      <c r="G545" s="1">
        <f>F545/SQRT(3)</f>
        <v>66.100000000000307</v>
      </c>
      <c r="H545" s="1">
        <f>'Raw SSB'!L545*E545</f>
        <v>82633593.000000015</v>
      </c>
      <c r="I545" s="1">
        <f>STDEV(H545:H547)</f>
        <v>13631007.760758851</v>
      </c>
      <c r="J545" s="1">
        <f>I545/SQRT(3)</f>
        <v>7869866.0000000009</v>
      </c>
    </row>
    <row r="546" spans="1:10">
      <c r="A546" s="3">
        <f>'Raw SSB'!A546</f>
        <v>36390</v>
      </c>
      <c r="B546" s="3" t="str">
        <f>'Raw SSB'!B546</f>
        <v>SSB</v>
      </c>
      <c r="C546" s="2">
        <f>'Raw SSB'!C546</f>
        <v>2</v>
      </c>
      <c r="D546" s="3" t="str">
        <f>'Raw SSB'!D546</f>
        <v>Synura sp. (colony)</v>
      </c>
      <c r="E546" s="1">
        <f>('Raw SSB'!H546*'Raw SSB'!K546)/20*9</f>
        <v>892.35</v>
      </c>
      <c r="H546" s="1">
        <f>'Raw SSB'!L546*E546</f>
        <v>106243191</v>
      </c>
    </row>
    <row r="547" spans="1:10">
      <c r="A547" s="3">
        <f>'Raw SSB'!A547</f>
        <v>36390</v>
      </c>
      <c r="B547" s="3" t="str">
        <f>'Raw SSB'!B547</f>
        <v>SSB</v>
      </c>
      <c r="C547" s="2">
        <f>'Raw SSB'!C547</f>
        <v>3</v>
      </c>
      <c r="D547" s="3" t="str">
        <f>'Raw SSB'!D547</f>
        <v>Synura sp. (colony)</v>
      </c>
      <c r="E547" s="1">
        <f>('Raw SSB'!H547*'Raw SSB'!K547)/20*9</f>
        <v>892.35</v>
      </c>
      <c r="H547" s="1">
        <f>'Raw SSB'!L547*E547</f>
        <v>106243191</v>
      </c>
    </row>
  </sheetData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6"/>
  <dimension ref="A1:J547"/>
  <sheetViews>
    <sheetView topLeftCell="A197" workbookViewId="0">
      <selection activeCell="H119" sqref="H119:J157"/>
    </sheetView>
  </sheetViews>
  <sheetFormatPr defaultColWidth="8.85546875" defaultRowHeight="12"/>
  <cols>
    <col min="1" max="1" width="11.42578125" style="1" customWidth="1"/>
    <col min="2" max="2" width="8" style="1" customWidth="1"/>
    <col min="3" max="3" width="7.42578125" style="2" customWidth="1"/>
    <col min="4" max="4" width="14.85546875" style="1" customWidth="1"/>
    <col min="5" max="10" width="11.42578125" style="1" customWidth="1"/>
    <col min="11" max="16384" width="8.85546875" style="1"/>
  </cols>
  <sheetData>
    <row r="1" spans="1:10">
      <c r="A1" s="1" t="s">
        <v>12</v>
      </c>
      <c r="B1" s="1" t="s">
        <v>13</v>
      </c>
      <c r="C1" s="2" t="s">
        <v>14</v>
      </c>
      <c r="D1" s="1" t="s">
        <v>15</v>
      </c>
      <c r="E1" s="1" t="s">
        <v>321</v>
      </c>
      <c r="F1" s="1" t="s">
        <v>20</v>
      </c>
      <c r="G1" s="4" t="s">
        <v>7035</v>
      </c>
      <c r="H1" s="1" t="s">
        <v>6855</v>
      </c>
      <c r="I1" s="1" t="s">
        <v>20</v>
      </c>
      <c r="J1" s="4" t="s">
        <v>7035</v>
      </c>
    </row>
    <row r="2" spans="1:10">
      <c r="A2" s="3">
        <f>'Raw TB'!A2</f>
        <v>36308</v>
      </c>
      <c r="B2" s="3" t="str">
        <f>'Raw TB'!B2</f>
        <v>TB</v>
      </c>
      <c r="C2" s="2">
        <f>'Raw TB'!C2</f>
        <v>1</v>
      </c>
      <c r="D2" s="3" t="str">
        <f>'Raw TB'!D2</f>
        <v>Asterionella formosa (colony)</v>
      </c>
      <c r="E2" s="1">
        <f>('Raw TB'!H2*'Raw TB'!K2)/20*9</f>
        <v>42337.05</v>
      </c>
      <c r="F2" s="1">
        <f>STDEV(E2:E4)</f>
        <v>17573.061369394374</v>
      </c>
      <c r="G2" s="1">
        <f>F2/SQRT(3)</f>
        <v>10145.811712105657</v>
      </c>
      <c r="H2" s="1">
        <f>'Raw TB'!L2*E2</f>
        <v>184589538</v>
      </c>
      <c r="I2" s="1">
        <f>STDEV(H2:H4)</f>
        <v>76618547.570559233</v>
      </c>
      <c r="J2" s="1">
        <f>I2/SQRT(3)</f>
        <v>44235739.064780526</v>
      </c>
    </row>
    <row r="3" spans="1:10">
      <c r="A3" s="3">
        <f>'Raw TB'!A3</f>
        <v>36308</v>
      </c>
      <c r="B3" s="3" t="str">
        <f>'Raw TB'!B3</f>
        <v>TB</v>
      </c>
      <c r="C3" s="2">
        <f>'Raw TB'!C3</f>
        <v>2</v>
      </c>
      <c r="D3" s="3" t="str">
        <f>'Raw TB'!D3</f>
        <v>Asterionella formosa (colony)</v>
      </c>
      <c r="E3" s="1">
        <f>('Raw TB'!H3*'Raw TB'!K3)/20*9</f>
        <v>66430.5</v>
      </c>
      <c r="H3" s="1">
        <f>'Raw TB'!L3*E3</f>
        <v>289636980</v>
      </c>
    </row>
    <row r="4" spans="1:10">
      <c r="A4" s="3">
        <f>'Raw TB'!A4</f>
        <v>36308</v>
      </c>
      <c r="B4" s="3" t="str">
        <f>'Raw TB'!B4</f>
        <v>TB</v>
      </c>
      <c r="C4" s="2">
        <f>'Raw TB'!C4</f>
        <v>3</v>
      </c>
      <c r="D4" s="3" t="str">
        <f>'Raw TB'!D4</f>
        <v>Asterionella formosa (colony)</v>
      </c>
      <c r="E4" s="1">
        <f>('Raw TB'!H4*'Raw TB'!K4)/20*9</f>
        <v>76543.799999999988</v>
      </c>
      <c r="H4" s="1">
        <f>'Raw TB'!L4*E4</f>
        <v>333730967.99999994</v>
      </c>
    </row>
    <row r="5" spans="1:10">
      <c r="A5" s="3">
        <f>'Raw TB'!A5</f>
        <v>36313</v>
      </c>
      <c r="B5" s="3" t="str">
        <f>'Raw TB'!B5</f>
        <v>TB</v>
      </c>
      <c r="C5" s="2">
        <f>'Raw TB'!C5</f>
        <v>1</v>
      </c>
      <c r="D5" s="3" t="str">
        <f>'Raw TB'!D5</f>
        <v>Asterionella formosa (colony)</v>
      </c>
      <c r="E5" s="1">
        <f>('Raw TB'!H5*'Raw TB'!K5)/20*9</f>
        <v>30904.2</v>
      </c>
      <c r="F5" s="1">
        <f>STDEV(E5:E7)</f>
        <v>10521.942869427678</v>
      </c>
      <c r="G5" s="1">
        <f>F5/SQRT(3)</f>
        <v>6074.8465480619334</v>
      </c>
      <c r="H5" s="1">
        <f>'Raw TB'!L5*E5</f>
        <v>134742312</v>
      </c>
      <c r="I5" s="1">
        <f>STDEV(H5:H7)</f>
        <v>45875670.910704553</v>
      </c>
      <c r="J5" s="1">
        <f>I5/SQRT(3)</f>
        <v>26486330.949549958</v>
      </c>
    </row>
    <row r="6" spans="1:10">
      <c r="A6" s="3">
        <f>'Raw TB'!A6</f>
        <v>36313</v>
      </c>
      <c r="B6" s="3" t="str">
        <f>'Raw TB'!B6</f>
        <v>TB</v>
      </c>
      <c r="C6" s="2">
        <f>'Raw TB'!C6</f>
        <v>2</v>
      </c>
      <c r="D6" s="3" t="str">
        <f>'Raw TB'!D6</f>
        <v>Asterionella formosa (colony)</v>
      </c>
      <c r="E6" s="1">
        <f>('Raw TB'!H6*'Raw TB'!K6)/20*9</f>
        <v>51931.799999999996</v>
      </c>
      <c r="H6" s="1">
        <f>'Raw TB'!L6*E6</f>
        <v>226422647.99999997</v>
      </c>
    </row>
    <row r="7" spans="1:10">
      <c r="A7" s="3">
        <f>'Raw TB'!A7</f>
        <v>36313</v>
      </c>
      <c r="B7" s="3" t="str">
        <f>'Raw TB'!B7</f>
        <v>TB</v>
      </c>
      <c r="C7" s="2">
        <f>'Raw TB'!C7</f>
        <v>3</v>
      </c>
      <c r="D7" s="3" t="str">
        <f>'Raw TB'!D7</f>
        <v>Asterionella formosa (colony)</v>
      </c>
      <c r="E7" s="1">
        <f>('Raw TB'!H7*'Raw TB'!K7)/20*9</f>
        <v>40701.15</v>
      </c>
      <c r="H7" s="1">
        <f>'Raw TB'!L7*E7</f>
        <v>177457014</v>
      </c>
    </row>
    <row r="8" spans="1:10">
      <c r="A8" s="3">
        <f>'Raw TB'!A8</f>
        <v>36320</v>
      </c>
      <c r="B8" s="3" t="str">
        <f>'Raw TB'!B8</f>
        <v>TB</v>
      </c>
      <c r="C8" s="2">
        <f>'Raw TB'!C8</f>
        <v>1</v>
      </c>
      <c r="D8" s="3" t="str">
        <f>'Raw TB'!D8</f>
        <v>Asterionella formosa (colony)</v>
      </c>
      <c r="E8" s="1">
        <f>('Raw TB'!H8*'Raw TB'!K8)/20*9</f>
        <v>2230.2000000000003</v>
      </c>
      <c r="F8" s="1">
        <f>STDEV(E8:E10)</f>
        <v>677.41532865739043</v>
      </c>
      <c r="G8" s="1">
        <f>F8/SQRT(3)</f>
        <v>391.10592235352317</v>
      </c>
      <c r="H8" s="1">
        <f>'Raw TB'!L8*E8</f>
        <v>9723672.0000000019</v>
      </c>
      <c r="I8" s="1">
        <f>STDEV(H8:H10)</f>
        <v>2953530.8329462227</v>
      </c>
      <c r="J8" s="1">
        <f>I8/SQRT(3)</f>
        <v>1705221.8214613614</v>
      </c>
    </row>
    <row r="9" spans="1:10">
      <c r="A9" s="3">
        <f>'Raw TB'!A9</f>
        <v>36320</v>
      </c>
      <c r="B9" s="3" t="str">
        <f>'Raw TB'!B9</f>
        <v>TB</v>
      </c>
      <c r="C9" s="2">
        <f>'Raw TB'!C9</f>
        <v>2</v>
      </c>
      <c r="D9" s="3" t="str">
        <f>'Raw TB'!D9</f>
        <v>Asterionella formosa (colony)</v>
      </c>
      <c r="E9" s="1">
        <f>('Raw TB'!H9*'Raw TB'!K9)/20*9</f>
        <v>1513.3500000000001</v>
      </c>
      <c r="H9" s="1">
        <f>'Raw TB'!L9*E9</f>
        <v>6598206.0000000009</v>
      </c>
    </row>
    <row r="10" spans="1:10">
      <c r="A10" s="3">
        <f>'Raw TB'!A10</f>
        <v>36320</v>
      </c>
      <c r="B10" s="3" t="str">
        <f>'Raw TB'!B10</f>
        <v>TB</v>
      </c>
      <c r="C10" s="2">
        <f>'Raw TB'!C10</f>
        <v>3</v>
      </c>
      <c r="D10" s="3" t="str">
        <f>'Raw TB'!D10</f>
        <v>Asterionella formosa (colony)</v>
      </c>
      <c r="E10" s="1">
        <f>('Raw TB'!H10*'Raw TB'!K10)/20*9</f>
        <v>876.15</v>
      </c>
      <c r="H10" s="1">
        <f>'Raw TB'!L10*E10</f>
        <v>3820014</v>
      </c>
    </row>
    <row r="11" spans="1:10">
      <c r="A11" s="3">
        <f>'Raw TB'!A11</f>
        <v>36327</v>
      </c>
      <c r="B11" s="3" t="str">
        <f>'Raw TB'!B11</f>
        <v>TB</v>
      </c>
      <c r="C11" s="2">
        <f>'Raw TB'!C11</f>
        <v>1</v>
      </c>
      <c r="D11" s="3" t="str">
        <f>'Raw TB'!D11</f>
        <v>Asterionella formosa (colony)</v>
      </c>
      <c r="E11" s="1">
        <f>('Raw TB'!H11*'Raw TB'!K11)/20*9</f>
        <v>3569.4</v>
      </c>
      <c r="F11" s="1">
        <f>STDEV(E11:E13)</f>
        <v>962.99783099444096</v>
      </c>
      <c r="G11" s="1">
        <f>F11/SQRT(3)</f>
        <v>555.9870569536663</v>
      </c>
      <c r="H11" s="1">
        <f>'Raw TB'!L11*E11</f>
        <v>15562584</v>
      </c>
      <c r="I11" s="1">
        <f>STDEV(H11:H13)</f>
        <v>4198670.5431357529</v>
      </c>
      <c r="J11" s="1">
        <f>I11/SQRT(3)</f>
        <v>2424103.5683179791</v>
      </c>
    </row>
    <row r="12" spans="1:10">
      <c r="A12" s="3">
        <f>'Raw TB'!A12</f>
        <v>36327</v>
      </c>
      <c r="B12" s="3" t="str">
        <f>'Raw TB'!B12</f>
        <v>TB</v>
      </c>
      <c r="C12" s="2">
        <f>'Raw TB'!C12</f>
        <v>2</v>
      </c>
      <c r="D12" s="3" t="str">
        <f>'Raw TB'!D12</f>
        <v>Asterionella formosa (colony)</v>
      </c>
      <c r="E12" s="1">
        <f>('Raw TB'!H12*'Raw TB'!K12)/20*9</f>
        <v>4858.3499999999995</v>
      </c>
      <c r="H12" s="1">
        <f>'Raw TB'!L12*E12</f>
        <v>21182405.999999996</v>
      </c>
    </row>
    <row r="13" spans="1:10">
      <c r="A13" s="3">
        <f>'Raw TB'!A13</f>
        <v>36327</v>
      </c>
      <c r="B13" s="3" t="str">
        <f>'Raw TB'!B13</f>
        <v>TB</v>
      </c>
      <c r="C13" s="2">
        <f>'Raw TB'!C13</f>
        <v>3</v>
      </c>
      <c r="D13" s="3" t="str">
        <f>'Raw TB'!D13</f>
        <v>Asterionella formosa (colony)</v>
      </c>
      <c r="E13" s="1">
        <f>('Raw TB'!H13*'Raw TB'!K13)/20*9</f>
        <v>2974.5</v>
      </c>
      <c r="H13" s="1">
        <f>'Raw TB'!L13*E13</f>
        <v>12968820</v>
      </c>
    </row>
    <row r="14" spans="1:10">
      <c r="A14" s="3">
        <f>'Raw TB'!A14</f>
        <v>36334</v>
      </c>
      <c r="B14" s="3" t="str">
        <f>'Raw TB'!B14</f>
        <v>TB</v>
      </c>
      <c r="C14" s="2">
        <f>'Raw TB'!C14</f>
        <v>1</v>
      </c>
      <c r="D14" s="3" t="str">
        <f>'Raw TB'!D14</f>
        <v>Asterionella formosa (colony)</v>
      </c>
      <c r="E14" s="1">
        <f>('Raw TB'!H14*'Raw TB'!K14)/20*9</f>
        <v>79.649999999999991</v>
      </c>
      <c r="F14" s="1">
        <f>STDEV(E14:E16)</f>
        <v>243.3347694021551</v>
      </c>
      <c r="G14" s="1">
        <f>F14/SQRT(3)</f>
        <v>140.48939461752977</v>
      </c>
      <c r="H14" s="1">
        <f>'Raw TB'!L14*E14</f>
        <v>347273.99999999994</v>
      </c>
      <c r="I14" s="1">
        <f>STDEV(H14:H16)</f>
        <v>1060939.5945933966</v>
      </c>
      <c r="J14" s="1">
        <f>I14/SQRT(3)</f>
        <v>612533.76053243002</v>
      </c>
    </row>
    <row r="15" spans="1:10">
      <c r="A15" s="3">
        <f>'Raw TB'!A15</f>
        <v>36334</v>
      </c>
      <c r="B15" s="3" t="str">
        <f>'Raw TB'!B15</f>
        <v>TB</v>
      </c>
      <c r="C15" s="2">
        <f>'Raw TB'!C15</f>
        <v>2</v>
      </c>
      <c r="D15" s="3" t="str">
        <f>'Raw TB'!D15</f>
        <v>Asterionella formosa (colony)</v>
      </c>
      <c r="E15" s="1">
        <f>('Raw TB'!H15*'Raw TB'!K15)/20*9</f>
        <v>398.25</v>
      </c>
      <c r="H15" s="1">
        <f>'Raw TB'!L15*E15</f>
        <v>1736370</v>
      </c>
    </row>
    <row r="16" spans="1:10">
      <c r="A16" s="3">
        <f>'Raw TB'!A16</f>
        <v>36334</v>
      </c>
      <c r="B16" s="3" t="str">
        <f>'Raw TB'!B16</f>
        <v>TB</v>
      </c>
      <c r="C16" s="2">
        <f>'Raw TB'!C16</f>
        <v>3</v>
      </c>
      <c r="D16" s="3" t="str">
        <f>'Raw TB'!D16</f>
        <v>Asterionella formosa (colony)</v>
      </c>
      <c r="E16" s="1">
        <f>('Raw TB'!H16*'Raw TB'!K16)/20*9</f>
        <v>557.55000000000007</v>
      </c>
      <c r="H16" s="1">
        <f>'Raw TB'!L16*E16</f>
        <v>2430918.0000000005</v>
      </c>
    </row>
    <row r="17" spans="1:10">
      <c r="A17" s="3">
        <f>'Raw TB'!A17</f>
        <v>36341</v>
      </c>
      <c r="B17" s="3" t="str">
        <f>'Raw TB'!B17</f>
        <v>TB</v>
      </c>
      <c r="C17" s="2">
        <f>'Raw TB'!C17</f>
        <v>1</v>
      </c>
      <c r="D17" s="3" t="str">
        <f>'Raw TB'!D17</f>
        <v>Asterionella formosa (colony)</v>
      </c>
      <c r="E17" s="1">
        <f>('Raw TB'!H17*'Raw TB'!K17)/20*9</f>
        <v>0</v>
      </c>
      <c r="F17" s="1">
        <f>STDEV(E17:E19)</f>
        <v>91.971897881907367</v>
      </c>
      <c r="G17" s="1">
        <f>F17/SQRT(3)</f>
        <v>53.099999999999994</v>
      </c>
      <c r="H17" s="1">
        <f>'Raw TB'!L17*E17</f>
        <v>0</v>
      </c>
      <c r="I17" s="1">
        <f>STDEV(H17:H19)</f>
        <v>400997.47476511612</v>
      </c>
      <c r="J17" s="1">
        <f>I17/SQRT(3)</f>
        <v>231515.99999999997</v>
      </c>
    </row>
    <row r="18" spans="1:10">
      <c r="A18" s="3">
        <f>'Raw TB'!A18</f>
        <v>36341</v>
      </c>
      <c r="B18" s="3" t="str">
        <f>'Raw TB'!B18</f>
        <v>TB</v>
      </c>
      <c r="C18" s="2">
        <f>'Raw TB'!C18</f>
        <v>2</v>
      </c>
      <c r="D18" s="3" t="str">
        <f>'Raw TB'!D18</f>
        <v>Asterionella formosa (colony)</v>
      </c>
      <c r="E18" s="1">
        <f>('Raw TB'!H18*'Raw TB'!K18)/20*9</f>
        <v>0</v>
      </c>
      <c r="H18" s="1">
        <f>'Raw TB'!L18*E18</f>
        <v>0</v>
      </c>
    </row>
    <row r="19" spans="1:10">
      <c r="A19" s="3">
        <f>'Raw TB'!A19</f>
        <v>36341</v>
      </c>
      <c r="B19" s="3" t="str">
        <f>'Raw TB'!B19</f>
        <v>TB</v>
      </c>
      <c r="C19" s="2">
        <f>'Raw TB'!C19</f>
        <v>3</v>
      </c>
      <c r="D19" s="3" t="str">
        <f>'Raw TB'!D19</f>
        <v>Asterionella formosa (colony)</v>
      </c>
      <c r="E19" s="1">
        <f>('Raw TB'!H19*'Raw TB'!K19)/20*9</f>
        <v>159.29999999999998</v>
      </c>
      <c r="H19" s="1">
        <f>'Raw TB'!L19*E19</f>
        <v>694547.99999999988</v>
      </c>
    </row>
    <row r="20" spans="1:10">
      <c r="A20" s="3">
        <f>'Raw TB'!A20</f>
        <v>36348</v>
      </c>
      <c r="B20" s="3" t="str">
        <f>'Raw TB'!B20</f>
        <v>TB</v>
      </c>
      <c r="C20" s="2">
        <f>'Raw TB'!C20</f>
        <v>1</v>
      </c>
      <c r="D20" s="3" t="str">
        <f>'Raw TB'!D20</f>
        <v>Asterionella formosa (colony)</v>
      </c>
      <c r="E20" s="1">
        <f>('Raw TB'!H20*'Raw TB'!K20)/20*9</f>
        <v>79.649999999999991</v>
      </c>
      <c r="F20" s="1">
        <f>STDEV(E20:E22)</f>
        <v>45.985948940953683</v>
      </c>
      <c r="G20" s="1">
        <f>F20/SQRT(3)</f>
        <v>26.549999999999997</v>
      </c>
      <c r="H20" s="1">
        <f>'Raw TB'!L20*E20</f>
        <v>347273.99999999994</v>
      </c>
      <c r="I20" s="1">
        <f>STDEV(H20:H22)</f>
        <v>200498.73738255806</v>
      </c>
      <c r="J20" s="1">
        <f>I20/SQRT(3)</f>
        <v>115757.99999999999</v>
      </c>
    </row>
    <row r="21" spans="1:10">
      <c r="A21" s="3">
        <f>'Raw TB'!A21</f>
        <v>36348</v>
      </c>
      <c r="B21" s="3" t="str">
        <f>'Raw TB'!B21</f>
        <v>TB</v>
      </c>
      <c r="C21" s="2">
        <f>'Raw TB'!C21</f>
        <v>2</v>
      </c>
      <c r="D21" s="3" t="str">
        <f>'Raw TB'!D21</f>
        <v>Asterionella formosa (colony)</v>
      </c>
      <c r="E21" s="1">
        <f>('Raw TB'!H21*'Raw TB'!K21)/20*9</f>
        <v>0</v>
      </c>
      <c r="H21" s="1">
        <f>'Raw TB'!L21*E21</f>
        <v>0</v>
      </c>
    </row>
    <row r="22" spans="1:10">
      <c r="A22" s="3">
        <f>'Raw TB'!A22</f>
        <v>36348</v>
      </c>
      <c r="B22" s="3" t="str">
        <f>'Raw TB'!B22</f>
        <v>TB</v>
      </c>
      <c r="C22" s="2">
        <f>'Raw TB'!C22</f>
        <v>3</v>
      </c>
      <c r="D22" s="3" t="str">
        <f>'Raw TB'!D22</f>
        <v>Asterionella formosa (colony)</v>
      </c>
      <c r="E22" s="1">
        <f>('Raw TB'!H22*'Raw TB'!K22)/20*9</f>
        <v>0</v>
      </c>
      <c r="H22" s="1">
        <f>'Raw TB'!L22*E22</f>
        <v>0</v>
      </c>
    </row>
    <row r="23" spans="1:10">
      <c r="A23" s="3">
        <f>'Raw TB'!A23</f>
        <v>36355</v>
      </c>
      <c r="B23" s="3" t="str">
        <f>'Raw TB'!B23</f>
        <v>TB</v>
      </c>
      <c r="C23" s="2">
        <f>'Raw TB'!C23</f>
        <v>1</v>
      </c>
      <c r="D23" s="3" t="str">
        <f>'Raw TB'!D23</f>
        <v>Asterionella formosa (colony)</v>
      </c>
      <c r="E23" s="1">
        <f>('Raw TB'!H23*'Raw TB'!K23)/20*9</f>
        <v>0</v>
      </c>
      <c r="F23" s="1">
        <f>STDEV(E23:E25)</f>
        <v>0</v>
      </c>
      <c r="G23" s="1">
        <f>F23/SQRT(3)</f>
        <v>0</v>
      </c>
      <c r="H23" s="1">
        <f>'Raw TB'!L23*E23</f>
        <v>0</v>
      </c>
      <c r="I23" s="1">
        <f>STDEV(H23:H25)</f>
        <v>0</v>
      </c>
      <c r="J23" s="1">
        <f>I23/SQRT(3)</f>
        <v>0</v>
      </c>
    </row>
    <row r="24" spans="1:10">
      <c r="A24" s="3">
        <f>'Raw TB'!A24</f>
        <v>36355</v>
      </c>
      <c r="B24" s="3" t="str">
        <f>'Raw TB'!B24</f>
        <v>TB</v>
      </c>
      <c r="C24" s="2">
        <f>'Raw TB'!C24</f>
        <v>2</v>
      </c>
      <c r="D24" s="3" t="str">
        <f>'Raw TB'!D24</f>
        <v>Asterionella formosa (colony)</v>
      </c>
      <c r="E24" s="1">
        <f>('Raw TB'!H24*'Raw TB'!K24)/20*9</f>
        <v>0</v>
      </c>
      <c r="H24" s="1">
        <f>'Raw TB'!L24*E24</f>
        <v>0</v>
      </c>
    </row>
    <row r="25" spans="1:10">
      <c r="A25" s="3">
        <f>'Raw TB'!A25</f>
        <v>36355</v>
      </c>
      <c r="B25" s="3" t="str">
        <f>'Raw TB'!B25</f>
        <v>TB</v>
      </c>
      <c r="C25" s="2">
        <f>'Raw TB'!C25</f>
        <v>3</v>
      </c>
      <c r="D25" s="3" t="str">
        <f>'Raw TB'!D25</f>
        <v>Asterionella formosa (colony)</v>
      </c>
      <c r="E25" s="1">
        <f>('Raw TB'!H25*'Raw TB'!K25)/20*9</f>
        <v>0</v>
      </c>
      <c r="H25" s="1">
        <f>'Raw TB'!L25*E25</f>
        <v>0</v>
      </c>
    </row>
    <row r="26" spans="1:10">
      <c r="A26" s="3">
        <f>'Raw TB'!A26</f>
        <v>36362</v>
      </c>
      <c r="B26" s="3" t="str">
        <f>'Raw TB'!B26</f>
        <v>TB</v>
      </c>
      <c r="C26" s="2">
        <f>'Raw TB'!C26</f>
        <v>1</v>
      </c>
      <c r="D26" s="3" t="str">
        <f>'Raw TB'!D26</f>
        <v>Asterionella formosa (colony)</v>
      </c>
      <c r="E26" s="1">
        <f>('Raw TB'!H26*'Raw TB'!K26)/20*9</f>
        <v>0</v>
      </c>
      <c r="F26" s="1">
        <f>STDEV(E26:E28)</f>
        <v>0</v>
      </c>
      <c r="G26" s="1">
        <f>F26/SQRT(3)</f>
        <v>0</v>
      </c>
      <c r="H26" s="1">
        <f>'Raw TB'!L26*E26</f>
        <v>0</v>
      </c>
      <c r="I26" s="1">
        <f>STDEV(H26:H28)</f>
        <v>0</v>
      </c>
      <c r="J26" s="1">
        <f>I26/SQRT(3)</f>
        <v>0</v>
      </c>
    </row>
    <row r="27" spans="1:10">
      <c r="A27" s="3">
        <f>'Raw TB'!A27</f>
        <v>36362</v>
      </c>
      <c r="B27" s="3" t="str">
        <f>'Raw TB'!B27</f>
        <v>TB</v>
      </c>
      <c r="C27" s="2">
        <f>'Raw TB'!C27</f>
        <v>2</v>
      </c>
      <c r="D27" s="3" t="str">
        <f>'Raw TB'!D27</f>
        <v>Asterionella formosa (colony)</v>
      </c>
      <c r="E27" s="1">
        <f>('Raw TB'!H27*'Raw TB'!K27)/20*9</f>
        <v>0</v>
      </c>
      <c r="H27" s="1">
        <f>'Raw TB'!L27*E27</f>
        <v>0</v>
      </c>
    </row>
    <row r="28" spans="1:10">
      <c r="A28" s="3">
        <f>'Raw TB'!A28</f>
        <v>36362</v>
      </c>
      <c r="B28" s="3" t="str">
        <f>'Raw TB'!B28</f>
        <v>TB</v>
      </c>
      <c r="C28" s="2">
        <f>'Raw TB'!C28</f>
        <v>3</v>
      </c>
      <c r="D28" s="3" t="str">
        <f>'Raw TB'!D28</f>
        <v>Asterionella formosa (colony)</v>
      </c>
      <c r="E28" s="1">
        <f>('Raw TB'!H28*'Raw TB'!K28)/20*9</f>
        <v>0</v>
      </c>
      <c r="H28" s="1">
        <f>'Raw TB'!L28*E28</f>
        <v>0</v>
      </c>
    </row>
    <row r="29" spans="1:10">
      <c r="A29" s="3">
        <f>'Raw TB'!A29</f>
        <v>36369</v>
      </c>
      <c r="B29" s="3" t="str">
        <f>'Raw TB'!B29</f>
        <v>TB</v>
      </c>
      <c r="C29" s="2">
        <f>'Raw TB'!C29</f>
        <v>1</v>
      </c>
      <c r="D29" s="3" t="str">
        <f>'Raw TB'!D29</f>
        <v>Asterionella formosa (colony)</v>
      </c>
      <c r="E29" s="1">
        <f>('Raw TB'!H29*'Raw TB'!K29)/20*9</f>
        <v>0</v>
      </c>
      <c r="F29" s="1">
        <f>STDEV(E29:E31)</f>
        <v>0</v>
      </c>
      <c r="G29" s="1">
        <f>F29/SQRT(3)</f>
        <v>0</v>
      </c>
      <c r="H29" s="1">
        <f>'Raw TB'!L29*E29</f>
        <v>0</v>
      </c>
      <c r="I29" s="1">
        <f>STDEV(H29:H31)</f>
        <v>0</v>
      </c>
      <c r="J29" s="1">
        <f>I29/SQRT(3)</f>
        <v>0</v>
      </c>
    </row>
    <row r="30" spans="1:10">
      <c r="A30" s="3">
        <f>'Raw TB'!A30</f>
        <v>36369</v>
      </c>
      <c r="B30" s="3" t="str">
        <f>'Raw TB'!B30</f>
        <v>TB</v>
      </c>
      <c r="C30" s="2">
        <f>'Raw TB'!C30</f>
        <v>2</v>
      </c>
      <c r="D30" s="3" t="str">
        <f>'Raw TB'!D30</f>
        <v>Asterionella formosa (colony)</v>
      </c>
      <c r="E30" s="1">
        <f>('Raw TB'!H30*'Raw TB'!K30)/20*9</f>
        <v>0</v>
      </c>
      <c r="H30" s="1">
        <f>'Raw TB'!L30*E30</f>
        <v>0</v>
      </c>
    </row>
    <row r="31" spans="1:10">
      <c r="A31" s="3">
        <f>'Raw TB'!A31</f>
        <v>36369</v>
      </c>
      <c r="B31" s="3" t="str">
        <f>'Raw TB'!B31</f>
        <v>TB</v>
      </c>
      <c r="C31" s="2">
        <f>'Raw TB'!C31</f>
        <v>3</v>
      </c>
      <c r="D31" s="3" t="str">
        <f>'Raw TB'!D31</f>
        <v>Asterionella formosa (colony)</v>
      </c>
      <c r="E31" s="1">
        <f>('Raw TB'!H31*'Raw TB'!K31)/20*9</f>
        <v>0</v>
      </c>
      <c r="H31" s="1">
        <f>'Raw TB'!L31*E31</f>
        <v>0</v>
      </c>
    </row>
    <row r="32" spans="1:10">
      <c r="A32" s="3">
        <f>'Raw TB'!A32</f>
        <v>36376</v>
      </c>
      <c r="B32" s="3" t="str">
        <f>'Raw TB'!B32</f>
        <v>TB</v>
      </c>
      <c r="C32" s="2">
        <f>'Raw TB'!C32</f>
        <v>1</v>
      </c>
      <c r="D32" s="3" t="str">
        <f>'Raw TB'!D32</f>
        <v>Asterionella formosa (colony)</v>
      </c>
      <c r="E32" s="1">
        <f>('Raw TB'!H32*'Raw TB'!K32)/20*9</f>
        <v>0</v>
      </c>
      <c r="F32" s="1">
        <f>STDEV(E32:E34)</f>
        <v>0</v>
      </c>
      <c r="G32" s="1">
        <f>F32/SQRT(3)</f>
        <v>0</v>
      </c>
      <c r="H32" s="1">
        <f>'Raw TB'!L32*E32</f>
        <v>0</v>
      </c>
      <c r="I32" s="1">
        <f>STDEV(H32:H34)</f>
        <v>0</v>
      </c>
      <c r="J32" s="1">
        <f>I32/SQRT(3)</f>
        <v>0</v>
      </c>
    </row>
    <row r="33" spans="1:10">
      <c r="A33" s="3">
        <f>'Raw TB'!A33</f>
        <v>36376</v>
      </c>
      <c r="B33" s="3" t="str">
        <f>'Raw TB'!B33</f>
        <v>TB</v>
      </c>
      <c r="C33" s="2">
        <f>'Raw TB'!C33</f>
        <v>2</v>
      </c>
      <c r="D33" s="3" t="str">
        <f>'Raw TB'!D33</f>
        <v>Asterionella formosa (colony)</v>
      </c>
      <c r="E33" s="1">
        <f>('Raw TB'!H33*'Raw TB'!K33)/20*9</f>
        <v>0</v>
      </c>
      <c r="H33" s="1">
        <f>'Raw TB'!L33*E33</f>
        <v>0</v>
      </c>
    </row>
    <row r="34" spans="1:10">
      <c r="A34" s="3">
        <f>'Raw TB'!A34</f>
        <v>36376</v>
      </c>
      <c r="B34" s="3" t="str">
        <f>'Raw TB'!B34</f>
        <v>TB</v>
      </c>
      <c r="C34" s="2">
        <f>'Raw TB'!C34</f>
        <v>3</v>
      </c>
      <c r="D34" s="3" t="str">
        <f>'Raw TB'!D34</f>
        <v>Asterionella formosa (colony)</v>
      </c>
      <c r="E34" s="1">
        <f>('Raw TB'!H34*'Raw TB'!K34)/20*9</f>
        <v>0</v>
      </c>
      <c r="H34" s="1">
        <f>'Raw TB'!L34*E34</f>
        <v>0</v>
      </c>
    </row>
    <row r="35" spans="1:10">
      <c r="A35" s="3">
        <f>'Raw TB'!A35</f>
        <v>36383</v>
      </c>
      <c r="B35" s="3" t="str">
        <f>'Raw TB'!B35</f>
        <v>TB</v>
      </c>
      <c r="C35" s="2">
        <f>'Raw TB'!C35</f>
        <v>1</v>
      </c>
      <c r="D35" s="3" t="str">
        <f>'Raw TB'!D35</f>
        <v>Asterionella formosa (colony)</v>
      </c>
      <c r="E35" s="1">
        <f>('Raw TB'!H35*'Raw TB'!K35)/20*9</f>
        <v>0</v>
      </c>
      <c r="F35" s="1">
        <f>STDEV(E35:E37)</f>
        <v>0</v>
      </c>
      <c r="G35" s="1">
        <f>F35/SQRT(3)</f>
        <v>0</v>
      </c>
      <c r="H35" s="1">
        <f>'Raw TB'!L35*E35</f>
        <v>0</v>
      </c>
      <c r="I35" s="1">
        <f>STDEV(H35:H37)</f>
        <v>0</v>
      </c>
      <c r="J35" s="1">
        <f>I35/SQRT(3)</f>
        <v>0</v>
      </c>
    </row>
    <row r="36" spans="1:10">
      <c r="A36" s="3">
        <f>'Raw TB'!A36</f>
        <v>36383</v>
      </c>
      <c r="B36" s="3" t="str">
        <f>'Raw TB'!B36</f>
        <v>TB</v>
      </c>
      <c r="C36" s="2">
        <f>'Raw TB'!C36</f>
        <v>2</v>
      </c>
      <c r="D36" s="3" t="str">
        <f>'Raw TB'!D36</f>
        <v>Asterionella formosa (colony)</v>
      </c>
      <c r="E36" s="1">
        <f>('Raw TB'!H36*'Raw TB'!K36)/20*9</f>
        <v>0</v>
      </c>
      <c r="H36" s="1">
        <f>'Raw TB'!L36*E36</f>
        <v>0</v>
      </c>
    </row>
    <row r="37" spans="1:10">
      <c r="A37" s="3">
        <f>'Raw TB'!A37</f>
        <v>36383</v>
      </c>
      <c r="B37" s="3" t="str">
        <f>'Raw TB'!B37</f>
        <v>TB</v>
      </c>
      <c r="C37" s="2">
        <f>'Raw TB'!C37</f>
        <v>3</v>
      </c>
      <c r="D37" s="3" t="str">
        <f>'Raw TB'!D37</f>
        <v>Asterionella formosa (colony)</v>
      </c>
      <c r="E37" s="1">
        <f>('Raw TB'!H37*'Raw TB'!K37)/20*9</f>
        <v>0</v>
      </c>
      <c r="H37" s="1">
        <f>'Raw TB'!L37*E37</f>
        <v>0</v>
      </c>
    </row>
    <row r="38" spans="1:10">
      <c r="A38" s="3">
        <f>'Raw TB'!A38</f>
        <v>36390</v>
      </c>
      <c r="B38" s="3" t="str">
        <f>'Raw TB'!B38</f>
        <v>TB</v>
      </c>
      <c r="C38" s="2">
        <f>'Raw TB'!C38</f>
        <v>1</v>
      </c>
      <c r="D38" s="3" t="str">
        <f>'Raw TB'!D38</f>
        <v>Asterionella formosa (colony)</v>
      </c>
      <c r="E38" s="1">
        <f>('Raw TB'!H38*'Raw TB'!K38)/20*9</f>
        <v>0</v>
      </c>
      <c r="F38" s="1">
        <f>STDEV(E38:E40)</f>
        <v>0</v>
      </c>
      <c r="G38" s="1">
        <f>F38/SQRT(3)</f>
        <v>0</v>
      </c>
      <c r="H38" s="1">
        <f>'Raw TB'!L38*E38</f>
        <v>0</v>
      </c>
      <c r="I38" s="1">
        <f>STDEV(H38:H40)</f>
        <v>0</v>
      </c>
      <c r="J38" s="1">
        <f>I38/SQRT(3)</f>
        <v>0</v>
      </c>
    </row>
    <row r="39" spans="1:10">
      <c r="A39" s="3">
        <f>'Raw TB'!A39</f>
        <v>36390</v>
      </c>
      <c r="B39" s="3" t="str">
        <f>'Raw TB'!B39</f>
        <v>TB</v>
      </c>
      <c r="C39" s="2">
        <f>'Raw TB'!C39</f>
        <v>2</v>
      </c>
      <c r="D39" s="3" t="str">
        <f>'Raw TB'!D39</f>
        <v>Asterionella formosa (colony)</v>
      </c>
      <c r="E39" s="1">
        <f>('Raw TB'!H39*'Raw TB'!K39)/20*9</f>
        <v>0</v>
      </c>
      <c r="H39" s="1">
        <f>'Raw TB'!L39*E39</f>
        <v>0</v>
      </c>
    </row>
    <row r="40" spans="1:10">
      <c r="A40" s="3">
        <f>'Raw TB'!A40</f>
        <v>36390</v>
      </c>
      <c r="B40" s="3" t="str">
        <f>'Raw TB'!B40</f>
        <v>TB</v>
      </c>
      <c r="C40" s="2">
        <f>'Raw TB'!C40</f>
        <v>3</v>
      </c>
      <c r="D40" s="3" t="str">
        <f>'Raw TB'!D40</f>
        <v>Asterionella formosa (colony)</v>
      </c>
      <c r="E40" s="1">
        <f>('Raw TB'!H40*'Raw TB'!K40)/20*9</f>
        <v>0</v>
      </c>
      <c r="H40" s="1">
        <f>'Raw TB'!L40*E40</f>
        <v>0</v>
      </c>
    </row>
    <row r="41" spans="1:10">
      <c r="A41" s="3">
        <f>'Raw TB'!A41</f>
        <v>36308</v>
      </c>
      <c r="B41" s="3" t="str">
        <f>'Raw TB'!B41</f>
        <v>TB</v>
      </c>
      <c r="C41" s="2">
        <f>'Raw TB'!C41</f>
        <v>1</v>
      </c>
      <c r="D41" s="3" t="str">
        <f>'Raw TB'!D41</f>
        <v>Cryptomonas sp.</v>
      </c>
      <c r="E41" s="1">
        <f>('Raw TB'!H41*'Raw TB'!K41)/20*9</f>
        <v>3569.4</v>
      </c>
      <c r="F41" s="1">
        <f>STDEV(E41:E43)</f>
        <v>1986.3022504140672</v>
      </c>
      <c r="G41" s="1">
        <f>F41/SQRT(3)</f>
        <v>1146.7921389685212</v>
      </c>
      <c r="H41" s="1">
        <f>'Raw TB'!L41*E41</f>
        <v>4115518.2</v>
      </c>
      <c r="I41" s="1">
        <f>STDEV(H41:H43)</f>
        <v>2290206.4947274216</v>
      </c>
      <c r="J41" s="1">
        <f>I41/SQRT(3)</f>
        <v>1322251.3362307062</v>
      </c>
    </row>
    <row r="42" spans="1:10">
      <c r="A42" s="3">
        <f>'Raw TB'!A42</f>
        <v>36308</v>
      </c>
      <c r="B42" s="3" t="str">
        <f>'Raw TB'!B42</f>
        <v>TB</v>
      </c>
      <c r="C42" s="2">
        <f>'Raw TB'!C42</f>
        <v>2</v>
      </c>
      <c r="D42" s="3" t="str">
        <f>'Raw TB'!D42</f>
        <v>Cryptomonas sp.</v>
      </c>
      <c r="E42" s="1">
        <f>('Raw TB'!H42*'Raw TB'!K42)/20*9</f>
        <v>5354.0999999999995</v>
      </c>
      <c r="H42" s="1">
        <f>'Raw TB'!L42*E42</f>
        <v>6173277.2999999998</v>
      </c>
    </row>
    <row r="43" spans="1:10">
      <c r="A43" s="3">
        <f>'Raw TB'!A43</f>
        <v>36308</v>
      </c>
      <c r="B43" s="3" t="str">
        <f>'Raw TB'!B43</f>
        <v>TB</v>
      </c>
      <c r="C43" s="2">
        <f>'Raw TB'!C43</f>
        <v>3</v>
      </c>
      <c r="D43" s="3" t="str">
        <f>'Raw TB'!D43</f>
        <v>Cryptomonas sp.</v>
      </c>
      <c r="E43" s="1">
        <f>('Raw TB'!H43*'Raw TB'!K43)/20*9</f>
        <v>7535.4</v>
      </c>
      <c r="H43" s="1">
        <f>'Raw TB'!L43*E43</f>
        <v>8688316.1999999993</v>
      </c>
    </row>
    <row r="44" spans="1:10">
      <c r="A44" s="3">
        <f>'Raw TB'!A44</f>
        <v>36313</v>
      </c>
      <c r="B44" s="3" t="str">
        <f>'Raw TB'!B44</f>
        <v>TB</v>
      </c>
      <c r="C44" s="2">
        <f>'Raw TB'!C44</f>
        <v>1</v>
      </c>
      <c r="D44" s="3" t="str">
        <f>'Raw TB'!D44</f>
        <v>Cryptomonas sp.</v>
      </c>
      <c r="E44" s="1">
        <f>('Raw TB'!H44*'Raw TB'!K44)/20*9</f>
        <v>1593</v>
      </c>
      <c r="F44" s="1">
        <f>STDEV(E44:E46)</f>
        <v>597.81733623239904</v>
      </c>
      <c r="G44" s="1">
        <f>F44/SQRT(3)</f>
        <v>345.1500000000006</v>
      </c>
      <c r="H44" s="1">
        <f>'Raw TB'!L44*E44</f>
        <v>1836729</v>
      </c>
      <c r="I44" s="1">
        <f>STDEV(H44:H46)</f>
        <v>689283.38867595489</v>
      </c>
      <c r="J44" s="1">
        <f>I44/SQRT(3)</f>
        <v>397957.95</v>
      </c>
    </row>
    <row r="45" spans="1:10">
      <c r="A45" s="3">
        <f>'Raw TB'!A45</f>
        <v>36313</v>
      </c>
      <c r="B45" s="3" t="str">
        <f>'Raw TB'!B45</f>
        <v>TB</v>
      </c>
      <c r="C45" s="2">
        <f>'Raw TB'!C45</f>
        <v>2</v>
      </c>
      <c r="D45" s="3" t="str">
        <f>'Raw TB'!D45</f>
        <v>Cryptomonas sp.</v>
      </c>
      <c r="E45" s="1">
        <f>('Raw TB'!H45*'Raw TB'!K45)/20*9</f>
        <v>1035.45</v>
      </c>
      <c r="H45" s="1">
        <f>'Raw TB'!L45*E45</f>
        <v>1193873.8500000001</v>
      </c>
    </row>
    <row r="46" spans="1:10">
      <c r="A46" s="3">
        <f>'Raw TB'!A46</f>
        <v>36313</v>
      </c>
      <c r="B46" s="3" t="str">
        <f>'Raw TB'!B46</f>
        <v>TB</v>
      </c>
      <c r="C46" s="2">
        <f>'Raw TB'!C46</f>
        <v>3</v>
      </c>
      <c r="D46" s="3" t="str">
        <f>'Raw TB'!D46</f>
        <v>Cryptomonas sp.</v>
      </c>
      <c r="E46" s="1">
        <f>('Raw TB'!H46*'Raw TB'!K46)/20*9</f>
        <v>2230.2000000000003</v>
      </c>
      <c r="H46" s="1">
        <f>'Raw TB'!L46*E46</f>
        <v>2571420.6</v>
      </c>
    </row>
    <row r="47" spans="1:10">
      <c r="A47" s="3">
        <f>'Raw TB'!A47</f>
        <v>36320</v>
      </c>
      <c r="B47" s="3" t="str">
        <f>'Raw TB'!B47</f>
        <v>TB</v>
      </c>
      <c r="C47" s="2">
        <f>'Raw TB'!C47</f>
        <v>1</v>
      </c>
      <c r="D47" s="3" t="str">
        <f>'Raw TB'!D47</f>
        <v>Cryptomonas sp.</v>
      </c>
      <c r="E47" s="1">
        <f>('Raw TB'!H47*'Raw TB'!K47)/20*9</f>
        <v>6610.95</v>
      </c>
      <c r="F47" s="1">
        <f>STDEV(E47:E49)</f>
        <v>695.8936826124974</v>
      </c>
      <c r="G47" s="1">
        <f>F47/SQRT(3)</f>
        <v>401.77440498368537</v>
      </c>
      <c r="H47" s="1">
        <f>'Raw TB'!L47*E47</f>
        <v>7622425.3499999996</v>
      </c>
      <c r="I47" s="1">
        <f>STDEV(H47:H49)</f>
        <v>802365.4160522226</v>
      </c>
      <c r="J47" s="1">
        <f>I47/SQRT(3)</f>
        <v>463245.88894619682</v>
      </c>
    </row>
    <row r="48" spans="1:10">
      <c r="A48" s="3">
        <f>'Raw TB'!A48</f>
        <v>36320</v>
      </c>
      <c r="B48" s="3" t="str">
        <f>'Raw TB'!B48</f>
        <v>TB</v>
      </c>
      <c r="C48" s="2">
        <f>'Raw TB'!C48</f>
        <v>2</v>
      </c>
      <c r="D48" s="3" t="str">
        <f>'Raw TB'!D48</f>
        <v>Cryptomonas sp.</v>
      </c>
      <c r="E48" s="1">
        <f>('Raw TB'!H48*'Raw TB'!K48)/20*9</f>
        <v>7566.75</v>
      </c>
      <c r="H48" s="1">
        <f>'Raw TB'!L48*E48</f>
        <v>8724462.75</v>
      </c>
    </row>
    <row r="49" spans="1:10">
      <c r="A49" s="3">
        <f>'Raw TB'!A49</f>
        <v>36320</v>
      </c>
      <c r="B49" s="3" t="str">
        <f>'Raw TB'!B49</f>
        <v>TB</v>
      </c>
      <c r="C49" s="2">
        <f>'Raw TB'!C49</f>
        <v>3</v>
      </c>
      <c r="D49" s="3" t="str">
        <f>'Raw TB'!D49</f>
        <v>Cryptomonas sp.</v>
      </c>
      <c r="E49" s="1">
        <f>('Raw TB'!H49*'Raw TB'!K49)/20*9</f>
        <v>6212.7</v>
      </c>
      <c r="H49" s="1">
        <f>'Raw TB'!L49*E49</f>
        <v>7163243.0999999996</v>
      </c>
    </row>
    <row r="50" spans="1:10">
      <c r="A50" s="3">
        <f>'Raw TB'!A50</f>
        <v>36327</v>
      </c>
      <c r="B50" s="3" t="str">
        <f>'Raw TB'!B50</f>
        <v>TB</v>
      </c>
      <c r="C50" s="2">
        <f>'Raw TB'!C50</f>
        <v>1</v>
      </c>
      <c r="D50" s="3" t="str">
        <f>'Raw TB'!D50</f>
        <v>Cryptomonas sp.</v>
      </c>
      <c r="E50" s="1">
        <f>('Raw TB'!H50*'Raw TB'!K50)/20*9</f>
        <v>3470.25</v>
      </c>
      <c r="F50" s="1">
        <f>STDEV(E50:E52)</f>
        <v>1114.4271813357761</v>
      </c>
      <c r="G50" s="1">
        <f>F50/SQRT(3)</f>
        <v>643.4148331364463</v>
      </c>
      <c r="H50" s="1">
        <f>'Raw TB'!L50*E50</f>
        <v>4001198.25</v>
      </c>
      <c r="I50" s="1">
        <f>STDEV(H50:H52)</f>
        <v>1284934.5400801462</v>
      </c>
      <c r="J50" s="1">
        <f>I50/SQRT(3)</f>
        <v>741857.30260632036</v>
      </c>
    </row>
    <row r="51" spans="1:10">
      <c r="A51" s="3">
        <f>'Raw TB'!A51</f>
        <v>36327</v>
      </c>
      <c r="B51" s="3" t="str">
        <f>'Raw TB'!B51</f>
        <v>TB</v>
      </c>
      <c r="C51" s="2">
        <f>'Raw TB'!C51</f>
        <v>2</v>
      </c>
      <c r="D51" s="3" t="str">
        <f>'Raw TB'!D51</f>
        <v>Cryptomonas sp.</v>
      </c>
      <c r="E51" s="1">
        <f>('Raw TB'!H51*'Raw TB'!K51)/20*9</f>
        <v>4164.3</v>
      </c>
      <c r="H51" s="1">
        <f>'Raw TB'!L51*E51</f>
        <v>4801437.9000000004</v>
      </c>
    </row>
    <row r="52" spans="1:10">
      <c r="A52" s="3">
        <f>'Raw TB'!A52</f>
        <v>36327</v>
      </c>
      <c r="B52" s="3" t="str">
        <f>'Raw TB'!B52</f>
        <v>TB</v>
      </c>
      <c r="C52" s="2">
        <f>'Raw TB'!C52</f>
        <v>3</v>
      </c>
      <c r="D52" s="3" t="str">
        <f>'Raw TB'!D52</f>
        <v>Cryptomonas sp.</v>
      </c>
      <c r="E52" s="1">
        <f>('Raw TB'!H52*'Raw TB'!K52)/20*9</f>
        <v>5651.55</v>
      </c>
      <c r="H52" s="1">
        <f>'Raw TB'!L52*E52</f>
        <v>6516237.1500000004</v>
      </c>
    </row>
    <row r="53" spans="1:10">
      <c r="A53" s="3">
        <f>'Raw TB'!A53</f>
        <v>36334</v>
      </c>
      <c r="B53" s="3" t="str">
        <f>'Raw TB'!B53</f>
        <v>TB</v>
      </c>
      <c r="C53" s="2">
        <f>'Raw TB'!C53</f>
        <v>1</v>
      </c>
      <c r="D53" s="3" t="str">
        <f>'Raw TB'!D53</f>
        <v>Cryptomonas sp.</v>
      </c>
      <c r="E53" s="1">
        <f>('Raw TB'!H53*'Raw TB'!K53)/20*9</f>
        <v>4221.45</v>
      </c>
      <c r="F53" s="1">
        <f>STDEV(E53:E55)</f>
        <v>565.08480115819748</v>
      </c>
      <c r="G53" s="1">
        <f>F53/SQRT(3)</f>
        <v>326.25186206365146</v>
      </c>
      <c r="H53" s="1">
        <f>'Raw TB'!L53*E53</f>
        <v>4867331.8499999996</v>
      </c>
      <c r="I53" s="1">
        <f>STDEV(H53:H55)</f>
        <v>651542.7757354019</v>
      </c>
      <c r="J53" s="1">
        <f>I53/SQRT(3)</f>
        <v>376168.39695939026</v>
      </c>
    </row>
    <row r="54" spans="1:10">
      <c r="A54" s="3">
        <f>'Raw TB'!A54</f>
        <v>36334</v>
      </c>
      <c r="B54" s="3" t="str">
        <f>'Raw TB'!B54</f>
        <v>TB</v>
      </c>
      <c r="C54" s="2">
        <f>'Raw TB'!C54</f>
        <v>2</v>
      </c>
      <c r="D54" s="3" t="str">
        <f>'Raw TB'!D54</f>
        <v>Cryptomonas sp.</v>
      </c>
      <c r="E54" s="1">
        <f>('Raw TB'!H54*'Raw TB'!K54)/20*9</f>
        <v>3106.35</v>
      </c>
      <c r="H54" s="1">
        <f>'Raw TB'!L54*E54</f>
        <v>3581621.55</v>
      </c>
    </row>
    <row r="55" spans="1:10">
      <c r="A55" s="3">
        <f>'Raw TB'!A55</f>
        <v>36334</v>
      </c>
      <c r="B55" s="3" t="str">
        <f>'Raw TB'!B55</f>
        <v>TB</v>
      </c>
      <c r="C55" s="2">
        <f>'Raw TB'!C55</f>
        <v>3</v>
      </c>
      <c r="D55" s="3" t="str">
        <f>'Raw TB'!D55</f>
        <v>Cryptomonas sp.</v>
      </c>
      <c r="E55" s="1">
        <f>('Raw TB'!H55*'Raw TB'!K55)/20*9</f>
        <v>3504.6</v>
      </c>
      <c r="H55" s="1">
        <f>'Raw TB'!L55*E55</f>
        <v>4040803.8</v>
      </c>
    </row>
    <row r="56" spans="1:10">
      <c r="A56" s="3">
        <f>'Raw TB'!A56</f>
        <v>36341</v>
      </c>
      <c r="B56" s="3" t="str">
        <f>'Raw TB'!B56</f>
        <v>TB</v>
      </c>
      <c r="C56" s="2">
        <f>'Raw TB'!C56</f>
        <v>1</v>
      </c>
      <c r="D56" s="3" t="str">
        <f>'Raw TB'!D56</f>
        <v>Cryptomonas sp.</v>
      </c>
      <c r="E56" s="1">
        <f>('Raw TB'!H56*'Raw TB'!K56)/20*9</f>
        <v>1194.75</v>
      </c>
      <c r="F56" s="1">
        <f>STDEV(E56:E58)</f>
        <v>365.00215410323233</v>
      </c>
      <c r="G56" s="1">
        <f>F56/SQRT(3)</f>
        <v>210.73409192629447</v>
      </c>
      <c r="H56" s="1">
        <f>'Raw TB'!L56*E56</f>
        <v>1377546.75</v>
      </c>
      <c r="I56" s="1">
        <f>STDEV(H56:H58)</f>
        <v>420847.48368102824</v>
      </c>
      <c r="J56" s="1">
        <f>I56/SQRT(3)</f>
        <v>242976.40799101829</v>
      </c>
    </row>
    <row r="57" spans="1:10">
      <c r="A57" s="3">
        <f>'Raw TB'!A57</f>
        <v>36341</v>
      </c>
      <c r="B57" s="3" t="str">
        <f>'Raw TB'!B57</f>
        <v>TB</v>
      </c>
      <c r="C57" s="2">
        <f>'Raw TB'!C57</f>
        <v>2</v>
      </c>
      <c r="D57" s="3" t="str">
        <f>'Raw TB'!D57</f>
        <v>Cryptomonas sp.</v>
      </c>
      <c r="E57" s="1">
        <f>('Raw TB'!H57*'Raw TB'!K57)/20*9</f>
        <v>716.85</v>
      </c>
      <c r="H57" s="1">
        <f>'Raw TB'!L57*E57</f>
        <v>826528.05</v>
      </c>
    </row>
    <row r="58" spans="1:10">
      <c r="A58" s="3">
        <f>'Raw TB'!A58</f>
        <v>36341</v>
      </c>
      <c r="B58" s="3" t="str">
        <f>'Raw TB'!B58</f>
        <v>TB</v>
      </c>
      <c r="C58" s="2">
        <f>'Raw TB'!C58</f>
        <v>3</v>
      </c>
      <c r="D58" s="3" t="str">
        <f>'Raw TB'!D58</f>
        <v>Cryptomonas sp.</v>
      </c>
      <c r="E58" s="1">
        <f>('Raw TB'!H58*'Raw TB'!K58)/20*9</f>
        <v>1433.7</v>
      </c>
      <c r="H58" s="1">
        <f>'Raw TB'!L58*E58</f>
        <v>1653056.1</v>
      </c>
    </row>
    <row r="59" spans="1:10">
      <c r="A59" s="3">
        <f>'Raw TB'!A59</f>
        <v>36348</v>
      </c>
      <c r="B59" s="3" t="str">
        <f>'Raw TB'!B59</f>
        <v>TB</v>
      </c>
      <c r="C59" s="2">
        <f>'Raw TB'!C59</f>
        <v>1</v>
      </c>
      <c r="D59" s="3" t="str">
        <f>'Raw TB'!D59</f>
        <v>Cryptomonas sp.</v>
      </c>
      <c r="E59" s="1">
        <f>('Raw TB'!H59*'Raw TB'!K59)/20*9</f>
        <v>4540.05</v>
      </c>
      <c r="F59" s="1">
        <f>STDEV(E59:E61)</f>
        <v>695.89368261250809</v>
      </c>
      <c r="G59" s="1">
        <f>F59/SQRT(3)</f>
        <v>401.77440498369157</v>
      </c>
      <c r="H59" s="1">
        <f>'Raw TB'!L59*E59</f>
        <v>6537672</v>
      </c>
      <c r="I59" s="1">
        <f>STDEV(H59:H61)</f>
        <v>1002086.9029620136</v>
      </c>
      <c r="J59" s="1">
        <f>I59/SQRT(3)</f>
        <v>578555.14317651698</v>
      </c>
    </row>
    <row r="60" spans="1:10">
      <c r="A60" s="3">
        <f>'Raw TB'!A60</f>
        <v>36348</v>
      </c>
      <c r="B60" s="3" t="str">
        <f>'Raw TB'!B60</f>
        <v>TB</v>
      </c>
      <c r="C60" s="2">
        <f>'Raw TB'!C60</f>
        <v>2</v>
      </c>
      <c r="D60" s="3" t="str">
        <f>'Raw TB'!D60</f>
        <v>Cryptomonas sp.</v>
      </c>
      <c r="E60" s="1">
        <f>('Raw TB'!H60*'Raw TB'!K60)/20*9</f>
        <v>5894.0999999999995</v>
      </c>
      <c r="H60" s="1">
        <f>'Raw TB'!L60*E60</f>
        <v>8487504</v>
      </c>
    </row>
    <row r="61" spans="1:10">
      <c r="A61" s="3">
        <f>'Raw TB'!A61</f>
        <v>36348</v>
      </c>
      <c r="B61" s="3" t="str">
        <f>'Raw TB'!B61</f>
        <v>TB</v>
      </c>
      <c r="C61" s="2">
        <f>'Raw TB'!C61</f>
        <v>3</v>
      </c>
      <c r="D61" s="3" t="str">
        <f>'Raw TB'!D61</f>
        <v>Cryptomonas sp.</v>
      </c>
      <c r="E61" s="1">
        <f>('Raw TB'!H61*'Raw TB'!K61)/20*9</f>
        <v>5495.8499999999995</v>
      </c>
      <c r="H61" s="1">
        <f>'Raw TB'!L61*E61</f>
        <v>7914023.9999999991</v>
      </c>
    </row>
    <row r="62" spans="1:10">
      <c r="A62" s="3">
        <f>'Raw TB'!A62</f>
        <v>36355</v>
      </c>
      <c r="B62" s="3" t="str">
        <f>'Raw TB'!B62</f>
        <v>TB</v>
      </c>
      <c r="C62" s="2">
        <f>'Raw TB'!C62</f>
        <v>1</v>
      </c>
      <c r="D62" s="3" t="str">
        <f>'Raw TB'!D62</f>
        <v>Cryptomonas sp.</v>
      </c>
      <c r="E62" s="1">
        <f>('Raw TB'!H62*'Raw TB'!K62)/20*9</f>
        <v>6531.3</v>
      </c>
      <c r="F62" s="1">
        <f>STDEV(E62:E64)</f>
        <v>1270.2447884167889</v>
      </c>
      <c r="G62" s="1">
        <f>F62/SQRT(3)</f>
        <v>733.37617052915232</v>
      </c>
      <c r="H62" s="1">
        <f>'Raw TB'!L62*E62</f>
        <v>9405072</v>
      </c>
      <c r="I62" s="1">
        <f>STDEV(H62:H64)</f>
        <v>1829152.4953201688</v>
      </c>
      <c r="J62" s="1">
        <f>I62/SQRT(3)</f>
        <v>1056061.6855619752</v>
      </c>
    </row>
    <row r="63" spans="1:10">
      <c r="A63" s="3">
        <f>'Raw TB'!A63</f>
        <v>36355</v>
      </c>
      <c r="B63" s="3" t="str">
        <f>'Raw TB'!B63</f>
        <v>TB</v>
      </c>
      <c r="C63" s="2">
        <f>'Raw TB'!C63</f>
        <v>2</v>
      </c>
      <c r="D63" s="3" t="str">
        <f>'Raw TB'!D63</f>
        <v>Cryptomonas sp.</v>
      </c>
      <c r="E63" s="1">
        <f>('Raw TB'!H63*'Raw TB'!K63)/20*9</f>
        <v>6292.3499999999995</v>
      </c>
      <c r="H63" s="1">
        <f>'Raw TB'!L63*E63</f>
        <v>9060984</v>
      </c>
    </row>
    <row r="64" spans="1:10">
      <c r="A64" s="3">
        <f>'Raw TB'!A64</f>
        <v>36355</v>
      </c>
      <c r="B64" s="3" t="str">
        <f>'Raw TB'!B64</f>
        <v>TB</v>
      </c>
      <c r="C64" s="2">
        <f>'Raw TB'!C64</f>
        <v>3</v>
      </c>
      <c r="D64" s="3" t="str">
        <f>'Raw TB'!D64</f>
        <v>Cryptomonas sp.</v>
      </c>
      <c r="E64" s="1">
        <f>('Raw TB'!H64*'Raw TB'!K64)/20*9</f>
        <v>4221.45</v>
      </c>
      <c r="H64" s="1">
        <f>'Raw TB'!L64*E64</f>
        <v>6078888</v>
      </c>
    </row>
    <row r="65" spans="1:10">
      <c r="A65" s="3">
        <f>'Raw TB'!A65</f>
        <v>36362</v>
      </c>
      <c r="B65" s="3" t="str">
        <f>'Raw TB'!B65</f>
        <v>TB</v>
      </c>
      <c r="C65" s="2">
        <f>'Raw TB'!C65</f>
        <v>1</v>
      </c>
      <c r="D65" s="3" t="str">
        <f>'Raw TB'!D65</f>
        <v>Cryptomonas sp.</v>
      </c>
      <c r="E65" s="1">
        <f>('Raw TB'!H65*'Raw TB'!K65)/20*9</f>
        <v>7407.45</v>
      </c>
      <c r="F65" s="1">
        <f>STDEV(E65:E67)</f>
        <v>6076.5868427514497</v>
      </c>
      <c r="G65" s="1">
        <f>F65/SQRT(3)</f>
        <v>3508.3190494166879</v>
      </c>
      <c r="H65" s="1">
        <f>'Raw TB'!L65*E65</f>
        <v>10666728</v>
      </c>
      <c r="I65" s="1">
        <f>STDEV(H65:H67)</f>
        <v>8750285.0535620917</v>
      </c>
      <c r="J65" s="1">
        <f>I65/SQRT(3)</f>
        <v>5051979.4311600327</v>
      </c>
    </row>
    <row r="66" spans="1:10">
      <c r="A66" s="3">
        <f>'Raw TB'!A66</f>
        <v>36362</v>
      </c>
      <c r="B66" s="3" t="str">
        <f>'Raw TB'!B66</f>
        <v>TB</v>
      </c>
      <c r="C66" s="2">
        <f>'Raw TB'!C66</f>
        <v>2</v>
      </c>
      <c r="D66" s="3" t="str">
        <f>'Raw TB'!D66</f>
        <v>Cryptomonas sp.</v>
      </c>
      <c r="E66" s="1">
        <f>('Raw TB'!H66*'Raw TB'!K66)/20*9</f>
        <v>9000.4499999999989</v>
      </c>
      <c r="H66" s="1">
        <f>'Raw TB'!L66*E66</f>
        <v>12960647.999999998</v>
      </c>
    </row>
    <row r="67" spans="1:10">
      <c r="A67" s="3">
        <f>'Raw TB'!A67</f>
        <v>36362</v>
      </c>
      <c r="B67" s="3" t="str">
        <f>'Raw TB'!B67</f>
        <v>TB</v>
      </c>
      <c r="C67" s="2">
        <f>'Raw TB'!C67</f>
        <v>3</v>
      </c>
      <c r="D67" s="3" t="str">
        <f>'Raw TB'!D67</f>
        <v>Cryptomonas sp.</v>
      </c>
      <c r="E67" s="1">
        <f>('Raw TB'!H67*'Raw TB'!K67)/20*9</f>
        <v>18638.100000000002</v>
      </c>
      <c r="H67" s="1">
        <f>'Raw TB'!L67*E67</f>
        <v>26838864.000000004</v>
      </c>
    </row>
    <row r="68" spans="1:10">
      <c r="A68" s="3">
        <f>'Raw TB'!A68</f>
        <v>36369</v>
      </c>
      <c r="B68" s="3" t="str">
        <f>'Raw TB'!B68</f>
        <v>TB</v>
      </c>
      <c r="C68" s="2">
        <f>'Raw TB'!C68</f>
        <v>1</v>
      </c>
      <c r="D68" s="3" t="str">
        <f>'Raw TB'!D68</f>
        <v>Cryptomonas sp.</v>
      </c>
      <c r="E68" s="1">
        <f>('Raw TB'!H68*'Raw TB'!K68)/20*9</f>
        <v>7248.1500000000005</v>
      </c>
      <c r="F68" s="1">
        <f>STDEV(E68:E70)</f>
        <v>1636.8672525589861</v>
      </c>
      <c r="G68" s="1">
        <f>F68/SQRT(3)</f>
        <v>945.0457488926138</v>
      </c>
      <c r="H68" s="1">
        <f>'Raw TB'!L68*E68</f>
        <v>8371613.2500000009</v>
      </c>
      <c r="I68" s="1">
        <f>STDEV(H68:H70)</f>
        <v>1890581.6767056277</v>
      </c>
      <c r="J68" s="1">
        <f>I68/SQRT(3)</f>
        <v>1091527.8399709682</v>
      </c>
    </row>
    <row r="69" spans="1:10">
      <c r="A69" s="3">
        <f>'Raw TB'!A69</f>
        <v>36369</v>
      </c>
      <c r="B69" s="3" t="str">
        <f>'Raw TB'!B69</f>
        <v>TB</v>
      </c>
      <c r="C69" s="2">
        <f>'Raw TB'!C69</f>
        <v>2</v>
      </c>
      <c r="D69" s="3" t="str">
        <f>'Raw TB'!D69</f>
        <v>Cryptomonas sp.</v>
      </c>
      <c r="E69" s="1">
        <f>('Raw TB'!H69*'Raw TB'!K69)/20*9</f>
        <v>9080.1</v>
      </c>
      <c r="H69" s="1">
        <f>'Raw TB'!L69*E69</f>
        <v>10487515.5</v>
      </c>
    </row>
    <row r="70" spans="1:10">
      <c r="A70" s="3">
        <f>'Raw TB'!A70</f>
        <v>36369</v>
      </c>
      <c r="B70" s="3" t="str">
        <f>'Raw TB'!B70</f>
        <v>TB</v>
      </c>
      <c r="C70" s="2">
        <f>'Raw TB'!C70</f>
        <v>3</v>
      </c>
      <c r="D70" s="3" t="str">
        <f>'Raw TB'!D70</f>
        <v>Cryptomonas sp.</v>
      </c>
      <c r="E70" s="1">
        <f>('Raw TB'!H70*'Raw TB'!K70)/20*9</f>
        <v>5814.45</v>
      </c>
      <c r="H70" s="1">
        <f>'Raw TB'!L70*E70</f>
        <v>6715689.75</v>
      </c>
    </row>
    <row r="71" spans="1:10">
      <c r="A71" s="3">
        <f>'Raw TB'!A71</f>
        <v>36376</v>
      </c>
      <c r="B71" s="3" t="str">
        <f>'Raw TB'!B71</f>
        <v>TB</v>
      </c>
      <c r="C71" s="2">
        <f>'Raw TB'!C71</f>
        <v>1</v>
      </c>
      <c r="D71" s="3" t="str">
        <f>'Raw TB'!D71</f>
        <v>Cryptomonas sp.</v>
      </c>
      <c r="E71" s="1">
        <f>('Raw TB'!H71*'Raw TB'!K71)/20*9</f>
        <v>15213.15</v>
      </c>
      <c r="F71" s="1">
        <f>STDEV(E71:E73)</f>
        <v>2230.674056759513</v>
      </c>
      <c r="G71" s="1">
        <f>F71/SQRT(3)</f>
        <v>1287.8802671444193</v>
      </c>
      <c r="H71" s="1">
        <f>'Raw TB'!L71*E71</f>
        <v>21937362.300000001</v>
      </c>
      <c r="I71" s="1">
        <f>STDEV(H71:H73)</f>
        <v>3216631.9898472317</v>
      </c>
      <c r="J71" s="1">
        <f>I71/SQRT(3)</f>
        <v>1857123.3452222608</v>
      </c>
    </row>
    <row r="72" spans="1:10">
      <c r="A72" s="3">
        <f>'Raw TB'!A72</f>
        <v>36376</v>
      </c>
      <c r="B72" s="3" t="str">
        <f>'Raw TB'!B72</f>
        <v>TB</v>
      </c>
      <c r="C72" s="2">
        <f>'Raw TB'!C72</f>
        <v>2</v>
      </c>
      <c r="D72" s="3" t="str">
        <f>'Raw TB'!D72</f>
        <v>Cryptomonas sp.</v>
      </c>
      <c r="E72" s="1">
        <f>('Raw TB'!H72*'Raw TB'!K72)/20*9</f>
        <v>10752.75</v>
      </c>
      <c r="H72" s="1">
        <f>'Raw TB'!L72*E72</f>
        <v>15505465.5</v>
      </c>
    </row>
    <row r="73" spans="1:10">
      <c r="A73" s="3">
        <f>'Raw TB'!A73</f>
        <v>36376</v>
      </c>
      <c r="B73" s="3" t="str">
        <f>'Raw TB'!B73</f>
        <v>TB</v>
      </c>
      <c r="C73" s="2">
        <f>'Raw TB'!C73</f>
        <v>3</v>
      </c>
      <c r="D73" s="3" t="str">
        <f>'Raw TB'!D73</f>
        <v>Cryptomonas sp.</v>
      </c>
      <c r="E73" s="1">
        <f>('Raw TB'!H73*'Raw TB'!K73)/20*9</f>
        <v>12903.300000000001</v>
      </c>
      <c r="H73" s="1">
        <f>'Raw TB'!L73*E73</f>
        <v>18606558.600000001</v>
      </c>
    </row>
    <row r="74" spans="1:10">
      <c r="A74" s="3">
        <f>'Raw TB'!A74</f>
        <v>36383</v>
      </c>
      <c r="B74" s="3" t="str">
        <f>'Raw TB'!B74</f>
        <v>TB</v>
      </c>
      <c r="C74" s="2">
        <f>'Raw TB'!C74</f>
        <v>1</v>
      </c>
      <c r="D74" s="3" t="str">
        <f>'Raw TB'!D74</f>
        <v>Cryptomonas sp.</v>
      </c>
      <c r="E74" s="1">
        <f>('Raw TB'!H74*'Raw TB'!K74)/20*9</f>
        <v>6531.3</v>
      </c>
      <c r="F74" s="1">
        <f>STDEV(E74:E76)</f>
        <v>518.23532540727501</v>
      </c>
      <c r="G74" s="1">
        <f>F74/SQRT(3)</f>
        <v>299.20330462746352</v>
      </c>
      <c r="H74" s="1">
        <f>'Raw TB'!L74*E74</f>
        <v>9418134.5999999996</v>
      </c>
      <c r="I74" s="1">
        <f>STDEV(H74:H76)</f>
        <v>747295.33923732466</v>
      </c>
      <c r="J74" s="1">
        <f>I74/SQRT(3)</f>
        <v>431451.16527282214</v>
      </c>
    </row>
    <row r="75" spans="1:10">
      <c r="A75" s="3">
        <f>'Raw TB'!A75</f>
        <v>36383</v>
      </c>
      <c r="B75" s="3" t="str">
        <f>'Raw TB'!B75</f>
        <v>TB</v>
      </c>
      <c r="C75" s="2">
        <f>'Raw TB'!C75</f>
        <v>2</v>
      </c>
      <c r="D75" s="3" t="str">
        <f>'Raw TB'!D75</f>
        <v>Cryptomonas sp.</v>
      </c>
      <c r="E75" s="1">
        <f>('Raw TB'!H75*'Raw TB'!K75)/20*9</f>
        <v>5495.8499999999995</v>
      </c>
      <c r="H75" s="1">
        <f>'Raw TB'!L75*E75</f>
        <v>7925015.6999999993</v>
      </c>
    </row>
    <row r="76" spans="1:10">
      <c r="A76" s="3">
        <f>'Raw TB'!A76</f>
        <v>36383</v>
      </c>
      <c r="B76" s="3" t="str">
        <f>'Raw TB'!B76</f>
        <v>TB</v>
      </c>
      <c r="C76" s="2">
        <f>'Raw TB'!C76</f>
        <v>3</v>
      </c>
      <c r="D76" s="3" t="str">
        <f>'Raw TB'!D76</f>
        <v>Cryptomonas sp.</v>
      </c>
      <c r="E76" s="1">
        <f>('Raw TB'!H76*'Raw TB'!K76)/20*9</f>
        <v>5973.75</v>
      </c>
      <c r="H76" s="1">
        <f>'Raw TB'!L76*E76</f>
        <v>8614147.5</v>
      </c>
    </row>
    <row r="77" spans="1:10">
      <c r="A77" s="3">
        <f>'Raw TB'!A77</f>
        <v>36390</v>
      </c>
      <c r="B77" s="3" t="str">
        <f>'Raw TB'!B77</f>
        <v>TB</v>
      </c>
      <c r="C77" s="2">
        <f>'Raw TB'!C77</f>
        <v>1</v>
      </c>
      <c r="D77" s="3" t="str">
        <f>'Raw TB'!D77</f>
        <v>Cryptomonas sp.</v>
      </c>
      <c r="E77" s="1">
        <f>('Raw TB'!H77*'Raw TB'!K77)/20*9</f>
        <v>12393.75</v>
      </c>
      <c r="F77" s="1">
        <f>STDEV(E77:E79)</f>
        <v>2677.661967089949</v>
      </c>
      <c r="G77" s="1">
        <f>F77/SQRT(3)</f>
        <v>1545.9488574982049</v>
      </c>
      <c r="H77" s="1">
        <f>'Raw TB'!L77*E77</f>
        <v>17871787.5</v>
      </c>
      <c r="I77" s="1">
        <f>STDEV(H77:H79)</f>
        <v>3861188.5565437134</v>
      </c>
      <c r="J77" s="1">
        <f>I77/SQRT(3)</f>
        <v>2229258.2525124154</v>
      </c>
    </row>
    <row r="78" spans="1:10">
      <c r="A78" s="3">
        <f>'Raw TB'!A78</f>
        <v>36390</v>
      </c>
      <c r="B78" s="3" t="str">
        <f>'Raw TB'!B78</f>
        <v>TB</v>
      </c>
      <c r="C78" s="2">
        <f>'Raw TB'!C78</f>
        <v>2</v>
      </c>
      <c r="D78" s="3" t="str">
        <f>'Raw TB'!D78</f>
        <v>Cryptomonas sp.</v>
      </c>
      <c r="E78" s="1">
        <f>('Raw TB'!H78*'Raw TB'!K78)/20*9</f>
        <v>14971.650000000001</v>
      </c>
      <c r="H78" s="1">
        <f>'Raw TB'!L78*E78</f>
        <v>21589119.300000001</v>
      </c>
    </row>
    <row r="79" spans="1:10">
      <c r="A79" s="3">
        <f>'Raw TB'!A79</f>
        <v>36390</v>
      </c>
      <c r="B79" s="3" t="str">
        <f>'Raw TB'!B79</f>
        <v>TB</v>
      </c>
      <c r="C79" s="2">
        <f>'Raw TB'!C79</f>
        <v>3</v>
      </c>
      <c r="D79" s="3" t="str">
        <f>'Raw TB'!D79</f>
        <v>Cryptomonas sp.</v>
      </c>
      <c r="E79" s="1">
        <f>('Raw TB'!H79*'Raw TB'!K79)/20*9</f>
        <v>9617.5500000000011</v>
      </c>
      <c r="H79" s="1">
        <f>'Raw TB'!L79*E79</f>
        <v>13868507.100000001</v>
      </c>
    </row>
    <row r="80" spans="1:10">
      <c r="A80" s="3">
        <f>'Raw TB'!A80</f>
        <v>36308</v>
      </c>
      <c r="B80" s="3" t="str">
        <f>'Raw TB'!B80</f>
        <v>TB</v>
      </c>
      <c r="C80" s="2">
        <f>'Raw TB'!C80</f>
        <v>1</v>
      </c>
      <c r="D80" s="3" t="str">
        <f>'Raw TB'!D80</f>
        <v>Cyclotella?</v>
      </c>
      <c r="E80" s="1">
        <f>('Raw TB'!H80*'Raw TB'!K80)/20*9</f>
        <v>0</v>
      </c>
      <c r="F80" s="1">
        <f>STDEV(E80:E82)</f>
        <v>0</v>
      </c>
      <c r="G80" s="1">
        <f>F80/SQRT(3)</f>
        <v>0</v>
      </c>
      <c r="H80" s="1">
        <f>'Raw TB'!L80*E80</f>
        <v>0</v>
      </c>
      <c r="I80" s="1">
        <f>STDEV(H80:H82)</f>
        <v>0</v>
      </c>
      <c r="J80" s="1">
        <f>I80/SQRT(3)</f>
        <v>0</v>
      </c>
    </row>
    <row r="81" spans="1:10">
      <c r="A81" s="3">
        <f>'Raw TB'!A81</f>
        <v>36308</v>
      </c>
      <c r="B81" s="3" t="str">
        <f>'Raw TB'!B81</f>
        <v>TB</v>
      </c>
      <c r="C81" s="2">
        <f>'Raw TB'!C81</f>
        <v>2</v>
      </c>
      <c r="D81" s="3" t="str">
        <f>'Raw TB'!D81</f>
        <v>Cyclotella?</v>
      </c>
      <c r="E81" s="1">
        <f>('Raw TB'!H81*'Raw TB'!K81)/20*9</f>
        <v>0</v>
      </c>
      <c r="H81" s="1">
        <f>'Raw TB'!L81*E81</f>
        <v>0</v>
      </c>
    </row>
    <row r="82" spans="1:10">
      <c r="A82" s="3">
        <f>'Raw TB'!A82</f>
        <v>36308</v>
      </c>
      <c r="B82" s="3" t="str">
        <f>'Raw TB'!B82</f>
        <v>TB</v>
      </c>
      <c r="C82" s="2">
        <f>'Raw TB'!C82</f>
        <v>3</v>
      </c>
      <c r="D82" s="3" t="str">
        <f>'Raw TB'!D82</f>
        <v>Cyclotella?</v>
      </c>
      <c r="E82" s="1">
        <f>('Raw TB'!H82*'Raw TB'!K82)/20*9</f>
        <v>0</v>
      </c>
      <c r="H82" s="1">
        <f>'Raw TB'!L82*E82</f>
        <v>0</v>
      </c>
    </row>
    <row r="83" spans="1:10">
      <c r="A83" s="3">
        <f>'Raw TB'!A83</f>
        <v>36313</v>
      </c>
      <c r="B83" s="3" t="str">
        <f>'Raw TB'!B83</f>
        <v>TB</v>
      </c>
      <c r="C83" s="2">
        <f>'Raw TB'!C83</f>
        <v>1</v>
      </c>
      <c r="D83" s="3" t="str">
        <f>'Raw TB'!D83</f>
        <v>Cyclotella?</v>
      </c>
      <c r="E83" s="1">
        <f>('Raw TB'!H83*'Raw TB'!K83)/20*9</f>
        <v>0</v>
      </c>
      <c r="F83" s="1">
        <f>STDEV(E83:E85)</f>
        <v>367.88759152762947</v>
      </c>
      <c r="G83" s="1">
        <f>F83/SQRT(3)</f>
        <v>212.39999999999998</v>
      </c>
      <c r="H83" s="1">
        <f>'Raw TB'!L83*E83</f>
        <v>0</v>
      </c>
      <c r="I83" s="1">
        <f>STDEV(H83:H85)</f>
        <v>0</v>
      </c>
      <c r="J83" s="1">
        <f>I83/SQRT(3)</f>
        <v>0</v>
      </c>
    </row>
    <row r="84" spans="1:10">
      <c r="A84" s="3">
        <f>'Raw TB'!A84</f>
        <v>36313</v>
      </c>
      <c r="B84" s="3" t="str">
        <f>'Raw TB'!B84</f>
        <v>TB</v>
      </c>
      <c r="C84" s="2">
        <f>'Raw TB'!C84</f>
        <v>2</v>
      </c>
      <c r="D84" s="3" t="str">
        <f>'Raw TB'!D84</f>
        <v>Cyclotella?</v>
      </c>
      <c r="E84" s="1">
        <f>('Raw TB'!H84*'Raw TB'!K84)/20*9</f>
        <v>0</v>
      </c>
      <c r="H84" s="1">
        <f>'Raw TB'!L84*E84</f>
        <v>0</v>
      </c>
    </row>
    <row r="85" spans="1:10">
      <c r="A85" s="3">
        <f>'Raw TB'!A85</f>
        <v>36313</v>
      </c>
      <c r="B85" s="3" t="str">
        <f>'Raw TB'!B85</f>
        <v>TB</v>
      </c>
      <c r="C85" s="2">
        <f>'Raw TB'!C85</f>
        <v>3</v>
      </c>
      <c r="D85" s="3" t="str">
        <f>'Raw TB'!D85</f>
        <v>Cyclotella?</v>
      </c>
      <c r="E85" s="1">
        <f>('Raw TB'!H85*'Raw TB'!K85)/20*9</f>
        <v>637.19999999999993</v>
      </c>
      <c r="H85" s="1">
        <f>'Raw TB'!L85*E85</f>
        <v>0</v>
      </c>
    </row>
    <row r="86" spans="1:10">
      <c r="A86" s="3">
        <f>'Raw TB'!A86</f>
        <v>36320</v>
      </c>
      <c r="B86" s="3" t="str">
        <f>'Raw TB'!B86</f>
        <v>TB</v>
      </c>
      <c r="C86" s="2">
        <f>'Raw TB'!C86</f>
        <v>1</v>
      </c>
      <c r="D86" s="3" t="str">
        <f>'Raw TB'!D86</f>
        <v>Cyclotella?</v>
      </c>
      <c r="E86" s="1">
        <f>('Raw TB'!H86*'Raw TB'!K86)/20*9</f>
        <v>2309.85</v>
      </c>
      <c r="F86" s="1">
        <f>STDEV(E86:E88)</f>
        <v>637.19999999999993</v>
      </c>
      <c r="G86" s="1">
        <f>F86/SQRT(3)</f>
        <v>367.88759152762952</v>
      </c>
      <c r="H86" s="1">
        <f>'Raw TB'!L86*E86</f>
        <v>0</v>
      </c>
      <c r="I86" s="1">
        <f>STDEV(H86:H88)</f>
        <v>0</v>
      </c>
      <c r="J86" s="1">
        <f>I86/SQRT(3)</f>
        <v>0</v>
      </c>
    </row>
    <row r="87" spans="1:10">
      <c r="A87" s="3">
        <f>'Raw TB'!A87</f>
        <v>36320</v>
      </c>
      <c r="B87" s="3" t="str">
        <f>'Raw TB'!B87</f>
        <v>TB</v>
      </c>
      <c r="C87" s="2">
        <f>'Raw TB'!C87</f>
        <v>2</v>
      </c>
      <c r="D87" s="3" t="str">
        <f>'Raw TB'!D87</f>
        <v>Cyclotella?</v>
      </c>
      <c r="E87" s="1">
        <f>('Raw TB'!H87*'Raw TB'!K87)/20*9</f>
        <v>1035.45</v>
      </c>
      <c r="H87" s="1">
        <f>'Raw TB'!L87*E87</f>
        <v>0</v>
      </c>
    </row>
    <row r="88" spans="1:10">
      <c r="A88" s="3">
        <f>'Raw TB'!A88</f>
        <v>36320</v>
      </c>
      <c r="B88" s="3" t="str">
        <f>'Raw TB'!B88</f>
        <v>TB</v>
      </c>
      <c r="C88" s="2">
        <f>'Raw TB'!C88</f>
        <v>3</v>
      </c>
      <c r="D88" s="3" t="str">
        <f>'Raw TB'!D88</f>
        <v>Cyclotella?</v>
      </c>
      <c r="E88" s="1">
        <f>('Raw TB'!H88*'Raw TB'!K88)/20*9</f>
        <v>1672.6499999999999</v>
      </c>
      <c r="H88" s="1">
        <f>'Raw TB'!L88*E88</f>
        <v>0</v>
      </c>
    </row>
    <row r="89" spans="1:10">
      <c r="A89" s="3">
        <f>'Raw TB'!A89</f>
        <v>36327</v>
      </c>
      <c r="B89" s="3" t="str">
        <f>'Raw TB'!B89</f>
        <v>TB</v>
      </c>
      <c r="C89" s="2">
        <f>'Raw TB'!C89</f>
        <v>1</v>
      </c>
      <c r="D89" s="3" t="str">
        <f>'Raw TB'!D89</f>
        <v>Cyclotella?</v>
      </c>
      <c r="E89" s="1">
        <f>('Raw TB'!H89*'Raw TB'!K89)/20*9</f>
        <v>10609.05</v>
      </c>
      <c r="F89" s="1">
        <f>STDEV(E89:E91)</f>
        <v>1375.0547725454637</v>
      </c>
      <c r="G89" s="1">
        <f>F89/SQRT(3)</f>
        <v>793.88824307960317</v>
      </c>
      <c r="H89" s="1">
        <f>'Raw TB'!L89*E89</f>
        <v>0</v>
      </c>
      <c r="I89" s="1">
        <f>STDEV(H89:H91)</f>
        <v>0</v>
      </c>
      <c r="J89" s="1">
        <f>I89/SQRT(3)</f>
        <v>0</v>
      </c>
    </row>
    <row r="90" spans="1:10">
      <c r="A90" s="3">
        <f>'Raw TB'!A90</f>
        <v>36327</v>
      </c>
      <c r="B90" s="3" t="str">
        <f>'Raw TB'!B90</f>
        <v>TB</v>
      </c>
      <c r="C90" s="2">
        <f>'Raw TB'!C90</f>
        <v>2</v>
      </c>
      <c r="D90" s="3" t="str">
        <f>'Raw TB'!D90</f>
        <v>Cyclotella?</v>
      </c>
      <c r="E90" s="1">
        <f>('Raw TB'!H90*'Raw TB'!K90)/20*9</f>
        <v>12492.9</v>
      </c>
      <c r="H90" s="1">
        <f>'Raw TB'!L90*E90</f>
        <v>0</v>
      </c>
    </row>
    <row r="91" spans="1:10">
      <c r="A91" s="3">
        <f>'Raw TB'!A91</f>
        <v>36327</v>
      </c>
      <c r="B91" s="3" t="str">
        <f>'Raw TB'!B91</f>
        <v>TB</v>
      </c>
      <c r="C91" s="2">
        <f>'Raw TB'!C91</f>
        <v>3</v>
      </c>
      <c r="D91" s="3" t="str">
        <f>'Raw TB'!D91</f>
        <v>Cyclotella?</v>
      </c>
      <c r="E91" s="1">
        <f>('Raw TB'!H91*'Raw TB'!K91)/20*9</f>
        <v>9815.85</v>
      </c>
      <c r="H91" s="1">
        <f>'Raw TB'!L91*E91</f>
        <v>0</v>
      </c>
    </row>
    <row r="92" spans="1:10">
      <c r="A92" s="3">
        <f>'Raw TB'!A92</f>
        <v>36334</v>
      </c>
      <c r="B92" s="3" t="str">
        <f>'Raw TB'!B92</f>
        <v>TB</v>
      </c>
      <c r="C92" s="2">
        <f>'Raw TB'!C92</f>
        <v>1</v>
      </c>
      <c r="D92" s="3" t="str">
        <f>'Raw TB'!D92</f>
        <v>Cyclotella?</v>
      </c>
      <c r="E92" s="1">
        <f>('Raw TB'!H92*'Raw TB'!K92)/20*9</f>
        <v>34169.85</v>
      </c>
      <c r="F92" s="1">
        <f>STDEV(E92:E94)</f>
        <v>27489.752558180677</v>
      </c>
      <c r="G92" s="1">
        <f>F92/SQRT(3)</f>
        <v>15871.216039421819</v>
      </c>
      <c r="H92" s="1">
        <f>'Raw TB'!L92*E92</f>
        <v>0</v>
      </c>
      <c r="I92" s="1">
        <f>STDEV(H92:H94)</f>
        <v>0</v>
      </c>
      <c r="J92" s="1">
        <f>I92/SQRT(3)</f>
        <v>0</v>
      </c>
    </row>
    <row r="93" spans="1:10">
      <c r="A93" s="3">
        <f>'Raw TB'!A93</f>
        <v>36334</v>
      </c>
      <c r="B93" s="3" t="str">
        <f>'Raw TB'!B93</f>
        <v>TB</v>
      </c>
      <c r="C93" s="2">
        <f>'Raw TB'!C93</f>
        <v>2</v>
      </c>
      <c r="D93" s="3" t="str">
        <f>'Raw TB'!D93</f>
        <v>Cyclotella?</v>
      </c>
      <c r="E93" s="1">
        <f>('Raw TB'!H93*'Raw TB'!K93)/20*9</f>
        <v>50737.049999999996</v>
      </c>
      <c r="H93" s="1">
        <f>'Raw TB'!L93*E93</f>
        <v>0</v>
      </c>
    </row>
    <row r="94" spans="1:10">
      <c r="A94" s="3">
        <f>'Raw TB'!A94</f>
        <v>36334</v>
      </c>
      <c r="B94" s="3" t="str">
        <f>'Raw TB'!B94</f>
        <v>TB</v>
      </c>
      <c r="C94" s="2">
        <f>'Raw TB'!C94</f>
        <v>3</v>
      </c>
      <c r="D94" s="3" t="str">
        <f>'Raw TB'!D94</f>
        <v>Cyclotella?</v>
      </c>
      <c r="E94" s="1">
        <f>('Raw TB'!H94*'Raw TB'!K94)/20*9</f>
        <v>87853.95</v>
      </c>
      <c r="H94" s="1">
        <f>'Raw TB'!L94*E94</f>
        <v>0</v>
      </c>
    </row>
    <row r="95" spans="1:10">
      <c r="A95" s="3">
        <f>'Raw TB'!A95</f>
        <v>36341</v>
      </c>
      <c r="B95" s="3" t="str">
        <f>'Raw TB'!B95</f>
        <v>TB</v>
      </c>
      <c r="C95" s="2">
        <f>'Raw TB'!C95</f>
        <v>1</v>
      </c>
      <c r="D95" s="3" t="str">
        <f>'Raw TB'!D95</f>
        <v>Cyclotella?</v>
      </c>
      <c r="E95" s="1">
        <f>('Raw TB'!H95*'Raw TB'!K95)/20*9</f>
        <v>90482.400000000009</v>
      </c>
      <c r="F95" s="1">
        <f>STDEV(E95:E97)</f>
        <v>12133.059515122319</v>
      </c>
      <c r="G95" s="1">
        <f>F95/SQRT(3)</f>
        <v>7005.0251771496214</v>
      </c>
      <c r="H95" s="1">
        <f>'Raw TB'!L95*E95</f>
        <v>0</v>
      </c>
      <c r="I95" s="1">
        <f>STDEV(H95:H97)</f>
        <v>0</v>
      </c>
      <c r="J95" s="1">
        <f>I95/SQRT(3)</f>
        <v>0</v>
      </c>
    </row>
    <row r="96" spans="1:10">
      <c r="A96" s="3">
        <f>'Raw TB'!A96</f>
        <v>36341</v>
      </c>
      <c r="B96" s="3" t="str">
        <f>'Raw TB'!B96</f>
        <v>TB</v>
      </c>
      <c r="C96" s="2">
        <f>'Raw TB'!C96</f>
        <v>2</v>
      </c>
      <c r="D96" s="3" t="str">
        <f>'Raw TB'!D96</f>
        <v>Cyclotella?</v>
      </c>
      <c r="E96" s="1">
        <f>('Raw TB'!H96*'Raw TB'!K96)/20*9</f>
        <v>100359</v>
      </c>
      <c r="H96" s="1">
        <f>'Raw TB'!L96*E96</f>
        <v>0</v>
      </c>
    </row>
    <row r="97" spans="1:10">
      <c r="A97" s="3">
        <f>'Raw TB'!A97</f>
        <v>36341</v>
      </c>
      <c r="B97" s="3" t="str">
        <f>'Raw TB'!B97</f>
        <v>TB</v>
      </c>
      <c r="C97" s="2">
        <f>'Raw TB'!C97</f>
        <v>3</v>
      </c>
      <c r="D97" s="3" t="str">
        <f>'Raw TB'!D97</f>
        <v>Cyclotella?</v>
      </c>
      <c r="E97" s="1">
        <f>('Raw TB'!H97*'Raw TB'!K97)/20*9</f>
        <v>114616.34999999999</v>
      </c>
      <c r="H97" s="1">
        <f>'Raw TB'!L97*E97</f>
        <v>0</v>
      </c>
    </row>
    <row r="98" spans="1:10">
      <c r="A98" s="3">
        <f>'Raw TB'!A98</f>
        <v>36348</v>
      </c>
      <c r="B98" s="3" t="str">
        <f>'Raw TB'!B98</f>
        <v>TB</v>
      </c>
      <c r="C98" s="2">
        <f>'Raw TB'!C98</f>
        <v>1</v>
      </c>
      <c r="D98" s="3" t="str">
        <f>'Raw TB'!D98</f>
        <v>Cyclotella?</v>
      </c>
      <c r="E98" s="1">
        <f>('Raw TB'!H98*'Raw TB'!K98)/20*9</f>
        <v>130307.40000000001</v>
      </c>
      <c r="F98" s="1">
        <f>STDEV(E98:E100)</f>
        <v>40295.579720578557</v>
      </c>
      <c r="G98" s="1">
        <f>F98/SQRT(3)</f>
        <v>23264.663798828056</v>
      </c>
      <c r="H98" s="1">
        <f>'Raw TB'!L98*E98</f>
        <v>0</v>
      </c>
      <c r="I98" s="1">
        <f>STDEV(H98:H100)</f>
        <v>0</v>
      </c>
      <c r="J98" s="1">
        <f>I98/SQRT(3)</f>
        <v>0</v>
      </c>
    </row>
    <row r="99" spans="1:10">
      <c r="A99" s="3">
        <f>'Raw TB'!A99</f>
        <v>36348</v>
      </c>
      <c r="B99" s="3" t="str">
        <f>'Raw TB'!B99</f>
        <v>TB</v>
      </c>
      <c r="C99" s="2">
        <f>'Raw TB'!C99</f>
        <v>2</v>
      </c>
      <c r="D99" s="3" t="str">
        <f>'Raw TB'!D99</f>
        <v>Cyclotella?</v>
      </c>
      <c r="E99" s="1">
        <f>('Raw TB'!H99*'Raw TB'!K99)/20*9</f>
        <v>145281.60000000001</v>
      </c>
      <c r="H99" s="1">
        <f>'Raw TB'!L99*E99</f>
        <v>0</v>
      </c>
    </row>
    <row r="100" spans="1:10">
      <c r="A100" s="3">
        <f>'Raw TB'!A100</f>
        <v>36348</v>
      </c>
      <c r="B100" s="3" t="str">
        <f>'Raw TB'!B100</f>
        <v>TB</v>
      </c>
      <c r="C100" s="2">
        <f>'Raw TB'!C100</f>
        <v>3</v>
      </c>
      <c r="D100" s="3" t="str">
        <f>'Raw TB'!D100</f>
        <v>Cyclotella?</v>
      </c>
      <c r="E100" s="1">
        <f>('Raw TB'!H100*'Raw TB'!K100)/20*9</f>
        <v>69215.849999999991</v>
      </c>
      <c r="H100" s="1">
        <f>'Raw TB'!L100*E100</f>
        <v>0</v>
      </c>
    </row>
    <row r="101" spans="1:10">
      <c r="A101" s="3">
        <f>'Raw TB'!A101</f>
        <v>36355</v>
      </c>
      <c r="B101" s="3" t="str">
        <f>'Raw TB'!B101</f>
        <v>TB</v>
      </c>
      <c r="C101" s="2">
        <f>'Raw TB'!C101</f>
        <v>1</v>
      </c>
      <c r="D101" s="3" t="str">
        <f>'Raw TB'!D101</f>
        <v>Cyclotella?</v>
      </c>
      <c r="E101" s="1">
        <f>('Raw TB'!H101*'Raw TB'!K101)/20*9</f>
        <v>42453.450000000004</v>
      </c>
      <c r="F101" s="1">
        <f>STDEV(E101:E103)</f>
        <v>1403.136729795028</v>
      </c>
      <c r="G101" s="1">
        <f>F101/SQRT(3)</f>
        <v>810.10136865701065</v>
      </c>
      <c r="H101" s="1">
        <f>'Raw TB'!L101*E101</f>
        <v>0</v>
      </c>
      <c r="I101" s="1">
        <f>STDEV(H101:H103)</f>
        <v>0</v>
      </c>
      <c r="J101" s="1">
        <f>I101/SQRT(3)</f>
        <v>0</v>
      </c>
    </row>
    <row r="102" spans="1:10">
      <c r="A102" s="3">
        <f>'Raw TB'!A102</f>
        <v>36355</v>
      </c>
      <c r="B102" s="3" t="str">
        <f>'Raw TB'!B102</f>
        <v>TB</v>
      </c>
      <c r="C102" s="2">
        <f>'Raw TB'!C102</f>
        <v>2</v>
      </c>
      <c r="D102" s="3" t="str">
        <f>'Raw TB'!D102</f>
        <v>Cyclotella?</v>
      </c>
      <c r="E102" s="1">
        <f>('Raw TB'!H102*'Raw TB'!K102)/20*9</f>
        <v>40063.950000000004</v>
      </c>
      <c r="H102" s="1">
        <f>'Raw TB'!L102*E102</f>
        <v>0</v>
      </c>
    </row>
    <row r="103" spans="1:10">
      <c r="A103" s="3">
        <f>'Raw TB'!A103</f>
        <v>36355</v>
      </c>
      <c r="B103" s="3" t="str">
        <f>'Raw TB'!B103</f>
        <v>TB</v>
      </c>
      <c r="C103" s="2">
        <f>'Raw TB'!C103</f>
        <v>3</v>
      </c>
      <c r="D103" s="3" t="str">
        <f>'Raw TB'!D103</f>
        <v>Cyclotella?</v>
      </c>
      <c r="E103" s="1">
        <f>('Raw TB'!H103*'Raw TB'!K103)/20*9</f>
        <v>39984.299999999996</v>
      </c>
      <c r="H103" s="1">
        <f>'Raw TB'!L103*E103</f>
        <v>0</v>
      </c>
    </row>
    <row r="104" spans="1:10">
      <c r="A104" s="3">
        <f>'Raw TB'!A104</f>
        <v>36362</v>
      </c>
      <c r="B104" s="3" t="str">
        <f>'Raw TB'!B104</f>
        <v>TB</v>
      </c>
      <c r="C104" s="2">
        <f>'Raw TB'!C104</f>
        <v>1</v>
      </c>
      <c r="D104" s="3" t="str">
        <f>'Raw TB'!D104</f>
        <v>Cyclotella?</v>
      </c>
      <c r="E104" s="1">
        <f>('Raw TB'!H104*'Raw TB'!K104)/20*9</f>
        <v>5655.1500000000005</v>
      </c>
      <c r="F104" s="1">
        <f>STDEV(E104:E106)</f>
        <v>773.6034012981047</v>
      </c>
      <c r="G104" s="1">
        <f>F104/SQRT(3)</f>
        <v>446.64013198547087</v>
      </c>
      <c r="H104" s="1">
        <f>'Raw TB'!L104*E104</f>
        <v>0</v>
      </c>
      <c r="I104" s="1">
        <f>STDEV(H104:H106)</f>
        <v>0</v>
      </c>
      <c r="J104" s="1">
        <f>I104/SQRT(3)</f>
        <v>0</v>
      </c>
    </row>
    <row r="105" spans="1:10">
      <c r="A105" s="3">
        <f>'Raw TB'!A105</f>
        <v>36362</v>
      </c>
      <c r="B105" s="3" t="str">
        <f>'Raw TB'!B105</f>
        <v>TB</v>
      </c>
      <c r="C105" s="2">
        <f>'Raw TB'!C105</f>
        <v>2</v>
      </c>
      <c r="D105" s="3" t="str">
        <f>'Raw TB'!D105</f>
        <v>Cyclotella?</v>
      </c>
      <c r="E105" s="1">
        <f>('Raw TB'!H105*'Raw TB'!K105)/20*9</f>
        <v>6133.05</v>
      </c>
      <c r="H105" s="1">
        <f>'Raw TB'!L105*E105</f>
        <v>0</v>
      </c>
    </row>
    <row r="106" spans="1:10">
      <c r="A106" s="3">
        <f>'Raw TB'!A106</f>
        <v>36362</v>
      </c>
      <c r="B106" s="3" t="str">
        <f>'Raw TB'!B106</f>
        <v>TB</v>
      </c>
      <c r="C106" s="2">
        <f>'Raw TB'!C106</f>
        <v>3</v>
      </c>
      <c r="D106" s="3" t="str">
        <f>'Raw TB'!D106</f>
        <v>Cyclotella?</v>
      </c>
      <c r="E106" s="1">
        <f>('Raw TB'!H106*'Raw TB'!K106)/20*9</f>
        <v>7168.5</v>
      </c>
      <c r="H106" s="1">
        <f>'Raw TB'!L106*E106</f>
        <v>0</v>
      </c>
    </row>
    <row r="107" spans="1:10">
      <c r="A107" s="3">
        <f>'Raw TB'!A107</f>
        <v>36369</v>
      </c>
      <c r="B107" s="3" t="str">
        <f>'Raw TB'!B107</f>
        <v>TB</v>
      </c>
      <c r="C107" s="2">
        <f>'Raw TB'!C107</f>
        <v>1</v>
      </c>
      <c r="D107" s="3" t="str">
        <f>'Raw TB'!D107</f>
        <v>Cyclotella?</v>
      </c>
      <c r="E107" s="1">
        <f>('Raw TB'!H107*'Raw TB'!K107)/20*9</f>
        <v>2628.4500000000003</v>
      </c>
      <c r="F107" s="1">
        <f>STDEV(E107:E109)</f>
        <v>229.9297447047725</v>
      </c>
      <c r="G107" s="1">
        <f>F107/SQRT(3)</f>
        <v>132.75000000000233</v>
      </c>
      <c r="H107" s="1">
        <f>'Raw TB'!L107*E107</f>
        <v>0</v>
      </c>
      <c r="I107" s="1">
        <f>STDEV(H107:H109)</f>
        <v>0</v>
      </c>
      <c r="J107" s="1">
        <f>I107/SQRT(3)</f>
        <v>0</v>
      </c>
    </row>
    <row r="108" spans="1:10">
      <c r="A108" s="3">
        <f>'Raw TB'!A108</f>
        <v>36369</v>
      </c>
      <c r="B108" s="3" t="str">
        <f>'Raw TB'!B108</f>
        <v>TB</v>
      </c>
      <c r="C108" s="2">
        <f>'Raw TB'!C108</f>
        <v>2</v>
      </c>
      <c r="D108" s="3" t="str">
        <f>'Raw TB'!D108</f>
        <v>Cyclotella?</v>
      </c>
      <c r="E108" s="1">
        <f>('Raw TB'!H108*'Raw TB'!K108)/20*9</f>
        <v>3026.7000000000003</v>
      </c>
      <c r="H108" s="1">
        <f>'Raw TB'!L108*E108</f>
        <v>0</v>
      </c>
    </row>
    <row r="109" spans="1:10">
      <c r="A109" s="3">
        <f>'Raw TB'!A109</f>
        <v>36369</v>
      </c>
      <c r="B109" s="3" t="str">
        <f>'Raw TB'!B109</f>
        <v>TB</v>
      </c>
      <c r="C109" s="2">
        <f>'Raw TB'!C109</f>
        <v>3</v>
      </c>
      <c r="D109" s="3" t="str">
        <f>'Raw TB'!D109</f>
        <v>Cyclotella?</v>
      </c>
      <c r="E109" s="1">
        <f>('Raw TB'!H109*'Raw TB'!K109)/20*9</f>
        <v>2628.4500000000003</v>
      </c>
      <c r="H109" s="1">
        <f>'Raw TB'!L109*E109</f>
        <v>0</v>
      </c>
    </row>
    <row r="110" spans="1:10">
      <c r="A110" s="3">
        <f>'Raw TB'!A110</f>
        <v>36376</v>
      </c>
      <c r="B110" s="3" t="str">
        <f>'Raw TB'!B110</f>
        <v>TB</v>
      </c>
      <c r="C110" s="2">
        <f>'Raw TB'!C110</f>
        <v>1</v>
      </c>
      <c r="D110" s="3" t="str">
        <f>'Raw TB'!D110</f>
        <v>Cyclotella?</v>
      </c>
      <c r="E110" s="1">
        <f>('Raw TB'!H110*'Raw TB'!K110)/20*9</f>
        <v>4380.75</v>
      </c>
      <c r="F110" s="1">
        <f>STDEV(E110:E112)</f>
        <v>1774.4856909820387</v>
      </c>
      <c r="G110" s="1">
        <f>F110/SQRT(3)</f>
        <v>1024.4997913616191</v>
      </c>
      <c r="H110" s="1">
        <f>'Raw TB'!L110*E110</f>
        <v>0</v>
      </c>
      <c r="I110" s="1">
        <f>STDEV(H110:H112)</f>
        <v>0</v>
      </c>
      <c r="J110" s="1">
        <f>I110/SQRT(3)</f>
        <v>0</v>
      </c>
    </row>
    <row r="111" spans="1:10">
      <c r="A111" s="3">
        <f>'Raw TB'!A111</f>
        <v>36376</v>
      </c>
      <c r="B111" s="3" t="str">
        <f>'Raw TB'!B111</f>
        <v>TB</v>
      </c>
      <c r="C111" s="2">
        <f>'Raw TB'!C111</f>
        <v>2</v>
      </c>
      <c r="D111" s="3" t="str">
        <f>'Raw TB'!D111</f>
        <v>Cyclotella?</v>
      </c>
      <c r="E111" s="1">
        <f>('Raw TB'!H111*'Raw TB'!K111)/20*9</f>
        <v>1194.75</v>
      </c>
      <c r="H111" s="1">
        <f>'Raw TB'!L111*E111</f>
        <v>0</v>
      </c>
    </row>
    <row r="112" spans="1:10">
      <c r="A112" s="3">
        <f>'Raw TB'!A112</f>
        <v>36376</v>
      </c>
      <c r="B112" s="3" t="str">
        <f>'Raw TB'!B112</f>
        <v>TB</v>
      </c>
      <c r="C112" s="2">
        <f>'Raw TB'!C112</f>
        <v>3</v>
      </c>
      <c r="D112" s="3" t="str">
        <f>'Raw TB'!D112</f>
        <v>Cyclotella?</v>
      </c>
      <c r="E112" s="1">
        <f>('Raw TB'!H112*'Raw TB'!K112)/20*9</f>
        <v>4141.8</v>
      </c>
      <c r="H112" s="1">
        <f>'Raw TB'!L112*E112</f>
        <v>0</v>
      </c>
    </row>
    <row r="113" spans="1:10">
      <c r="A113" s="3">
        <f>'Raw TB'!A113</f>
        <v>36383</v>
      </c>
      <c r="B113" s="3" t="str">
        <f>'Raw TB'!B113</f>
        <v>TB</v>
      </c>
      <c r="C113" s="2">
        <f>'Raw TB'!C113</f>
        <v>1</v>
      </c>
      <c r="D113" s="3" t="str">
        <f>'Raw TB'!D113</f>
        <v>Cyclotella?</v>
      </c>
      <c r="E113" s="1">
        <f>('Raw TB'!H113*'Raw TB'!K113)/20*9</f>
        <v>1194.75</v>
      </c>
      <c r="F113" s="1">
        <f>STDEV(E113:E115)</f>
        <v>359.16174281234316</v>
      </c>
      <c r="G113" s="1">
        <f>F113/SQRT(3)</f>
        <v>207.36212889532146</v>
      </c>
      <c r="H113" s="1">
        <f>'Raw TB'!L113*E113</f>
        <v>0</v>
      </c>
      <c r="I113" s="1">
        <f>STDEV(H113:H115)</f>
        <v>0</v>
      </c>
      <c r="J113" s="1">
        <f>I113/SQRT(3)</f>
        <v>0</v>
      </c>
    </row>
    <row r="114" spans="1:10">
      <c r="A114" s="3">
        <f>'Raw TB'!A114</f>
        <v>36383</v>
      </c>
      <c r="B114" s="3" t="str">
        <f>'Raw TB'!B114</f>
        <v>TB</v>
      </c>
      <c r="C114" s="2">
        <f>'Raw TB'!C114</f>
        <v>2</v>
      </c>
      <c r="D114" s="3" t="str">
        <f>'Raw TB'!D114</f>
        <v>Cyclotella?</v>
      </c>
      <c r="E114" s="1">
        <f>('Raw TB'!H114*'Raw TB'!K114)/20*9</f>
        <v>1593</v>
      </c>
      <c r="H114" s="1">
        <f>'Raw TB'!L114*E114</f>
        <v>0</v>
      </c>
    </row>
    <row r="115" spans="1:10">
      <c r="A115" s="3">
        <f>'Raw TB'!A115</f>
        <v>36383</v>
      </c>
      <c r="B115" s="3" t="str">
        <f>'Raw TB'!B115</f>
        <v>TB</v>
      </c>
      <c r="C115" s="2">
        <f>'Raw TB'!C115</f>
        <v>3</v>
      </c>
      <c r="D115" s="3" t="str">
        <f>'Raw TB'!D115</f>
        <v>Cyclotella?</v>
      </c>
      <c r="E115" s="1">
        <f>('Raw TB'!H115*'Raw TB'!K115)/20*9</f>
        <v>876.15</v>
      </c>
      <c r="H115" s="1">
        <f>'Raw TB'!L115*E115</f>
        <v>0</v>
      </c>
    </row>
    <row r="116" spans="1:10">
      <c r="A116" s="3">
        <f>'Raw TB'!A116</f>
        <v>36390</v>
      </c>
      <c r="B116" s="3" t="str">
        <f>'Raw TB'!B116</f>
        <v>TB</v>
      </c>
      <c r="C116" s="2">
        <f>'Raw TB'!C116</f>
        <v>1</v>
      </c>
      <c r="D116" s="3" t="str">
        <f>'Raw TB'!D116</f>
        <v>Cyclotella?</v>
      </c>
      <c r="E116" s="1">
        <f>('Raw TB'!H116*'Raw TB'!K116)/20*9</f>
        <v>2875.3499999999995</v>
      </c>
      <c r="F116" s="1">
        <f>STDEV(E116:E118)</f>
        <v>5.5694948577710827E-13</v>
      </c>
      <c r="G116" s="1">
        <f>F116/SQRT(3)</f>
        <v>3.215549355384371E-13</v>
      </c>
      <c r="H116" s="1">
        <f>'Raw TB'!L116*E116</f>
        <v>0</v>
      </c>
      <c r="I116" s="1">
        <f>STDEV(H116:H118)</f>
        <v>0</v>
      </c>
      <c r="J116" s="1">
        <f>I116/SQRT(3)</f>
        <v>0</v>
      </c>
    </row>
    <row r="117" spans="1:10">
      <c r="A117" s="3">
        <f>'Raw TB'!A117</f>
        <v>36390</v>
      </c>
      <c r="B117" s="3" t="str">
        <f>'Raw TB'!B117</f>
        <v>TB</v>
      </c>
      <c r="C117" s="2">
        <f>'Raw TB'!C117</f>
        <v>2</v>
      </c>
      <c r="D117" s="3" t="str">
        <f>'Raw TB'!D117</f>
        <v>Cyclotella?</v>
      </c>
      <c r="E117" s="1">
        <f>('Raw TB'!H117*'Raw TB'!K117)/20*9</f>
        <v>2875.3499999999995</v>
      </c>
      <c r="H117" s="1">
        <f>'Raw TB'!L117*E117</f>
        <v>0</v>
      </c>
    </row>
    <row r="118" spans="1:10">
      <c r="A118" s="3">
        <f>'Raw TB'!A118</f>
        <v>36390</v>
      </c>
      <c r="B118" s="3" t="str">
        <f>'Raw TB'!B118</f>
        <v>TB</v>
      </c>
      <c r="C118" s="2">
        <f>'Raw TB'!C118</f>
        <v>3</v>
      </c>
      <c r="D118" s="3" t="str">
        <f>'Raw TB'!D118</f>
        <v>Cyclotella?</v>
      </c>
      <c r="E118" s="1">
        <f>('Raw TB'!H118*'Raw TB'!K118)/20*9</f>
        <v>2875.3499999999995</v>
      </c>
      <c r="H118" s="1">
        <f>'Raw TB'!L118*E118</f>
        <v>0</v>
      </c>
    </row>
    <row r="119" spans="1:10">
      <c r="A119" s="3">
        <f>'Raw TB'!A119</f>
        <v>36308</v>
      </c>
      <c r="B119" s="3" t="str">
        <f>'Raw TB'!B119</f>
        <v>TB</v>
      </c>
      <c r="C119" s="2">
        <f>'Raw TB'!C119</f>
        <v>1</v>
      </c>
      <c r="D119" s="3" t="str">
        <f>'Raw TB'!D119</f>
        <v>Dinobryon sp.</v>
      </c>
      <c r="E119" s="1">
        <f>('Raw TB'!H119*'Raw TB'!K119)/20*9</f>
        <v>9815.85</v>
      </c>
      <c r="F119" s="1">
        <f>STDEV(E119:E121)</f>
        <v>6015.0092026114125</v>
      </c>
      <c r="G119" s="1">
        <f>F119/SQRT(3)</f>
        <v>3472.7671823057753</v>
      </c>
      <c r="H119" s="1">
        <f>'Raw TB'!L119*E119</f>
        <v>5441907.2400000002</v>
      </c>
      <c r="I119" s="1">
        <f>STDEV(H119:H121)</f>
        <v>3334721.1019277698</v>
      </c>
      <c r="J119" s="1">
        <f>I119/SQRT(3)</f>
        <v>1925302.1258703235</v>
      </c>
    </row>
    <row r="120" spans="1:10">
      <c r="A120" s="3">
        <f>'Raw TB'!A120</f>
        <v>36308</v>
      </c>
      <c r="B120" s="3" t="str">
        <f>'Raw TB'!B120</f>
        <v>TB</v>
      </c>
      <c r="C120" s="2">
        <f>'Raw TB'!C120</f>
        <v>2</v>
      </c>
      <c r="D120" s="3" t="str">
        <f>'Raw TB'!D120</f>
        <v>Dinobryon sp.</v>
      </c>
      <c r="E120" s="1">
        <f>('Raw TB'!H120*'Raw TB'!K120)/20*9</f>
        <v>18838.500000000004</v>
      </c>
      <c r="H120" s="1">
        <f>'Raw TB'!L120*E120</f>
        <v>10444064.400000002</v>
      </c>
    </row>
    <row r="121" spans="1:10">
      <c r="A121" s="3">
        <f>'Raw TB'!A121</f>
        <v>36308</v>
      </c>
      <c r="B121" s="3" t="str">
        <f>'Raw TB'!B121</f>
        <v>TB</v>
      </c>
      <c r="C121" s="2">
        <f>'Raw TB'!C121</f>
        <v>3</v>
      </c>
      <c r="D121" s="3" t="str">
        <f>'Raw TB'!D121</f>
        <v>Dinobryon sp.</v>
      </c>
      <c r="E121" s="1">
        <f>('Raw TB'!H121*'Raw TB'!K121)/20*9</f>
        <v>21218.1</v>
      </c>
      <c r="H121" s="1">
        <f>'Raw TB'!L121*E121</f>
        <v>11763314.639999999</v>
      </c>
    </row>
    <row r="122" spans="1:10">
      <c r="A122" s="3">
        <f>'Raw TB'!A122</f>
        <v>36313</v>
      </c>
      <c r="B122" s="3" t="str">
        <f>'Raw TB'!B122</f>
        <v>TB</v>
      </c>
      <c r="C122" s="2">
        <f>'Raw TB'!C122</f>
        <v>1</v>
      </c>
      <c r="D122" s="3" t="str">
        <f>'Raw TB'!D122</f>
        <v>Dinobryon sp.</v>
      </c>
      <c r="E122" s="1">
        <f>('Raw TB'!H122*'Raw TB'!K122)/20*9</f>
        <v>27957.149999999998</v>
      </c>
      <c r="F122" s="1">
        <f>STDEV(E122:E124)</f>
        <v>5084.515629585575</v>
      </c>
      <c r="G122" s="1">
        <f>F122/SQRT(3)</f>
        <v>2935.5464674400914</v>
      </c>
      <c r="H122" s="1">
        <f>'Raw TB'!L122*E122</f>
        <v>10098122.579999998</v>
      </c>
      <c r="I122" s="1">
        <f>STDEV(H122:H124)</f>
        <v>1836527.045406305</v>
      </c>
      <c r="J122" s="1">
        <f>I122/SQRT(3)</f>
        <v>1060319.3840393582</v>
      </c>
    </row>
    <row r="123" spans="1:10">
      <c r="A123" s="3">
        <f>'Raw TB'!A123</f>
        <v>36313</v>
      </c>
      <c r="B123" s="3" t="str">
        <f>'Raw TB'!B123</f>
        <v>TB</v>
      </c>
      <c r="C123" s="2">
        <f>'Raw TB'!C123</f>
        <v>2</v>
      </c>
      <c r="D123" s="3" t="str">
        <f>'Raw TB'!D123</f>
        <v>Dinobryon sp.</v>
      </c>
      <c r="E123" s="1">
        <f>('Raw TB'!H123*'Raw TB'!K123)/20*9</f>
        <v>37913.4</v>
      </c>
      <c r="H123" s="1">
        <f>'Raw TB'!L123*E123</f>
        <v>13694320.08</v>
      </c>
    </row>
    <row r="124" spans="1:10">
      <c r="A124" s="3">
        <f>'Raw TB'!A124</f>
        <v>36313</v>
      </c>
      <c r="B124" s="3" t="str">
        <f>'Raw TB'!B124</f>
        <v>TB</v>
      </c>
      <c r="C124" s="2">
        <f>'Raw TB'!C124</f>
        <v>3</v>
      </c>
      <c r="D124" s="3" t="str">
        <f>'Raw TB'!D124</f>
        <v>Dinobryon sp.</v>
      </c>
      <c r="E124" s="1">
        <f>('Raw TB'!H124*'Raw TB'!K124)/20*9</f>
        <v>31143.149999999998</v>
      </c>
      <c r="H124" s="1">
        <f>'Raw TB'!L124*E124</f>
        <v>11248905.779999999</v>
      </c>
    </row>
    <row r="125" spans="1:10">
      <c r="A125" s="3">
        <f>'Raw TB'!A125</f>
        <v>36320</v>
      </c>
      <c r="B125" s="3" t="str">
        <f>'Raw TB'!B125</f>
        <v>TB</v>
      </c>
      <c r="C125" s="2">
        <f>'Raw TB'!C125</f>
        <v>1</v>
      </c>
      <c r="D125" s="3" t="str">
        <f>'Raw TB'!D125</f>
        <v>Dinobryon sp.</v>
      </c>
      <c r="E125" s="1">
        <f>('Raw TB'!H125*'Raw TB'!K125)/20*9</f>
        <v>6849.9000000000005</v>
      </c>
      <c r="F125" s="1">
        <f>STDEV(E125:E127)</f>
        <v>1702.7225207003032</v>
      </c>
      <c r="G125" s="1">
        <f>F125/SQRT(3)</f>
        <v>983.0673056815582</v>
      </c>
      <c r="H125" s="1">
        <f>'Raw TB'!L125*E125</f>
        <v>1783713.9600000004</v>
      </c>
      <c r="I125" s="1">
        <f>STDEV(H125:H127)</f>
        <v>443388.94439035933</v>
      </c>
      <c r="J125" s="1">
        <f>I125/SQRT(3)</f>
        <v>255990.72639947798</v>
      </c>
    </row>
    <row r="126" spans="1:10">
      <c r="A126" s="3">
        <f>'Raw TB'!A126</f>
        <v>36320</v>
      </c>
      <c r="B126" s="3" t="str">
        <f>'Raw TB'!B126</f>
        <v>TB</v>
      </c>
      <c r="C126" s="2">
        <f>'Raw TB'!C126</f>
        <v>2</v>
      </c>
      <c r="D126" s="3" t="str">
        <f>'Raw TB'!D126</f>
        <v>Dinobryon sp.</v>
      </c>
      <c r="E126" s="1">
        <f>('Raw TB'!H126*'Raw TB'!K126)/20*9</f>
        <v>3584.25</v>
      </c>
      <c r="H126" s="1">
        <f>'Raw TB'!L126*E126</f>
        <v>933338.70000000007</v>
      </c>
    </row>
    <row r="127" spans="1:10">
      <c r="A127" s="3">
        <f>'Raw TB'!A127</f>
        <v>36320</v>
      </c>
      <c r="B127" s="3" t="str">
        <f>'Raw TB'!B127</f>
        <v>TB</v>
      </c>
      <c r="C127" s="2">
        <f>'Raw TB'!C127</f>
        <v>3</v>
      </c>
      <c r="D127" s="3" t="str">
        <f>'Raw TB'!D127</f>
        <v>Dinobryon sp.</v>
      </c>
      <c r="E127" s="1">
        <f>('Raw TB'!H127*'Raw TB'!K127)/20*9</f>
        <v>4380.75</v>
      </c>
      <c r="H127" s="1">
        <f>'Raw TB'!L127*E127</f>
        <v>1140747.3</v>
      </c>
    </row>
    <row r="128" spans="1:10">
      <c r="A128" s="3">
        <f>'Raw TB'!A128</f>
        <v>36327</v>
      </c>
      <c r="B128" s="3" t="str">
        <f>'Raw TB'!B128</f>
        <v>TB</v>
      </c>
      <c r="C128" s="2">
        <f>'Raw TB'!C128</f>
        <v>1</v>
      </c>
      <c r="D128" s="3" t="str">
        <f>'Raw TB'!D128</f>
        <v>Dinobryon sp.</v>
      </c>
      <c r="E128" s="1">
        <f>('Raw TB'!H128*'Raw TB'!K128)/20*9</f>
        <v>495.75</v>
      </c>
      <c r="F128" s="1">
        <f>STDEV(E128:E130)</f>
        <v>262.32624249205395</v>
      </c>
      <c r="G128" s="1">
        <f>F128/SQRT(3)</f>
        <v>151.45412671829041</v>
      </c>
      <c r="H128" s="1">
        <f>'Raw TB'!L128*E128</f>
        <v>204050.7</v>
      </c>
      <c r="I128" s="1">
        <f>STDEV(H128:H130)</f>
        <v>107973.48140972949</v>
      </c>
      <c r="J128" s="1">
        <f>I128/SQRT(3)</f>
        <v>62338.518557248375</v>
      </c>
    </row>
    <row r="129" spans="1:10">
      <c r="A129" s="3">
        <f>'Raw TB'!A129</f>
        <v>36327</v>
      </c>
      <c r="B129" s="3" t="str">
        <f>'Raw TB'!B129</f>
        <v>TB</v>
      </c>
      <c r="C129" s="2">
        <f>'Raw TB'!C129</f>
        <v>2</v>
      </c>
      <c r="D129" s="3" t="str">
        <f>'Raw TB'!D129</f>
        <v>Dinobryon sp.</v>
      </c>
      <c r="E129" s="1">
        <f>('Raw TB'!H129*'Raw TB'!K129)/20*9</f>
        <v>991.5</v>
      </c>
      <c r="H129" s="1">
        <f>'Raw TB'!L129*E129</f>
        <v>408101.4</v>
      </c>
    </row>
    <row r="130" spans="1:10">
      <c r="A130" s="3">
        <f>'Raw TB'!A130</f>
        <v>36327</v>
      </c>
      <c r="B130" s="3" t="str">
        <f>'Raw TB'!B130</f>
        <v>TB</v>
      </c>
      <c r="C130" s="2">
        <f>'Raw TB'!C130</f>
        <v>3</v>
      </c>
      <c r="D130" s="3" t="str">
        <f>'Raw TB'!D130</f>
        <v>Dinobryon sp.</v>
      </c>
      <c r="E130" s="1">
        <f>('Raw TB'!H130*'Raw TB'!K130)/20*9</f>
        <v>594.9</v>
      </c>
      <c r="H130" s="1">
        <f>'Raw TB'!L130*E130</f>
        <v>244860.84</v>
      </c>
    </row>
    <row r="131" spans="1:10">
      <c r="A131" s="3">
        <f>'Raw TB'!A131</f>
        <v>36334</v>
      </c>
      <c r="B131" s="3" t="str">
        <f>'Raw TB'!B131</f>
        <v>TB</v>
      </c>
      <c r="C131" s="2">
        <f>'Raw TB'!C131</f>
        <v>1</v>
      </c>
      <c r="D131" s="3" t="str">
        <f>'Raw TB'!D131</f>
        <v>Dinobryon sp.</v>
      </c>
      <c r="E131" s="1">
        <f>('Raw TB'!H131*'Raw TB'!K131)/20*9</f>
        <v>1035.45</v>
      </c>
      <c r="F131" s="1">
        <f>STDEV(E131:E133)</f>
        <v>376.41121463102036</v>
      </c>
      <c r="G131" s="1">
        <f>F131/SQRT(3)</f>
        <v>217.32111609321362</v>
      </c>
      <c r="H131" s="1">
        <f>'Raw TB'!L131*E131</f>
        <v>347911.2</v>
      </c>
      <c r="I131" s="1">
        <f>STDEV(H131:H133)</f>
        <v>126474.16811602289</v>
      </c>
      <c r="J131" s="1">
        <f>I131/SQRT(3)</f>
        <v>73019.895007319807</v>
      </c>
    </row>
    <row r="132" spans="1:10">
      <c r="A132" s="3">
        <f>'Raw TB'!A132</f>
        <v>36334</v>
      </c>
      <c r="B132" s="3" t="str">
        <f>'Raw TB'!B132</f>
        <v>TB</v>
      </c>
      <c r="C132" s="2">
        <f>'Raw TB'!C132</f>
        <v>2</v>
      </c>
      <c r="D132" s="3" t="str">
        <f>'Raw TB'!D132</f>
        <v>Dinobryon sp.</v>
      </c>
      <c r="E132" s="1">
        <f>('Raw TB'!H132*'Raw TB'!K132)/20*9</f>
        <v>318.59999999999997</v>
      </c>
      <c r="H132" s="1">
        <f>'Raw TB'!L132*E132</f>
        <v>107049.59999999999</v>
      </c>
    </row>
    <row r="133" spans="1:10">
      <c r="A133" s="3">
        <f>'Raw TB'!A133</f>
        <v>36334</v>
      </c>
      <c r="B133" s="3" t="str">
        <f>'Raw TB'!B133</f>
        <v>TB</v>
      </c>
      <c r="C133" s="2">
        <f>'Raw TB'!C133</f>
        <v>3</v>
      </c>
      <c r="D133" s="3" t="str">
        <f>'Raw TB'!D133</f>
        <v>Dinobryon sp.</v>
      </c>
      <c r="E133" s="1">
        <f>('Raw TB'!H133*'Raw TB'!K133)/20*9</f>
        <v>477.90000000000003</v>
      </c>
      <c r="H133" s="1">
        <f>'Raw TB'!L133*E133</f>
        <v>160574.40000000002</v>
      </c>
    </row>
    <row r="134" spans="1:10">
      <c r="A134" s="3">
        <f>'Raw TB'!A134</f>
        <v>36341</v>
      </c>
      <c r="B134" s="3" t="str">
        <f>'Raw TB'!B134</f>
        <v>TB</v>
      </c>
      <c r="C134" s="2">
        <f>'Raw TB'!C134</f>
        <v>1</v>
      </c>
      <c r="D134" s="3" t="str">
        <f>'Raw TB'!D134</f>
        <v>Dinobryon sp.</v>
      </c>
      <c r="E134" s="1">
        <f>('Raw TB'!H134*'Raw TB'!K134)/20*9</f>
        <v>318.59999999999997</v>
      </c>
      <c r="F134" s="1">
        <f>STDEV(E134:E136)</f>
        <v>210.73409192629433</v>
      </c>
      <c r="G134" s="1">
        <f>F134/SQRT(3)</f>
        <v>121.66738470107738</v>
      </c>
      <c r="H134" s="1">
        <f>'Raw TB'!L134*E134</f>
        <v>96344.639999999999</v>
      </c>
      <c r="I134" s="1">
        <f>STDEV(H134:H136)</f>
        <v>63725.989398511549</v>
      </c>
      <c r="J134" s="1">
        <f>I134/SQRT(3)</f>
        <v>36792.217133605882</v>
      </c>
    </row>
    <row r="135" spans="1:10">
      <c r="A135" s="3">
        <f>'Raw TB'!A135</f>
        <v>36341</v>
      </c>
      <c r="B135" s="3" t="str">
        <f>'Raw TB'!B135</f>
        <v>TB</v>
      </c>
      <c r="C135" s="2">
        <f>'Raw TB'!C135</f>
        <v>2</v>
      </c>
      <c r="D135" s="3" t="str">
        <f>'Raw TB'!D135</f>
        <v>Dinobryon sp.</v>
      </c>
      <c r="E135" s="1">
        <f>('Raw TB'!H135*'Raw TB'!K135)/20*9</f>
        <v>716.85</v>
      </c>
      <c r="H135" s="1">
        <f>'Raw TB'!L135*E135</f>
        <v>216775.44000000003</v>
      </c>
    </row>
    <row r="136" spans="1:10">
      <c r="A136" s="3">
        <f>'Raw TB'!A136</f>
        <v>36341</v>
      </c>
      <c r="B136" s="3" t="str">
        <f>'Raw TB'!B136</f>
        <v>TB</v>
      </c>
      <c r="C136" s="2">
        <f>'Raw TB'!C136</f>
        <v>3</v>
      </c>
      <c r="D136" s="3" t="str">
        <f>'Raw TB'!D136</f>
        <v>Dinobryon sp.</v>
      </c>
      <c r="E136" s="1">
        <f>('Raw TB'!H136*'Raw TB'!K136)/20*9</f>
        <v>637.19999999999993</v>
      </c>
      <c r="H136" s="1">
        <f>'Raw TB'!L136*E136</f>
        <v>192689.28</v>
      </c>
    </row>
    <row r="137" spans="1:10">
      <c r="A137" s="3">
        <f>'Raw TB'!A137</f>
        <v>36348</v>
      </c>
      <c r="B137" s="3" t="str">
        <f>'Raw TB'!B137</f>
        <v>TB</v>
      </c>
      <c r="C137" s="2">
        <f>'Raw TB'!C137</f>
        <v>1</v>
      </c>
      <c r="D137" s="3" t="str">
        <f>'Raw TB'!D137</f>
        <v>Dinobryon sp.</v>
      </c>
      <c r="E137" s="1">
        <f>('Raw TB'!H137*'Raw TB'!K137)/20*9</f>
        <v>477.90000000000003</v>
      </c>
      <c r="F137" s="1">
        <f>STDEV(E137:E139)</f>
        <v>200.44810425643857</v>
      </c>
      <c r="G137" s="1">
        <f>F137/SQRT(3)</f>
        <v>115.72876695100499</v>
      </c>
      <c r="H137" s="1">
        <f>'Raw TB'!L137*E137</f>
        <v>281005.2</v>
      </c>
      <c r="I137" s="1">
        <f>STDEV(H137:H139)</f>
        <v>117863.48530278572</v>
      </c>
      <c r="J137" s="1">
        <f>I137/SQRT(3)</f>
        <v>68048.514967190844</v>
      </c>
    </row>
    <row r="138" spans="1:10">
      <c r="A138" s="3">
        <f>'Raw TB'!A138</f>
        <v>36348</v>
      </c>
      <c r="B138" s="3" t="str">
        <f>'Raw TB'!B138</f>
        <v>TB</v>
      </c>
      <c r="C138" s="2">
        <f>'Raw TB'!C138</f>
        <v>2</v>
      </c>
      <c r="D138" s="3" t="str">
        <f>'Raw TB'!D138</f>
        <v>Dinobryon sp.</v>
      </c>
      <c r="E138" s="1">
        <f>('Raw TB'!H138*'Raw TB'!K138)/20*9</f>
        <v>716.85</v>
      </c>
      <c r="H138" s="1">
        <f>'Raw TB'!L138*E138</f>
        <v>421507.8</v>
      </c>
    </row>
    <row r="139" spans="1:10">
      <c r="A139" s="3">
        <f>'Raw TB'!A139</f>
        <v>36348</v>
      </c>
      <c r="B139" s="3" t="str">
        <f>'Raw TB'!B139</f>
        <v>TB</v>
      </c>
      <c r="C139" s="2">
        <f>'Raw TB'!C139</f>
        <v>3</v>
      </c>
      <c r="D139" s="3" t="str">
        <f>'Raw TB'!D139</f>
        <v>Dinobryon sp.</v>
      </c>
      <c r="E139" s="1">
        <f>('Raw TB'!H139*'Raw TB'!K139)/20*9</f>
        <v>318.59999999999997</v>
      </c>
      <c r="H139" s="1">
        <f>'Raw TB'!L139*E139</f>
        <v>187336.8</v>
      </c>
    </row>
    <row r="140" spans="1:10">
      <c r="A140" s="3">
        <f>'Raw TB'!A140</f>
        <v>36355</v>
      </c>
      <c r="B140" s="3" t="str">
        <f>'Raw TB'!B140</f>
        <v>TB</v>
      </c>
      <c r="C140" s="2">
        <f>'Raw TB'!C140</f>
        <v>1</v>
      </c>
      <c r="D140" s="3" t="str">
        <f>'Raw TB'!D140</f>
        <v>Dinobryon sp.</v>
      </c>
      <c r="E140" s="1">
        <f>('Raw TB'!H140*'Raw TB'!K140)/20*9</f>
        <v>0</v>
      </c>
      <c r="F140" s="1">
        <f>STDEV(E140:E142)</f>
        <v>165.80469685747747</v>
      </c>
      <c r="G140" s="1">
        <f>F140/SQRT(3)</f>
        <v>95.727386363568911</v>
      </c>
      <c r="H140" s="1">
        <f>'Raw TB'!L140*E140</f>
        <v>0</v>
      </c>
      <c r="I140" s="1">
        <f>STDEV(H140:H142)</f>
        <v>215877.71530843564</v>
      </c>
      <c r="J140" s="1">
        <f>I140/SQRT(3)</f>
        <v>124637.05704536672</v>
      </c>
    </row>
    <row r="141" spans="1:10">
      <c r="A141" s="3">
        <f>'Raw TB'!A141</f>
        <v>36355</v>
      </c>
      <c r="B141" s="3" t="str">
        <f>'Raw TB'!B141</f>
        <v>TB</v>
      </c>
      <c r="C141" s="2">
        <f>'Raw TB'!C141</f>
        <v>2</v>
      </c>
      <c r="D141" s="3" t="str">
        <f>'Raw TB'!D141</f>
        <v>Dinobryon sp.</v>
      </c>
      <c r="E141" s="1">
        <f>('Raw TB'!H141*'Raw TB'!K141)/20*9</f>
        <v>318.59999999999997</v>
      </c>
      <c r="H141" s="1">
        <f>'Raw TB'!L141*E141</f>
        <v>414817.19999999995</v>
      </c>
    </row>
    <row r="142" spans="1:10">
      <c r="A142" s="3">
        <f>'Raw TB'!A142</f>
        <v>36355</v>
      </c>
      <c r="B142" s="3" t="str">
        <f>'Raw TB'!B142</f>
        <v>TB</v>
      </c>
      <c r="C142" s="2">
        <f>'Raw TB'!C142</f>
        <v>3</v>
      </c>
      <c r="D142" s="3" t="str">
        <f>'Raw TB'!D142</f>
        <v>Dinobryon sp.</v>
      </c>
      <c r="E142" s="1">
        <f>('Raw TB'!H142*'Raw TB'!K142)/20*9</f>
        <v>79.649999999999991</v>
      </c>
      <c r="H142" s="1">
        <f>'Raw TB'!L142*E142</f>
        <v>103704.29999999999</v>
      </c>
    </row>
    <row r="143" spans="1:10">
      <c r="A143" s="3">
        <f>'Raw TB'!A143</f>
        <v>36362</v>
      </c>
      <c r="B143" s="3" t="str">
        <f>'Raw TB'!B143</f>
        <v>TB</v>
      </c>
      <c r="C143" s="2">
        <f>'Raw TB'!C143</f>
        <v>1</v>
      </c>
      <c r="D143" s="3" t="str">
        <f>'Raw TB'!D143</f>
        <v>Dinobryon sp.</v>
      </c>
      <c r="E143" s="1">
        <f>('Raw TB'!H143*'Raw TB'!K143)/20*9</f>
        <v>0</v>
      </c>
      <c r="F143" s="1">
        <f>STDEV(E143:E145)</f>
        <v>45.985948940953683</v>
      </c>
      <c r="G143" s="1">
        <f>F143/SQRT(3)</f>
        <v>26.549999999999997</v>
      </c>
      <c r="H143" s="1">
        <f>'Raw TB'!L143*E143</f>
        <v>0</v>
      </c>
      <c r="I143" s="1">
        <f>STDEV(H143:H145)</f>
        <v>35537.941341569007</v>
      </c>
      <c r="J143" s="1">
        <f>I143/SQRT(3)</f>
        <v>20517.839999999997</v>
      </c>
    </row>
    <row r="144" spans="1:10">
      <c r="A144" s="3">
        <f>'Raw TB'!A144</f>
        <v>36362</v>
      </c>
      <c r="B144" s="3" t="str">
        <f>'Raw TB'!B144</f>
        <v>TB</v>
      </c>
      <c r="C144" s="2">
        <f>'Raw TB'!C144</f>
        <v>2</v>
      </c>
      <c r="D144" s="3" t="str">
        <f>'Raw TB'!D144</f>
        <v>Dinobryon sp.</v>
      </c>
      <c r="E144" s="1">
        <f>('Raw TB'!H144*'Raw TB'!K144)/20*9</f>
        <v>0</v>
      </c>
      <c r="H144" s="1">
        <f>'Raw TB'!L144*E144</f>
        <v>0</v>
      </c>
    </row>
    <row r="145" spans="1:10">
      <c r="A145" s="3">
        <f>'Raw TB'!A145</f>
        <v>36362</v>
      </c>
      <c r="B145" s="3" t="str">
        <f>'Raw TB'!B145</f>
        <v>TB</v>
      </c>
      <c r="C145" s="2">
        <f>'Raw TB'!C145</f>
        <v>3</v>
      </c>
      <c r="D145" s="3" t="str">
        <f>'Raw TB'!D145</f>
        <v>Dinobryon sp.</v>
      </c>
      <c r="E145" s="1">
        <f>('Raw TB'!H145*'Raw TB'!K145)/20*9</f>
        <v>79.649999999999991</v>
      </c>
      <c r="H145" s="1">
        <f>'Raw TB'!L145*E145</f>
        <v>61553.51999999999</v>
      </c>
    </row>
    <row r="146" spans="1:10">
      <c r="A146" s="3">
        <f>'Raw TB'!A146</f>
        <v>36369</v>
      </c>
      <c r="B146" s="3" t="str">
        <f>'Raw TB'!B146</f>
        <v>TB</v>
      </c>
      <c r="C146" s="2">
        <f>'Raw TB'!C146</f>
        <v>1</v>
      </c>
      <c r="D146" s="3" t="str">
        <f>'Raw TB'!D146</f>
        <v>Dinobryon sp.</v>
      </c>
      <c r="E146" s="1">
        <f>('Raw TB'!H146*'Raw TB'!K146)/20*9</f>
        <v>0</v>
      </c>
      <c r="F146" s="1">
        <f>STDEV(E146:E148)</f>
        <v>0</v>
      </c>
      <c r="G146" s="1">
        <f>F146/SQRT(3)</f>
        <v>0</v>
      </c>
      <c r="H146" s="1">
        <f>'Raw TB'!L146*E146</f>
        <v>0</v>
      </c>
      <c r="I146" s="1">
        <f>STDEV(H146:H148)</f>
        <v>0</v>
      </c>
      <c r="J146" s="1">
        <f>I146/SQRT(3)</f>
        <v>0</v>
      </c>
    </row>
    <row r="147" spans="1:10">
      <c r="A147" s="3">
        <f>'Raw TB'!A147</f>
        <v>36369</v>
      </c>
      <c r="B147" s="3" t="str">
        <f>'Raw TB'!B147</f>
        <v>TB</v>
      </c>
      <c r="C147" s="2">
        <f>'Raw TB'!C147</f>
        <v>2</v>
      </c>
      <c r="D147" s="3" t="str">
        <f>'Raw TB'!D147</f>
        <v>Dinobryon sp.</v>
      </c>
      <c r="E147" s="1">
        <f>('Raw TB'!H147*'Raw TB'!K147)/20*9</f>
        <v>0</v>
      </c>
      <c r="H147" s="1">
        <f>'Raw TB'!L147*E147</f>
        <v>0</v>
      </c>
    </row>
    <row r="148" spans="1:10">
      <c r="A148" s="3">
        <f>'Raw TB'!A148</f>
        <v>36369</v>
      </c>
      <c r="B148" s="3" t="str">
        <f>'Raw TB'!B148</f>
        <v>TB</v>
      </c>
      <c r="C148" s="2">
        <f>'Raw TB'!C148</f>
        <v>3</v>
      </c>
      <c r="D148" s="3" t="str">
        <f>'Raw TB'!D148</f>
        <v>Dinobryon sp.</v>
      </c>
      <c r="E148" s="1">
        <f>('Raw TB'!H148*'Raw TB'!K148)/20*9</f>
        <v>0</v>
      </c>
      <c r="H148" s="1">
        <f>'Raw TB'!L148*E148</f>
        <v>0</v>
      </c>
    </row>
    <row r="149" spans="1:10">
      <c r="A149" s="3">
        <f>'Raw TB'!A149</f>
        <v>36376</v>
      </c>
      <c r="B149" s="3" t="str">
        <f>'Raw TB'!B149</f>
        <v>TB</v>
      </c>
      <c r="C149" s="2">
        <f>'Raw TB'!C149</f>
        <v>1</v>
      </c>
      <c r="D149" s="3" t="str">
        <f>'Raw TB'!D149</f>
        <v>Dinobryon sp.</v>
      </c>
      <c r="E149" s="1">
        <f>('Raw TB'!H149*'Raw TB'!K149)/20*9</f>
        <v>0</v>
      </c>
      <c r="F149" s="1">
        <f>STDEV(E149:E151)</f>
        <v>45.985948940953683</v>
      </c>
      <c r="G149" s="1">
        <f>F149/SQRT(3)</f>
        <v>26.549999999999997</v>
      </c>
      <c r="H149" s="1">
        <f>'Raw TB'!L149*E149</f>
        <v>0</v>
      </c>
      <c r="I149" s="1">
        <f>STDEV(H149:H151)</f>
        <v>34765.377399360987</v>
      </c>
      <c r="J149" s="1">
        <f>I149/SQRT(3)</f>
        <v>20071.8</v>
      </c>
    </row>
    <row r="150" spans="1:10">
      <c r="A150" s="3">
        <f>'Raw TB'!A150</f>
        <v>36376</v>
      </c>
      <c r="B150" s="3" t="str">
        <f>'Raw TB'!B150</f>
        <v>TB</v>
      </c>
      <c r="C150" s="2">
        <f>'Raw TB'!C150</f>
        <v>2</v>
      </c>
      <c r="D150" s="3" t="str">
        <f>'Raw TB'!D150</f>
        <v>Dinobryon sp.</v>
      </c>
      <c r="E150" s="1">
        <f>('Raw TB'!H150*'Raw TB'!K150)/20*9</f>
        <v>79.649999999999991</v>
      </c>
      <c r="H150" s="1">
        <f>'Raw TB'!L150*E150</f>
        <v>60215.399999999994</v>
      </c>
    </row>
    <row r="151" spans="1:10">
      <c r="A151" s="3">
        <f>'Raw TB'!A151</f>
        <v>36376</v>
      </c>
      <c r="B151" s="3" t="str">
        <f>'Raw TB'!B151</f>
        <v>TB</v>
      </c>
      <c r="C151" s="2">
        <f>'Raw TB'!C151</f>
        <v>3</v>
      </c>
      <c r="D151" s="3" t="str">
        <f>'Raw TB'!D151</f>
        <v>Dinobryon sp.</v>
      </c>
      <c r="E151" s="1">
        <f>('Raw TB'!H151*'Raw TB'!K151)/20*9</f>
        <v>0</v>
      </c>
      <c r="H151" s="1">
        <f>'Raw TB'!L151*E151</f>
        <v>0</v>
      </c>
    </row>
    <row r="152" spans="1:10">
      <c r="A152" s="3">
        <f>'Raw TB'!A152</f>
        <v>36383</v>
      </c>
      <c r="B152" s="3" t="str">
        <f>'Raw TB'!B152</f>
        <v>TB</v>
      </c>
      <c r="C152" s="2">
        <f>'Raw TB'!C152</f>
        <v>1</v>
      </c>
      <c r="D152" s="3" t="str">
        <f>'Raw TB'!D152</f>
        <v>Dinobryon sp.</v>
      </c>
      <c r="E152" s="1">
        <f>('Raw TB'!H152*'Raw TB'!K152)/20*9</f>
        <v>79.649999999999991</v>
      </c>
      <c r="F152" s="1">
        <f>STDEV(E152:E154)</f>
        <v>137.95784682286106</v>
      </c>
      <c r="G152" s="1">
        <f>F152/SQRT(3)</f>
        <v>79.649999999999991</v>
      </c>
      <c r="H152" s="1">
        <f>'Raw TB'!L152*E152</f>
        <v>40143.599999999999</v>
      </c>
      <c r="I152" s="1">
        <f>STDEV(H152:H154)</f>
        <v>69530.754798721973</v>
      </c>
      <c r="J152" s="1">
        <f>I152/SQRT(3)</f>
        <v>40143.599999999999</v>
      </c>
    </row>
    <row r="153" spans="1:10">
      <c r="A153" s="3">
        <f>'Raw TB'!A153</f>
        <v>36383</v>
      </c>
      <c r="B153" s="3" t="str">
        <f>'Raw TB'!B153</f>
        <v>TB</v>
      </c>
      <c r="C153" s="2">
        <f>'Raw TB'!C153</f>
        <v>2</v>
      </c>
      <c r="D153" s="3" t="str">
        <f>'Raw TB'!D153</f>
        <v>Dinobryon sp.</v>
      </c>
      <c r="E153" s="1">
        <f>('Raw TB'!H153*'Raw TB'!K153)/20*9</f>
        <v>79.649999999999991</v>
      </c>
      <c r="H153" s="1">
        <f>'Raw TB'!L153*E153</f>
        <v>40143.599999999999</v>
      </c>
    </row>
    <row r="154" spans="1:10">
      <c r="A154" s="3">
        <f>'Raw TB'!A154</f>
        <v>36383</v>
      </c>
      <c r="B154" s="3" t="str">
        <f>'Raw TB'!B154</f>
        <v>TB</v>
      </c>
      <c r="C154" s="2">
        <f>'Raw TB'!C154</f>
        <v>3</v>
      </c>
      <c r="D154" s="3" t="str">
        <f>'Raw TB'!D154</f>
        <v>Dinobryon sp.</v>
      </c>
      <c r="E154" s="1">
        <f>('Raw TB'!H154*'Raw TB'!K154)/20*9</f>
        <v>318.59999999999997</v>
      </c>
      <c r="H154" s="1">
        <f>'Raw TB'!L154*E154</f>
        <v>160574.39999999999</v>
      </c>
    </row>
    <row r="155" spans="1:10">
      <c r="A155" s="3">
        <f>'Raw TB'!A155</f>
        <v>36390</v>
      </c>
      <c r="B155" s="3" t="str">
        <f>'Raw TB'!B155</f>
        <v>TB</v>
      </c>
      <c r="C155" s="2">
        <f>'Raw TB'!C155</f>
        <v>1</v>
      </c>
      <c r="D155" s="3" t="str">
        <f>'Raw TB'!D155</f>
        <v>Dinobryon sp.</v>
      </c>
      <c r="E155" s="1">
        <f>('Raw TB'!H155*'Raw TB'!K155)/20*9</f>
        <v>2280.4500000000003</v>
      </c>
      <c r="F155" s="1">
        <f>STDEV(E155:E157)</f>
        <v>499.04405617139628</v>
      </c>
      <c r="G155" s="1">
        <f>F155/SQRT(3)</f>
        <v>288.12322016803836</v>
      </c>
      <c r="H155" s="1">
        <f>'Raw TB'!L155*E155</f>
        <v>842854.32000000018</v>
      </c>
      <c r="I155" s="1">
        <f>STDEV(H155:H157)</f>
        <v>184446.68316094848</v>
      </c>
      <c r="J155" s="1">
        <f>I155/SQRT(3)</f>
        <v>106490.34217410722</v>
      </c>
    </row>
    <row r="156" spans="1:10">
      <c r="A156" s="3">
        <f>'Raw TB'!A156</f>
        <v>36390</v>
      </c>
      <c r="B156" s="3" t="str">
        <f>'Raw TB'!B156</f>
        <v>TB</v>
      </c>
      <c r="C156" s="2">
        <f>'Raw TB'!C156</f>
        <v>2</v>
      </c>
      <c r="D156" s="3" t="str">
        <f>'Raw TB'!D156</f>
        <v>Dinobryon sp.</v>
      </c>
      <c r="E156" s="1">
        <f>('Raw TB'!H156*'Raw TB'!K156)/20*9</f>
        <v>1685.5500000000002</v>
      </c>
      <c r="H156" s="1">
        <f>'Raw TB'!L156*E156</f>
        <v>622979.28000000014</v>
      </c>
    </row>
    <row r="157" spans="1:10">
      <c r="A157" s="3">
        <f>'Raw TB'!A157</f>
        <v>36390</v>
      </c>
      <c r="B157" s="3" t="str">
        <f>'Raw TB'!B157</f>
        <v>TB</v>
      </c>
      <c r="C157" s="2">
        <f>'Raw TB'!C157</f>
        <v>3</v>
      </c>
      <c r="D157" s="3" t="str">
        <f>'Raw TB'!D157</f>
        <v>Dinobryon sp.</v>
      </c>
      <c r="E157" s="1">
        <f>('Raw TB'!H157*'Raw TB'!K157)/20*9</f>
        <v>1288.9499999999998</v>
      </c>
      <c r="H157" s="1">
        <f>'Raw TB'!L157*E157</f>
        <v>476395.92</v>
      </c>
    </row>
    <row r="158" spans="1:10">
      <c r="A158" s="3">
        <f>'Raw TB'!A158</f>
        <v>36308</v>
      </c>
      <c r="B158" s="3" t="str">
        <f>'Raw TB'!B158</f>
        <v>TB</v>
      </c>
      <c r="C158" s="2">
        <f>'Raw TB'!C158</f>
        <v>1</v>
      </c>
      <c r="D158" s="3" t="str">
        <f>'Raw TB'!D158</f>
        <v>G. fuscum</v>
      </c>
      <c r="E158" s="1">
        <f>('Raw TB'!H158*'Raw TB'!K158)/20*9</f>
        <v>1090.6499999999999</v>
      </c>
      <c r="F158" s="1">
        <f>STDEV(E158:E160)</f>
        <v>151.4541267182891</v>
      </c>
      <c r="G158" s="1">
        <f>F158/SQRT(3)</f>
        <v>87.442080830683906</v>
      </c>
      <c r="H158" s="1">
        <f>'Raw TB'!L158*E158</f>
        <v>26805995.699999996</v>
      </c>
      <c r="I158" s="1">
        <f>STDEV(H158:H160)</f>
        <v>3722439.5264820959</v>
      </c>
      <c r="J158" s="1">
        <f>I158/SQRT(3)</f>
        <v>2149151.4626565413</v>
      </c>
    </row>
    <row r="159" spans="1:10">
      <c r="A159" s="3">
        <f>'Raw TB'!A159</f>
        <v>36308</v>
      </c>
      <c r="B159" s="3" t="str">
        <f>'Raw TB'!B159</f>
        <v>TB</v>
      </c>
      <c r="C159" s="2">
        <f>'Raw TB'!C159</f>
        <v>2</v>
      </c>
      <c r="D159" s="3" t="str">
        <f>'Raw TB'!D159</f>
        <v>G. fuscum</v>
      </c>
      <c r="E159" s="1">
        <f>('Raw TB'!H159*'Raw TB'!K159)/20*9</f>
        <v>1388.1000000000001</v>
      </c>
      <c r="H159" s="1">
        <f>'Raw TB'!L159*E159</f>
        <v>34116721.800000004</v>
      </c>
    </row>
    <row r="160" spans="1:10">
      <c r="A160" s="3">
        <f>'Raw TB'!A160</f>
        <v>36308</v>
      </c>
      <c r="B160" s="3" t="str">
        <f>'Raw TB'!B160</f>
        <v>TB</v>
      </c>
      <c r="C160" s="2">
        <f>'Raw TB'!C160</f>
        <v>3</v>
      </c>
      <c r="D160" s="3" t="str">
        <f>'Raw TB'!D160</f>
        <v>G. fuscum</v>
      </c>
      <c r="E160" s="1">
        <f>('Raw TB'!H160*'Raw TB'!K160)/20*9</f>
        <v>1189.8</v>
      </c>
      <c r="H160" s="1">
        <f>'Raw TB'!L160*E160</f>
        <v>29242904.399999999</v>
      </c>
    </row>
    <row r="161" spans="1:10">
      <c r="A161" s="3">
        <f>'Raw TB'!A161</f>
        <v>36313</v>
      </c>
      <c r="B161" s="3" t="str">
        <f>'Raw TB'!B161</f>
        <v>TB</v>
      </c>
      <c r="C161" s="2">
        <f>'Raw TB'!C161</f>
        <v>1</v>
      </c>
      <c r="D161" s="3" t="str">
        <f>'Raw TB'!D161</f>
        <v>G. fuscum</v>
      </c>
      <c r="E161" s="1">
        <f>('Raw TB'!H161*'Raw TB'!K161)/20*9</f>
        <v>2230.2000000000003</v>
      </c>
      <c r="F161" s="1">
        <f>STDEV(E161:E163)</f>
        <v>530.33583463688421</v>
      </c>
      <c r="G161" s="1">
        <f>F161/SQRT(3)</f>
        <v>306.18953688850996</v>
      </c>
      <c r="H161" s="1">
        <f>'Raw TB'!L161*E161</f>
        <v>54813855.600000009</v>
      </c>
      <c r="I161" s="1">
        <f>STDEV(H161:H163)</f>
        <v>13034594.143705357</v>
      </c>
      <c r="J161" s="1">
        <f>I161/SQRT(3)</f>
        <v>7525526.4376458079</v>
      </c>
    </row>
    <row r="162" spans="1:10">
      <c r="A162" s="3">
        <f>'Raw TB'!A162</f>
        <v>36313</v>
      </c>
      <c r="B162" s="3" t="str">
        <f>'Raw TB'!B162</f>
        <v>TB</v>
      </c>
      <c r="C162" s="2">
        <f>'Raw TB'!C162</f>
        <v>2</v>
      </c>
      <c r="D162" s="3" t="str">
        <f>'Raw TB'!D162</f>
        <v>G. fuscum</v>
      </c>
      <c r="E162" s="1">
        <f>('Raw TB'!H162*'Raw TB'!K162)/20*9</f>
        <v>1354.05</v>
      </c>
      <c r="H162" s="1">
        <f>'Raw TB'!L162*E162</f>
        <v>33279840.899999999</v>
      </c>
    </row>
    <row r="163" spans="1:10">
      <c r="A163" s="3">
        <f>'Raw TB'!A163</f>
        <v>36313</v>
      </c>
      <c r="B163" s="3" t="str">
        <f>'Raw TB'!B163</f>
        <v>TB</v>
      </c>
      <c r="C163" s="2">
        <f>'Raw TB'!C163</f>
        <v>3</v>
      </c>
      <c r="D163" s="3" t="str">
        <f>'Raw TB'!D163</f>
        <v>G. fuscum</v>
      </c>
      <c r="E163" s="1">
        <f>('Raw TB'!H163*'Raw TB'!K163)/20*9</f>
        <v>1274.3999999999999</v>
      </c>
      <c r="H163" s="1">
        <f>'Raw TB'!L163*E163</f>
        <v>31322203.199999996</v>
      </c>
    </row>
    <row r="164" spans="1:10">
      <c r="A164" s="3">
        <f>'Raw TB'!A164</f>
        <v>36320</v>
      </c>
      <c r="B164" s="3" t="str">
        <f>'Raw TB'!B164</f>
        <v>TB</v>
      </c>
      <c r="C164" s="2">
        <f>'Raw TB'!C164</f>
        <v>1</v>
      </c>
      <c r="D164" s="3" t="str">
        <f>'Raw TB'!D164</f>
        <v>G. fuscum</v>
      </c>
      <c r="E164" s="1">
        <f>('Raw TB'!H164*'Raw TB'!K164)/20*9</f>
        <v>637.19999999999993</v>
      </c>
      <c r="F164" s="1">
        <f>STDEV(E164:E166)</f>
        <v>200.44810425643811</v>
      </c>
      <c r="G164" s="1">
        <f>F164/SQRT(3)</f>
        <v>115.72876695100472</v>
      </c>
      <c r="H164" s="1">
        <f>'Raw TB'!L164*E164</f>
        <v>15661101.599999998</v>
      </c>
      <c r="I164" s="1">
        <f>STDEV(H164:H166)</f>
        <v>4926613.5064147385</v>
      </c>
      <c r="J164" s="1">
        <f>I164/SQRT(3)</f>
        <v>2844381.6341217957</v>
      </c>
    </row>
    <row r="165" spans="1:10">
      <c r="A165" s="3">
        <f>'Raw TB'!A165</f>
        <v>36320</v>
      </c>
      <c r="B165" s="3" t="str">
        <f>'Raw TB'!B165</f>
        <v>TB</v>
      </c>
      <c r="C165" s="2">
        <f>'Raw TB'!C165</f>
        <v>2</v>
      </c>
      <c r="D165" s="3" t="str">
        <f>'Raw TB'!D165</f>
        <v>G. fuscum</v>
      </c>
      <c r="E165" s="1">
        <f>('Raw TB'!H165*'Raw TB'!K165)/20*9</f>
        <v>876.15</v>
      </c>
      <c r="H165" s="1">
        <f>'Raw TB'!L165*E165</f>
        <v>21534014.699999999</v>
      </c>
    </row>
    <row r="166" spans="1:10">
      <c r="A166" s="3">
        <f>'Raw TB'!A166</f>
        <v>36320</v>
      </c>
      <c r="B166" s="3" t="str">
        <f>'Raw TB'!B166</f>
        <v>TB</v>
      </c>
      <c r="C166" s="2">
        <f>'Raw TB'!C166</f>
        <v>3</v>
      </c>
      <c r="D166" s="3" t="str">
        <f>'Raw TB'!D166</f>
        <v>G. fuscum</v>
      </c>
      <c r="E166" s="1">
        <f>('Raw TB'!H166*'Raw TB'!K166)/20*9</f>
        <v>1035.45</v>
      </c>
      <c r="H166" s="1">
        <f>'Raw TB'!L166*E166</f>
        <v>25449290.100000001</v>
      </c>
    </row>
    <row r="167" spans="1:10">
      <c r="A167" s="3">
        <f>'Raw TB'!A167</f>
        <v>36327</v>
      </c>
      <c r="B167" s="3" t="str">
        <f>'Raw TB'!B167</f>
        <v>TB</v>
      </c>
      <c r="C167" s="2">
        <f>'Raw TB'!C167</f>
        <v>1</v>
      </c>
      <c r="D167" s="3" t="str">
        <f>'Raw TB'!D167</f>
        <v>G. fuscum</v>
      </c>
      <c r="E167" s="1">
        <f>('Raw TB'!H167*'Raw TB'!K167)/20*9</f>
        <v>1487.25</v>
      </c>
      <c r="F167" s="1">
        <f>STDEV(E167:E169)</f>
        <v>858.66418785227097</v>
      </c>
      <c r="G167" s="1">
        <f>F167/SQRT(3)</f>
        <v>495.75000000000006</v>
      </c>
      <c r="H167" s="1">
        <f>'Raw TB'!L167*E167</f>
        <v>36553630.5</v>
      </c>
      <c r="I167" s="1">
        <f>STDEV(H167:H169)</f>
        <v>21104248.40903312</v>
      </c>
      <c r="J167" s="1">
        <f>I167/SQRT(3)</f>
        <v>12184543.500000004</v>
      </c>
    </row>
    <row r="168" spans="1:10">
      <c r="A168" s="3">
        <f>'Raw TB'!A168</f>
        <v>36327</v>
      </c>
      <c r="B168" s="3" t="str">
        <f>'Raw TB'!B168</f>
        <v>TB</v>
      </c>
      <c r="C168" s="2">
        <f>'Raw TB'!C168</f>
        <v>2</v>
      </c>
      <c r="D168" s="3" t="str">
        <f>'Raw TB'!D168</f>
        <v>G. fuscum</v>
      </c>
      <c r="E168" s="1">
        <f>('Raw TB'!H168*'Raw TB'!K168)/20*9</f>
        <v>1487.25</v>
      </c>
      <c r="H168" s="1">
        <f>'Raw TB'!L168*E168</f>
        <v>36553630.5</v>
      </c>
    </row>
    <row r="169" spans="1:10">
      <c r="A169" s="3">
        <f>'Raw TB'!A169</f>
        <v>36327</v>
      </c>
      <c r="B169" s="3" t="str">
        <f>'Raw TB'!B169</f>
        <v>TB</v>
      </c>
      <c r="C169" s="2">
        <f>'Raw TB'!C169</f>
        <v>3</v>
      </c>
      <c r="D169" s="3" t="str">
        <f>'Raw TB'!D169</f>
        <v>G. fuscum</v>
      </c>
      <c r="E169" s="1">
        <f>('Raw TB'!H169*'Raw TB'!K169)/20*9</f>
        <v>2974.5</v>
      </c>
      <c r="H169" s="1">
        <f>'Raw TB'!L169*E169</f>
        <v>73107261</v>
      </c>
    </row>
    <row r="170" spans="1:10">
      <c r="A170" s="3">
        <f>'Raw TB'!A170</f>
        <v>36334</v>
      </c>
      <c r="B170" s="3" t="str">
        <f>'Raw TB'!B170</f>
        <v>TB</v>
      </c>
      <c r="C170" s="2">
        <f>'Raw TB'!C170</f>
        <v>1</v>
      </c>
      <c r="D170" s="3" t="str">
        <f>'Raw TB'!D170</f>
        <v>G. fuscum</v>
      </c>
      <c r="E170" s="1">
        <f>('Raw TB'!H170*'Raw TB'!K170)/20*9</f>
        <v>2708.1</v>
      </c>
      <c r="F170" s="1">
        <f>STDEV(E170:E172)</f>
        <v>243.33476940214851</v>
      </c>
      <c r="G170" s="1">
        <f>F170/SQRT(3)</f>
        <v>140.48939461752596</v>
      </c>
      <c r="H170" s="1">
        <f>'Raw TB'!L170*E170</f>
        <v>66559681.799999997</v>
      </c>
      <c r="I170" s="1">
        <f>STDEV(H170:H172)</f>
        <v>5980681.9623660808</v>
      </c>
      <c r="J170" s="1">
        <f>I170/SQRT(3)</f>
        <v>3452948.3409095961</v>
      </c>
    </row>
    <row r="171" spans="1:10">
      <c r="A171" s="3">
        <f>'Raw TB'!A171</f>
        <v>36334</v>
      </c>
      <c r="B171" s="3" t="str">
        <f>'Raw TB'!B171</f>
        <v>TB</v>
      </c>
      <c r="C171" s="2">
        <f>'Raw TB'!C171</f>
        <v>2</v>
      </c>
      <c r="D171" s="3" t="str">
        <f>'Raw TB'!D171</f>
        <v>G. fuscum</v>
      </c>
      <c r="E171" s="1">
        <f>('Raw TB'!H171*'Raw TB'!K171)/20*9</f>
        <v>2548.7999999999997</v>
      </c>
      <c r="H171" s="1">
        <f>'Raw TB'!L171*E171</f>
        <v>62644406.399999991</v>
      </c>
    </row>
    <row r="172" spans="1:10">
      <c r="A172" s="3">
        <f>'Raw TB'!A172</f>
        <v>36334</v>
      </c>
      <c r="B172" s="3" t="str">
        <f>'Raw TB'!B172</f>
        <v>TB</v>
      </c>
      <c r="C172" s="2">
        <f>'Raw TB'!C172</f>
        <v>3</v>
      </c>
      <c r="D172" s="3" t="str">
        <f>'Raw TB'!D172</f>
        <v>G. fuscum</v>
      </c>
      <c r="E172" s="1">
        <f>('Raw TB'!H172*'Raw TB'!K172)/20*9</f>
        <v>3026.7000000000003</v>
      </c>
      <c r="H172" s="1">
        <f>'Raw TB'!L172*E172</f>
        <v>74390232.600000009</v>
      </c>
    </row>
    <row r="173" spans="1:10">
      <c r="A173" s="3">
        <f>'Raw TB'!A173</f>
        <v>36341</v>
      </c>
      <c r="B173" s="3" t="str">
        <f>'Raw TB'!B173</f>
        <v>TB</v>
      </c>
      <c r="C173" s="2">
        <f>'Raw TB'!C173</f>
        <v>1</v>
      </c>
      <c r="D173" s="3" t="str">
        <f>'Raw TB'!D173</f>
        <v>G. fuscum</v>
      </c>
      <c r="E173" s="1">
        <f>('Raw TB'!H173*'Raw TB'!K173)/20*9</f>
        <v>3265.65</v>
      </c>
      <c r="F173" s="1">
        <f>STDEV(E173:E175)</f>
        <v>551.83138729144332</v>
      </c>
      <c r="G173" s="1">
        <f>F173/SQRT(3)</f>
        <v>318.59999999999945</v>
      </c>
      <c r="H173" s="1">
        <f>'Raw TB'!L173*E173</f>
        <v>80263145.700000003</v>
      </c>
      <c r="I173" s="1">
        <f>STDEV(H173:H175)</f>
        <v>13562911.836849121</v>
      </c>
      <c r="J173" s="1">
        <f>I173/SQRT(3)</f>
        <v>7830550.8000000026</v>
      </c>
    </row>
    <row r="174" spans="1:10">
      <c r="A174" s="3">
        <f>'Raw TB'!A174</f>
        <v>36341</v>
      </c>
      <c r="B174" s="3" t="str">
        <f>'Raw TB'!B174</f>
        <v>TB</v>
      </c>
      <c r="C174" s="2">
        <f>'Raw TB'!C174</f>
        <v>2</v>
      </c>
      <c r="D174" s="3" t="str">
        <f>'Raw TB'!D174</f>
        <v>G. fuscum</v>
      </c>
      <c r="E174" s="1">
        <f>('Raw TB'!H174*'Raw TB'!K174)/20*9</f>
        <v>4221.45</v>
      </c>
      <c r="H174" s="1">
        <f>'Raw TB'!L174*E174</f>
        <v>103754798.09999999</v>
      </c>
    </row>
    <row r="175" spans="1:10">
      <c r="A175" s="3">
        <f>'Raw TB'!A175</f>
        <v>36341</v>
      </c>
      <c r="B175" s="3" t="str">
        <f>'Raw TB'!B175</f>
        <v>TB</v>
      </c>
      <c r="C175" s="2">
        <f>'Raw TB'!C175</f>
        <v>3</v>
      </c>
      <c r="D175" s="3" t="str">
        <f>'Raw TB'!D175</f>
        <v>G. fuscum</v>
      </c>
      <c r="E175" s="1">
        <f>('Raw TB'!H175*'Raw TB'!K175)/20*9</f>
        <v>3265.65</v>
      </c>
      <c r="H175" s="1">
        <f>'Raw TB'!L175*E175</f>
        <v>80263145.700000003</v>
      </c>
    </row>
    <row r="176" spans="1:10">
      <c r="A176" s="3">
        <f>'Raw TB'!A176</f>
        <v>36348</v>
      </c>
      <c r="B176" s="3" t="str">
        <f>'Raw TB'!B176</f>
        <v>TB</v>
      </c>
      <c r="C176" s="2">
        <f>'Raw TB'!C176</f>
        <v>1</v>
      </c>
      <c r="D176" s="3" t="str">
        <f>'Raw TB'!D176</f>
        <v>G. fuscum</v>
      </c>
      <c r="E176" s="1">
        <f>('Raw TB'!H176*'Raw TB'!K176)/20*9</f>
        <v>14575.949999999999</v>
      </c>
      <c r="F176" s="1">
        <f>STDEV(E176:E178)</f>
        <v>3284.3755810655884</v>
      </c>
      <c r="G176" s="1">
        <f>F176/SQRT(3)</f>
        <v>1896.2351258480512</v>
      </c>
      <c r="H176" s="1">
        <f>'Raw TB'!L176*E176</f>
        <v>358247699.09999996</v>
      </c>
      <c r="I176" s="1">
        <f>STDEV(H176:H178)</f>
        <v>80723383.031429693</v>
      </c>
      <c r="J176" s="1">
        <f>I176/SQRT(3)</f>
        <v>46605666.923093207</v>
      </c>
    </row>
    <row r="177" spans="1:10">
      <c r="A177" s="3">
        <f>'Raw TB'!A177</f>
        <v>36348</v>
      </c>
      <c r="B177" s="3" t="str">
        <f>'Raw TB'!B177</f>
        <v>TB</v>
      </c>
      <c r="C177" s="2">
        <f>'Raw TB'!C177</f>
        <v>2</v>
      </c>
      <c r="D177" s="3" t="str">
        <f>'Raw TB'!D177</f>
        <v>G. fuscum</v>
      </c>
      <c r="E177" s="1">
        <f>('Raw TB'!H177*'Raw TB'!K177)/20*9</f>
        <v>20868.3</v>
      </c>
      <c r="H177" s="1">
        <f>'Raw TB'!L177*E177</f>
        <v>512901077.39999998</v>
      </c>
    </row>
    <row r="178" spans="1:10">
      <c r="A178" s="3">
        <f>'Raw TB'!A178</f>
        <v>36348</v>
      </c>
      <c r="B178" s="3" t="str">
        <f>'Raw TB'!B178</f>
        <v>TB</v>
      </c>
      <c r="C178" s="2">
        <f>'Raw TB'!C178</f>
        <v>3</v>
      </c>
      <c r="D178" s="3" t="str">
        <f>'Raw TB'!D178</f>
        <v>G. fuscum</v>
      </c>
      <c r="E178" s="1">
        <f>('Raw TB'!H178*'Raw TB'!K178)/20*9</f>
        <v>16089.300000000001</v>
      </c>
      <c r="H178" s="1">
        <f>'Raw TB'!L178*E178</f>
        <v>395442815.40000004</v>
      </c>
    </row>
    <row r="179" spans="1:10">
      <c r="A179" s="3">
        <f>'Raw TB'!A179</f>
        <v>36355</v>
      </c>
      <c r="B179" s="3" t="str">
        <f>'Raw TB'!B179</f>
        <v>TB</v>
      </c>
      <c r="C179" s="2">
        <f>'Raw TB'!C179</f>
        <v>1</v>
      </c>
      <c r="D179" s="3" t="str">
        <f>'Raw TB'!D179</f>
        <v>G. fuscum</v>
      </c>
      <c r="E179" s="1">
        <f>('Raw TB'!H179*'Raw TB'!K179)/20*9</f>
        <v>18478.8</v>
      </c>
      <c r="F179" s="1">
        <f>STDEV(E179:E181)</f>
        <v>1398.6080356912437</v>
      </c>
      <c r="G179" s="1">
        <f>F179/SQRT(3)</f>
        <v>807.48672589711327</v>
      </c>
      <c r="H179" s="1">
        <f>'Raw TB'!L179*E179</f>
        <v>454171946.39999998</v>
      </c>
      <c r="I179" s="1">
        <f>STDEV(H179:H181)</f>
        <v>34374988.301219247</v>
      </c>
      <c r="J179" s="1">
        <f>I179/SQRT(3)</f>
        <v>19846408.749099169</v>
      </c>
    </row>
    <row r="180" spans="1:10">
      <c r="A180" s="3">
        <f>'Raw TB'!A180</f>
        <v>36355</v>
      </c>
      <c r="B180" s="3" t="str">
        <f>'Raw TB'!B180</f>
        <v>TB</v>
      </c>
      <c r="C180" s="2">
        <f>'Raw TB'!C180</f>
        <v>2</v>
      </c>
      <c r="D180" s="3" t="str">
        <f>'Raw TB'!D180</f>
        <v>G. fuscum</v>
      </c>
      <c r="E180" s="1">
        <f>('Raw TB'!H180*'Raw TB'!K180)/20*9</f>
        <v>15691.050000000001</v>
      </c>
      <c r="H180" s="1">
        <f>'Raw TB'!L180*E180</f>
        <v>385654626.90000004</v>
      </c>
    </row>
    <row r="181" spans="1:10">
      <c r="A181" s="3">
        <f>'Raw TB'!A181</f>
        <v>36355</v>
      </c>
      <c r="B181" s="3" t="str">
        <f>'Raw TB'!B181</f>
        <v>TB</v>
      </c>
      <c r="C181" s="2">
        <f>'Raw TB'!C181</f>
        <v>3</v>
      </c>
      <c r="D181" s="3" t="str">
        <f>'Raw TB'!D181</f>
        <v>G. fuscum</v>
      </c>
      <c r="E181" s="1">
        <f>('Raw TB'!H181*'Raw TB'!K181)/20*9</f>
        <v>16885.8</v>
      </c>
      <c r="H181" s="1">
        <f>'Raw TB'!L181*E181</f>
        <v>415019192.39999998</v>
      </c>
    </row>
    <row r="182" spans="1:10">
      <c r="A182" s="3">
        <f>'Raw TB'!A182</f>
        <v>36362</v>
      </c>
      <c r="B182" s="3" t="str">
        <f>'Raw TB'!B182</f>
        <v>TB</v>
      </c>
      <c r="C182" s="2">
        <f>'Raw TB'!C182</f>
        <v>1</v>
      </c>
      <c r="D182" s="3" t="str">
        <f>'Raw TB'!D182</f>
        <v>G. fuscum</v>
      </c>
      <c r="E182" s="1">
        <f>('Raw TB'!H182*'Raw TB'!K182)/20*9</f>
        <v>15292.800000000001</v>
      </c>
      <c r="F182" s="1">
        <f>STDEV(E182:E184)</f>
        <v>9076.955376529073</v>
      </c>
      <c r="G182" s="1">
        <f>F182/SQRT(3)</f>
        <v>5240.5826300612816</v>
      </c>
      <c r="H182" s="1">
        <f>'Raw TB'!L182*E182</f>
        <v>504968256.00000006</v>
      </c>
      <c r="I182" s="1">
        <f>STDEV(H182:H184)</f>
        <v>299721066.5329895</v>
      </c>
      <c r="J182" s="1">
        <f>I182/SQRT(3)</f>
        <v>173044038.44462323</v>
      </c>
    </row>
    <row r="183" spans="1:10">
      <c r="A183" s="3">
        <f>'Raw TB'!A183</f>
        <v>36362</v>
      </c>
      <c r="B183" s="3" t="str">
        <f>'Raw TB'!B183</f>
        <v>TB</v>
      </c>
      <c r="C183" s="2">
        <f>'Raw TB'!C183</f>
        <v>2</v>
      </c>
      <c r="D183" s="3" t="str">
        <f>'Raw TB'!D183</f>
        <v>G. fuscum</v>
      </c>
      <c r="E183" s="1">
        <f>('Raw TB'!H183*'Raw TB'!K183)/20*9</f>
        <v>21744.45</v>
      </c>
      <c r="H183" s="1">
        <f>'Raw TB'!L183*E183</f>
        <v>718001739</v>
      </c>
    </row>
    <row r="184" spans="1:10">
      <c r="A184" s="3">
        <f>'Raw TB'!A184</f>
        <v>36362</v>
      </c>
      <c r="B184" s="3" t="str">
        <f>'Raw TB'!B184</f>
        <v>TB</v>
      </c>
      <c r="C184" s="2">
        <f>'Raw TB'!C184</f>
        <v>3</v>
      </c>
      <c r="D184" s="3" t="str">
        <f>'Raw TB'!D184</f>
        <v>G. fuscum</v>
      </c>
      <c r="E184" s="1">
        <f>('Raw TB'!H184*'Raw TB'!K184)/20*9</f>
        <v>33214.049999999996</v>
      </c>
      <c r="H184" s="1">
        <f>'Raw TB'!L184*E184</f>
        <v>1096727930.9999998</v>
      </c>
    </row>
    <row r="185" spans="1:10">
      <c r="A185" s="3">
        <f>'Raw TB'!A185</f>
        <v>36369</v>
      </c>
      <c r="B185" s="3" t="str">
        <f>'Raw TB'!B185</f>
        <v>TB</v>
      </c>
      <c r="C185" s="2">
        <f>'Raw TB'!C185</f>
        <v>1</v>
      </c>
      <c r="D185" s="3" t="str">
        <f>'Raw TB'!D185</f>
        <v>G. fuscum</v>
      </c>
      <c r="E185" s="1">
        <f>('Raw TB'!H185*'Raw TB'!K185)/20*9</f>
        <v>1433.7</v>
      </c>
      <c r="F185" s="1">
        <f>STDEV(E185:E187)</f>
        <v>210.73409192629447</v>
      </c>
      <c r="G185" s="1">
        <f>F185/SQRT(3)</f>
        <v>121.66738470107747</v>
      </c>
      <c r="H185" s="1">
        <f>'Raw TB'!L185*E185</f>
        <v>47340774</v>
      </c>
      <c r="I185" s="1">
        <f>STDEV(H185:H187)</f>
        <v>6958439.7154062847</v>
      </c>
      <c r="J185" s="1">
        <f>I185/SQRT(3)</f>
        <v>4017457.0428296016</v>
      </c>
    </row>
    <row r="186" spans="1:10">
      <c r="A186" s="3">
        <f>'Raw TB'!A186</f>
        <v>36369</v>
      </c>
      <c r="B186" s="3" t="str">
        <f>'Raw TB'!B186</f>
        <v>TB</v>
      </c>
      <c r="C186" s="2">
        <f>'Raw TB'!C186</f>
        <v>2</v>
      </c>
      <c r="D186" s="3" t="str">
        <f>'Raw TB'!D186</f>
        <v>G. fuscum</v>
      </c>
      <c r="E186" s="1">
        <f>('Raw TB'!H186*'Raw TB'!K186)/20*9</f>
        <v>1115.1000000000001</v>
      </c>
      <c r="H186" s="1">
        <f>'Raw TB'!L186*E186</f>
        <v>36820602.000000007</v>
      </c>
    </row>
    <row r="187" spans="1:10">
      <c r="A187" s="3">
        <f>'Raw TB'!A187</f>
        <v>36369</v>
      </c>
      <c r="B187" s="3" t="str">
        <f>'Raw TB'!B187</f>
        <v>TB</v>
      </c>
      <c r="C187" s="2">
        <f>'Raw TB'!C187</f>
        <v>3</v>
      </c>
      <c r="D187" s="3" t="str">
        <f>'Raw TB'!D187</f>
        <v>G. fuscum</v>
      </c>
      <c r="E187" s="1">
        <f>('Raw TB'!H187*'Raw TB'!K187)/20*9</f>
        <v>1035.45</v>
      </c>
      <c r="H187" s="1">
        <f>'Raw TB'!L187*E187</f>
        <v>34190559</v>
      </c>
    </row>
    <row r="188" spans="1:10">
      <c r="A188" s="3">
        <f>'Raw TB'!A188</f>
        <v>36376</v>
      </c>
      <c r="B188" s="3" t="str">
        <f>'Raw TB'!B188</f>
        <v>TB</v>
      </c>
      <c r="C188" s="2">
        <f>'Raw TB'!C188</f>
        <v>1</v>
      </c>
      <c r="D188" s="3" t="str">
        <f>'Raw TB'!D188</f>
        <v>G. fuscum</v>
      </c>
      <c r="E188" s="1">
        <f>('Raw TB'!H188*'Raw TB'!K188)/20*9</f>
        <v>9478.35</v>
      </c>
      <c r="F188" s="1">
        <f>STDEV(E188:E190)</f>
        <v>438.67799409132988</v>
      </c>
      <c r="G188" s="1">
        <f>F188/SQRT(3)</f>
        <v>253.27085797619438</v>
      </c>
      <c r="H188" s="1">
        <f>'Raw TB'!L188*E188</f>
        <v>348746409.90000004</v>
      </c>
      <c r="I188" s="1">
        <f>STDEV(H188:H190)</f>
        <v>16140718.114597008</v>
      </c>
      <c r="J188" s="1">
        <f>I188/SQRT(3)</f>
        <v>9318847.9483764526</v>
      </c>
    </row>
    <row r="189" spans="1:10">
      <c r="A189" s="3">
        <f>'Raw TB'!A189</f>
        <v>36376</v>
      </c>
      <c r="B189" s="3" t="str">
        <f>'Raw TB'!B189</f>
        <v>TB</v>
      </c>
      <c r="C189" s="2">
        <f>'Raw TB'!C189</f>
        <v>2</v>
      </c>
      <c r="D189" s="3" t="str">
        <f>'Raw TB'!D189</f>
        <v>G. fuscum</v>
      </c>
      <c r="E189" s="1">
        <f>('Raw TB'!H189*'Raw TB'!K189)/20*9</f>
        <v>8602.1999999999989</v>
      </c>
      <c r="H189" s="1">
        <f>'Raw TB'!L189*E189</f>
        <v>316509346.79999995</v>
      </c>
    </row>
    <row r="190" spans="1:10">
      <c r="A190" s="3">
        <f>'Raw TB'!A190</f>
        <v>36376</v>
      </c>
      <c r="B190" s="3" t="str">
        <f>'Raw TB'!B190</f>
        <v>TB</v>
      </c>
      <c r="C190" s="2">
        <f>'Raw TB'!C190</f>
        <v>3</v>
      </c>
      <c r="D190" s="3" t="str">
        <f>'Raw TB'!D190</f>
        <v>G. fuscum</v>
      </c>
      <c r="E190" s="1">
        <f>('Raw TB'!H190*'Raw TB'!K190)/20*9</f>
        <v>9000.4499999999989</v>
      </c>
      <c r="H190" s="1">
        <f>'Raw TB'!L190*E190</f>
        <v>331162557.29999995</v>
      </c>
    </row>
    <row r="191" spans="1:10">
      <c r="A191" s="3">
        <f>'Raw TB'!A191</f>
        <v>36383</v>
      </c>
      <c r="B191" s="3" t="str">
        <f>'Raw TB'!B191</f>
        <v>TB</v>
      </c>
      <c r="C191" s="2">
        <f>'Raw TB'!C191</f>
        <v>1</v>
      </c>
      <c r="D191" s="3" t="str">
        <f>'Raw TB'!D191</f>
        <v>G. fuscum</v>
      </c>
      <c r="E191" s="1">
        <f>('Raw TB'!H191*'Raw TB'!K191)/20*9</f>
        <v>3982.5</v>
      </c>
      <c r="F191" s="1">
        <f>STDEV(E191:E193)</f>
        <v>392.90411998349026</v>
      </c>
      <c r="G191" s="1">
        <f>F191/SQRT(3)</f>
        <v>226.84329943818113</v>
      </c>
      <c r="H191" s="1">
        <f>'Raw TB'!L191*E191</f>
        <v>146532105</v>
      </c>
      <c r="I191" s="1">
        <f>STDEV(H191:H193)</f>
        <v>14456514.190672383</v>
      </c>
      <c r="J191" s="1">
        <f>I191/SQRT(3)</f>
        <v>8346472.3595283451</v>
      </c>
    </row>
    <row r="192" spans="1:10">
      <c r="A192" s="3">
        <f>'Raw TB'!A192</f>
        <v>36383</v>
      </c>
      <c r="B192" s="3" t="str">
        <f>'Raw TB'!B192</f>
        <v>TB</v>
      </c>
      <c r="C192" s="2">
        <f>'Raw TB'!C192</f>
        <v>2</v>
      </c>
      <c r="D192" s="3" t="str">
        <f>'Raw TB'!D192</f>
        <v>G. fuscum</v>
      </c>
      <c r="E192" s="1">
        <f>('Raw TB'!H192*'Raw TB'!K192)/20*9</f>
        <v>3345.2999999999997</v>
      </c>
      <c r="H192" s="1">
        <f>'Raw TB'!L192*E192</f>
        <v>123086968.19999999</v>
      </c>
    </row>
    <row r="193" spans="1:10">
      <c r="A193" s="3">
        <f>'Raw TB'!A193</f>
        <v>36383</v>
      </c>
      <c r="B193" s="3" t="str">
        <f>'Raw TB'!B193</f>
        <v>TB</v>
      </c>
      <c r="C193" s="2">
        <f>'Raw TB'!C193</f>
        <v>3</v>
      </c>
      <c r="D193" s="3" t="str">
        <f>'Raw TB'!D193</f>
        <v>G. fuscum</v>
      </c>
      <c r="E193" s="1">
        <f>('Raw TB'!H193*'Raw TB'!K193)/20*9</f>
        <v>3265.65</v>
      </c>
      <c r="H193" s="1">
        <f>'Raw TB'!L193*E193</f>
        <v>120156326.10000001</v>
      </c>
    </row>
    <row r="194" spans="1:10">
      <c r="A194" s="3">
        <f>'Raw TB'!A194</f>
        <v>36390</v>
      </c>
      <c r="B194" s="3" t="str">
        <f>'Raw TB'!B194</f>
        <v>TB</v>
      </c>
      <c r="C194" s="2">
        <f>'Raw TB'!C194</f>
        <v>1</v>
      </c>
      <c r="D194" s="3" t="str">
        <f>'Raw TB'!D194</f>
        <v>G. fuscum</v>
      </c>
      <c r="E194" s="1">
        <f>('Raw TB'!H194*'Raw TB'!K194)/20*9</f>
        <v>33314.400000000001</v>
      </c>
      <c r="F194" s="1">
        <f>STDEV(E194:E196)</f>
        <v>8153.8442631374319</v>
      </c>
      <c r="G194" s="1">
        <f>F194/SQRT(3)</f>
        <v>4707.624180252682</v>
      </c>
      <c r="H194" s="1">
        <f>'Raw TB'!L194*E194</f>
        <v>1225770033.6000001</v>
      </c>
      <c r="I194" s="1">
        <f>STDEV(H194:H196)</f>
        <v>300012545.8178798</v>
      </c>
      <c r="J194" s="1">
        <f>I194/SQRT(3)</f>
        <v>173212324.08821785</v>
      </c>
    </row>
    <row r="195" spans="1:10">
      <c r="A195" s="3">
        <f>'Raw TB'!A195</f>
        <v>36390</v>
      </c>
      <c r="B195" s="3" t="str">
        <f>'Raw TB'!B195</f>
        <v>TB</v>
      </c>
      <c r="C195" s="2">
        <f>'Raw TB'!C195</f>
        <v>2</v>
      </c>
      <c r="D195" s="3" t="str">
        <f>'Raw TB'!D195</f>
        <v>G. fuscum</v>
      </c>
      <c r="E195" s="1">
        <f>('Raw TB'!H195*'Raw TB'!K195)/20*9</f>
        <v>44518.349999999991</v>
      </c>
      <c r="H195" s="1">
        <f>'Raw TB'!L195*E195</f>
        <v>1638008169.8999996</v>
      </c>
    </row>
    <row r="196" spans="1:10">
      <c r="A196" s="3">
        <f>'Raw TB'!A196</f>
        <v>36390</v>
      </c>
      <c r="B196" s="3" t="str">
        <f>'Raw TB'!B196</f>
        <v>TB</v>
      </c>
      <c r="C196" s="2">
        <f>'Raw TB'!C196</f>
        <v>3</v>
      </c>
      <c r="D196" s="3" t="str">
        <f>'Raw TB'!D196</f>
        <v>G. fuscum</v>
      </c>
      <c r="E196" s="1">
        <f>('Raw TB'!H196*'Raw TB'!K196)/20*9</f>
        <v>28654.35</v>
      </c>
      <c r="H196" s="1">
        <f>'Raw TB'!L196*E196</f>
        <v>1054308153.9</v>
      </c>
    </row>
    <row r="197" spans="1:10">
      <c r="A197" s="3">
        <f>'Raw TB'!A197</f>
        <v>36308</v>
      </c>
      <c r="B197" s="3" t="str">
        <f>'Raw TB'!B197</f>
        <v>TB</v>
      </c>
      <c r="C197" s="2">
        <f>'Raw TB'!C197</f>
        <v>1</v>
      </c>
      <c r="D197" s="3" t="str">
        <f>'Raw TB'!D197</f>
        <v>Mallomonas sp.</v>
      </c>
      <c r="E197" s="1">
        <f>('Raw TB'!H197*'Raw TB'!K197)/20*9</f>
        <v>0</v>
      </c>
      <c r="F197" s="1">
        <f>STDEV(E197:E199)</f>
        <v>228.97711676060555</v>
      </c>
      <c r="G197" s="1">
        <f>F197/SQRT(3)</f>
        <v>132.19999999999999</v>
      </c>
      <c r="H197" s="1">
        <f>'Raw TB'!L197*E197</f>
        <v>0</v>
      </c>
      <c r="I197" s="1">
        <f>STDEV(H197:H199)</f>
        <v>1099090.1604509065</v>
      </c>
      <c r="J197" s="1">
        <f>I197/SQRT(3)</f>
        <v>634559.99999999988</v>
      </c>
    </row>
    <row r="198" spans="1:10">
      <c r="A198" s="3">
        <f>'Raw TB'!A198</f>
        <v>36308</v>
      </c>
      <c r="B198" s="3" t="str">
        <f>'Raw TB'!B198</f>
        <v>TB</v>
      </c>
      <c r="C198" s="2">
        <f>'Raw TB'!C198</f>
        <v>2</v>
      </c>
      <c r="D198" s="3" t="str">
        <f>'Raw TB'!D198</f>
        <v>Mallomonas sp.</v>
      </c>
      <c r="E198" s="1">
        <f>('Raw TB'!H198*'Raw TB'!K198)/20*9</f>
        <v>396.59999999999997</v>
      </c>
      <c r="H198" s="1">
        <f>'Raw TB'!L198*E198</f>
        <v>1903679.9999999998</v>
      </c>
    </row>
    <row r="199" spans="1:10">
      <c r="A199" s="3">
        <f>'Raw TB'!A199</f>
        <v>36308</v>
      </c>
      <c r="B199" s="3" t="str">
        <f>'Raw TB'!B199</f>
        <v>TB</v>
      </c>
      <c r="C199" s="2">
        <f>'Raw TB'!C199</f>
        <v>3</v>
      </c>
      <c r="D199" s="3" t="str">
        <f>'Raw TB'!D199</f>
        <v>Mallomonas sp.</v>
      </c>
      <c r="E199" s="1">
        <f>('Raw TB'!H199*'Raw TB'!K199)/20*9</f>
        <v>0</v>
      </c>
      <c r="H199" s="1">
        <f>'Raw TB'!L199*E199</f>
        <v>0</v>
      </c>
    </row>
    <row r="200" spans="1:10">
      <c r="A200" s="3">
        <f>'Raw TB'!A200</f>
        <v>36313</v>
      </c>
      <c r="B200" s="3" t="str">
        <f>'Raw TB'!B200</f>
        <v>TB</v>
      </c>
      <c r="C200" s="2">
        <f>'Raw TB'!C200</f>
        <v>1</v>
      </c>
      <c r="D200" s="3" t="str">
        <f>'Raw TB'!D200</f>
        <v>Mallomonas sp.</v>
      </c>
      <c r="E200" s="1">
        <f>('Raw TB'!H200*'Raw TB'!K200)/20*9</f>
        <v>0</v>
      </c>
      <c r="F200" s="1">
        <f>STDEV(E200:E202)</f>
        <v>79.649999999999991</v>
      </c>
      <c r="G200" s="1">
        <f>F200/SQRT(3)</f>
        <v>45.985948940953691</v>
      </c>
      <c r="H200" s="1">
        <f>'Raw TB'!L200*E200</f>
        <v>0</v>
      </c>
      <c r="I200" s="1">
        <f>STDEV(H200:H202)</f>
        <v>382320.00000000006</v>
      </c>
      <c r="J200" s="1">
        <f>I200/SQRT(3)</f>
        <v>220732.55491657776</v>
      </c>
    </row>
    <row r="201" spans="1:10">
      <c r="A201" s="3">
        <f>'Raw TB'!A201</f>
        <v>36313</v>
      </c>
      <c r="B201" s="3" t="str">
        <f>'Raw TB'!B201</f>
        <v>TB</v>
      </c>
      <c r="C201" s="2">
        <f>'Raw TB'!C201</f>
        <v>2</v>
      </c>
      <c r="D201" s="3" t="str">
        <f>'Raw TB'!D201</f>
        <v>Mallomonas sp.</v>
      </c>
      <c r="E201" s="1">
        <f>('Raw TB'!H201*'Raw TB'!K201)/20*9</f>
        <v>79.649999999999991</v>
      </c>
      <c r="H201" s="1">
        <f>'Raw TB'!L201*E201</f>
        <v>382319.99999999994</v>
      </c>
    </row>
    <row r="202" spans="1:10">
      <c r="A202" s="3">
        <f>'Raw TB'!A202</f>
        <v>36313</v>
      </c>
      <c r="B202" s="3" t="str">
        <f>'Raw TB'!B202</f>
        <v>TB</v>
      </c>
      <c r="C202" s="2">
        <f>'Raw TB'!C202</f>
        <v>3</v>
      </c>
      <c r="D202" s="3" t="str">
        <f>'Raw TB'!D202</f>
        <v>Mallomonas sp.</v>
      </c>
      <c r="E202" s="1">
        <f>('Raw TB'!H202*'Raw TB'!K202)/20*9</f>
        <v>159.29999999999998</v>
      </c>
      <c r="H202" s="1">
        <f>'Raw TB'!L202*E202</f>
        <v>764639.99999999988</v>
      </c>
    </row>
    <row r="203" spans="1:10">
      <c r="A203" s="3">
        <f>'Raw TB'!A203</f>
        <v>36320</v>
      </c>
      <c r="B203" s="3" t="str">
        <f>'Raw TB'!B203</f>
        <v>TB</v>
      </c>
      <c r="C203" s="2">
        <f>'Raw TB'!C203</f>
        <v>1</v>
      </c>
      <c r="D203" s="3" t="str">
        <f>'Raw TB'!D203</f>
        <v>Mallomonas sp.</v>
      </c>
      <c r="E203" s="1">
        <f>('Raw TB'!H203*'Raw TB'!K203)/20*9</f>
        <v>1593</v>
      </c>
      <c r="F203" s="1">
        <f>STDEV(E203:E205)</f>
        <v>287.18215909070398</v>
      </c>
      <c r="G203" s="1">
        <f>F203/SQRT(3)</f>
        <v>165.80469685747588</v>
      </c>
      <c r="H203" s="1">
        <f>'Raw TB'!L203*E203</f>
        <v>7646400</v>
      </c>
      <c r="I203" s="1">
        <f>STDEV(H203:H205)</f>
        <v>1378474.3636353868</v>
      </c>
      <c r="J203" s="1">
        <f>I203/SQRT(3)</f>
        <v>795862.54491588869</v>
      </c>
    </row>
    <row r="204" spans="1:10">
      <c r="A204" s="3">
        <f>'Raw TB'!A204</f>
        <v>36320</v>
      </c>
      <c r="B204" s="3" t="str">
        <f>'Raw TB'!B204</f>
        <v>TB</v>
      </c>
      <c r="C204" s="2">
        <f>'Raw TB'!C204</f>
        <v>2</v>
      </c>
      <c r="D204" s="3" t="str">
        <f>'Raw TB'!D204</f>
        <v>Mallomonas sp.</v>
      </c>
      <c r="E204" s="1">
        <f>('Raw TB'!H204*'Raw TB'!K204)/20*9</f>
        <v>1752.3</v>
      </c>
      <c r="H204" s="1">
        <f>'Raw TB'!L204*E204</f>
        <v>8411040</v>
      </c>
    </row>
    <row r="205" spans="1:10">
      <c r="A205" s="3">
        <f>'Raw TB'!A205</f>
        <v>36320</v>
      </c>
      <c r="B205" s="3" t="str">
        <f>'Raw TB'!B205</f>
        <v>TB</v>
      </c>
      <c r="C205" s="2">
        <f>'Raw TB'!C205</f>
        <v>3</v>
      </c>
      <c r="D205" s="3" t="str">
        <f>'Raw TB'!D205</f>
        <v>Mallomonas sp.</v>
      </c>
      <c r="E205" s="1">
        <f>('Raw TB'!H205*'Raw TB'!K205)/20*9</f>
        <v>2150.5499999999997</v>
      </c>
      <c r="H205" s="1">
        <f>'Raw TB'!L205*E205</f>
        <v>10322639.999999998</v>
      </c>
    </row>
    <row r="206" spans="1:10">
      <c r="A206" s="3">
        <f>'Raw TB'!A206</f>
        <v>36327</v>
      </c>
      <c r="B206" s="3" t="str">
        <f>'Raw TB'!B206</f>
        <v>TB</v>
      </c>
      <c r="C206" s="2">
        <f>'Raw TB'!C206</f>
        <v>1</v>
      </c>
      <c r="D206" s="3" t="str">
        <f>'Raw TB'!D206</f>
        <v>Mallomonas sp.</v>
      </c>
      <c r="E206" s="1">
        <f>('Raw TB'!H206*'Raw TB'!K206)/20*9</f>
        <v>4858.3499999999995</v>
      </c>
      <c r="F206" s="1">
        <f>STDEV(E206:E208)</f>
        <v>1737.2483436457796</v>
      </c>
      <c r="G206" s="1">
        <f>F206/SQRT(3)</f>
        <v>1003.0007988531224</v>
      </c>
      <c r="H206" s="1">
        <f>'Raw TB'!L206*E206</f>
        <v>23320079.999999996</v>
      </c>
      <c r="I206" s="1">
        <f>STDEV(H206:H208)</f>
        <v>8338792.0494997352</v>
      </c>
      <c r="J206" s="1">
        <f>I206/SQRT(3)</f>
        <v>4814403.8344949838</v>
      </c>
    </row>
    <row r="207" spans="1:10">
      <c r="A207" s="3">
        <f>'Raw TB'!A207</f>
        <v>36327</v>
      </c>
      <c r="B207" s="3" t="str">
        <f>'Raw TB'!B207</f>
        <v>TB</v>
      </c>
      <c r="C207" s="2">
        <f>'Raw TB'!C207</f>
        <v>2</v>
      </c>
      <c r="D207" s="3" t="str">
        <f>'Raw TB'!D207</f>
        <v>Mallomonas sp.</v>
      </c>
      <c r="E207" s="1">
        <f>('Raw TB'!H207*'Raw TB'!K207)/20*9</f>
        <v>3271.9500000000003</v>
      </c>
      <c r="H207" s="1">
        <f>'Raw TB'!L207*E207</f>
        <v>15705360.000000002</v>
      </c>
    </row>
    <row r="208" spans="1:10">
      <c r="A208" s="3">
        <f>'Raw TB'!A208</f>
        <v>36327</v>
      </c>
      <c r="B208" s="3" t="str">
        <f>'Raw TB'!B208</f>
        <v>TB</v>
      </c>
      <c r="C208" s="2">
        <f>'Raw TB'!C208</f>
        <v>3</v>
      </c>
      <c r="D208" s="3" t="str">
        <f>'Raw TB'!D208</f>
        <v>Mallomonas sp.</v>
      </c>
      <c r="E208" s="1">
        <f>('Raw TB'!H208*'Raw TB'!K208)/20*9</f>
        <v>6742.2000000000007</v>
      </c>
      <c r="H208" s="1">
        <f>'Raw TB'!L208*E208</f>
        <v>32362560.000000004</v>
      </c>
    </row>
    <row r="209" spans="1:10">
      <c r="A209" s="3">
        <f>'Raw TB'!A209</f>
        <v>36334</v>
      </c>
      <c r="B209" s="3" t="str">
        <f>'Raw TB'!B209</f>
        <v>TB</v>
      </c>
      <c r="C209" s="2">
        <f>'Raw TB'!C209</f>
        <v>1</v>
      </c>
      <c r="D209" s="3" t="str">
        <f>'Raw TB'!D209</f>
        <v>Mallomonas sp.</v>
      </c>
      <c r="E209" s="1">
        <f>('Raw TB'!H209*'Raw TB'!K209)/20*9</f>
        <v>7487.0999999999995</v>
      </c>
      <c r="F209" s="1">
        <f>STDEV(E209:E211)</f>
        <v>183.94379576383582</v>
      </c>
      <c r="G209" s="1">
        <f>F209/SQRT(3)</f>
        <v>106.20000000001217</v>
      </c>
      <c r="H209" s="1">
        <f>'Raw TB'!L209*E209</f>
        <v>35938080</v>
      </c>
      <c r="I209" s="1">
        <f>STDEV(H209:H211)</f>
        <v>882930.21966631094</v>
      </c>
      <c r="J209" s="1">
        <f>I209/SQRT(3)</f>
        <v>509760.00000000006</v>
      </c>
    </row>
    <row r="210" spans="1:10">
      <c r="A210" s="3">
        <f>'Raw TB'!A210</f>
        <v>36334</v>
      </c>
      <c r="B210" s="3" t="str">
        <f>'Raw TB'!B210</f>
        <v>TB</v>
      </c>
      <c r="C210" s="2">
        <f>'Raw TB'!C210</f>
        <v>2</v>
      </c>
      <c r="D210" s="3" t="str">
        <f>'Raw TB'!D210</f>
        <v>Mallomonas sp.</v>
      </c>
      <c r="E210" s="1">
        <f>('Raw TB'!H210*'Raw TB'!K210)/20*9</f>
        <v>7805.7</v>
      </c>
      <c r="H210" s="1">
        <f>'Raw TB'!L210*E210</f>
        <v>37467360</v>
      </c>
    </row>
    <row r="211" spans="1:10">
      <c r="A211" s="3">
        <f>'Raw TB'!A211</f>
        <v>36334</v>
      </c>
      <c r="B211" s="3" t="str">
        <f>'Raw TB'!B211</f>
        <v>TB</v>
      </c>
      <c r="C211" s="2">
        <f>'Raw TB'!C211</f>
        <v>3</v>
      </c>
      <c r="D211" s="3" t="str">
        <f>'Raw TB'!D211</f>
        <v>Mallomonas sp.</v>
      </c>
      <c r="E211" s="1">
        <f>('Raw TB'!H211*'Raw TB'!K211)/20*9</f>
        <v>7487.0999999999995</v>
      </c>
      <c r="H211" s="1">
        <f>'Raw TB'!L211*E211</f>
        <v>35938080</v>
      </c>
    </row>
    <row r="212" spans="1:10">
      <c r="A212" s="3">
        <f>'Raw TB'!A212</f>
        <v>36341</v>
      </c>
      <c r="B212" s="3" t="str">
        <f>'Raw TB'!B212</f>
        <v>TB</v>
      </c>
      <c r="C212" s="2">
        <f>'Raw TB'!C212</f>
        <v>1</v>
      </c>
      <c r="D212" s="3" t="str">
        <f>'Raw TB'!D212</f>
        <v>Mallomonas sp.</v>
      </c>
      <c r="E212" s="1">
        <f>('Raw TB'!H212*'Raw TB'!K212)/20*9</f>
        <v>12266.1</v>
      </c>
      <c r="F212" s="1">
        <f>STDEV(E212:E214)</f>
        <v>4286.3246213976763</v>
      </c>
      <c r="G212" s="1">
        <f>F212/SQRT(3)</f>
        <v>2474.7106739980695</v>
      </c>
      <c r="H212" s="1">
        <f>'Raw TB'!L212*E212</f>
        <v>58877280</v>
      </c>
      <c r="I212" s="1">
        <f>STDEV(H212:H214)</f>
        <v>20574358.182708886</v>
      </c>
      <c r="J212" s="1">
        <f>I212/SQRT(3)</f>
        <v>11878611.235190755</v>
      </c>
    </row>
    <row r="213" spans="1:10">
      <c r="A213" s="3">
        <f>'Raw TB'!A213</f>
        <v>36341</v>
      </c>
      <c r="B213" s="3" t="str">
        <f>'Raw TB'!B213</f>
        <v>TB</v>
      </c>
      <c r="C213" s="2">
        <f>'Raw TB'!C213</f>
        <v>2</v>
      </c>
      <c r="D213" s="3" t="str">
        <f>'Raw TB'!D213</f>
        <v>Mallomonas sp.</v>
      </c>
      <c r="E213" s="1">
        <f>('Raw TB'!H213*'Raw TB'!K213)/20*9</f>
        <v>14496.300000000001</v>
      </c>
      <c r="H213" s="1">
        <f>'Raw TB'!L213*E213</f>
        <v>69582240</v>
      </c>
    </row>
    <row r="214" spans="1:10">
      <c r="A214" s="3">
        <f>'Raw TB'!A214</f>
        <v>36341</v>
      </c>
      <c r="B214" s="3" t="str">
        <f>'Raw TB'!B214</f>
        <v>TB</v>
      </c>
      <c r="C214" s="2">
        <f>'Raw TB'!C214</f>
        <v>3</v>
      </c>
      <c r="D214" s="3" t="str">
        <f>'Raw TB'!D214</f>
        <v>Mallomonas sp.</v>
      </c>
      <c r="E214" s="1">
        <f>('Raw TB'!H214*'Raw TB'!K214)/20*9</f>
        <v>20549.7</v>
      </c>
      <c r="H214" s="1">
        <f>'Raw TB'!L214*E214</f>
        <v>98638560</v>
      </c>
    </row>
    <row r="215" spans="1:10">
      <c r="A215" s="3">
        <f>'Raw TB'!A215</f>
        <v>36348</v>
      </c>
      <c r="B215" s="3" t="str">
        <f>'Raw TB'!B215</f>
        <v>TB</v>
      </c>
      <c r="C215" s="2">
        <f>'Raw TB'!C215</f>
        <v>1</v>
      </c>
      <c r="D215" s="3" t="str">
        <f>'Raw TB'!D215</f>
        <v>Mallomonas sp.</v>
      </c>
      <c r="E215" s="1">
        <f>('Raw TB'!H215*'Raw TB'!K215)/20*9</f>
        <v>557.55000000000007</v>
      </c>
      <c r="F215" s="1">
        <f>STDEV(E215:E217)</f>
        <v>400.89620851287685</v>
      </c>
      <c r="G215" s="1">
        <f>F215/SQRT(3)</f>
        <v>231.4575339020098</v>
      </c>
      <c r="H215" s="1">
        <f>'Raw TB'!L215*E215</f>
        <v>1934698.5000000002</v>
      </c>
      <c r="I215" s="1">
        <f>STDEV(H215:H217)</f>
        <v>1391109.8435396824</v>
      </c>
      <c r="J215" s="1">
        <f>I215/SQRT(3)</f>
        <v>803157.6426399739</v>
      </c>
    </row>
    <row r="216" spans="1:10">
      <c r="A216" s="3">
        <f>'Raw TB'!A216</f>
        <v>36348</v>
      </c>
      <c r="B216" s="3" t="str">
        <f>'Raw TB'!B216</f>
        <v>TB</v>
      </c>
      <c r="C216" s="2">
        <f>'Raw TB'!C216</f>
        <v>2</v>
      </c>
      <c r="D216" s="3" t="str">
        <f>'Raw TB'!D216</f>
        <v>Mallomonas sp.</v>
      </c>
      <c r="E216" s="1">
        <f>('Raw TB'!H216*'Raw TB'!K216)/20*9</f>
        <v>1035.45</v>
      </c>
      <c r="H216" s="1">
        <f>'Raw TB'!L216*E216</f>
        <v>3593011.5</v>
      </c>
    </row>
    <row r="217" spans="1:10">
      <c r="A217" s="3">
        <f>'Raw TB'!A217</f>
        <v>36348</v>
      </c>
      <c r="B217" s="3" t="str">
        <f>'Raw TB'!B217</f>
        <v>TB</v>
      </c>
      <c r="C217" s="2">
        <f>'Raw TB'!C217</f>
        <v>3</v>
      </c>
      <c r="D217" s="3" t="str">
        <f>'Raw TB'!D217</f>
        <v>Mallomonas sp.</v>
      </c>
      <c r="E217" s="1">
        <f>('Raw TB'!H217*'Raw TB'!K217)/20*9</f>
        <v>238.95000000000002</v>
      </c>
      <c r="H217" s="1">
        <f>'Raw TB'!L217*E217</f>
        <v>829156.50000000012</v>
      </c>
    </row>
    <row r="218" spans="1:10">
      <c r="A218" s="3">
        <f>'Raw TB'!A218</f>
        <v>36355</v>
      </c>
      <c r="B218" s="3" t="str">
        <f>'Raw TB'!B218</f>
        <v>TB</v>
      </c>
      <c r="C218" s="2">
        <f>'Raw TB'!C218</f>
        <v>1</v>
      </c>
      <c r="D218" s="3" t="str">
        <f>'Raw TB'!D218</f>
        <v>Mallomonas sp.</v>
      </c>
      <c r="E218" s="1">
        <f>('Raw TB'!H218*'Raw TB'!K218)/20*9</f>
        <v>3982.5</v>
      </c>
      <c r="F218" s="1">
        <f>STDEV(E218:E220)</f>
        <v>713.89390493265762</v>
      </c>
      <c r="G218" s="1">
        <f>F218/SQRT(3)</f>
        <v>412.166838185703</v>
      </c>
      <c r="H218" s="1">
        <f>'Raw TB'!L218*E218</f>
        <v>13819275</v>
      </c>
      <c r="I218" s="1">
        <f>STDEV(H218:H220)</f>
        <v>2477211.850116326</v>
      </c>
      <c r="J218" s="1">
        <f>I218/SQRT(3)</f>
        <v>1430218.9285043918</v>
      </c>
    </row>
    <row r="219" spans="1:10">
      <c r="A219" s="3">
        <f>'Raw TB'!A219</f>
        <v>36355</v>
      </c>
      <c r="B219" s="3" t="str">
        <f>'Raw TB'!B219</f>
        <v>TB</v>
      </c>
      <c r="C219" s="2">
        <f>'Raw TB'!C219</f>
        <v>2</v>
      </c>
      <c r="D219" s="3" t="str">
        <f>'Raw TB'!D219</f>
        <v>Mallomonas sp.</v>
      </c>
      <c r="E219" s="1">
        <f>('Raw TB'!H219*'Raw TB'!K219)/20*9</f>
        <v>2708.1</v>
      </c>
      <c r="H219" s="1">
        <f>'Raw TB'!L219*E219</f>
        <v>9397107</v>
      </c>
    </row>
    <row r="220" spans="1:10">
      <c r="A220" s="3">
        <f>'Raw TB'!A220</f>
        <v>36355</v>
      </c>
      <c r="B220" s="3" t="str">
        <f>'Raw TB'!B220</f>
        <v>TB</v>
      </c>
      <c r="C220" s="2">
        <f>'Raw TB'!C220</f>
        <v>3</v>
      </c>
      <c r="D220" s="3" t="str">
        <f>'Raw TB'!D220</f>
        <v>Mallomonas sp.</v>
      </c>
      <c r="E220" s="1">
        <f>('Raw TB'!H220*'Raw TB'!K220)/20*9</f>
        <v>2787.75</v>
      </c>
      <c r="H220" s="1">
        <f>'Raw TB'!L220*E220</f>
        <v>9673492.5</v>
      </c>
    </row>
    <row r="221" spans="1:10">
      <c r="A221" s="3">
        <f>'Raw TB'!A221</f>
        <v>36362</v>
      </c>
      <c r="B221" s="3" t="str">
        <f>'Raw TB'!B221</f>
        <v>TB</v>
      </c>
      <c r="C221" s="2">
        <f>'Raw TB'!C221</f>
        <v>1</v>
      </c>
      <c r="D221" s="3" t="str">
        <f>'Raw TB'!D221</f>
        <v>Mallomonas sp.</v>
      </c>
      <c r="E221" s="1">
        <f>('Raw TB'!H221*'Raw TB'!K221)/20*9</f>
        <v>2150.5499999999997</v>
      </c>
      <c r="F221" s="1">
        <f>STDEV(E221:E223)</f>
        <v>842.93636770517787</v>
      </c>
      <c r="G221" s="1">
        <f>F221/SQRT(3)</f>
        <v>486.66953880430987</v>
      </c>
      <c r="H221" s="1">
        <f>'Raw TB'!L221*E221</f>
        <v>2991415.05</v>
      </c>
      <c r="I221" s="1">
        <f>STDEV(H221:H223)</f>
        <v>1172524.4874779035</v>
      </c>
      <c r="J221" s="1">
        <f>I221/SQRT(3)</f>
        <v>676957.32847679558</v>
      </c>
    </row>
    <row r="222" spans="1:10">
      <c r="A222" s="3">
        <f>'Raw TB'!A222</f>
        <v>36362</v>
      </c>
      <c r="B222" s="3" t="str">
        <f>'Raw TB'!B222</f>
        <v>TB</v>
      </c>
      <c r="C222" s="2">
        <f>'Raw TB'!C222</f>
        <v>2</v>
      </c>
      <c r="D222" s="3" t="str">
        <f>'Raw TB'!D222</f>
        <v>Mallomonas sp.</v>
      </c>
      <c r="E222" s="1">
        <f>('Raw TB'!H222*'Raw TB'!K222)/20*9</f>
        <v>2469.15</v>
      </c>
      <c r="H222" s="1">
        <f>'Raw TB'!L222*E222</f>
        <v>3434587.65</v>
      </c>
    </row>
    <row r="223" spans="1:10">
      <c r="A223" s="3">
        <f>'Raw TB'!A223</f>
        <v>36362</v>
      </c>
      <c r="B223" s="3" t="str">
        <f>'Raw TB'!B223</f>
        <v>TB</v>
      </c>
      <c r="C223" s="2">
        <f>'Raw TB'!C223</f>
        <v>3</v>
      </c>
      <c r="D223" s="3" t="str">
        <f>'Raw TB'!D223</f>
        <v>Mallomonas sp.</v>
      </c>
      <c r="E223" s="1">
        <f>('Raw TB'!H223*'Raw TB'!K223)/20*9</f>
        <v>3743.5499999999997</v>
      </c>
      <c r="H223" s="1">
        <f>'Raw TB'!L223*E223</f>
        <v>5207278.05</v>
      </c>
    </row>
    <row r="224" spans="1:10">
      <c r="A224" s="3">
        <f>'Raw TB'!A224</f>
        <v>36369</v>
      </c>
      <c r="B224" s="3" t="str">
        <f>'Raw TB'!B224</f>
        <v>TB</v>
      </c>
      <c r="C224" s="2">
        <f>'Raw TB'!C224</f>
        <v>1</v>
      </c>
      <c r="D224" s="3" t="str">
        <f>'Raw TB'!D224</f>
        <v>Mallomonas sp.</v>
      </c>
      <c r="E224" s="1">
        <f>('Raw TB'!H224*'Raw TB'!K224)/20*9</f>
        <v>1831.95</v>
      </c>
      <c r="F224" s="1">
        <f>STDEV(E224:E226)</f>
        <v>91.971897881912852</v>
      </c>
      <c r="G224" s="1">
        <f>F224/SQRT(3)</f>
        <v>53.100000000003163</v>
      </c>
      <c r="H224" s="1">
        <f>'Raw TB'!L224*E224</f>
        <v>2548242.4500000002</v>
      </c>
      <c r="I224" s="1">
        <f>STDEV(H224:H226)</f>
        <v>127932.909953735</v>
      </c>
      <c r="J224" s="1">
        <f>I224/SQRT(3)</f>
        <v>73862.100000001054</v>
      </c>
    </row>
    <row r="225" spans="1:10">
      <c r="A225" s="3">
        <f>'Raw TB'!A225</f>
        <v>36369</v>
      </c>
      <c r="B225" s="3" t="str">
        <f>'Raw TB'!B225</f>
        <v>TB</v>
      </c>
      <c r="C225" s="2">
        <f>'Raw TB'!C225</f>
        <v>2</v>
      </c>
      <c r="D225" s="3" t="str">
        <f>'Raw TB'!D225</f>
        <v>Mallomonas sp.</v>
      </c>
      <c r="E225" s="1">
        <f>('Raw TB'!H225*'Raw TB'!K225)/20*9</f>
        <v>1991.25</v>
      </c>
      <c r="H225" s="1">
        <f>'Raw TB'!L225*E225</f>
        <v>2769828.75</v>
      </c>
    </row>
    <row r="226" spans="1:10">
      <c r="A226" s="3">
        <f>'Raw TB'!A226</f>
        <v>36369</v>
      </c>
      <c r="B226" s="3" t="str">
        <f>'Raw TB'!B226</f>
        <v>TB</v>
      </c>
      <c r="C226" s="2">
        <f>'Raw TB'!C226</f>
        <v>3</v>
      </c>
      <c r="D226" s="3" t="str">
        <f>'Raw TB'!D226</f>
        <v>Mallomonas sp.</v>
      </c>
      <c r="E226" s="1">
        <f>('Raw TB'!H226*'Raw TB'!K226)/20*9</f>
        <v>1991.25</v>
      </c>
      <c r="H226" s="1">
        <f>'Raw TB'!L226*E226</f>
        <v>2769828.75</v>
      </c>
    </row>
    <row r="227" spans="1:10">
      <c r="A227" s="3">
        <f>'Raw TB'!A227</f>
        <v>36376</v>
      </c>
      <c r="B227" s="3" t="str">
        <f>'Raw TB'!B227</f>
        <v>TB</v>
      </c>
      <c r="C227" s="2">
        <f>'Raw TB'!C227</f>
        <v>1</v>
      </c>
      <c r="D227" s="3" t="str">
        <f>'Raw TB'!D227</f>
        <v>Mallomonas sp.</v>
      </c>
      <c r="E227" s="1">
        <f>('Raw TB'!H227*'Raw TB'!K227)/20*9</f>
        <v>5894.0999999999995</v>
      </c>
      <c r="F227" s="1">
        <f>STDEV(E227:E229)</f>
        <v>1208.8270688977825</v>
      </c>
      <c r="G227" s="1">
        <f>F227/SQRT(3)</f>
        <v>697.91663363184102</v>
      </c>
      <c r="H227" s="1">
        <f>'Raw TB'!L227*E227</f>
        <v>23841634.499999996</v>
      </c>
      <c r="I227" s="1">
        <f>STDEV(H227:H229)</f>
        <v>4889705.4936915236</v>
      </c>
      <c r="J227" s="1">
        <f>I227/SQRT(3)</f>
        <v>2823072.7830407931</v>
      </c>
    </row>
    <row r="228" spans="1:10">
      <c r="A228" s="3">
        <f>'Raw TB'!A228</f>
        <v>36376</v>
      </c>
      <c r="B228" s="3" t="str">
        <f>'Raw TB'!B228</f>
        <v>TB</v>
      </c>
      <c r="C228" s="2">
        <f>'Raw TB'!C228</f>
        <v>2</v>
      </c>
      <c r="D228" s="3" t="str">
        <f>'Raw TB'!D228</f>
        <v>Mallomonas sp.</v>
      </c>
      <c r="E228" s="1">
        <f>('Raw TB'!H228*'Raw TB'!K228)/20*9</f>
        <v>3504.6</v>
      </c>
      <c r="H228" s="1">
        <f>'Raw TB'!L228*E228</f>
        <v>14176107</v>
      </c>
    </row>
    <row r="229" spans="1:10">
      <c r="A229" s="3">
        <f>'Raw TB'!A229</f>
        <v>36376</v>
      </c>
      <c r="B229" s="3" t="str">
        <f>'Raw TB'!B229</f>
        <v>TB</v>
      </c>
      <c r="C229" s="2">
        <f>'Raw TB'!C229</f>
        <v>3</v>
      </c>
      <c r="D229" s="3" t="str">
        <f>'Raw TB'!D229</f>
        <v>Mallomonas sp.</v>
      </c>
      <c r="E229" s="1">
        <f>('Raw TB'!H229*'Raw TB'!K229)/20*9</f>
        <v>4380.75</v>
      </c>
      <c r="H229" s="1">
        <f>'Raw TB'!L229*E229</f>
        <v>17720133.75</v>
      </c>
    </row>
    <row r="230" spans="1:10">
      <c r="A230" s="3">
        <f>'Raw TB'!A230</f>
        <v>36383</v>
      </c>
      <c r="B230" s="3" t="str">
        <f>'Raw TB'!B230</f>
        <v>TB</v>
      </c>
      <c r="C230" s="2">
        <f>'Raw TB'!C230</f>
        <v>1</v>
      </c>
      <c r="D230" s="3" t="str">
        <f>'Raw TB'!D230</f>
        <v>Mallomonas sp.</v>
      </c>
      <c r="E230" s="1">
        <f>('Raw TB'!H230*'Raw TB'!K230)/20*9</f>
        <v>2787.75</v>
      </c>
      <c r="F230" s="1">
        <f>STDEV(E230:E232)</f>
        <v>505.84543835049055</v>
      </c>
      <c r="G230" s="1">
        <f>F230/SQRT(3)</f>
        <v>292.04999999999995</v>
      </c>
      <c r="H230" s="1">
        <f>'Raw TB'!L230*E230</f>
        <v>11276448.75</v>
      </c>
      <c r="I230" s="1">
        <f>STDEV(H230:H232)</f>
        <v>2046144.7981277346</v>
      </c>
      <c r="J230" s="1">
        <f>I230/SQRT(3)</f>
        <v>1181342.25</v>
      </c>
    </row>
    <row r="231" spans="1:10">
      <c r="A231" s="3">
        <f>'Raw TB'!A231</f>
        <v>36383</v>
      </c>
      <c r="B231" s="3" t="str">
        <f>'Raw TB'!B231</f>
        <v>TB</v>
      </c>
      <c r="C231" s="2">
        <f>'Raw TB'!C231</f>
        <v>2</v>
      </c>
      <c r="D231" s="3" t="str">
        <f>'Raw TB'!D231</f>
        <v>Mallomonas sp.</v>
      </c>
      <c r="E231" s="1">
        <f>('Raw TB'!H231*'Raw TB'!K231)/20*9</f>
        <v>2787.75</v>
      </c>
      <c r="H231" s="1">
        <f>'Raw TB'!L231*E231</f>
        <v>11276448.75</v>
      </c>
    </row>
    <row r="232" spans="1:10">
      <c r="A232" s="3">
        <f>'Raw TB'!A232</f>
        <v>36383</v>
      </c>
      <c r="B232" s="3" t="str">
        <f>'Raw TB'!B232</f>
        <v>TB</v>
      </c>
      <c r="C232" s="2">
        <f>'Raw TB'!C232</f>
        <v>3</v>
      </c>
      <c r="D232" s="3" t="str">
        <f>'Raw TB'!D232</f>
        <v>Mallomonas sp.</v>
      </c>
      <c r="E232" s="1">
        <f>('Raw TB'!H232*'Raw TB'!K232)/20*9</f>
        <v>1911.6000000000001</v>
      </c>
      <c r="H232" s="1">
        <f>'Raw TB'!L232*E232</f>
        <v>7732422.0000000009</v>
      </c>
    </row>
    <row r="233" spans="1:10">
      <c r="A233" s="3">
        <f>'Raw TB'!A233</f>
        <v>36390</v>
      </c>
      <c r="B233" s="3" t="str">
        <f>'Raw TB'!B233</f>
        <v>TB</v>
      </c>
      <c r="C233" s="2">
        <f>'Raw TB'!C233</f>
        <v>1</v>
      </c>
      <c r="D233" s="3" t="str">
        <f>'Raw TB'!D233</f>
        <v>Mallomonas sp.</v>
      </c>
      <c r="E233" s="1">
        <f>('Raw TB'!H233*'Raw TB'!K233)/20*9</f>
        <v>6940.5</v>
      </c>
      <c r="F233" s="1">
        <f>STDEV(E233:E235)</f>
        <v>1373.8627005636386</v>
      </c>
      <c r="G233" s="1">
        <f>F233/SQRT(3)</f>
        <v>793.200000000003</v>
      </c>
      <c r="H233" s="1">
        <f>'Raw TB'!L233*E233</f>
        <v>28074322.5</v>
      </c>
      <c r="I233" s="1">
        <f>STDEV(H233:H235)</f>
        <v>5557274.6237798976</v>
      </c>
      <c r="J233" s="1">
        <f>I233/SQRT(3)</f>
        <v>3208494.0000000005</v>
      </c>
    </row>
    <row r="234" spans="1:10">
      <c r="A234" s="3">
        <f>'Raw TB'!A234</f>
        <v>36390</v>
      </c>
      <c r="B234" s="3" t="str">
        <f>'Raw TB'!B234</f>
        <v>TB</v>
      </c>
      <c r="C234" s="2">
        <f>'Raw TB'!C234</f>
        <v>2</v>
      </c>
      <c r="D234" s="3" t="str">
        <f>'Raw TB'!D234</f>
        <v>Mallomonas sp.</v>
      </c>
      <c r="E234" s="1">
        <f>('Raw TB'!H234*'Raw TB'!K234)/20*9</f>
        <v>9320.0999999999985</v>
      </c>
      <c r="H234" s="1">
        <f>'Raw TB'!L234*E234</f>
        <v>37699804.499999993</v>
      </c>
    </row>
    <row r="235" spans="1:10">
      <c r="A235" s="3">
        <f>'Raw TB'!A235</f>
        <v>36390</v>
      </c>
      <c r="B235" s="3" t="str">
        <f>'Raw TB'!B235</f>
        <v>TB</v>
      </c>
      <c r="C235" s="2">
        <f>'Raw TB'!C235</f>
        <v>3</v>
      </c>
      <c r="D235" s="3" t="str">
        <f>'Raw TB'!D235</f>
        <v>Mallomonas sp.</v>
      </c>
      <c r="E235" s="1">
        <f>('Raw TB'!H235*'Raw TB'!K235)/20*9</f>
        <v>9320.0999999999985</v>
      </c>
      <c r="H235" s="1">
        <f>'Raw TB'!L235*E235</f>
        <v>37699804.499999993</v>
      </c>
    </row>
    <row r="236" spans="1:10">
      <c r="A236" s="3">
        <f>'Raw TB'!A236</f>
        <v>36308</v>
      </c>
      <c r="B236" s="3" t="str">
        <f>'Raw TB'!B236</f>
        <v>TB</v>
      </c>
      <c r="C236" s="2">
        <f>'Raw TB'!C236</f>
        <v>1</v>
      </c>
      <c r="D236" s="3" t="str">
        <f>'Raw TB'!D236</f>
        <v>Oocystis sp.</v>
      </c>
      <c r="E236" s="1">
        <f>('Raw TB'!H236*'Raw TB'!K236)/20*9</f>
        <v>0</v>
      </c>
      <c r="F236" s="1">
        <f>STDEV(E236:E238)</f>
        <v>0</v>
      </c>
      <c r="G236" s="1">
        <f>F236/SQRT(3)</f>
        <v>0</v>
      </c>
      <c r="H236" s="1">
        <f>'Raw TB'!L236*E236</f>
        <v>0</v>
      </c>
      <c r="I236" s="1">
        <f>STDEV(H236:H238)</f>
        <v>0</v>
      </c>
      <c r="J236" s="1">
        <f>I236/SQRT(3)</f>
        <v>0</v>
      </c>
    </row>
    <row r="237" spans="1:10">
      <c r="A237" s="3">
        <f>'Raw TB'!A237</f>
        <v>36308</v>
      </c>
      <c r="B237" s="3" t="str">
        <f>'Raw TB'!B237</f>
        <v>TB</v>
      </c>
      <c r="C237" s="2">
        <f>'Raw TB'!C237</f>
        <v>2</v>
      </c>
      <c r="D237" s="3" t="str">
        <f>'Raw TB'!D237</f>
        <v>Oocystis sp.</v>
      </c>
      <c r="E237" s="1">
        <f>('Raw TB'!H237*'Raw TB'!K237)/20*9</f>
        <v>0</v>
      </c>
      <c r="H237" s="1">
        <f>'Raw TB'!L237*E237</f>
        <v>0</v>
      </c>
    </row>
    <row r="238" spans="1:10">
      <c r="A238" s="3">
        <f>'Raw TB'!A238</f>
        <v>36308</v>
      </c>
      <c r="B238" s="3" t="str">
        <f>'Raw TB'!B238</f>
        <v>TB</v>
      </c>
      <c r="C238" s="2">
        <f>'Raw TB'!C238</f>
        <v>3</v>
      </c>
      <c r="D238" s="3" t="str">
        <f>'Raw TB'!D238</f>
        <v>Oocystis sp.</v>
      </c>
      <c r="E238" s="1">
        <f>('Raw TB'!H238*'Raw TB'!K238)/20*9</f>
        <v>0</v>
      </c>
      <c r="H238" s="1">
        <f>'Raw TB'!L238*E238</f>
        <v>0</v>
      </c>
    </row>
    <row r="239" spans="1:10">
      <c r="A239" s="3">
        <f>'Raw TB'!A239</f>
        <v>36313</v>
      </c>
      <c r="B239" s="3" t="str">
        <f>'Raw TB'!B239</f>
        <v>TB</v>
      </c>
      <c r="C239" s="2">
        <f>'Raw TB'!C239</f>
        <v>1</v>
      </c>
      <c r="D239" s="3" t="str">
        <f>'Raw TB'!D239</f>
        <v>Oocystis sp.</v>
      </c>
      <c r="E239" s="1">
        <f>('Raw TB'!H239*'Raw TB'!K239)/20*9</f>
        <v>0</v>
      </c>
      <c r="F239" s="1">
        <f>STDEV(E239:E241)</f>
        <v>279.72160713824024</v>
      </c>
      <c r="G239" s="1">
        <f>F239/SQRT(3)</f>
        <v>161.49734517941775</v>
      </c>
      <c r="H239" s="1">
        <f>'Raw TB'!L239*E239</f>
        <v>0</v>
      </c>
      <c r="I239" s="1">
        <f>STDEV(H239:H241)</f>
        <v>375106.67517238011</v>
      </c>
      <c r="J239" s="1">
        <f>I239/SQRT(3)</f>
        <v>216567.93988559919</v>
      </c>
    </row>
    <row r="240" spans="1:10">
      <c r="A240" s="3">
        <f>'Raw TB'!A240</f>
        <v>36313</v>
      </c>
      <c r="B240" s="3" t="str">
        <f>'Raw TB'!B240</f>
        <v>TB</v>
      </c>
      <c r="C240" s="2">
        <f>'Raw TB'!C240</f>
        <v>2</v>
      </c>
      <c r="D240" s="3" t="str">
        <f>'Raw TB'!D240</f>
        <v>Oocystis sp.</v>
      </c>
      <c r="E240" s="1">
        <f>('Raw TB'!H240*'Raw TB'!K240)/20*9</f>
        <v>238.95000000000002</v>
      </c>
      <c r="H240" s="1">
        <f>'Raw TB'!L240*E240</f>
        <v>320431.95</v>
      </c>
    </row>
    <row r="241" spans="1:10">
      <c r="A241" s="3">
        <f>'Raw TB'!A241</f>
        <v>36313</v>
      </c>
      <c r="B241" s="3" t="str">
        <f>'Raw TB'!B241</f>
        <v>TB</v>
      </c>
      <c r="C241" s="2">
        <f>'Raw TB'!C241</f>
        <v>3</v>
      </c>
      <c r="D241" s="3" t="str">
        <f>'Raw TB'!D241</f>
        <v>Oocystis sp.</v>
      </c>
      <c r="E241" s="1">
        <f>('Raw TB'!H241*'Raw TB'!K241)/20*9</f>
        <v>557.55000000000007</v>
      </c>
      <c r="H241" s="1">
        <f>'Raw TB'!L241*E241</f>
        <v>747674.55</v>
      </c>
    </row>
    <row r="242" spans="1:10">
      <c r="A242" s="3">
        <f>'Raw TB'!A242</f>
        <v>36320</v>
      </c>
      <c r="B242" s="3" t="str">
        <f>'Raw TB'!B242</f>
        <v>TB</v>
      </c>
      <c r="C242" s="2">
        <f>'Raw TB'!C242</f>
        <v>1</v>
      </c>
      <c r="D242" s="3" t="str">
        <f>'Raw TB'!D242</f>
        <v>Oocystis sp.</v>
      </c>
      <c r="E242" s="1">
        <f>('Raw TB'!H242*'Raw TB'!K242)/20*9</f>
        <v>2309.85</v>
      </c>
      <c r="F242" s="1">
        <f>STDEV(E242:E244)</f>
        <v>1290.0677511278234</v>
      </c>
      <c r="G242" s="1">
        <f>F242/SQRT(3)</f>
        <v>744.82096338650399</v>
      </c>
      <c r="H242" s="1">
        <f>'Raw TB'!L242*E242</f>
        <v>3097508.85</v>
      </c>
      <c r="I242" s="1">
        <f>STDEV(H242:H244)</f>
        <v>1729980.8542624109</v>
      </c>
      <c r="J242" s="1">
        <f>I242/SQRT(3)</f>
        <v>998804.9119013017</v>
      </c>
    </row>
    <row r="243" spans="1:10">
      <c r="A243" s="3">
        <f>'Raw TB'!A243</f>
        <v>36320</v>
      </c>
      <c r="B243" s="3" t="str">
        <f>'Raw TB'!B243</f>
        <v>TB</v>
      </c>
      <c r="C243" s="2">
        <f>'Raw TB'!C243</f>
        <v>2</v>
      </c>
      <c r="D243" s="3" t="str">
        <f>'Raw TB'!D243</f>
        <v>Oocystis sp.</v>
      </c>
      <c r="E243" s="1">
        <f>('Raw TB'!H243*'Raw TB'!K243)/20*9</f>
        <v>159.29999999999998</v>
      </c>
      <c r="H243" s="1">
        <f>'Raw TB'!L243*E243</f>
        <v>213621.3</v>
      </c>
    </row>
    <row r="244" spans="1:10">
      <c r="A244" s="3">
        <f>'Raw TB'!A244</f>
        <v>36320</v>
      </c>
      <c r="B244" s="3" t="str">
        <f>'Raw TB'!B244</f>
        <v>TB</v>
      </c>
      <c r="C244" s="2">
        <f>'Raw TB'!C244</f>
        <v>3</v>
      </c>
      <c r="D244" s="3" t="str">
        <f>'Raw TB'!D244</f>
        <v>Oocystis sp.</v>
      </c>
      <c r="E244" s="1">
        <f>('Raw TB'!H244*'Raw TB'!K244)/20*9</f>
        <v>2469.15</v>
      </c>
      <c r="H244" s="1">
        <f>'Raw TB'!L244*E244</f>
        <v>3311130.15</v>
      </c>
    </row>
    <row r="245" spans="1:10">
      <c r="A245" s="3">
        <f>'Raw TB'!A245</f>
        <v>36327</v>
      </c>
      <c r="B245" s="3" t="str">
        <f>'Raw TB'!B245</f>
        <v>TB</v>
      </c>
      <c r="C245" s="2">
        <f>'Raw TB'!C245</f>
        <v>1</v>
      </c>
      <c r="D245" s="3" t="str">
        <f>'Raw TB'!D245</f>
        <v>Oocystis sp.</v>
      </c>
      <c r="E245" s="1">
        <f>('Raw TB'!H245*'Raw TB'!K245)/20*9</f>
        <v>7237.9499999999989</v>
      </c>
      <c r="F245" s="1">
        <f>STDEV(E245:E247)</f>
        <v>228.977116760629</v>
      </c>
      <c r="G245" s="1">
        <f>F245/SQRT(3)</f>
        <v>132.20000000001352</v>
      </c>
      <c r="H245" s="1">
        <f>'Raw TB'!L245*E245</f>
        <v>9706090.9499999993</v>
      </c>
      <c r="I245" s="1">
        <f>STDEV(H245:H247)</f>
        <v>307058.31357595476</v>
      </c>
      <c r="J245" s="1">
        <f>I245/SQRT(3)</f>
        <v>177280.19999999</v>
      </c>
    </row>
    <row r="246" spans="1:10">
      <c r="A246" s="3">
        <f>'Raw TB'!A246</f>
        <v>36327</v>
      </c>
      <c r="B246" s="3" t="str">
        <f>'Raw TB'!B246</f>
        <v>TB</v>
      </c>
      <c r="C246" s="2">
        <f>'Raw TB'!C246</f>
        <v>2</v>
      </c>
      <c r="D246" s="3" t="str">
        <f>'Raw TB'!D246</f>
        <v>Oocystis sp.</v>
      </c>
      <c r="E246" s="1">
        <f>('Raw TB'!H246*'Raw TB'!K246)/20*9</f>
        <v>7237.9499999999989</v>
      </c>
      <c r="H246" s="1">
        <f>'Raw TB'!L246*E246</f>
        <v>9706090.9499999993</v>
      </c>
    </row>
    <row r="247" spans="1:10">
      <c r="A247" s="3">
        <f>'Raw TB'!A247</f>
        <v>36327</v>
      </c>
      <c r="B247" s="3" t="str">
        <f>'Raw TB'!B247</f>
        <v>TB</v>
      </c>
      <c r="C247" s="2">
        <f>'Raw TB'!C247</f>
        <v>3</v>
      </c>
      <c r="D247" s="3" t="str">
        <f>'Raw TB'!D247</f>
        <v>Oocystis sp.</v>
      </c>
      <c r="E247" s="1">
        <f>('Raw TB'!H247*'Raw TB'!K247)/20*9</f>
        <v>6841.3499999999995</v>
      </c>
      <c r="H247" s="1">
        <f>'Raw TB'!L247*E247</f>
        <v>9174250.3499999996</v>
      </c>
    </row>
    <row r="248" spans="1:10">
      <c r="A248" s="3">
        <f>'Raw TB'!A248</f>
        <v>36334</v>
      </c>
      <c r="B248" s="3" t="str">
        <f>'Raw TB'!B248</f>
        <v>TB</v>
      </c>
      <c r="C248" s="2">
        <f>'Raw TB'!C248</f>
        <v>1</v>
      </c>
      <c r="D248" s="3" t="str">
        <f>'Raw TB'!D248</f>
        <v>Oocystis sp.</v>
      </c>
      <c r="E248" s="1">
        <f>('Raw TB'!H248*'Raw TB'!K248)/20*9</f>
        <v>16248.6</v>
      </c>
      <c r="F248" s="1">
        <f>STDEV(E248:E250)</f>
        <v>2017.1011947842426</v>
      </c>
      <c r="G248" s="1">
        <f>F248/SQRT(3)</f>
        <v>1164.5739177913983</v>
      </c>
      <c r="H248" s="1">
        <f>'Raw TB'!L248*E248</f>
        <v>21789372.600000001</v>
      </c>
      <c r="I248" s="1">
        <f>STDEV(H248:H250)</f>
        <v>2704932.702205685</v>
      </c>
      <c r="J248" s="1">
        <f>I248/SQRT(3)</f>
        <v>1561693.6237582741</v>
      </c>
    </row>
    <row r="249" spans="1:10">
      <c r="A249" s="3">
        <f>'Raw TB'!A249</f>
        <v>36334</v>
      </c>
      <c r="B249" s="3" t="str">
        <f>'Raw TB'!B249</f>
        <v>TB</v>
      </c>
      <c r="C249" s="2">
        <f>'Raw TB'!C249</f>
        <v>2</v>
      </c>
      <c r="D249" s="3" t="str">
        <f>'Raw TB'!D249</f>
        <v>Oocystis sp.</v>
      </c>
      <c r="E249" s="1">
        <f>('Raw TB'!H249*'Raw TB'!K249)/20*9</f>
        <v>17045.100000000002</v>
      </c>
      <c r="H249" s="1">
        <f>'Raw TB'!L249*E249</f>
        <v>22857479.100000001</v>
      </c>
    </row>
    <row r="250" spans="1:10">
      <c r="A250" s="3">
        <f>'Raw TB'!A250</f>
        <v>36334</v>
      </c>
      <c r="B250" s="3" t="str">
        <f>'Raw TB'!B250</f>
        <v>TB</v>
      </c>
      <c r="C250" s="2">
        <f>'Raw TB'!C250</f>
        <v>3</v>
      </c>
      <c r="D250" s="3" t="str">
        <f>'Raw TB'!D250</f>
        <v>Oocystis sp.</v>
      </c>
      <c r="E250" s="1">
        <f>('Raw TB'!H250*'Raw TB'!K250)/20*9</f>
        <v>20071.8</v>
      </c>
      <c r="H250" s="1">
        <f>'Raw TB'!L250*E250</f>
        <v>26916283.800000001</v>
      </c>
    </row>
    <row r="251" spans="1:10">
      <c r="A251" s="3">
        <f>'Raw TB'!A251</f>
        <v>36341</v>
      </c>
      <c r="B251" s="3" t="str">
        <f>'Raw TB'!B251</f>
        <v>TB</v>
      </c>
      <c r="C251" s="2">
        <f>'Raw TB'!C251</f>
        <v>1</v>
      </c>
      <c r="D251" s="3" t="str">
        <f>'Raw TB'!D251</f>
        <v>Oocystis sp.</v>
      </c>
      <c r="E251" s="1">
        <f>('Raw TB'!H251*'Raw TB'!K251)/20*9</f>
        <v>21505.5</v>
      </c>
      <c r="F251" s="1">
        <f>STDEV(E251:E253)</f>
        <v>759.81257392862233</v>
      </c>
      <c r="G251" s="1">
        <f>F251/SQRT(3)</f>
        <v>438.67799409135256</v>
      </c>
      <c r="H251" s="1">
        <f>'Raw TB'!L251*E251</f>
        <v>28838875.5</v>
      </c>
      <c r="I251" s="1">
        <f>STDEV(H251:H253)</f>
        <v>1018908.6616382747</v>
      </c>
      <c r="J251" s="1">
        <f>I251/SQRT(3)</f>
        <v>588267.19007649925</v>
      </c>
    </row>
    <row r="252" spans="1:10">
      <c r="A252" s="3">
        <f>'Raw TB'!A252</f>
        <v>36341</v>
      </c>
      <c r="B252" s="3" t="str">
        <f>'Raw TB'!B252</f>
        <v>TB</v>
      </c>
      <c r="C252" s="2">
        <f>'Raw TB'!C252</f>
        <v>2</v>
      </c>
      <c r="D252" s="3" t="str">
        <f>'Raw TB'!D252</f>
        <v>Oocystis sp.</v>
      </c>
      <c r="E252" s="1">
        <f>('Raw TB'!H252*'Raw TB'!K252)/20*9</f>
        <v>22779.899999999998</v>
      </c>
      <c r="H252" s="1">
        <f>'Raw TB'!L252*E252</f>
        <v>30547845.899999999</v>
      </c>
    </row>
    <row r="253" spans="1:10">
      <c r="A253" s="3">
        <f>'Raw TB'!A253</f>
        <v>36341</v>
      </c>
      <c r="B253" s="3" t="str">
        <f>'Raw TB'!B253</f>
        <v>TB</v>
      </c>
      <c r="C253" s="2">
        <f>'Raw TB'!C253</f>
        <v>3</v>
      </c>
      <c r="D253" s="3" t="str">
        <f>'Raw TB'!D253</f>
        <v>Oocystis sp.</v>
      </c>
      <c r="E253" s="1">
        <f>('Raw TB'!H253*'Raw TB'!K253)/20*9</f>
        <v>21425.850000000002</v>
      </c>
      <c r="H253" s="1">
        <f>'Raw TB'!L253*E253</f>
        <v>28732064.850000001</v>
      </c>
    </row>
    <row r="254" spans="1:10">
      <c r="A254" s="3">
        <f>'Raw TB'!A254</f>
        <v>36348</v>
      </c>
      <c r="B254" s="3" t="str">
        <f>'Raw TB'!B254</f>
        <v>TB</v>
      </c>
      <c r="C254" s="2">
        <f>'Raw TB'!C254</f>
        <v>1</v>
      </c>
      <c r="D254" s="3" t="str">
        <f>'Raw TB'!D254</f>
        <v>Oocystis sp.</v>
      </c>
      <c r="E254" s="1">
        <f>('Raw TB'!H254*'Raw TB'!K254)/20*9</f>
        <v>8681.85</v>
      </c>
      <c r="F254" s="1">
        <f>STDEV(E254:E256)</f>
        <v>1728.60686609188</v>
      </c>
      <c r="G254" s="1">
        <f>F254/SQRT(3)</f>
        <v>998.01163946118231</v>
      </c>
      <c r="H254" s="1">
        <f>'Raw TB'!L254*E254</f>
        <v>10348765.200000001</v>
      </c>
      <c r="I254" s="1">
        <f>STDEV(H254:H256)</f>
        <v>2060499.3843815243</v>
      </c>
      <c r="J254" s="1">
        <f>I254/SQRT(3)</f>
        <v>1189629.8742377313</v>
      </c>
    </row>
    <row r="255" spans="1:10">
      <c r="A255" s="3">
        <f>'Raw TB'!A255</f>
        <v>36348</v>
      </c>
      <c r="B255" s="3" t="str">
        <f>'Raw TB'!B255</f>
        <v>TB</v>
      </c>
      <c r="C255" s="2">
        <f>'Raw TB'!C255</f>
        <v>2</v>
      </c>
      <c r="D255" s="3" t="str">
        <f>'Raw TB'!D255</f>
        <v>Oocystis sp.</v>
      </c>
      <c r="E255" s="1">
        <f>('Raw TB'!H255*'Raw TB'!K255)/20*9</f>
        <v>8442.9</v>
      </c>
      <c r="H255" s="1">
        <f>'Raw TB'!L255*E255</f>
        <v>10063936.799999999</v>
      </c>
    </row>
    <row r="256" spans="1:10">
      <c r="A256" s="3">
        <f>'Raw TB'!A256</f>
        <v>36348</v>
      </c>
      <c r="B256" s="3" t="str">
        <f>'Raw TB'!B256</f>
        <v>TB</v>
      </c>
      <c r="C256" s="2">
        <f>'Raw TB'!C256</f>
        <v>3</v>
      </c>
      <c r="D256" s="3" t="str">
        <f>'Raw TB'!D256</f>
        <v>Oocystis sp.</v>
      </c>
      <c r="E256" s="1">
        <f>('Raw TB'!H256*'Raw TB'!K256)/20*9</f>
        <v>5575.5</v>
      </c>
      <c r="H256" s="1">
        <f>'Raw TB'!L256*E256</f>
        <v>6645996</v>
      </c>
    </row>
    <row r="257" spans="1:10">
      <c r="A257" s="3">
        <f>'Raw TB'!A257</f>
        <v>36355</v>
      </c>
      <c r="B257" s="3" t="str">
        <f>'Raw TB'!B257</f>
        <v>TB</v>
      </c>
      <c r="C257" s="2">
        <f>'Raw TB'!C257</f>
        <v>1</v>
      </c>
      <c r="D257" s="3" t="str">
        <f>'Raw TB'!D257</f>
        <v>Oocystis sp.</v>
      </c>
      <c r="E257" s="1">
        <f>('Raw TB'!H257*'Raw TB'!K257)/20*9</f>
        <v>3106.35</v>
      </c>
      <c r="F257" s="1">
        <f>STDEV(E257:E259)</f>
        <v>919.71897881907387</v>
      </c>
      <c r="G257" s="1">
        <f>F257/SQRT(3)</f>
        <v>531</v>
      </c>
      <c r="H257" s="1">
        <f>'Raw TB'!L257*E257</f>
        <v>3702769.1999999997</v>
      </c>
      <c r="I257" s="1">
        <f>STDEV(H257:H259)</f>
        <v>1096305.022752336</v>
      </c>
      <c r="J257" s="1">
        <f>I257/SQRT(3)</f>
        <v>632952</v>
      </c>
    </row>
    <row r="258" spans="1:10">
      <c r="A258" s="3">
        <f>'Raw TB'!A258</f>
        <v>36355</v>
      </c>
      <c r="B258" s="3" t="str">
        <f>'Raw TB'!B258</f>
        <v>TB</v>
      </c>
      <c r="C258" s="2">
        <f>'Raw TB'!C258</f>
        <v>2</v>
      </c>
      <c r="D258" s="3" t="str">
        <f>'Raw TB'!D258</f>
        <v>Oocystis sp.</v>
      </c>
      <c r="E258" s="1">
        <f>('Raw TB'!H258*'Raw TB'!K258)/20*9</f>
        <v>4699.3499999999995</v>
      </c>
      <c r="H258" s="1">
        <f>'Raw TB'!L258*E258</f>
        <v>5601625.1999999993</v>
      </c>
    </row>
    <row r="259" spans="1:10">
      <c r="A259" s="3">
        <f>'Raw TB'!A259</f>
        <v>36355</v>
      </c>
      <c r="B259" s="3" t="str">
        <f>'Raw TB'!B259</f>
        <v>TB</v>
      </c>
      <c r="C259" s="2">
        <f>'Raw TB'!C259</f>
        <v>3</v>
      </c>
      <c r="D259" s="3" t="str">
        <f>'Raw TB'!D259</f>
        <v>Oocystis sp.</v>
      </c>
      <c r="E259" s="1">
        <f>('Raw TB'!H259*'Raw TB'!K259)/20*9</f>
        <v>4699.3499999999995</v>
      </c>
      <c r="H259" s="1">
        <f>'Raw TB'!L259*E259</f>
        <v>5601625.1999999993</v>
      </c>
    </row>
    <row r="260" spans="1:10">
      <c r="A260" s="3">
        <f>'Raw TB'!A260</f>
        <v>36362</v>
      </c>
      <c r="B260" s="3" t="str">
        <f>'Raw TB'!B260</f>
        <v>TB</v>
      </c>
      <c r="C260" s="2">
        <f>'Raw TB'!C260</f>
        <v>1</v>
      </c>
      <c r="D260" s="3" t="str">
        <f>'Raw TB'!D260</f>
        <v>Oocystis sp.</v>
      </c>
      <c r="E260" s="1">
        <f>('Raw TB'!H260*'Raw TB'!K260)/20*9</f>
        <v>1115.1000000000001</v>
      </c>
      <c r="F260" s="1">
        <f>STDEV(E260:E262)</f>
        <v>965.70492776002789</v>
      </c>
      <c r="G260" s="1">
        <f>F260/SQRT(3)</f>
        <v>557.55000000000018</v>
      </c>
      <c r="H260" s="1">
        <f>'Raw TB'!L260*E260</f>
        <v>1158588.9000000001</v>
      </c>
      <c r="I260" s="1">
        <f>STDEV(H260:H262)</f>
        <v>1003367.4199426685</v>
      </c>
      <c r="J260" s="1">
        <f>I260/SQRT(3)</f>
        <v>579294.44999999995</v>
      </c>
    </row>
    <row r="261" spans="1:10">
      <c r="A261" s="3">
        <f>'Raw TB'!A261</f>
        <v>36362</v>
      </c>
      <c r="B261" s="3" t="str">
        <f>'Raw TB'!B261</f>
        <v>TB</v>
      </c>
      <c r="C261" s="2">
        <f>'Raw TB'!C261</f>
        <v>2</v>
      </c>
      <c r="D261" s="3" t="str">
        <f>'Raw TB'!D261</f>
        <v>Oocystis sp.</v>
      </c>
      <c r="E261" s="1">
        <f>('Raw TB'!H261*'Raw TB'!K261)/20*9</f>
        <v>398.25</v>
      </c>
      <c r="H261" s="1">
        <f>'Raw TB'!L261*E261</f>
        <v>413781.75</v>
      </c>
    </row>
    <row r="262" spans="1:10">
      <c r="A262" s="3">
        <f>'Raw TB'!A262</f>
        <v>36362</v>
      </c>
      <c r="B262" s="3" t="str">
        <f>'Raw TB'!B262</f>
        <v>TB</v>
      </c>
      <c r="C262" s="2">
        <f>'Raw TB'!C262</f>
        <v>3</v>
      </c>
      <c r="D262" s="3" t="str">
        <f>'Raw TB'!D262</f>
        <v>Oocystis sp.</v>
      </c>
      <c r="E262" s="1">
        <f>('Raw TB'!H262*'Raw TB'!K262)/20*9</f>
        <v>2309.85</v>
      </c>
      <c r="H262" s="1">
        <f>'Raw TB'!L262*E262</f>
        <v>2399934.15</v>
      </c>
    </row>
    <row r="263" spans="1:10">
      <c r="A263" s="3">
        <f>'Raw TB'!A263</f>
        <v>36369</v>
      </c>
      <c r="B263" s="3" t="str">
        <f>'Raw TB'!B263</f>
        <v>TB</v>
      </c>
      <c r="C263" s="2">
        <f>'Raw TB'!C263</f>
        <v>1</v>
      </c>
      <c r="D263" s="3" t="str">
        <f>'Raw TB'!D263</f>
        <v>Oocystis sp.</v>
      </c>
      <c r="E263" s="1">
        <f>('Raw TB'!H263*'Raw TB'!K263)/20*9</f>
        <v>1593</v>
      </c>
      <c r="F263" s="1">
        <f>STDEV(E263:E265)</f>
        <v>574.36431818141364</v>
      </c>
      <c r="G263" s="1">
        <f>F263/SQRT(3)</f>
        <v>331.60939371495505</v>
      </c>
      <c r="H263" s="1">
        <f>'Raw TB'!L263*E263</f>
        <v>1655127</v>
      </c>
      <c r="I263" s="1">
        <f>STDEV(H263:H265)</f>
        <v>596764.52659048885</v>
      </c>
      <c r="J263" s="1">
        <f>I263/SQRT(3)</f>
        <v>344542.16006983834</v>
      </c>
    </row>
    <row r="264" spans="1:10">
      <c r="A264" s="3">
        <f>'Raw TB'!A264</f>
        <v>36369</v>
      </c>
      <c r="B264" s="3" t="str">
        <f>'Raw TB'!B264</f>
        <v>TB</v>
      </c>
      <c r="C264" s="2">
        <f>'Raw TB'!C264</f>
        <v>2</v>
      </c>
      <c r="D264" s="3" t="str">
        <f>'Raw TB'!D264</f>
        <v>Oocystis sp.</v>
      </c>
      <c r="E264" s="1">
        <f>('Raw TB'!H264*'Raw TB'!K264)/20*9</f>
        <v>1274.3999999999999</v>
      </c>
      <c r="H264" s="1">
        <f>'Raw TB'!L264*E264</f>
        <v>1324101.5999999999</v>
      </c>
    </row>
    <row r="265" spans="1:10">
      <c r="A265" s="3">
        <f>'Raw TB'!A265</f>
        <v>36369</v>
      </c>
      <c r="B265" s="3" t="str">
        <f>'Raw TB'!B265</f>
        <v>TB</v>
      </c>
      <c r="C265" s="2">
        <f>'Raw TB'!C265</f>
        <v>3</v>
      </c>
      <c r="D265" s="3" t="str">
        <f>'Raw TB'!D265</f>
        <v>Oocystis sp.</v>
      </c>
      <c r="E265" s="1">
        <f>('Raw TB'!H265*'Raw TB'!K265)/20*9</f>
        <v>477.90000000000003</v>
      </c>
      <c r="H265" s="1">
        <f>'Raw TB'!L265*E265</f>
        <v>496538.10000000003</v>
      </c>
    </row>
    <row r="266" spans="1:10">
      <c r="A266" s="3">
        <f>'Raw TB'!A266</f>
        <v>36376</v>
      </c>
      <c r="B266" s="3" t="str">
        <f>'Raw TB'!B266</f>
        <v>TB</v>
      </c>
      <c r="C266" s="2">
        <f>'Raw TB'!C266</f>
        <v>1</v>
      </c>
      <c r="D266" s="3" t="str">
        <f>'Raw TB'!D266</f>
        <v>Oocystis sp.</v>
      </c>
      <c r="E266" s="1">
        <f>('Raw TB'!H266*'Raw TB'!K266)/20*9</f>
        <v>637.19999999999993</v>
      </c>
      <c r="F266" s="1">
        <f>STDEV(E266:E268)</f>
        <v>238.95000000000002</v>
      </c>
      <c r="G266" s="1">
        <f>F266/SQRT(3)</f>
        <v>137.95784682286109</v>
      </c>
      <c r="H266" s="1">
        <f>'Raw TB'!L266*E266</f>
        <v>759542.39999999991</v>
      </c>
      <c r="I266" s="1">
        <f>STDEV(H266:H268)</f>
        <v>284828.39999999991</v>
      </c>
      <c r="J266" s="1">
        <f>I266/SQRT(3)</f>
        <v>164445.75341285035</v>
      </c>
    </row>
    <row r="267" spans="1:10">
      <c r="A267" s="3">
        <f>'Raw TB'!A267</f>
        <v>36376</v>
      </c>
      <c r="B267" s="3" t="str">
        <f>'Raw TB'!B267</f>
        <v>TB</v>
      </c>
      <c r="C267" s="2">
        <f>'Raw TB'!C267</f>
        <v>2</v>
      </c>
      <c r="D267" s="3" t="str">
        <f>'Raw TB'!D267</f>
        <v>Oocystis sp.</v>
      </c>
      <c r="E267" s="1">
        <f>('Raw TB'!H267*'Raw TB'!K267)/20*9</f>
        <v>398.25</v>
      </c>
      <c r="H267" s="1">
        <f>'Raw TB'!L267*E267</f>
        <v>474714</v>
      </c>
    </row>
    <row r="268" spans="1:10">
      <c r="A268" s="3">
        <f>'Raw TB'!A268</f>
        <v>36376</v>
      </c>
      <c r="B268" s="3" t="str">
        <f>'Raw TB'!B268</f>
        <v>TB</v>
      </c>
      <c r="C268" s="2">
        <f>'Raw TB'!C268</f>
        <v>3</v>
      </c>
      <c r="D268" s="3" t="str">
        <f>'Raw TB'!D268</f>
        <v>Oocystis sp.</v>
      </c>
      <c r="E268" s="1">
        <f>('Raw TB'!H268*'Raw TB'!K268)/20*9</f>
        <v>159.29999999999998</v>
      </c>
      <c r="H268" s="1">
        <f>'Raw TB'!L268*E268</f>
        <v>189885.59999999998</v>
      </c>
    </row>
    <row r="269" spans="1:10">
      <c r="A269" s="3">
        <f>'Raw TB'!A269</f>
        <v>36383</v>
      </c>
      <c r="B269" s="3" t="str">
        <f>'Raw TB'!B269</f>
        <v>TB</v>
      </c>
      <c r="C269" s="2">
        <f>'Raw TB'!C269</f>
        <v>1</v>
      </c>
      <c r="D269" s="3" t="str">
        <f>'Raw TB'!D269</f>
        <v>Oocystis sp.</v>
      </c>
      <c r="E269" s="1">
        <f>('Raw TB'!H269*'Raw TB'!K269)/20*9</f>
        <v>477.90000000000003</v>
      </c>
      <c r="F269" s="1">
        <f>STDEV(E269:E271)</f>
        <v>275.91569364572211</v>
      </c>
      <c r="G269" s="1">
        <f>F269/SQRT(3)</f>
        <v>159.29999999999998</v>
      </c>
      <c r="H269" s="1">
        <f>'Raw TB'!L269*E269</f>
        <v>569656.80000000005</v>
      </c>
      <c r="I269" s="1">
        <f>STDEV(H269:H271)</f>
        <v>328891.50682570093</v>
      </c>
      <c r="J269" s="1">
        <f>I269/SQRT(3)</f>
        <v>189885.60000000009</v>
      </c>
    </row>
    <row r="270" spans="1:10">
      <c r="A270" s="3">
        <f>'Raw TB'!A270</f>
        <v>36383</v>
      </c>
      <c r="B270" s="3" t="str">
        <f>'Raw TB'!B270</f>
        <v>TB</v>
      </c>
      <c r="C270" s="2">
        <f>'Raw TB'!C270</f>
        <v>2</v>
      </c>
      <c r="D270" s="3" t="str">
        <f>'Raw TB'!D270</f>
        <v>Oocystis sp.</v>
      </c>
      <c r="E270" s="1">
        <f>('Raw TB'!H270*'Raw TB'!K270)/20*9</f>
        <v>477.90000000000003</v>
      </c>
      <c r="H270" s="1">
        <f>'Raw TB'!L270*E270</f>
        <v>569656.80000000005</v>
      </c>
    </row>
    <row r="271" spans="1:10">
      <c r="A271" s="3">
        <f>'Raw TB'!A271</f>
        <v>36383</v>
      </c>
      <c r="B271" s="3" t="str">
        <f>'Raw TB'!B271</f>
        <v>TB</v>
      </c>
      <c r="C271" s="2">
        <f>'Raw TB'!C271</f>
        <v>3</v>
      </c>
      <c r="D271" s="3" t="str">
        <f>'Raw TB'!D271</f>
        <v>Oocystis sp.</v>
      </c>
      <c r="E271" s="1">
        <f>('Raw TB'!H271*'Raw TB'!K271)/20*9</f>
        <v>955.80000000000007</v>
      </c>
      <c r="H271" s="1">
        <f>'Raw TB'!L271*E271</f>
        <v>1139313.6000000001</v>
      </c>
    </row>
    <row r="272" spans="1:10">
      <c r="A272" s="3">
        <f>'Raw TB'!A272</f>
        <v>36390</v>
      </c>
      <c r="B272" s="3" t="str">
        <f>'Raw TB'!B272</f>
        <v>TB</v>
      </c>
      <c r="C272" s="2">
        <f>'Raw TB'!C272</f>
        <v>1</v>
      </c>
      <c r="D272" s="3" t="str">
        <f>'Raw TB'!D272</f>
        <v>Oocystis sp.</v>
      </c>
      <c r="E272" s="1">
        <f>('Raw TB'!H272*'Raw TB'!K272)/20*9</f>
        <v>1090.6499999999999</v>
      </c>
      <c r="F272" s="1">
        <f>STDEV(E272:E274)</f>
        <v>249.52202808569814</v>
      </c>
      <c r="G272" s="1">
        <f>F272/SQRT(3)</f>
        <v>144.06161008401918</v>
      </c>
      <c r="H272" s="1">
        <f>'Raw TB'!L272*E272</f>
        <v>1300054.7999999998</v>
      </c>
      <c r="I272" s="1">
        <f>STDEV(H272:H274)</f>
        <v>297430.25747815159</v>
      </c>
      <c r="J272" s="1">
        <f>I272/SQRT(3)</f>
        <v>171721.43922015053</v>
      </c>
    </row>
    <row r="273" spans="1:10">
      <c r="A273" s="3">
        <f>'Raw TB'!A273</f>
        <v>36390</v>
      </c>
      <c r="B273" s="3" t="str">
        <f>'Raw TB'!B273</f>
        <v>TB</v>
      </c>
      <c r="C273" s="2">
        <f>'Raw TB'!C273</f>
        <v>2</v>
      </c>
      <c r="D273" s="3" t="str">
        <f>'Raw TB'!D273</f>
        <v>Oocystis sp.</v>
      </c>
      <c r="E273" s="1">
        <f>('Raw TB'!H273*'Raw TB'!K273)/20*9</f>
        <v>1388.1000000000001</v>
      </c>
      <c r="H273" s="1">
        <f>'Raw TB'!L273*E273</f>
        <v>1654615.2000000002</v>
      </c>
    </row>
    <row r="274" spans="1:10">
      <c r="A274" s="3">
        <f>'Raw TB'!A274</f>
        <v>36390</v>
      </c>
      <c r="B274" s="3" t="str">
        <f>'Raw TB'!B274</f>
        <v>TB</v>
      </c>
      <c r="C274" s="2">
        <f>'Raw TB'!C274</f>
        <v>3</v>
      </c>
      <c r="D274" s="3" t="str">
        <f>'Raw TB'!D274</f>
        <v>Oocystis sp.</v>
      </c>
      <c r="E274" s="1">
        <f>('Raw TB'!H274*'Raw TB'!K274)/20*9</f>
        <v>892.35</v>
      </c>
      <c r="H274" s="1">
        <f>'Raw TB'!L274*E274</f>
        <v>1063681.2</v>
      </c>
    </row>
    <row r="275" spans="1:10">
      <c r="A275" s="3">
        <f>'Raw TB'!A275</f>
        <v>36308</v>
      </c>
      <c r="B275" s="3" t="str">
        <f>'Raw TB'!B275</f>
        <v>TB</v>
      </c>
      <c r="C275" s="2">
        <f>'Raw TB'!C275</f>
        <v>1</v>
      </c>
      <c r="D275" s="3" t="str">
        <f>'Raw TB'!D275</f>
        <v>Rotifers</v>
      </c>
      <c r="E275" s="1">
        <f>('Raw TB'!H275*'Raw TB'!K275)/20*9</f>
        <v>297.45</v>
      </c>
      <c r="F275" s="1">
        <f>STDEV(E275:E277)</f>
        <v>99.15000000000002</v>
      </c>
      <c r="G275" s="1">
        <f>F275/SQRT(3)</f>
        <v>57.24427919015141</v>
      </c>
      <c r="H275" s="1">
        <f>'Raw TB'!L275*E275</f>
        <v>0</v>
      </c>
      <c r="I275" s="1">
        <f>STDEV(H275:H277)</f>
        <v>0</v>
      </c>
      <c r="J275" s="1">
        <f>I275/SQRT(3)</f>
        <v>0</v>
      </c>
    </row>
    <row r="276" spans="1:10">
      <c r="A276" s="3">
        <f>'Raw TB'!A276</f>
        <v>36308</v>
      </c>
      <c r="B276" s="3" t="str">
        <f>'Raw TB'!B276</f>
        <v>TB</v>
      </c>
      <c r="C276" s="2">
        <f>'Raw TB'!C276</f>
        <v>2</v>
      </c>
      <c r="D276" s="3" t="str">
        <f>'Raw TB'!D276</f>
        <v>Rotifers</v>
      </c>
      <c r="E276" s="1">
        <f>('Raw TB'!H276*'Raw TB'!K276)/20*9</f>
        <v>198.29999999999998</v>
      </c>
      <c r="H276" s="1">
        <f>'Raw TB'!L276*E276</f>
        <v>0</v>
      </c>
    </row>
    <row r="277" spans="1:10">
      <c r="A277" s="3">
        <f>'Raw TB'!A277</f>
        <v>36308</v>
      </c>
      <c r="B277" s="3" t="str">
        <f>'Raw TB'!B277</f>
        <v>TB</v>
      </c>
      <c r="C277" s="2">
        <f>'Raw TB'!C277</f>
        <v>3</v>
      </c>
      <c r="D277" s="3" t="str">
        <f>'Raw TB'!D277</f>
        <v>Rotifers</v>
      </c>
      <c r="E277" s="1">
        <f>('Raw TB'!H277*'Raw TB'!K277)/20*9</f>
        <v>396.59999999999997</v>
      </c>
      <c r="H277" s="1">
        <f>'Raw TB'!L277*E277</f>
        <v>0</v>
      </c>
    </row>
    <row r="278" spans="1:10">
      <c r="A278" s="3">
        <f>'Raw TB'!A278</f>
        <v>36313</v>
      </c>
      <c r="B278" s="3" t="str">
        <f>'Raw TB'!B278</f>
        <v>TB</v>
      </c>
      <c r="C278" s="2">
        <f>'Raw TB'!C278</f>
        <v>1</v>
      </c>
      <c r="D278" s="3" t="str">
        <f>'Raw TB'!D278</f>
        <v>Rotifers</v>
      </c>
      <c r="E278" s="1">
        <f>('Raw TB'!H278*'Raw TB'!K278)/20*9</f>
        <v>159.29999999999998</v>
      </c>
      <c r="F278" s="1">
        <f>STDEV(E278:E280)</f>
        <v>121.66738470107755</v>
      </c>
      <c r="G278" s="1">
        <f>F278/SQRT(3)</f>
        <v>70.244697308764884</v>
      </c>
      <c r="H278" s="1">
        <f>'Raw TB'!L278*E278</f>
        <v>0</v>
      </c>
      <c r="I278" s="1">
        <f>STDEV(H278:H280)</f>
        <v>0</v>
      </c>
      <c r="J278" s="1">
        <f>I278/SQRT(3)</f>
        <v>0</v>
      </c>
    </row>
    <row r="279" spans="1:10">
      <c r="A279" s="3">
        <f>'Raw TB'!A279</f>
        <v>36313</v>
      </c>
      <c r="B279" s="3" t="str">
        <f>'Raw TB'!B279</f>
        <v>TB</v>
      </c>
      <c r="C279" s="2">
        <f>'Raw TB'!C279</f>
        <v>2</v>
      </c>
      <c r="D279" s="3" t="str">
        <f>'Raw TB'!D279</f>
        <v>Rotifers</v>
      </c>
      <c r="E279" s="1">
        <f>('Raw TB'!H279*'Raw TB'!K279)/20*9</f>
        <v>398.25</v>
      </c>
      <c r="H279" s="1">
        <f>'Raw TB'!L279*E279</f>
        <v>0</v>
      </c>
    </row>
    <row r="280" spans="1:10">
      <c r="A280" s="3">
        <f>'Raw TB'!A280</f>
        <v>36313</v>
      </c>
      <c r="B280" s="3" t="str">
        <f>'Raw TB'!B280</f>
        <v>TB</v>
      </c>
      <c r="C280" s="2">
        <f>'Raw TB'!C280</f>
        <v>3</v>
      </c>
      <c r="D280" s="3" t="str">
        <f>'Raw TB'!D280</f>
        <v>Rotifers</v>
      </c>
      <c r="E280" s="1">
        <f>('Raw TB'!H280*'Raw TB'!K280)/20*9</f>
        <v>238.95000000000002</v>
      </c>
      <c r="H280" s="1">
        <f>'Raw TB'!L280*E280</f>
        <v>0</v>
      </c>
    </row>
    <row r="281" spans="1:10">
      <c r="A281" s="3">
        <f>'Raw TB'!A281</f>
        <v>36320</v>
      </c>
      <c r="B281" s="3" t="str">
        <f>'Raw TB'!B281</f>
        <v>TB</v>
      </c>
      <c r="C281" s="2">
        <f>'Raw TB'!C281</f>
        <v>1</v>
      </c>
      <c r="D281" s="3" t="str">
        <f>'Raw TB'!D281</f>
        <v>Rotifers</v>
      </c>
      <c r="E281" s="1">
        <f>('Raw TB'!H281*'Raw TB'!K281)/20*9</f>
        <v>238.95000000000002</v>
      </c>
      <c r="F281" s="1">
        <f>STDEV(E281:E283)</f>
        <v>121.66738470107755</v>
      </c>
      <c r="G281" s="1">
        <f>F281/SQRT(3)</f>
        <v>70.244697308764884</v>
      </c>
      <c r="H281" s="1">
        <f>'Raw TB'!L281*E281</f>
        <v>0</v>
      </c>
      <c r="I281" s="1">
        <f>STDEV(H281:H283)</f>
        <v>0</v>
      </c>
      <c r="J281" s="1">
        <f>I281/SQRT(3)</f>
        <v>0</v>
      </c>
    </row>
    <row r="282" spans="1:10">
      <c r="A282" s="3">
        <f>'Raw TB'!A282</f>
        <v>36320</v>
      </c>
      <c r="B282" s="3" t="str">
        <f>'Raw TB'!B282</f>
        <v>TB</v>
      </c>
      <c r="C282" s="2">
        <f>'Raw TB'!C282</f>
        <v>2</v>
      </c>
      <c r="D282" s="3" t="str">
        <f>'Raw TB'!D282</f>
        <v>Rotifers</v>
      </c>
      <c r="E282" s="1">
        <f>('Raw TB'!H282*'Raw TB'!K282)/20*9</f>
        <v>398.25</v>
      </c>
      <c r="H282" s="1">
        <f>'Raw TB'!L282*E282</f>
        <v>0</v>
      </c>
    </row>
    <row r="283" spans="1:10">
      <c r="A283" s="3">
        <f>'Raw TB'!A283</f>
        <v>36320</v>
      </c>
      <c r="B283" s="3" t="str">
        <f>'Raw TB'!B283</f>
        <v>TB</v>
      </c>
      <c r="C283" s="2">
        <f>'Raw TB'!C283</f>
        <v>3</v>
      </c>
      <c r="D283" s="3" t="str">
        <f>'Raw TB'!D283</f>
        <v>Rotifers</v>
      </c>
      <c r="E283" s="1">
        <f>('Raw TB'!H283*'Raw TB'!K283)/20*9</f>
        <v>159.29999999999998</v>
      </c>
      <c r="H283" s="1">
        <f>'Raw TB'!L283*E283</f>
        <v>0</v>
      </c>
    </row>
    <row r="284" spans="1:10">
      <c r="A284" s="3">
        <f>'Raw TB'!A284</f>
        <v>36327</v>
      </c>
      <c r="B284" s="3" t="str">
        <f>'Raw TB'!B284</f>
        <v>TB</v>
      </c>
      <c r="C284" s="2">
        <f>'Raw TB'!C284</f>
        <v>1</v>
      </c>
      <c r="D284" s="3" t="str">
        <f>'Raw TB'!D284</f>
        <v>Rotifers</v>
      </c>
      <c r="E284" s="1">
        <f>('Raw TB'!H284*'Raw TB'!K284)/20*9</f>
        <v>297.45</v>
      </c>
      <c r="F284" s="1">
        <f>STDEV(E284:E286)</f>
        <v>57.244279190151403</v>
      </c>
      <c r="G284" s="1">
        <f>F284/SQRT(3)</f>
        <v>33.050000000000004</v>
      </c>
      <c r="H284" s="1">
        <f>'Raw TB'!L284*E284</f>
        <v>0</v>
      </c>
      <c r="I284" s="1">
        <f>STDEV(H284:H286)</f>
        <v>0</v>
      </c>
      <c r="J284" s="1">
        <f>I284/SQRT(3)</f>
        <v>0</v>
      </c>
    </row>
    <row r="285" spans="1:10">
      <c r="A285" s="3">
        <f>'Raw TB'!A285</f>
        <v>36327</v>
      </c>
      <c r="B285" s="3" t="str">
        <f>'Raw TB'!B285</f>
        <v>TB</v>
      </c>
      <c r="C285" s="2">
        <f>'Raw TB'!C285</f>
        <v>2</v>
      </c>
      <c r="D285" s="3" t="str">
        <f>'Raw TB'!D285</f>
        <v>Rotifers</v>
      </c>
      <c r="E285" s="1">
        <f>('Raw TB'!H285*'Raw TB'!K285)/20*9</f>
        <v>297.45</v>
      </c>
      <c r="H285" s="1">
        <f>'Raw TB'!L285*E285</f>
        <v>0</v>
      </c>
    </row>
    <row r="286" spans="1:10">
      <c r="A286" s="3">
        <f>'Raw TB'!A286</f>
        <v>36327</v>
      </c>
      <c r="B286" s="3" t="str">
        <f>'Raw TB'!B286</f>
        <v>TB</v>
      </c>
      <c r="C286" s="2">
        <f>'Raw TB'!C286</f>
        <v>3</v>
      </c>
      <c r="D286" s="3" t="str">
        <f>'Raw TB'!D286</f>
        <v>Rotifers</v>
      </c>
      <c r="E286" s="1">
        <f>('Raw TB'!H286*'Raw TB'!K286)/20*9</f>
        <v>198.29999999999998</v>
      </c>
      <c r="H286" s="1">
        <f>'Raw TB'!L286*E286</f>
        <v>0</v>
      </c>
    </row>
    <row r="287" spans="1:10">
      <c r="A287" s="3">
        <f>'Raw TB'!A287</f>
        <v>36334</v>
      </c>
      <c r="B287" s="3" t="str">
        <f>'Raw TB'!B287</f>
        <v>TB</v>
      </c>
      <c r="C287" s="2">
        <f>'Raw TB'!C287</f>
        <v>1</v>
      </c>
      <c r="D287" s="3" t="str">
        <f>'Raw TB'!D287</f>
        <v>Rotifers</v>
      </c>
      <c r="E287" s="1">
        <f>('Raw TB'!H287*'Raw TB'!K287)/20*9</f>
        <v>79.649999999999991</v>
      </c>
      <c r="F287" s="1">
        <f>STDEV(E287:E289)</f>
        <v>121.66738470107761</v>
      </c>
      <c r="G287" s="1">
        <f>F287/SQRT(3)</f>
        <v>70.244697308764913</v>
      </c>
      <c r="H287" s="1">
        <f>'Raw TB'!L287*E287</f>
        <v>0</v>
      </c>
      <c r="I287" s="1">
        <f>STDEV(H287:H289)</f>
        <v>0</v>
      </c>
      <c r="J287" s="1">
        <f>I287/SQRT(3)</f>
        <v>0</v>
      </c>
    </row>
    <row r="288" spans="1:10">
      <c r="A288" s="3">
        <f>'Raw TB'!A288</f>
        <v>36334</v>
      </c>
      <c r="B288" s="3" t="str">
        <f>'Raw TB'!B288</f>
        <v>TB</v>
      </c>
      <c r="C288" s="2">
        <f>'Raw TB'!C288</f>
        <v>2</v>
      </c>
      <c r="D288" s="3" t="str">
        <f>'Raw TB'!D288</f>
        <v>Rotifers</v>
      </c>
      <c r="E288" s="1">
        <f>('Raw TB'!H288*'Raw TB'!K288)/20*9</f>
        <v>318.59999999999997</v>
      </c>
      <c r="H288" s="1">
        <f>'Raw TB'!L288*E288</f>
        <v>0</v>
      </c>
    </row>
    <row r="289" spans="1:10">
      <c r="A289" s="3">
        <f>'Raw TB'!A289</f>
        <v>36334</v>
      </c>
      <c r="B289" s="3" t="str">
        <f>'Raw TB'!B289</f>
        <v>TB</v>
      </c>
      <c r="C289" s="2">
        <f>'Raw TB'!C289</f>
        <v>3</v>
      </c>
      <c r="D289" s="3" t="str">
        <f>'Raw TB'!D289</f>
        <v>Rotifers</v>
      </c>
      <c r="E289" s="1">
        <f>('Raw TB'!H289*'Raw TB'!K289)/20*9</f>
        <v>238.95000000000002</v>
      </c>
      <c r="H289" s="1">
        <f>'Raw TB'!L289*E289</f>
        <v>0</v>
      </c>
    </row>
    <row r="290" spans="1:10">
      <c r="A290" s="3">
        <f>'Raw TB'!A290</f>
        <v>36341</v>
      </c>
      <c r="B290" s="3" t="str">
        <f>'Raw TB'!B290</f>
        <v>TB</v>
      </c>
      <c r="C290" s="2">
        <f>'Raw TB'!C290</f>
        <v>1</v>
      </c>
      <c r="D290" s="3" t="str">
        <f>'Raw TB'!D290</f>
        <v>Rotifers</v>
      </c>
      <c r="E290" s="1">
        <f>('Raw TB'!H290*'Raw TB'!K290)/20*9</f>
        <v>318.59999999999997</v>
      </c>
      <c r="F290" s="1">
        <f>STDEV(E290:E292)</f>
        <v>91.971897881907239</v>
      </c>
      <c r="G290" s="1">
        <f>F290/SQRT(3)</f>
        <v>53.099999999999916</v>
      </c>
      <c r="H290" s="1">
        <f>'Raw TB'!L290*E290</f>
        <v>0</v>
      </c>
      <c r="I290" s="1">
        <f>STDEV(H290:H292)</f>
        <v>0</v>
      </c>
      <c r="J290" s="1">
        <f>I290/SQRT(3)</f>
        <v>0</v>
      </c>
    </row>
    <row r="291" spans="1:10">
      <c r="A291" s="3">
        <f>'Raw TB'!A291</f>
        <v>36341</v>
      </c>
      <c r="B291" s="3" t="str">
        <f>'Raw TB'!B291</f>
        <v>TB</v>
      </c>
      <c r="C291" s="2">
        <f>'Raw TB'!C291</f>
        <v>2</v>
      </c>
      <c r="D291" s="3" t="str">
        <f>'Raw TB'!D291</f>
        <v>Rotifers</v>
      </c>
      <c r="E291" s="1">
        <f>('Raw TB'!H291*'Raw TB'!K291)/20*9</f>
        <v>159.29999999999998</v>
      </c>
      <c r="H291" s="1">
        <f>'Raw TB'!L291*E291</f>
        <v>0</v>
      </c>
    </row>
    <row r="292" spans="1:10">
      <c r="A292" s="3">
        <f>'Raw TB'!A292</f>
        <v>36341</v>
      </c>
      <c r="B292" s="3" t="str">
        <f>'Raw TB'!B292</f>
        <v>TB</v>
      </c>
      <c r="C292" s="2">
        <f>'Raw TB'!C292</f>
        <v>3</v>
      </c>
      <c r="D292" s="3" t="str">
        <f>'Raw TB'!D292</f>
        <v>Rotifers</v>
      </c>
      <c r="E292" s="1">
        <f>('Raw TB'!H292*'Raw TB'!K292)/20*9</f>
        <v>318.59999999999997</v>
      </c>
      <c r="H292" s="1">
        <f>'Raw TB'!L292*E292</f>
        <v>0</v>
      </c>
    </row>
    <row r="293" spans="1:10">
      <c r="A293" s="3">
        <f>'Raw TB'!A293</f>
        <v>36348</v>
      </c>
      <c r="B293" s="3" t="str">
        <f>'Raw TB'!B293</f>
        <v>TB</v>
      </c>
      <c r="C293" s="2">
        <f>'Raw TB'!C293</f>
        <v>1</v>
      </c>
      <c r="D293" s="3" t="str">
        <f>'Raw TB'!D293</f>
        <v>Rotifers</v>
      </c>
      <c r="E293" s="1">
        <f>('Raw TB'!H293*'Raw TB'!K293)/20*9</f>
        <v>0</v>
      </c>
      <c r="F293" s="1">
        <f>STDEV(E293:E295)</f>
        <v>121.66738470107755</v>
      </c>
      <c r="G293" s="1">
        <f>F293/SQRT(3)</f>
        <v>70.244697308764884</v>
      </c>
      <c r="H293" s="1">
        <f>'Raw TB'!L293*E293</f>
        <v>0</v>
      </c>
      <c r="I293" s="1">
        <f>STDEV(H293:H295)</f>
        <v>0</v>
      </c>
      <c r="J293" s="1">
        <f>I293/SQRT(3)</f>
        <v>0</v>
      </c>
    </row>
    <row r="294" spans="1:10">
      <c r="A294" s="3">
        <f>'Raw TB'!A294</f>
        <v>36348</v>
      </c>
      <c r="B294" s="3" t="str">
        <f>'Raw TB'!B294</f>
        <v>TB</v>
      </c>
      <c r="C294" s="2">
        <f>'Raw TB'!C294</f>
        <v>2</v>
      </c>
      <c r="D294" s="3" t="str">
        <f>'Raw TB'!D294</f>
        <v>Rotifers</v>
      </c>
      <c r="E294" s="1">
        <f>('Raw TB'!H294*'Raw TB'!K294)/20*9</f>
        <v>159.29999999999998</v>
      </c>
      <c r="H294" s="1">
        <f>'Raw TB'!L294*E294</f>
        <v>0</v>
      </c>
    </row>
    <row r="295" spans="1:10">
      <c r="A295" s="3">
        <f>'Raw TB'!A295</f>
        <v>36348</v>
      </c>
      <c r="B295" s="3" t="str">
        <f>'Raw TB'!B295</f>
        <v>TB</v>
      </c>
      <c r="C295" s="2">
        <f>'Raw TB'!C295</f>
        <v>3</v>
      </c>
      <c r="D295" s="3" t="str">
        <f>'Raw TB'!D295</f>
        <v>Rotifers</v>
      </c>
      <c r="E295" s="1">
        <f>('Raw TB'!H295*'Raw TB'!K295)/20*9</f>
        <v>238.95000000000002</v>
      </c>
      <c r="H295" s="1">
        <f>'Raw TB'!L295*E295</f>
        <v>0</v>
      </c>
    </row>
    <row r="296" spans="1:10">
      <c r="A296" s="3">
        <f>'Raw TB'!A296</f>
        <v>36355</v>
      </c>
      <c r="B296" s="3" t="str">
        <f>'Raw TB'!B296</f>
        <v>TB</v>
      </c>
      <c r="C296" s="2">
        <f>'Raw TB'!C296</f>
        <v>1</v>
      </c>
      <c r="D296" s="3" t="str">
        <f>'Raw TB'!D296</f>
        <v>Rotifers</v>
      </c>
      <c r="E296" s="1">
        <f>('Raw TB'!H296*'Raw TB'!K296)/20*9</f>
        <v>637.19999999999993</v>
      </c>
      <c r="F296" s="1">
        <f>STDEV(E296:E298)</f>
        <v>256.03892770436306</v>
      </c>
      <c r="G296" s="1">
        <f>F296/SQRT(3)</f>
        <v>147.82414383313716</v>
      </c>
      <c r="H296" s="1">
        <f>'Raw TB'!L296*E296</f>
        <v>0</v>
      </c>
      <c r="I296" s="1">
        <f>STDEV(H296:H298)</f>
        <v>0</v>
      </c>
      <c r="J296" s="1">
        <f>I296/SQRT(3)</f>
        <v>0</v>
      </c>
    </row>
    <row r="297" spans="1:10">
      <c r="A297" s="3">
        <f>'Raw TB'!A297</f>
        <v>36355</v>
      </c>
      <c r="B297" s="3" t="str">
        <f>'Raw TB'!B297</f>
        <v>TB</v>
      </c>
      <c r="C297" s="2">
        <f>'Raw TB'!C297</f>
        <v>2</v>
      </c>
      <c r="D297" s="3" t="str">
        <f>'Raw TB'!D297</f>
        <v>Rotifers</v>
      </c>
      <c r="E297" s="1">
        <f>('Raw TB'!H297*'Raw TB'!K297)/20*9</f>
        <v>159.29999999999998</v>
      </c>
      <c r="H297" s="1">
        <f>'Raw TB'!L297*E297</f>
        <v>0</v>
      </c>
    </row>
    <row r="298" spans="1:10">
      <c r="A298" s="3">
        <f>'Raw TB'!A298</f>
        <v>36355</v>
      </c>
      <c r="B298" s="3" t="str">
        <f>'Raw TB'!B298</f>
        <v>TB</v>
      </c>
      <c r="C298" s="2">
        <f>'Raw TB'!C298</f>
        <v>3</v>
      </c>
      <c r="D298" s="3" t="str">
        <f>'Raw TB'!D298</f>
        <v>Rotifers</v>
      </c>
      <c r="E298" s="1">
        <f>('Raw TB'!H298*'Raw TB'!K298)/20*9</f>
        <v>557.55000000000007</v>
      </c>
      <c r="H298" s="1">
        <f>'Raw TB'!L298*E298</f>
        <v>0</v>
      </c>
    </row>
    <row r="299" spans="1:10">
      <c r="A299" s="3">
        <f>'Raw TB'!A299</f>
        <v>36362</v>
      </c>
      <c r="B299" s="3" t="str">
        <f>'Raw TB'!B299</f>
        <v>TB</v>
      </c>
      <c r="C299" s="2">
        <f>'Raw TB'!C299</f>
        <v>1</v>
      </c>
      <c r="D299" s="3" t="str">
        <f>'Raw TB'!D299</f>
        <v>Rotifers</v>
      </c>
      <c r="E299" s="1">
        <f>('Raw TB'!H299*'Raw TB'!K299)/20*9</f>
        <v>0</v>
      </c>
      <c r="F299" s="1">
        <f>STDEV(E299:E301)</f>
        <v>79.649999999999991</v>
      </c>
      <c r="G299" s="1">
        <f>F299/SQRT(3)</f>
        <v>45.985948940953691</v>
      </c>
      <c r="H299" s="1">
        <f>'Raw TB'!L299*E299</f>
        <v>0</v>
      </c>
      <c r="I299" s="1">
        <f>STDEV(H299:H301)</f>
        <v>0</v>
      </c>
      <c r="J299" s="1">
        <f>I299/SQRT(3)</f>
        <v>0</v>
      </c>
    </row>
    <row r="300" spans="1:10">
      <c r="A300" s="3">
        <f>'Raw TB'!A300</f>
        <v>36362</v>
      </c>
      <c r="B300" s="3" t="str">
        <f>'Raw TB'!B300</f>
        <v>TB</v>
      </c>
      <c r="C300" s="2">
        <f>'Raw TB'!C300</f>
        <v>2</v>
      </c>
      <c r="D300" s="3" t="str">
        <f>'Raw TB'!D300</f>
        <v>Rotifers</v>
      </c>
      <c r="E300" s="1">
        <f>('Raw TB'!H300*'Raw TB'!K300)/20*9</f>
        <v>159.29999999999998</v>
      </c>
      <c r="H300" s="1">
        <f>'Raw TB'!L300*E300</f>
        <v>0</v>
      </c>
    </row>
    <row r="301" spans="1:10">
      <c r="A301" s="3">
        <f>'Raw TB'!A301</f>
        <v>36362</v>
      </c>
      <c r="B301" s="3" t="str">
        <f>'Raw TB'!B301</f>
        <v>TB</v>
      </c>
      <c r="C301" s="2">
        <f>'Raw TB'!C301</f>
        <v>3</v>
      </c>
      <c r="D301" s="3" t="str">
        <f>'Raw TB'!D301</f>
        <v>Rotifers</v>
      </c>
      <c r="E301" s="1">
        <f>('Raw TB'!H301*'Raw TB'!K301)/20*9</f>
        <v>79.649999999999991</v>
      </c>
      <c r="H301" s="1">
        <f>'Raw TB'!L301*E301</f>
        <v>0</v>
      </c>
    </row>
    <row r="302" spans="1:10">
      <c r="A302" s="3">
        <f>'Raw TB'!A302</f>
        <v>36369</v>
      </c>
      <c r="B302" s="3" t="str">
        <f>'Raw TB'!B302</f>
        <v>TB</v>
      </c>
      <c r="C302" s="2">
        <f>'Raw TB'!C302</f>
        <v>1</v>
      </c>
      <c r="D302" s="3" t="str">
        <f>'Raw TB'!D302</f>
        <v>Rotifers</v>
      </c>
      <c r="E302" s="1">
        <f>('Raw TB'!H302*'Raw TB'!K302)/20*9</f>
        <v>159.29999999999998</v>
      </c>
      <c r="F302" s="1">
        <f>STDEV(E302:E304)</f>
        <v>91.971897881907367</v>
      </c>
      <c r="G302" s="1">
        <f>F302/SQRT(3)</f>
        <v>53.099999999999994</v>
      </c>
      <c r="H302" s="1">
        <f>'Raw TB'!L302*E302</f>
        <v>0</v>
      </c>
      <c r="I302" s="1">
        <f>STDEV(H302:H304)</f>
        <v>0</v>
      </c>
      <c r="J302" s="1">
        <f>I302/SQRT(3)</f>
        <v>0</v>
      </c>
    </row>
    <row r="303" spans="1:10">
      <c r="A303" s="3">
        <f>'Raw TB'!A303</f>
        <v>36369</v>
      </c>
      <c r="B303" s="3" t="str">
        <f>'Raw TB'!B303</f>
        <v>TB</v>
      </c>
      <c r="C303" s="2">
        <f>'Raw TB'!C303</f>
        <v>2</v>
      </c>
      <c r="D303" s="3" t="str">
        <f>'Raw TB'!D303</f>
        <v>Rotifers</v>
      </c>
      <c r="E303" s="1">
        <f>('Raw TB'!H303*'Raw TB'!K303)/20*9</f>
        <v>0</v>
      </c>
      <c r="H303" s="1">
        <f>'Raw TB'!L303*E303</f>
        <v>0</v>
      </c>
    </row>
    <row r="304" spans="1:10">
      <c r="A304" s="3">
        <f>'Raw TB'!A304</f>
        <v>36369</v>
      </c>
      <c r="B304" s="3" t="str">
        <f>'Raw TB'!B304</f>
        <v>TB</v>
      </c>
      <c r="C304" s="2">
        <f>'Raw TB'!C304</f>
        <v>3</v>
      </c>
      <c r="D304" s="3" t="str">
        <f>'Raw TB'!D304</f>
        <v>Rotifers</v>
      </c>
      <c r="E304" s="1">
        <f>('Raw TB'!H304*'Raw TB'!K304)/20*9</f>
        <v>0</v>
      </c>
      <c r="H304" s="1">
        <f>'Raw TB'!L304*E304</f>
        <v>0</v>
      </c>
    </row>
    <row r="305" spans="1:10">
      <c r="A305" s="3">
        <f>'Raw TB'!A305</f>
        <v>36376</v>
      </c>
      <c r="B305" s="3" t="str">
        <f>'Raw TB'!B305</f>
        <v>TB</v>
      </c>
      <c r="C305" s="2">
        <f>'Raw TB'!C305</f>
        <v>1</v>
      </c>
      <c r="D305" s="3" t="str">
        <f>'Raw TB'!D305</f>
        <v>Rotifers</v>
      </c>
      <c r="E305" s="1">
        <f>('Raw TB'!H305*'Raw TB'!K305)/20*9</f>
        <v>0</v>
      </c>
      <c r="F305" s="1">
        <f>STDEV(E305:E307)</f>
        <v>45.985948940953683</v>
      </c>
      <c r="G305" s="1">
        <f>F305/SQRT(3)</f>
        <v>26.549999999999997</v>
      </c>
      <c r="H305" s="1">
        <f>'Raw TB'!L305*E305</f>
        <v>0</v>
      </c>
      <c r="I305" s="1">
        <f>STDEV(H305:H307)</f>
        <v>0</v>
      </c>
      <c r="J305" s="1">
        <f>I305/SQRT(3)</f>
        <v>0</v>
      </c>
    </row>
    <row r="306" spans="1:10">
      <c r="A306" s="3">
        <f>'Raw TB'!A306</f>
        <v>36376</v>
      </c>
      <c r="B306" s="3" t="str">
        <f>'Raw TB'!B306</f>
        <v>TB</v>
      </c>
      <c r="C306" s="2">
        <f>'Raw TB'!C306</f>
        <v>2</v>
      </c>
      <c r="D306" s="3" t="str">
        <f>'Raw TB'!D306</f>
        <v>Rotifers</v>
      </c>
      <c r="E306" s="1">
        <f>('Raw TB'!H306*'Raw TB'!K306)/20*9</f>
        <v>79.649999999999991</v>
      </c>
      <c r="H306" s="1">
        <f>'Raw TB'!L306*E306</f>
        <v>0</v>
      </c>
    </row>
    <row r="307" spans="1:10">
      <c r="A307" s="3">
        <f>'Raw TB'!A307</f>
        <v>36376</v>
      </c>
      <c r="B307" s="3" t="str">
        <f>'Raw TB'!B307</f>
        <v>TB</v>
      </c>
      <c r="C307" s="2">
        <f>'Raw TB'!C307</f>
        <v>3</v>
      </c>
      <c r="D307" s="3" t="str">
        <f>'Raw TB'!D307</f>
        <v>Rotifers</v>
      </c>
      <c r="E307" s="1">
        <f>('Raw TB'!H307*'Raw TB'!K307)/20*9</f>
        <v>0</v>
      </c>
      <c r="H307" s="1">
        <f>'Raw TB'!L307*E307</f>
        <v>0</v>
      </c>
    </row>
    <row r="308" spans="1:10">
      <c r="A308" s="3">
        <f>'Raw TB'!A308</f>
        <v>36383</v>
      </c>
      <c r="B308" s="3" t="str">
        <f>'Raw TB'!B308</f>
        <v>TB</v>
      </c>
      <c r="C308" s="2">
        <f>'Raw TB'!C308</f>
        <v>1</v>
      </c>
      <c r="D308" s="3" t="str">
        <f>'Raw TB'!D308</f>
        <v>Rotifers</v>
      </c>
      <c r="E308" s="1">
        <f>('Raw TB'!H308*'Raw TB'!K308)/20*9</f>
        <v>79.649999999999991</v>
      </c>
      <c r="F308" s="1">
        <f>STDEV(E308:E310)</f>
        <v>0</v>
      </c>
      <c r="G308" s="1">
        <f>F308/SQRT(3)</f>
        <v>0</v>
      </c>
      <c r="H308" s="1">
        <f>'Raw TB'!L308*E308</f>
        <v>0</v>
      </c>
      <c r="I308" s="1">
        <f>STDEV(H308:H310)</f>
        <v>0</v>
      </c>
      <c r="J308" s="1">
        <f>I308/SQRT(3)</f>
        <v>0</v>
      </c>
    </row>
    <row r="309" spans="1:10">
      <c r="A309" s="3">
        <f>'Raw TB'!A309</f>
        <v>36383</v>
      </c>
      <c r="B309" s="3" t="str">
        <f>'Raw TB'!B309</f>
        <v>TB</v>
      </c>
      <c r="C309" s="2">
        <f>'Raw TB'!C309</f>
        <v>2</v>
      </c>
      <c r="D309" s="3" t="str">
        <f>'Raw TB'!D309</f>
        <v>Rotifers</v>
      </c>
      <c r="E309" s="1">
        <f>('Raw TB'!H309*'Raw TB'!K309)/20*9</f>
        <v>79.649999999999991</v>
      </c>
      <c r="H309" s="1">
        <f>'Raw TB'!L309*E309</f>
        <v>0</v>
      </c>
    </row>
    <row r="310" spans="1:10">
      <c r="A310" s="3">
        <f>'Raw TB'!A310</f>
        <v>36383</v>
      </c>
      <c r="B310" s="3" t="str">
        <f>'Raw TB'!B310</f>
        <v>TB</v>
      </c>
      <c r="C310" s="2">
        <f>'Raw TB'!C310</f>
        <v>3</v>
      </c>
      <c r="D310" s="3" t="str">
        <f>'Raw TB'!D310</f>
        <v>Rotifers</v>
      </c>
      <c r="E310" s="1">
        <f>('Raw TB'!H310*'Raw TB'!K310)/20*9</f>
        <v>79.649999999999991</v>
      </c>
      <c r="H310" s="1">
        <f>'Raw TB'!L310*E310</f>
        <v>0</v>
      </c>
    </row>
    <row r="311" spans="1:10">
      <c r="A311" s="3">
        <f>'Raw TB'!A311</f>
        <v>36390</v>
      </c>
      <c r="B311" s="3" t="str">
        <f>'Raw TB'!B311</f>
        <v>TB</v>
      </c>
      <c r="C311" s="2">
        <f>'Raw TB'!C311</f>
        <v>1</v>
      </c>
      <c r="D311" s="3" t="str">
        <f>'Raw TB'!D311</f>
        <v>Rotifers</v>
      </c>
      <c r="E311" s="1">
        <f>('Raw TB'!H311*'Raw TB'!K311)/20*9</f>
        <v>0</v>
      </c>
      <c r="F311" s="1">
        <f>STDEV(E311:E313)</f>
        <v>0</v>
      </c>
      <c r="G311" s="1">
        <f>F311/SQRT(3)</f>
        <v>0</v>
      </c>
      <c r="H311" s="1">
        <f>'Raw TB'!L311*E311</f>
        <v>0</v>
      </c>
      <c r="I311" s="1">
        <f>STDEV(H311:H313)</f>
        <v>0</v>
      </c>
      <c r="J311" s="1">
        <f>I311/SQRT(3)</f>
        <v>0</v>
      </c>
    </row>
    <row r="312" spans="1:10">
      <c r="A312" s="3">
        <f>'Raw TB'!A312</f>
        <v>36390</v>
      </c>
      <c r="B312" s="3" t="str">
        <f>'Raw TB'!B312</f>
        <v>TB</v>
      </c>
      <c r="C312" s="2">
        <f>'Raw TB'!C312</f>
        <v>2</v>
      </c>
      <c r="D312" s="3" t="str">
        <f>'Raw TB'!D312</f>
        <v>Rotifers</v>
      </c>
      <c r="E312" s="1">
        <f>('Raw TB'!H312*'Raw TB'!K312)/20*9</f>
        <v>0</v>
      </c>
      <c r="H312" s="1">
        <f>'Raw TB'!L312*E312</f>
        <v>0</v>
      </c>
    </row>
    <row r="313" spans="1:10">
      <c r="A313" s="3">
        <f>'Raw TB'!A313</f>
        <v>36390</v>
      </c>
      <c r="B313" s="3" t="str">
        <f>'Raw TB'!B313</f>
        <v>TB</v>
      </c>
      <c r="C313" s="2">
        <f>'Raw TB'!C313</f>
        <v>3</v>
      </c>
      <c r="D313" s="3" t="str">
        <f>'Raw TB'!D313</f>
        <v>Rotifers</v>
      </c>
      <c r="E313" s="1">
        <f>('Raw TB'!H313*'Raw TB'!K313)/20*9</f>
        <v>0</v>
      </c>
      <c r="H313" s="1">
        <f>'Raw TB'!L313*E313</f>
        <v>0</v>
      </c>
    </row>
    <row r="314" spans="1:10">
      <c r="A314" s="3">
        <f>'Raw TB'!A314</f>
        <v>36308</v>
      </c>
      <c r="B314" s="3" t="str">
        <f>'Raw TB'!B314</f>
        <v>TB</v>
      </c>
      <c r="C314" s="2">
        <f>'Raw TB'!C314</f>
        <v>1</v>
      </c>
      <c r="D314" s="3" t="str">
        <f>'Raw TB'!D314</f>
        <v>Strobilidium sp. (cilliate)</v>
      </c>
      <c r="E314" s="1">
        <f>('Raw TB'!H314*'Raw TB'!K314)/20*9</f>
        <v>99.149999999999991</v>
      </c>
      <c r="F314" s="1">
        <f>STDEV(E314:E316)</f>
        <v>57.244279190151389</v>
      </c>
      <c r="G314" s="1">
        <f>F314/SQRT(3)</f>
        <v>33.049999999999997</v>
      </c>
      <c r="H314" s="1">
        <f>'Raw TB'!L314*E314</f>
        <v>0</v>
      </c>
      <c r="I314" s="1">
        <f>STDEV(H314:H316)</f>
        <v>0</v>
      </c>
      <c r="J314" s="1">
        <f>I314/SQRT(3)</f>
        <v>0</v>
      </c>
    </row>
    <row r="315" spans="1:10">
      <c r="A315" s="3">
        <f>'Raw TB'!A315</f>
        <v>36308</v>
      </c>
      <c r="B315" s="3" t="str">
        <f>'Raw TB'!B315</f>
        <v>TB</v>
      </c>
      <c r="C315" s="2">
        <f>'Raw TB'!C315</f>
        <v>2</v>
      </c>
      <c r="D315" s="3" t="str">
        <f>'Raw TB'!D315</f>
        <v>Strobilidium sp. (cilliate)</v>
      </c>
      <c r="E315" s="1">
        <f>('Raw TB'!H315*'Raw TB'!K315)/20*9</f>
        <v>99.149999999999991</v>
      </c>
      <c r="H315" s="1">
        <f>'Raw TB'!L315*E315</f>
        <v>0</v>
      </c>
    </row>
    <row r="316" spans="1:10">
      <c r="A316" s="3">
        <f>'Raw TB'!A316</f>
        <v>36308</v>
      </c>
      <c r="B316" s="3" t="str">
        <f>'Raw TB'!B316</f>
        <v>TB</v>
      </c>
      <c r="C316" s="2">
        <f>'Raw TB'!C316</f>
        <v>3</v>
      </c>
      <c r="D316" s="3" t="str">
        <f>'Raw TB'!D316</f>
        <v>Strobilidium sp. (cilliate)</v>
      </c>
      <c r="E316" s="1">
        <f>('Raw TB'!H316*'Raw TB'!K316)/20*9</f>
        <v>0</v>
      </c>
      <c r="H316" s="1">
        <f>'Raw TB'!L316*E316</f>
        <v>0</v>
      </c>
    </row>
    <row r="317" spans="1:10">
      <c r="A317" s="3">
        <f>'Raw TB'!A317</f>
        <v>36313</v>
      </c>
      <c r="B317" s="3" t="str">
        <f>'Raw TB'!B317</f>
        <v>TB</v>
      </c>
      <c r="C317" s="2">
        <f>'Raw TB'!C317</f>
        <v>1</v>
      </c>
      <c r="D317" s="3" t="str">
        <f>'Raw TB'!D317</f>
        <v>Strobilidium sp. (cilliate)</v>
      </c>
      <c r="E317" s="1">
        <f>('Raw TB'!H317*'Raw TB'!K317)/20*9</f>
        <v>159.29999999999998</v>
      </c>
      <c r="F317" s="1">
        <f>STDEV(E317:E319)</f>
        <v>45.985948940953733</v>
      </c>
      <c r="G317" s="1">
        <f>F317/SQRT(3)</f>
        <v>26.550000000000026</v>
      </c>
      <c r="H317" s="1">
        <f>'Raw TB'!L317*E317</f>
        <v>0</v>
      </c>
      <c r="I317" s="1">
        <f>STDEV(H317:H319)</f>
        <v>0</v>
      </c>
      <c r="J317" s="1">
        <f>I317/SQRT(3)</f>
        <v>0</v>
      </c>
    </row>
    <row r="318" spans="1:10">
      <c r="A318" s="3">
        <f>'Raw TB'!A318</f>
        <v>36313</v>
      </c>
      <c r="B318" s="3" t="str">
        <f>'Raw TB'!B318</f>
        <v>TB</v>
      </c>
      <c r="C318" s="2">
        <f>'Raw TB'!C318</f>
        <v>2</v>
      </c>
      <c r="D318" s="3" t="str">
        <f>'Raw TB'!D318</f>
        <v>Strobilidium sp. (cilliate)</v>
      </c>
      <c r="E318" s="1">
        <f>('Raw TB'!H318*'Raw TB'!K318)/20*9</f>
        <v>159.29999999999998</v>
      </c>
      <c r="H318" s="1">
        <f>'Raw TB'!L318*E318</f>
        <v>0</v>
      </c>
    </row>
    <row r="319" spans="1:10">
      <c r="A319" s="3">
        <f>'Raw TB'!A319</f>
        <v>36313</v>
      </c>
      <c r="B319" s="3" t="str">
        <f>'Raw TB'!B319</f>
        <v>TB</v>
      </c>
      <c r="C319" s="2">
        <f>'Raw TB'!C319</f>
        <v>3</v>
      </c>
      <c r="D319" s="3" t="str">
        <f>'Raw TB'!D319</f>
        <v>Strobilidium sp. (cilliate)</v>
      </c>
      <c r="E319" s="1">
        <f>('Raw TB'!H319*'Raw TB'!K319)/20*9</f>
        <v>79.649999999999991</v>
      </c>
      <c r="H319" s="1">
        <f>'Raw TB'!L319*E319</f>
        <v>0</v>
      </c>
    </row>
    <row r="320" spans="1:10">
      <c r="A320" s="3">
        <f>'Raw TB'!A320</f>
        <v>36320</v>
      </c>
      <c r="B320" s="3" t="str">
        <f>'Raw TB'!B320</f>
        <v>TB</v>
      </c>
      <c r="C320" s="2">
        <f>'Raw TB'!C320</f>
        <v>1</v>
      </c>
      <c r="D320" s="3" t="str">
        <f>'Raw TB'!D320</f>
        <v>Strobilidium sp. (cilliate)</v>
      </c>
      <c r="E320" s="1">
        <f>('Raw TB'!H320*'Raw TB'!K320)/20*9</f>
        <v>398.25</v>
      </c>
      <c r="F320" s="1">
        <f>STDEV(E320:E322)</f>
        <v>91.97189788190731</v>
      </c>
      <c r="G320" s="1">
        <f>F320/SQRT(3)</f>
        <v>53.099999999999959</v>
      </c>
      <c r="H320" s="1">
        <f>'Raw TB'!L320*E320</f>
        <v>0</v>
      </c>
      <c r="I320" s="1">
        <f>STDEV(H320:H322)</f>
        <v>0</v>
      </c>
      <c r="J320" s="1">
        <f>I320/SQRT(3)</f>
        <v>0</v>
      </c>
    </row>
    <row r="321" spans="1:10">
      <c r="A321" s="3">
        <f>'Raw TB'!A321</f>
        <v>36320</v>
      </c>
      <c r="B321" s="3" t="str">
        <f>'Raw TB'!B321</f>
        <v>TB</v>
      </c>
      <c r="C321" s="2">
        <f>'Raw TB'!C321</f>
        <v>2</v>
      </c>
      <c r="D321" s="3" t="str">
        <f>'Raw TB'!D321</f>
        <v>Strobilidium sp. (cilliate)</v>
      </c>
      <c r="E321" s="1">
        <f>('Raw TB'!H321*'Raw TB'!K321)/20*9</f>
        <v>238.95000000000002</v>
      </c>
      <c r="H321" s="1">
        <f>'Raw TB'!L321*E321</f>
        <v>0</v>
      </c>
    </row>
    <row r="322" spans="1:10">
      <c r="A322" s="3">
        <f>'Raw TB'!A322</f>
        <v>36320</v>
      </c>
      <c r="B322" s="3" t="str">
        <f>'Raw TB'!B322</f>
        <v>TB</v>
      </c>
      <c r="C322" s="2">
        <f>'Raw TB'!C322</f>
        <v>3</v>
      </c>
      <c r="D322" s="3" t="str">
        <f>'Raw TB'!D322</f>
        <v>Strobilidium sp. (cilliate)</v>
      </c>
      <c r="E322" s="1">
        <f>('Raw TB'!H322*'Raw TB'!K322)/20*9</f>
        <v>238.95000000000002</v>
      </c>
      <c r="H322" s="1">
        <f>'Raw TB'!L322*E322</f>
        <v>0</v>
      </c>
    </row>
    <row r="323" spans="1:10">
      <c r="A323" s="3">
        <f>'Raw TB'!A323</f>
        <v>36327</v>
      </c>
      <c r="B323" s="3" t="str">
        <f>'Raw TB'!B323</f>
        <v>TB</v>
      </c>
      <c r="C323" s="2">
        <f>'Raw TB'!C323</f>
        <v>1</v>
      </c>
      <c r="D323" s="3" t="str">
        <f>'Raw TB'!D323</f>
        <v>Strobilidium sp. (cilliate)</v>
      </c>
      <c r="E323" s="1">
        <f>('Raw TB'!H323*'Raw TB'!K323)/20*9</f>
        <v>297.45</v>
      </c>
      <c r="F323" s="1">
        <f>STDEV(E323:E325)</f>
        <v>262.32624249205395</v>
      </c>
      <c r="G323" s="1">
        <f>F323/SQRT(3)</f>
        <v>151.45412671829041</v>
      </c>
      <c r="H323" s="1">
        <f>'Raw TB'!L323*E323</f>
        <v>0</v>
      </c>
      <c r="I323" s="1">
        <f>STDEV(H323:H325)</f>
        <v>0</v>
      </c>
      <c r="J323" s="1">
        <f>I323/SQRT(3)</f>
        <v>0</v>
      </c>
    </row>
    <row r="324" spans="1:10">
      <c r="A324" s="3">
        <f>'Raw TB'!A324</f>
        <v>36327</v>
      </c>
      <c r="B324" s="3" t="str">
        <f>'Raw TB'!B324</f>
        <v>TB</v>
      </c>
      <c r="C324" s="2">
        <f>'Raw TB'!C324</f>
        <v>2</v>
      </c>
      <c r="D324" s="3" t="str">
        <f>'Raw TB'!D324</f>
        <v>Strobilidium sp. (cilliate)</v>
      </c>
      <c r="E324" s="1">
        <f>('Raw TB'!H324*'Raw TB'!K324)/20*9</f>
        <v>396.59999999999997</v>
      </c>
      <c r="H324" s="1">
        <f>'Raw TB'!L324*E324</f>
        <v>0</v>
      </c>
    </row>
    <row r="325" spans="1:10">
      <c r="A325" s="3">
        <f>'Raw TB'!A325</f>
        <v>36327</v>
      </c>
      <c r="B325" s="3" t="str">
        <f>'Raw TB'!B325</f>
        <v>TB</v>
      </c>
      <c r="C325" s="2">
        <f>'Raw TB'!C325</f>
        <v>3</v>
      </c>
      <c r="D325" s="3" t="str">
        <f>'Raw TB'!D325</f>
        <v>Strobilidium sp. (cilliate)</v>
      </c>
      <c r="E325" s="1">
        <f>('Raw TB'!H325*'Raw TB'!K325)/20*9</f>
        <v>793.19999999999993</v>
      </c>
      <c r="H325" s="1">
        <f>'Raw TB'!L325*E325</f>
        <v>0</v>
      </c>
    </row>
    <row r="326" spans="1:10">
      <c r="A326" s="3">
        <f>'Raw TB'!A326</f>
        <v>36334</v>
      </c>
      <c r="B326" s="3" t="str">
        <f>'Raw TB'!B326</f>
        <v>TB</v>
      </c>
      <c r="C326" s="2">
        <f>'Raw TB'!C326</f>
        <v>1</v>
      </c>
      <c r="D326" s="3" t="str">
        <f>'Raw TB'!D326</f>
        <v>Strobilidium sp. (cilliate)</v>
      </c>
      <c r="E326" s="1">
        <f>('Raw TB'!H326*'Raw TB'!K326)/20*9</f>
        <v>0</v>
      </c>
      <c r="F326" s="1">
        <f>STDEV(E326:E328)</f>
        <v>200.44810425643837</v>
      </c>
      <c r="G326" s="1">
        <f>F326/SQRT(3)</f>
        <v>115.72876695100487</v>
      </c>
      <c r="H326" s="1">
        <f>'Raw TB'!L326*E326</f>
        <v>0</v>
      </c>
      <c r="I326" s="1">
        <f>STDEV(H326:H328)</f>
        <v>0</v>
      </c>
      <c r="J326" s="1">
        <f>I326/SQRT(3)</f>
        <v>0</v>
      </c>
    </row>
    <row r="327" spans="1:10">
      <c r="A327" s="3">
        <f>'Raw TB'!A327</f>
        <v>36334</v>
      </c>
      <c r="B327" s="3" t="str">
        <f>'Raw TB'!B327</f>
        <v>TB</v>
      </c>
      <c r="C327" s="2">
        <f>'Raw TB'!C327</f>
        <v>2</v>
      </c>
      <c r="D327" s="3" t="str">
        <f>'Raw TB'!D327</f>
        <v>Strobilidium sp. (cilliate)</v>
      </c>
      <c r="E327" s="1">
        <f>('Raw TB'!H327*'Raw TB'!K327)/20*9</f>
        <v>398.25</v>
      </c>
      <c r="H327" s="1">
        <f>'Raw TB'!L327*E327</f>
        <v>0</v>
      </c>
    </row>
    <row r="328" spans="1:10">
      <c r="A328" s="3">
        <f>'Raw TB'!A328</f>
        <v>36334</v>
      </c>
      <c r="B328" s="3" t="str">
        <f>'Raw TB'!B328</f>
        <v>TB</v>
      </c>
      <c r="C328" s="2">
        <f>'Raw TB'!C328</f>
        <v>3</v>
      </c>
      <c r="D328" s="3" t="str">
        <f>'Raw TB'!D328</f>
        <v>Strobilidium sp. (cilliate)</v>
      </c>
      <c r="E328" s="1">
        <f>('Raw TB'!H328*'Raw TB'!K328)/20*9</f>
        <v>238.95000000000002</v>
      </c>
      <c r="H328" s="1">
        <f>'Raw TB'!L328*E328</f>
        <v>0</v>
      </c>
    </row>
    <row r="329" spans="1:10">
      <c r="A329" s="3">
        <f>'Raw TB'!A329</f>
        <v>36341</v>
      </c>
      <c r="B329" s="3" t="str">
        <f>'Raw TB'!B329</f>
        <v>TB</v>
      </c>
      <c r="C329" s="2">
        <f>'Raw TB'!C329</f>
        <v>1</v>
      </c>
      <c r="D329" s="3" t="str">
        <f>'Raw TB'!D329</f>
        <v>Strobilidium sp. (cilliate)</v>
      </c>
      <c r="E329" s="1">
        <f>('Raw TB'!H329*'Raw TB'!K329)/20*9</f>
        <v>0</v>
      </c>
      <c r="F329" s="1">
        <f>STDEV(E329:E331)</f>
        <v>79.649999999999991</v>
      </c>
      <c r="G329" s="1">
        <f>F329/SQRT(3)</f>
        <v>45.985948940953691</v>
      </c>
      <c r="H329" s="1">
        <f>'Raw TB'!L329*E329</f>
        <v>0</v>
      </c>
      <c r="I329" s="1">
        <f>STDEV(H329:H331)</f>
        <v>0</v>
      </c>
      <c r="J329" s="1">
        <f>I329/SQRT(3)</f>
        <v>0</v>
      </c>
    </row>
    <row r="330" spans="1:10">
      <c r="A330" s="3">
        <f>'Raw TB'!A330</f>
        <v>36341</v>
      </c>
      <c r="B330" s="3" t="str">
        <f>'Raw TB'!B330</f>
        <v>TB</v>
      </c>
      <c r="C330" s="2">
        <f>'Raw TB'!C330</f>
        <v>2</v>
      </c>
      <c r="D330" s="3" t="str">
        <f>'Raw TB'!D330</f>
        <v>Strobilidium sp. (cilliate)</v>
      </c>
      <c r="E330" s="1">
        <f>('Raw TB'!H330*'Raw TB'!K330)/20*9</f>
        <v>79.649999999999991</v>
      </c>
      <c r="H330" s="1">
        <f>'Raw TB'!L330*E330</f>
        <v>0</v>
      </c>
    </row>
    <row r="331" spans="1:10">
      <c r="A331" s="3">
        <f>'Raw TB'!A331</f>
        <v>36341</v>
      </c>
      <c r="B331" s="3" t="str">
        <f>'Raw TB'!B331</f>
        <v>TB</v>
      </c>
      <c r="C331" s="2">
        <f>'Raw TB'!C331</f>
        <v>3</v>
      </c>
      <c r="D331" s="3" t="str">
        <f>'Raw TB'!D331</f>
        <v>Strobilidium sp. (cilliate)</v>
      </c>
      <c r="E331" s="1">
        <f>('Raw TB'!H331*'Raw TB'!K331)/20*9</f>
        <v>159.29999999999998</v>
      </c>
      <c r="H331" s="1">
        <f>'Raw TB'!L331*E331</f>
        <v>0</v>
      </c>
    </row>
    <row r="332" spans="1:10">
      <c r="A332" s="3">
        <f>'Raw TB'!A332</f>
        <v>36348</v>
      </c>
      <c r="B332" s="3" t="str">
        <f>'Raw TB'!B332</f>
        <v>TB</v>
      </c>
      <c r="C332" s="2">
        <f>'Raw TB'!C332</f>
        <v>1</v>
      </c>
      <c r="D332" s="3" t="str">
        <f>'Raw TB'!D332</f>
        <v>Strobilidium sp. (cilliate)</v>
      </c>
      <c r="E332" s="1">
        <f>('Raw TB'!H332*'Raw TB'!K332)/20*9</f>
        <v>0</v>
      </c>
      <c r="F332" s="1">
        <f>STDEV(E332:E334)</f>
        <v>159.29999999999998</v>
      </c>
      <c r="G332" s="1">
        <f>F332/SQRT(3)</f>
        <v>91.971897881907381</v>
      </c>
      <c r="H332" s="1">
        <f>'Raw TB'!L332*E332</f>
        <v>0</v>
      </c>
      <c r="I332" s="1">
        <f>STDEV(H332:H334)</f>
        <v>0</v>
      </c>
      <c r="J332" s="1">
        <f>I332/SQRT(3)</f>
        <v>0</v>
      </c>
    </row>
    <row r="333" spans="1:10">
      <c r="A333" s="3">
        <f>'Raw TB'!A333</f>
        <v>36348</v>
      </c>
      <c r="B333" s="3" t="str">
        <f>'Raw TB'!B333</f>
        <v>TB</v>
      </c>
      <c r="C333" s="2">
        <f>'Raw TB'!C333</f>
        <v>2</v>
      </c>
      <c r="D333" s="3" t="str">
        <f>'Raw TB'!D333</f>
        <v>Strobilidium sp. (cilliate)</v>
      </c>
      <c r="E333" s="1">
        <f>('Raw TB'!H333*'Raw TB'!K333)/20*9</f>
        <v>159.29999999999998</v>
      </c>
      <c r="H333" s="1">
        <f>'Raw TB'!L333*E333</f>
        <v>0</v>
      </c>
    </row>
    <row r="334" spans="1:10">
      <c r="A334" s="3">
        <f>'Raw TB'!A334</f>
        <v>36348</v>
      </c>
      <c r="B334" s="3" t="str">
        <f>'Raw TB'!B334</f>
        <v>TB</v>
      </c>
      <c r="C334" s="2">
        <f>'Raw TB'!C334</f>
        <v>3</v>
      </c>
      <c r="D334" s="3" t="str">
        <f>'Raw TB'!D334</f>
        <v>Strobilidium sp. (cilliate)</v>
      </c>
      <c r="E334" s="1">
        <f>('Raw TB'!H334*'Raw TB'!K334)/20*9</f>
        <v>318.59999999999997</v>
      </c>
      <c r="H334" s="1">
        <f>'Raw TB'!L334*E334</f>
        <v>0</v>
      </c>
    </row>
    <row r="335" spans="1:10">
      <c r="A335" s="3">
        <f>'Raw TB'!A335</f>
        <v>36355</v>
      </c>
      <c r="B335" s="3" t="str">
        <f>'Raw TB'!B335</f>
        <v>TB</v>
      </c>
      <c r="C335" s="2">
        <f>'Raw TB'!C335</f>
        <v>1</v>
      </c>
      <c r="D335" s="3" t="str">
        <f>'Raw TB'!D335</f>
        <v>Strobilidium sp. (cilliate)</v>
      </c>
      <c r="E335" s="1">
        <f>('Raw TB'!H335*'Raw TB'!K335)/20*9</f>
        <v>159.29999999999998</v>
      </c>
      <c r="F335" s="1">
        <f>STDEV(E335:E337)</f>
        <v>165.80469685747741</v>
      </c>
      <c r="G335" s="1">
        <f>F335/SQRT(3)</f>
        <v>95.727386363568883</v>
      </c>
      <c r="H335" s="1">
        <f>'Raw TB'!L335*E335</f>
        <v>0</v>
      </c>
      <c r="I335" s="1">
        <f>STDEV(H335:H337)</f>
        <v>0</v>
      </c>
      <c r="J335" s="1">
        <f>I335/SQRT(3)</f>
        <v>0</v>
      </c>
    </row>
    <row r="336" spans="1:10">
      <c r="A336" s="3">
        <f>'Raw TB'!A336</f>
        <v>36355</v>
      </c>
      <c r="B336" s="3" t="str">
        <f>'Raw TB'!B336</f>
        <v>TB</v>
      </c>
      <c r="C336" s="2">
        <f>'Raw TB'!C336</f>
        <v>2</v>
      </c>
      <c r="D336" s="3" t="str">
        <f>'Raw TB'!D336</f>
        <v>Strobilidium sp. (cilliate)</v>
      </c>
      <c r="E336" s="1">
        <f>('Raw TB'!H336*'Raw TB'!K336)/20*9</f>
        <v>79.649999999999991</v>
      </c>
      <c r="H336" s="1">
        <f>'Raw TB'!L336*E336</f>
        <v>0</v>
      </c>
    </row>
    <row r="337" spans="1:10">
      <c r="A337" s="3">
        <f>'Raw TB'!A337</f>
        <v>36355</v>
      </c>
      <c r="B337" s="3" t="str">
        <f>'Raw TB'!B337</f>
        <v>TB</v>
      </c>
      <c r="C337" s="2">
        <f>'Raw TB'!C337</f>
        <v>3</v>
      </c>
      <c r="D337" s="3" t="str">
        <f>'Raw TB'!D337</f>
        <v>Strobilidium sp. (cilliate)</v>
      </c>
      <c r="E337" s="1">
        <f>('Raw TB'!H337*'Raw TB'!K337)/20*9</f>
        <v>398.25</v>
      </c>
      <c r="H337" s="1">
        <f>'Raw TB'!L337*E337</f>
        <v>0</v>
      </c>
    </row>
    <row r="338" spans="1:10">
      <c r="A338" s="3">
        <f>'Raw TB'!A338</f>
        <v>36362</v>
      </c>
      <c r="B338" s="3" t="str">
        <f>'Raw TB'!B338</f>
        <v>TB</v>
      </c>
      <c r="C338" s="2">
        <f>'Raw TB'!C338</f>
        <v>1</v>
      </c>
      <c r="D338" s="3" t="str">
        <f>'Raw TB'!D338</f>
        <v>Strobilidium sp. (cilliate)</v>
      </c>
      <c r="E338" s="1">
        <f>('Raw TB'!H338*'Raw TB'!K338)/20*9</f>
        <v>398.25</v>
      </c>
      <c r="F338" s="1">
        <f>STDEV(E338:E340)</f>
        <v>210.73409192629475</v>
      </c>
      <c r="G338" s="1">
        <f>F338/SQRT(3)</f>
        <v>121.66738470107762</v>
      </c>
      <c r="H338" s="1">
        <f>'Raw TB'!L338*E338</f>
        <v>0</v>
      </c>
      <c r="I338" s="1">
        <f>STDEV(H338:H340)</f>
        <v>0</v>
      </c>
      <c r="J338" s="1">
        <f>I338/SQRT(3)</f>
        <v>0</v>
      </c>
    </row>
    <row r="339" spans="1:10">
      <c r="A339" s="3">
        <f>'Raw TB'!A339</f>
        <v>36362</v>
      </c>
      <c r="B339" s="3" t="str">
        <f>'Raw TB'!B339</f>
        <v>TB</v>
      </c>
      <c r="C339" s="2">
        <f>'Raw TB'!C339</f>
        <v>2</v>
      </c>
      <c r="D339" s="3" t="str">
        <f>'Raw TB'!D339</f>
        <v>Strobilidium sp. (cilliate)</v>
      </c>
      <c r="E339" s="1">
        <f>('Raw TB'!H339*'Raw TB'!K339)/20*9</f>
        <v>79.649999999999991</v>
      </c>
      <c r="H339" s="1">
        <f>'Raw TB'!L339*E339</f>
        <v>0</v>
      </c>
    </row>
    <row r="340" spans="1:10">
      <c r="A340" s="3">
        <f>'Raw TB'!A340</f>
        <v>36362</v>
      </c>
      <c r="B340" s="3" t="str">
        <f>'Raw TB'!B340</f>
        <v>TB</v>
      </c>
      <c r="C340" s="2">
        <f>'Raw TB'!C340</f>
        <v>3</v>
      </c>
      <c r="D340" s="3" t="str">
        <f>'Raw TB'!D340</f>
        <v>Strobilidium sp. (cilliate)</v>
      </c>
      <c r="E340" s="1">
        <f>('Raw TB'!H340*'Raw TB'!K340)/20*9</f>
        <v>477.90000000000003</v>
      </c>
      <c r="H340" s="1">
        <f>'Raw TB'!L340*E340</f>
        <v>0</v>
      </c>
    </row>
    <row r="341" spans="1:10">
      <c r="A341" s="3">
        <f>'Raw TB'!A341</f>
        <v>36369</v>
      </c>
      <c r="B341" s="3" t="str">
        <f>'Raw TB'!B341</f>
        <v>TB</v>
      </c>
      <c r="C341" s="2">
        <f>'Raw TB'!C341</f>
        <v>1</v>
      </c>
      <c r="D341" s="3" t="str">
        <f>'Raw TB'!D341</f>
        <v>Strobilidium sp. (cilliate)</v>
      </c>
      <c r="E341" s="1">
        <f>('Raw TB'!H341*'Raw TB'!K341)/20*9</f>
        <v>79.649999999999991</v>
      </c>
      <c r="F341" s="1">
        <f>STDEV(E341:E343)</f>
        <v>45.985948940953683</v>
      </c>
      <c r="G341" s="1">
        <f>F341/SQRT(3)</f>
        <v>26.549999999999997</v>
      </c>
      <c r="H341" s="1">
        <f>'Raw TB'!L341*E341</f>
        <v>0</v>
      </c>
      <c r="I341" s="1">
        <f>STDEV(H341:H343)</f>
        <v>0</v>
      </c>
      <c r="J341" s="1">
        <f>I341/SQRT(3)</f>
        <v>0</v>
      </c>
    </row>
    <row r="342" spans="1:10">
      <c r="A342" s="3">
        <f>'Raw TB'!A342</f>
        <v>36369</v>
      </c>
      <c r="B342" s="3" t="str">
        <f>'Raw TB'!B342</f>
        <v>TB</v>
      </c>
      <c r="C342" s="2">
        <f>'Raw TB'!C342</f>
        <v>2</v>
      </c>
      <c r="D342" s="3" t="str">
        <f>'Raw TB'!D342</f>
        <v>Strobilidium sp. (cilliate)</v>
      </c>
      <c r="E342" s="1">
        <f>('Raw TB'!H342*'Raw TB'!K342)/20*9</f>
        <v>0</v>
      </c>
      <c r="H342" s="1">
        <f>'Raw TB'!L342*E342</f>
        <v>0</v>
      </c>
    </row>
    <row r="343" spans="1:10">
      <c r="A343" s="3">
        <f>'Raw TB'!A343</f>
        <v>36369</v>
      </c>
      <c r="B343" s="3" t="str">
        <f>'Raw TB'!B343</f>
        <v>TB</v>
      </c>
      <c r="C343" s="2">
        <f>'Raw TB'!C343</f>
        <v>3</v>
      </c>
      <c r="D343" s="3" t="str">
        <f>'Raw TB'!D343</f>
        <v>Strobilidium sp. (cilliate)</v>
      </c>
      <c r="E343" s="1">
        <f>('Raw TB'!H343*'Raw TB'!K343)/20*9</f>
        <v>0</v>
      </c>
      <c r="H343" s="1">
        <f>'Raw TB'!L343*E343</f>
        <v>0</v>
      </c>
    </row>
    <row r="344" spans="1:10">
      <c r="A344" s="3">
        <f>'Raw TB'!A344</f>
        <v>36376</v>
      </c>
      <c r="B344" s="3" t="str">
        <f>'Raw TB'!B344</f>
        <v>TB</v>
      </c>
      <c r="C344" s="2">
        <f>'Raw TB'!C344</f>
        <v>1</v>
      </c>
      <c r="D344" s="3" t="str">
        <f>'Raw TB'!D344</f>
        <v>Strobilidium sp. (cilliate)</v>
      </c>
      <c r="E344" s="1">
        <f>('Raw TB'!H344*'Raw TB'!K344)/20*9</f>
        <v>79.649999999999991</v>
      </c>
      <c r="F344" s="1">
        <f>STDEV(E344:E346)</f>
        <v>45.985948940953683</v>
      </c>
      <c r="G344" s="1">
        <f>F344/SQRT(3)</f>
        <v>26.549999999999997</v>
      </c>
      <c r="H344" s="1">
        <f>'Raw TB'!L344*E344</f>
        <v>0</v>
      </c>
      <c r="I344" s="1">
        <f>STDEV(H344:H346)</f>
        <v>0</v>
      </c>
      <c r="J344" s="1">
        <f>I344/SQRT(3)</f>
        <v>0</v>
      </c>
    </row>
    <row r="345" spans="1:10">
      <c r="A345" s="3">
        <f>'Raw TB'!A345</f>
        <v>36376</v>
      </c>
      <c r="B345" s="3" t="str">
        <f>'Raw TB'!B345</f>
        <v>TB</v>
      </c>
      <c r="C345" s="2">
        <f>'Raw TB'!C345</f>
        <v>2</v>
      </c>
      <c r="D345" s="3" t="str">
        <f>'Raw TB'!D345</f>
        <v>Strobilidium sp. (cilliate)</v>
      </c>
      <c r="E345" s="1">
        <f>('Raw TB'!H345*'Raw TB'!K345)/20*9</f>
        <v>0</v>
      </c>
      <c r="H345" s="1">
        <f>'Raw TB'!L345*E345</f>
        <v>0</v>
      </c>
    </row>
    <row r="346" spans="1:10">
      <c r="A346" s="3">
        <f>'Raw TB'!A346</f>
        <v>36376</v>
      </c>
      <c r="B346" s="3" t="str">
        <f>'Raw TB'!B346</f>
        <v>TB</v>
      </c>
      <c r="C346" s="2">
        <f>'Raw TB'!C346</f>
        <v>3</v>
      </c>
      <c r="D346" s="3" t="str">
        <f>'Raw TB'!D346</f>
        <v>Strobilidium sp. (cilliate)</v>
      </c>
      <c r="E346" s="1">
        <f>('Raw TB'!H346*'Raw TB'!K346)/20*9</f>
        <v>0</v>
      </c>
      <c r="H346" s="1">
        <f>'Raw TB'!L346*E346</f>
        <v>0</v>
      </c>
    </row>
    <row r="347" spans="1:10">
      <c r="A347" s="3">
        <f>'Raw TB'!A347</f>
        <v>36383</v>
      </c>
      <c r="B347" s="3" t="str">
        <f>'Raw TB'!B347</f>
        <v>TB</v>
      </c>
      <c r="C347" s="2">
        <f>'Raw TB'!C347</f>
        <v>1</v>
      </c>
      <c r="D347" s="3" t="str">
        <f>'Raw TB'!D347</f>
        <v>Strobilidium sp. (cilliate)</v>
      </c>
      <c r="E347" s="1">
        <f>('Raw TB'!H347*'Raw TB'!K347)/20*9</f>
        <v>0</v>
      </c>
      <c r="F347" s="1">
        <f>STDEV(E347:E349)</f>
        <v>0</v>
      </c>
      <c r="G347" s="1">
        <f>F347/SQRT(3)</f>
        <v>0</v>
      </c>
      <c r="H347" s="1">
        <f>'Raw TB'!L347*E347</f>
        <v>0</v>
      </c>
      <c r="I347" s="1">
        <f>STDEV(H347:H349)</f>
        <v>0</v>
      </c>
      <c r="J347" s="1">
        <f>I347/SQRT(3)</f>
        <v>0</v>
      </c>
    </row>
    <row r="348" spans="1:10">
      <c r="A348" s="3">
        <f>'Raw TB'!A348</f>
        <v>36383</v>
      </c>
      <c r="B348" s="3" t="str">
        <f>'Raw TB'!B348</f>
        <v>TB</v>
      </c>
      <c r="C348" s="2">
        <f>'Raw TB'!C348</f>
        <v>2</v>
      </c>
      <c r="D348" s="3" t="str">
        <f>'Raw TB'!D348</f>
        <v>Strobilidium sp. (cilliate)</v>
      </c>
      <c r="E348" s="1">
        <f>('Raw TB'!H348*'Raw TB'!K348)/20*9</f>
        <v>0</v>
      </c>
      <c r="H348" s="1">
        <f>'Raw TB'!L348*E348</f>
        <v>0</v>
      </c>
    </row>
    <row r="349" spans="1:10">
      <c r="A349" s="3">
        <f>'Raw TB'!A349</f>
        <v>36383</v>
      </c>
      <c r="B349" s="3" t="str">
        <f>'Raw TB'!B349</f>
        <v>TB</v>
      </c>
      <c r="C349" s="2">
        <f>'Raw TB'!C349</f>
        <v>3</v>
      </c>
      <c r="D349" s="3" t="str">
        <f>'Raw TB'!D349</f>
        <v>Strobilidium sp. (cilliate)</v>
      </c>
      <c r="E349" s="1">
        <f>('Raw TB'!H349*'Raw TB'!K349)/20*9</f>
        <v>0</v>
      </c>
      <c r="H349" s="1">
        <f>'Raw TB'!L349*E349</f>
        <v>0</v>
      </c>
    </row>
    <row r="350" spans="1:10">
      <c r="A350" s="3">
        <f>'Raw TB'!A350</f>
        <v>36390</v>
      </c>
      <c r="B350" s="3" t="str">
        <f>'Raw TB'!B350</f>
        <v>TB</v>
      </c>
      <c r="C350" s="2">
        <f>'Raw TB'!C350</f>
        <v>1</v>
      </c>
      <c r="D350" s="3" t="str">
        <f>'Raw TB'!D350</f>
        <v>Strobilidium sp. (cilliate)</v>
      </c>
      <c r="E350" s="1">
        <f>('Raw TB'!H350*'Raw TB'!K350)/20*9</f>
        <v>0</v>
      </c>
      <c r="F350" s="1">
        <f>STDEV(E350:E352)</f>
        <v>0</v>
      </c>
      <c r="G350" s="1">
        <f>F350/SQRT(3)</f>
        <v>0</v>
      </c>
      <c r="H350" s="1">
        <f>'Raw TB'!L350*E350</f>
        <v>0</v>
      </c>
      <c r="I350" s="1">
        <f>STDEV(H350:H352)</f>
        <v>0</v>
      </c>
      <c r="J350" s="1">
        <f>I350/SQRT(3)</f>
        <v>0</v>
      </c>
    </row>
    <row r="351" spans="1:10">
      <c r="A351" s="3">
        <f>'Raw TB'!A351</f>
        <v>36390</v>
      </c>
      <c r="B351" s="3" t="str">
        <f>'Raw TB'!B351</f>
        <v>TB</v>
      </c>
      <c r="C351" s="2">
        <f>'Raw TB'!C351</f>
        <v>2</v>
      </c>
      <c r="D351" s="3" t="str">
        <f>'Raw TB'!D351</f>
        <v>Strobilidium sp. (cilliate)</v>
      </c>
      <c r="E351" s="1">
        <f>('Raw TB'!H351*'Raw TB'!K351)/20*9</f>
        <v>0</v>
      </c>
      <c r="H351" s="1">
        <f>'Raw TB'!L351*E351</f>
        <v>0</v>
      </c>
    </row>
    <row r="352" spans="1:10">
      <c r="A352" s="3">
        <f>'Raw TB'!A352</f>
        <v>36390</v>
      </c>
      <c r="B352" s="3" t="str">
        <f>'Raw TB'!B352</f>
        <v>TB</v>
      </c>
      <c r="C352" s="2">
        <f>'Raw TB'!C352</f>
        <v>3</v>
      </c>
      <c r="D352" s="3" t="str">
        <f>'Raw TB'!D352</f>
        <v>Strobilidium sp. (cilliate)</v>
      </c>
      <c r="E352" s="1">
        <f>('Raw TB'!H352*'Raw TB'!K352)/20*9</f>
        <v>0</v>
      </c>
      <c r="H352" s="1">
        <f>'Raw TB'!L352*E352</f>
        <v>0</v>
      </c>
    </row>
    <row r="353" spans="1:10">
      <c r="A353" s="3">
        <f>'Raw TB'!A353</f>
        <v>36308</v>
      </c>
      <c r="B353" s="3" t="str">
        <f>'Raw TB'!B353</f>
        <v>TB</v>
      </c>
      <c r="C353" s="2">
        <f>'Raw TB'!C353</f>
        <v>1</v>
      </c>
      <c r="D353" s="3" t="str">
        <f>'Raw TB'!D353</f>
        <v>Strombidium sp. (cilliate)</v>
      </c>
      <c r="E353" s="1">
        <f>('Raw TB'!H353*'Raw TB'!K353)/20*9</f>
        <v>99.149999999999991</v>
      </c>
      <c r="F353" s="1">
        <f>STDEV(E353:E355)</f>
        <v>57.244279190151389</v>
      </c>
      <c r="G353" s="1">
        <f>F353/SQRT(3)</f>
        <v>33.049999999999997</v>
      </c>
      <c r="H353" s="1">
        <f>'Raw TB'!L353*E353</f>
        <v>0</v>
      </c>
      <c r="I353" s="1">
        <f>STDEV(H353:H355)</f>
        <v>0</v>
      </c>
      <c r="J353" s="1">
        <f>I353/SQRT(3)</f>
        <v>0</v>
      </c>
    </row>
    <row r="354" spans="1:10">
      <c r="A354" s="3">
        <f>'Raw TB'!A354</f>
        <v>36308</v>
      </c>
      <c r="B354" s="3" t="str">
        <f>'Raw TB'!B354</f>
        <v>TB</v>
      </c>
      <c r="C354" s="2">
        <f>'Raw TB'!C354</f>
        <v>2</v>
      </c>
      <c r="D354" s="3" t="str">
        <f>'Raw TB'!D354</f>
        <v>Strombidium sp. (cilliate)</v>
      </c>
      <c r="E354" s="1">
        <f>('Raw TB'!H354*'Raw TB'!K354)/20*9</f>
        <v>0</v>
      </c>
      <c r="H354" s="1">
        <f>'Raw TB'!L354*E354</f>
        <v>0</v>
      </c>
    </row>
    <row r="355" spans="1:10">
      <c r="A355" s="3">
        <f>'Raw TB'!A355</f>
        <v>36308</v>
      </c>
      <c r="B355" s="3" t="str">
        <f>'Raw TB'!B355</f>
        <v>TB</v>
      </c>
      <c r="C355" s="2">
        <f>'Raw TB'!C355</f>
        <v>3</v>
      </c>
      <c r="D355" s="3" t="str">
        <f>'Raw TB'!D355</f>
        <v>Strombidium sp. (cilliate)</v>
      </c>
      <c r="E355" s="1">
        <f>('Raw TB'!H355*'Raw TB'!K355)/20*9</f>
        <v>0</v>
      </c>
      <c r="H355" s="1">
        <f>'Raw TB'!L355*E355</f>
        <v>0</v>
      </c>
    </row>
    <row r="356" spans="1:10">
      <c r="A356" s="3">
        <f>'Raw TB'!A356</f>
        <v>36313</v>
      </c>
      <c r="B356" s="3" t="str">
        <f>'Raw TB'!B356</f>
        <v>TB</v>
      </c>
      <c r="C356" s="2">
        <f>'Raw TB'!C356</f>
        <v>1</v>
      </c>
      <c r="D356" s="3" t="str">
        <f>'Raw TB'!D356</f>
        <v>Strombidium sp. (cilliate)</v>
      </c>
      <c r="E356" s="1">
        <f>('Raw TB'!H356*'Raw TB'!K356)/20*9</f>
        <v>0</v>
      </c>
      <c r="F356" s="1">
        <f>STDEV(E356:E358)</f>
        <v>0</v>
      </c>
      <c r="G356" s="1">
        <f>F356/SQRT(3)</f>
        <v>0</v>
      </c>
      <c r="H356" s="1">
        <f>'Raw TB'!L356*E356</f>
        <v>0</v>
      </c>
      <c r="I356" s="1">
        <f>STDEV(H356:H358)</f>
        <v>0</v>
      </c>
      <c r="J356" s="1">
        <f>I356/SQRT(3)</f>
        <v>0</v>
      </c>
    </row>
    <row r="357" spans="1:10">
      <c r="A357" s="3">
        <f>'Raw TB'!A357</f>
        <v>36313</v>
      </c>
      <c r="B357" s="3" t="str">
        <f>'Raw TB'!B357</f>
        <v>TB</v>
      </c>
      <c r="C357" s="2">
        <f>'Raw TB'!C357</f>
        <v>2</v>
      </c>
      <c r="D357" s="3" t="str">
        <f>'Raw TB'!D357</f>
        <v>Strombidium sp. (cilliate)</v>
      </c>
      <c r="E357" s="1">
        <f>('Raw TB'!H357*'Raw TB'!K357)/20*9</f>
        <v>0</v>
      </c>
      <c r="H357" s="1">
        <f>'Raw TB'!L357*E357</f>
        <v>0</v>
      </c>
    </row>
    <row r="358" spans="1:10">
      <c r="A358" s="3">
        <f>'Raw TB'!A358</f>
        <v>36313</v>
      </c>
      <c r="B358" s="3" t="str">
        <f>'Raw TB'!B358</f>
        <v>TB</v>
      </c>
      <c r="C358" s="2">
        <f>'Raw TB'!C358</f>
        <v>3</v>
      </c>
      <c r="D358" s="3" t="str">
        <f>'Raw TB'!D358</f>
        <v>Strombidium sp. (cilliate)</v>
      </c>
      <c r="E358" s="1">
        <f>('Raw TB'!H358*'Raw TB'!K358)/20*9</f>
        <v>0</v>
      </c>
      <c r="H358" s="1">
        <f>'Raw TB'!L358*E358</f>
        <v>0</v>
      </c>
    </row>
    <row r="359" spans="1:10">
      <c r="A359" s="3">
        <f>'Raw TB'!A359</f>
        <v>36320</v>
      </c>
      <c r="B359" s="3" t="str">
        <f>'Raw TB'!B359</f>
        <v>TB</v>
      </c>
      <c r="C359" s="2">
        <f>'Raw TB'!C359</f>
        <v>1</v>
      </c>
      <c r="D359" s="3" t="str">
        <f>'Raw TB'!D359</f>
        <v>Strombidium sp. (cilliate)</v>
      </c>
      <c r="E359" s="1">
        <f>('Raw TB'!H359*'Raw TB'!K359)/20*9</f>
        <v>0</v>
      </c>
      <c r="F359" s="1">
        <f>STDEV(E359:E361)</f>
        <v>0</v>
      </c>
      <c r="G359" s="1">
        <f>F359/SQRT(3)</f>
        <v>0</v>
      </c>
      <c r="H359" s="1">
        <f>'Raw TB'!L359*E359</f>
        <v>0</v>
      </c>
      <c r="I359" s="1">
        <f>STDEV(H359:H361)</f>
        <v>0</v>
      </c>
      <c r="J359" s="1">
        <f>I359/SQRT(3)</f>
        <v>0</v>
      </c>
    </row>
    <row r="360" spans="1:10">
      <c r="A360" s="3">
        <f>'Raw TB'!A360</f>
        <v>36320</v>
      </c>
      <c r="B360" s="3" t="str">
        <f>'Raw TB'!B360</f>
        <v>TB</v>
      </c>
      <c r="C360" s="2">
        <f>'Raw TB'!C360</f>
        <v>2</v>
      </c>
      <c r="D360" s="3" t="str">
        <f>'Raw TB'!D360</f>
        <v>Strombidium sp. (cilliate)</v>
      </c>
      <c r="E360" s="1">
        <f>('Raw TB'!H360*'Raw TB'!K360)/20*9</f>
        <v>0</v>
      </c>
      <c r="H360" s="1">
        <f>'Raw TB'!L360*E360</f>
        <v>0</v>
      </c>
    </row>
    <row r="361" spans="1:10">
      <c r="A361" s="3">
        <f>'Raw TB'!A361</f>
        <v>36320</v>
      </c>
      <c r="B361" s="3" t="str">
        <f>'Raw TB'!B361</f>
        <v>TB</v>
      </c>
      <c r="C361" s="2">
        <f>'Raw TB'!C361</f>
        <v>3</v>
      </c>
      <c r="D361" s="3" t="str">
        <f>'Raw TB'!D361</f>
        <v>Strombidium sp. (cilliate)</v>
      </c>
      <c r="E361" s="1">
        <f>('Raw TB'!H361*'Raw TB'!K361)/20*9</f>
        <v>0</v>
      </c>
      <c r="H361" s="1">
        <f>'Raw TB'!L361*E361</f>
        <v>0</v>
      </c>
    </row>
    <row r="362" spans="1:10">
      <c r="A362" s="3">
        <f>'Raw TB'!A362</f>
        <v>36327</v>
      </c>
      <c r="B362" s="3" t="str">
        <f>'Raw TB'!B362</f>
        <v>TB</v>
      </c>
      <c r="C362" s="2">
        <f>'Raw TB'!C362</f>
        <v>1</v>
      </c>
      <c r="D362" s="3" t="str">
        <f>'Raw TB'!D362</f>
        <v>Strombidium sp. (cilliate)</v>
      </c>
      <c r="E362" s="1">
        <f>('Raw TB'!H362*'Raw TB'!K362)/20*9</f>
        <v>99.149999999999991</v>
      </c>
      <c r="F362" s="1">
        <f>STDEV(E362:E364)</f>
        <v>114.48855838030275</v>
      </c>
      <c r="G362" s="1">
        <f>F362/SQRT(3)</f>
        <v>66.09999999999998</v>
      </c>
      <c r="H362" s="1">
        <f>'Raw TB'!L362*E362</f>
        <v>0</v>
      </c>
      <c r="I362" s="1">
        <f>STDEV(H362:H364)</f>
        <v>0</v>
      </c>
      <c r="J362" s="1">
        <f>I362/SQRT(3)</f>
        <v>0</v>
      </c>
    </row>
    <row r="363" spans="1:10">
      <c r="A363" s="3">
        <f>'Raw TB'!A363</f>
        <v>36327</v>
      </c>
      <c r="B363" s="3" t="str">
        <f>'Raw TB'!B363</f>
        <v>TB</v>
      </c>
      <c r="C363" s="2">
        <f>'Raw TB'!C363</f>
        <v>2</v>
      </c>
      <c r="D363" s="3" t="str">
        <f>'Raw TB'!D363</f>
        <v>Strombidium sp. (cilliate)</v>
      </c>
      <c r="E363" s="1">
        <f>('Raw TB'!H363*'Raw TB'!K363)/20*9</f>
        <v>99.149999999999991</v>
      </c>
      <c r="H363" s="1">
        <f>'Raw TB'!L363*E363</f>
        <v>0</v>
      </c>
    </row>
    <row r="364" spans="1:10">
      <c r="A364" s="3">
        <f>'Raw TB'!A364</f>
        <v>36327</v>
      </c>
      <c r="B364" s="3" t="str">
        <f>'Raw TB'!B364</f>
        <v>TB</v>
      </c>
      <c r="C364" s="2">
        <f>'Raw TB'!C364</f>
        <v>3</v>
      </c>
      <c r="D364" s="3" t="str">
        <f>'Raw TB'!D364</f>
        <v>Strombidium sp. (cilliate)</v>
      </c>
      <c r="E364" s="1">
        <f>('Raw TB'!H364*'Raw TB'!K364)/20*9</f>
        <v>297.45</v>
      </c>
      <c r="H364" s="1">
        <f>'Raw TB'!L364*E364</f>
        <v>0</v>
      </c>
    </row>
    <row r="365" spans="1:10">
      <c r="A365" s="3">
        <f>'Raw TB'!A365</f>
        <v>36334</v>
      </c>
      <c r="B365" s="3" t="str">
        <f>'Raw TB'!B365</f>
        <v>TB</v>
      </c>
      <c r="C365" s="2">
        <f>'Raw TB'!C365</f>
        <v>1</v>
      </c>
      <c r="D365" s="3" t="str">
        <f>'Raw TB'!D365</f>
        <v>Strombidium sp. (cilliate)</v>
      </c>
      <c r="E365" s="1">
        <f>('Raw TB'!H365*'Raw TB'!K365)/20*9</f>
        <v>0</v>
      </c>
      <c r="F365" s="1">
        <f>STDEV(E365:E367)</f>
        <v>0</v>
      </c>
      <c r="G365" s="1">
        <f>F365/SQRT(3)</f>
        <v>0</v>
      </c>
      <c r="H365" s="1">
        <f>'Raw TB'!L365*E365</f>
        <v>0</v>
      </c>
      <c r="I365" s="1">
        <f>STDEV(H365:H367)</f>
        <v>0</v>
      </c>
      <c r="J365" s="1">
        <f>I365/SQRT(3)</f>
        <v>0</v>
      </c>
    </row>
    <row r="366" spans="1:10">
      <c r="A366" s="3">
        <f>'Raw TB'!A366</f>
        <v>36334</v>
      </c>
      <c r="B366" s="3" t="str">
        <f>'Raw TB'!B366</f>
        <v>TB</v>
      </c>
      <c r="C366" s="2">
        <f>'Raw TB'!C366</f>
        <v>2</v>
      </c>
      <c r="D366" s="3" t="str">
        <f>'Raw TB'!D366</f>
        <v>Strombidium sp. (cilliate)</v>
      </c>
      <c r="E366" s="1">
        <f>('Raw TB'!H366*'Raw TB'!K366)/20*9</f>
        <v>0</v>
      </c>
      <c r="H366" s="1">
        <f>'Raw TB'!L366*E366</f>
        <v>0</v>
      </c>
    </row>
    <row r="367" spans="1:10">
      <c r="A367" s="3">
        <f>'Raw TB'!A367</f>
        <v>36334</v>
      </c>
      <c r="B367" s="3" t="str">
        <f>'Raw TB'!B367</f>
        <v>TB</v>
      </c>
      <c r="C367" s="2">
        <f>'Raw TB'!C367</f>
        <v>3</v>
      </c>
      <c r="D367" s="3" t="str">
        <f>'Raw TB'!D367</f>
        <v>Strombidium sp. (cilliate)</v>
      </c>
      <c r="E367" s="1">
        <f>('Raw TB'!H367*'Raw TB'!K367)/20*9</f>
        <v>0</v>
      </c>
      <c r="H367" s="1">
        <f>'Raw TB'!L367*E367</f>
        <v>0</v>
      </c>
    </row>
    <row r="368" spans="1:10">
      <c r="A368" s="3">
        <f>'Raw TB'!A368</f>
        <v>36341</v>
      </c>
      <c r="B368" s="3" t="str">
        <f>'Raw TB'!B368</f>
        <v>TB</v>
      </c>
      <c r="C368" s="2">
        <f>'Raw TB'!C368</f>
        <v>1</v>
      </c>
      <c r="D368" s="3" t="str">
        <f>'Raw TB'!D368</f>
        <v>Strombidium sp. (cilliate)</v>
      </c>
      <c r="E368" s="1">
        <f>('Raw TB'!H368*'Raw TB'!K368)/20*9</f>
        <v>0</v>
      </c>
      <c r="F368" s="1">
        <f>STDEV(E368:E370)</f>
        <v>45.985948940953683</v>
      </c>
      <c r="G368" s="1">
        <f>F368/SQRT(3)</f>
        <v>26.549999999999997</v>
      </c>
      <c r="H368" s="1">
        <f>'Raw TB'!L368*E368</f>
        <v>0</v>
      </c>
      <c r="I368" s="1">
        <f>STDEV(H368:H370)</f>
        <v>0</v>
      </c>
      <c r="J368" s="1">
        <f>I368/SQRT(3)</f>
        <v>0</v>
      </c>
    </row>
    <row r="369" spans="1:10">
      <c r="A369" s="3">
        <f>'Raw TB'!A369</f>
        <v>36341</v>
      </c>
      <c r="B369" s="3" t="str">
        <f>'Raw TB'!B369</f>
        <v>TB</v>
      </c>
      <c r="C369" s="2">
        <f>'Raw TB'!C369</f>
        <v>2</v>
      </c>
      <c r="D369" s="3" t="str">
        <f>'Raw TB'!D369</f>
        <v>Strombidium sp. (cilliate)</v>
      </c>
      <c r="E369" s="1">
        <f>('Raw TB'!H369*'Raw TB'!K369)/20*9</f>
        <v>79.649999999999991</v>
      </c>
      <c r="H369" s="1">
        <f>'Raw TB'!L369*E369</f>
        <v>0</v>
      </c>
    </row>
    <row r="370" spans="1:10">
      <c r="A370" s="3">
        <f>'Raw TB'!A370</f>
        <v>36341</v>
      </c>
      <c r="B370" s="3" t="str">
        <f>'Raw TB'!B370</f>
        <v>TB</v>
      </c>
      <c r="C370" s="2">
        <f>'Raw TB'!C370</f>
        <v>3</v>
      </c>
      <c r="D370" s="3" t="str">
        <f>'Raw TB'!D370</f>
        <v>Strombidium sp. (cilliate)</v>
      </c>
      <c r="E370" s="1">
        <f>('Raw TB'!H370*'Raw TB'!K370)/20*9</f>
        <v>0</v>
      </c>
      <c r="H370" s="1">
        <f>'Raw TB'!L370*E370</f>
        <v>0</v>
      </c>
    </row>
    <row r="371" spans="1:10">
      <c r="A371" s="3">
        <f>'Raw TB'!A371</f>
        <v>36348</v>
      </c>
      <c r="B371" s="3" t="str">
        <f>'Raw TB'!B371</f>
        <v>TB</v>
      </c>
      <c r="C371" s="2">
        <f>'Raw TB'!C371</f>
        <v>1</v>
      </c>
      <c r="D371" s="3" t="str">
        <f>'Raw TB'!D371</f>
        <v>Strombidium sp. (cilliate)</v>
      </c>
      <c r="E371" s="1">
        <f>('Raw TB'!H371*'Raw TB'!K371)/20*9</f>
        <v>0</v>
      </c>
      <c r="F371" s="1">
        <f>STDEV(E371:E373)</f>
        <v>0</v>
      </c>
      <c r="G371" s="1">
        <f>F371/SQRT(3)</f>
        <v>0</v>
      </c>
      <c r="H371" s="1">
        <f>'Raw TB'!L371*E371</f>
        <v>0</v>
      </c>
      <c r="I371" s="1">
        <f>STDEV(H371:H373)</f>
        <v>0</v>
      </c>
      <c r="J371" s="1">
        <f>I371/SQRT(3)</f>
        <v>0</v>
      </c>
    </row>
    <row r="372" spans="1:10">
      <c r="A372" s="3">
        <f>'Raw TB'!A372</f>
        <v>36348</v>
      </c>
      <c r="B372" s="3" t="str">
        <f>'Raw TB'!B372</f>
        <v>TB</v>
      </c>
      <c r="C372" s="2">
        <f>'Raw TB'!C372</f>
        <v>2</v>
      </c>
      <c r="D372" s="3" t="str">
        <f>'Raw TB'!D372</f>
        <v>Strombidium sp. (cilliate)</v>
      </c>
      <c r="E372" s="1">
        <f>('Raw TB'!H372*'Raw TB'!K372)/20*9</f>
        <v>0</v>
      </c>
      <c r="H372" s="1">
        <f>'Raw TB'!L372*E372</f>
        <v>0</v>
      </c>
    </row>
    <row r="373" spans="1:10">
      <c r="A373" s="3">
        <f>'Raw TB'!A373</f>
        <v>36348</v>
      </c>
      <c r="B373" s="3" t="str">
        <f>'Raw TB'!B373</f>
        <v>TB</v>
      </c>
      <c r="C373" s="2">
        <f>'Raw TB'!C373</f>
        <v>3</v>
      </c>
      <c r="D373" s="3" t="str">
        <f>'Raw TB'!D373</f>
        <v>Strombidium sp. (cilliate)</v>
      </c>
      <c r="E373" s="1">
        <f>('Raw TB'!H373*'Raw TB'!K373)/20*9</f>
        <v>0</v>
      </c>
      <c r="H373" s="1">
        <f>'Raw TB'!L373*E373</f>
        <v>0</v>
      </c>
    </row>
    <row r="374" spans="1:10">
      <c r="A374" s="3">
        <f>'Raw TB'!A374</f>
        <v>36355</v>
      </c>
      <c r="B374" s="3" t="str">
        <f>'Raw TB'!B374</f>
        <v>TB</v>
      </c>
      <c r="C374" s="2">
        <f>'Raw TB'!C374</f>
        <v>1</v>
      </c>
      <c r="D374" s="3" t="str">
        <f>'Raw TB'!D374</f>
        <v>Strombidium sp. (cilliate)</v>
      </c>
      <c r="E374" s="1">
        <f>('Raw TB'!H374*'Raw TB'!K374)/20*9</f>
        <v>159.29999999999998</v>
      </c>
      <c r="F374" s="1">
        <f>STDEV(E374:E376)</f>
        <v>91.971897881907367</v>
      </c>
      <c r="G374" s="1">
        <f>F374/SQRT(3)</f>
        <v>53.099999999999994</v>
      </c>
      <c r="H374" s="1">
        <f>'Raw TB'!L374*E374</f>
        <v>0</v>
      </c>
      <c r="I374" s="1">
        <f>STDEV(H374:H376)</f>
        <v>0</v>
      </c>
      <c r="J374" s="1">
        <f>I374/SQRT(3)</f>
        <v>0</v>
      </c>
    </row>
    <row r="375" spans="1:10">
      <c r="A375" s="3">
        <f>'Raw TB'!A375</f>
        <v>36355</v>
      </c>
      <c r="B375" s="3" t="str">
        <f>'Raw TB'!B375</f>
        <v>TB</v>
      </c>
      <c r="C375" s="2">
        <f>'Raw TB'!C375</f>
        <v>2</v>
      </c>
      <c r="D375" s="3" t="str">
        <f>'Raw TB'!D375</f>
        <v>Strombidium sp. (cilliate)</v>
      </c>
      <c r="E375" s="1">
        <f>('Raw TB'!H375*'Raw TB'!K375)/20*9</f>
        <v>0</v>
      </c>
      <c r="H375" s="1">
        <f>'Raw TB'!L375*E375</f>
        <v>0</v>
      </c>
    </row>
    <row r="376" spans="1:10">
      <c r="A376" s="3">
        <f>'Raw TB'!A376</f>
        <v>36355</v>
      </c>
      <c r="B376" s="3" t="str">
        <f>'Raw TB'!B376</f>
        <v>TB</v>
      </c>
      <c r="C376" s="2">
        <f>'Raw TB'!C376</f>
        <v>3</v>
      </c>
      <c r="D376" s="3" t="str">
        <f>'Raw TB'!D376</f>
        <v>Strombidium sp. (cilliate)</v>
      </c>
      <c r="E376" s="1">
        <f>('Raw TB'!H376*'Raw TB'!K376)/20*9</f>
        <v>0</v>
      </c>
      <c r="H376" s="1">
        <f>'Raw TB'!L376*E376</f>
        <v>0</v>
      </c>
    </row>
    <row r="377" spans="1:10">
      <c r="A377" s="3">
        <f>'Raw TB'!A377</f>
        <v>36362</v>
      </c>
      <c r="B377" s="3" t="str">
        <f>'Raw TB'!B377</f>
        <v>TB</v>
      </c>
      <c r="C377" s="2">
        <f>'Raw TB'!C377</f>
        <v>1</v>
      </c>
      <c r="D377" s="3" t="str">
        <f>'Raw TB'!D377</f>
        <v>Strombidium sp. (cilliate)</v>
      </c>
      <c r="E377" s="1">
        <f>('Raw TB'!H377*'Raw TB'!K377)/20*9</f>
        <v>79.649999999999991</v>
      </c>
      <c r="F377" s="1">
        <f>STDEV(E377:E379)</f>
        <v>45.985948940953683</v>
      </c>
      <c r="G377" s="1">
        <f>F377/SQRT(3)</f>
        <v>26.549999999999997</v>
      </c>
      <c r="H377" s="1">
        <f>'Raw TB'!L377*E377</f>
        <v>0</v>
      </c>
      <c r="I377" s="1">
        <f>STDEV(H377:H379)</f>
        <v>0</v>
      </c>
      <c r="J377" s="1">
        <f>I377/SQRT(3)</f>
        <v>0</v>
      </c>
    </row>
    <row r="378" spans="1:10">
      <c r="A378" s="3">
        <f>'Raw TB'!A378</f>
        <v>36362</v>
      </c>
      <c r="B378" s="3" t="str">
        <f>'Raw TB'!B378</f>
        <v>TB</v>
      </c>
      <c r="C378" s="2">
        <f>'Raw TB'!C378</f>
        <v>2</v>
      </c>
      <c r="D378" s="3" t="str">
        <f>'Raw TB'!D378</f>
        <v>Strombidium sp. (cilliate)</v>
      </c>
      <c r="E378" s="1">
        <f>('Raw TB'!H378*'Raw TB'!K378)/20*9</f>
        <v>0</v>
      </c>
      <c r="H378" s="1">
        <f>'Raw TB'!L378*E378</f>
        <v>0</v>
      </c>
    </row>
    <row r="379" spans="1:10">
      <c r="A379" s="3">
        <f>'Raw TB'!A379</f>
        <v>36362</v>
      </c>
      <c r="B379" s="3" t="str">
        <f>'Raw TB'!B379</f>
        <v>TB</v>
      </c>
      <c r="C379" s="2">
        <f>'Raw TB'!C379</f>
        <v>3</v>
      </c>
      <c r="D379" s="3" t="str">
        <f>'Raw TB'!D379</f>
        <v>Strombidium sp. (cilliate)</v>
      </c>
      <c r="E379" s="1">
        <f>('Raw TB'!H379*'Raw TB'!K379)/20*9</f>
        <v>79.649999999999991</v>
      </c>
      <c r="H379" s="1">
        <f>'Raw TB'!L379*E379</f>
        <v>0</v>
      </c>
    </row>
    <row r="380" spans="1:10">
      <c r="A380" s="3">
        <f>'Raw TB'!A380</f>
        <v>36369</v>
      </c>
      <c r="B380" s="3" t="str">
        <f>'Raw TB'!B380</f>
        <v>TB</v>
      </c>
      <c r="C380" s="2">
        <f>'Raw TB'!C380</f>
        <v>1</v>
      </c>
      <c r="D380" s="3" t="str">
        <f>'Raw TB'!D380</f>
        <v>Strombidium sp. (cilliate)</v>
      </c>
      <c r="E380" s="1">
        <f>('Raw TB'!H380*'Raw TB'!K380)/20*9</f>
        <v>0</v>
      </c>
      <c r="F380" s="1">
        <f>STDEV(E380:E382)</f>
        <v>0</v>
      </c>
      <c r="G380" s="1">
        <f>F380/SQRT(3)</f>
        <v>0</v>
      </c>
      <c r="H380" s="1">
        <f>'Raw TB'!L380*E380</f>
        <v>0</v>
      </c>
      <c r="I380" s="1">
        <f>STDEV(H380:H382)</f>
        <v>0</v>
      </c>
      <c r="J380" s="1">
        <f>I380/SQRT(3)</f>
        <v>0</v>
      </c>
    </row>
    <row r="381" spans="1:10">
      <c r="A381" s="3">
        <f>'Raw TB'!A381</f>
        <v>36369</v>
      </c>
      <c r="B381" s="3" t="str">
        <f>'Raw TB'!B381</f>
        <v>TB</v>
      </c>
      <c r="C381" s="2">
        <f>'Raw TB'!C381</f>
        <v>2</v>
      </c>
      <c r="D381" s="3" t="str">
        <f>'Raw TB'!D381</f>
        <v>Strombidium sp. (cilliate)</v>
      </c>
      <c r="E381" s="1">
        <f>('Raw TB'!H381*'Raw TB'!K381)/20*9</f>
        <v>0</v>
      </c>
      <c r="H381" s="1">
        <f>'Raw TB'!L381*E381</f>
        <v>0</v>
      </c>
    </row>
    <row r="382" spans="1:10">
      <c r="A382" s="3">
        <f>'Raw TB'!A382</f>
        <v>36369</v>
      </c>
      <c r="B382" s="3" t="str">
        <f>'Raw TB'!B382</f>
        <v>TB</v>
      </c>
      <c r="C382" s="2">
        <f>'Raw TB'!C382</f>
        <v>3</v>
      </c>
      <c r="D382" s="3" t="str">
        <f>'Raw TB'!D382</f>
        <v>Strombidium sp. (cilliate)</v>
      </c>
      <c r="E382" s="1">
        <f>('Raw TB'!H382*'Raw TB'!K382)/20*9</f>
        <v>0</v>
      </c>
      <c r="H382" s="1">
        <f>'Raw TB'!L382*E382</f>
        <v>0</v>
      </c>
    </row>
    <row r="383" spans="1:10">
      <c r="A383" s="3">
        <f>'Raw TB'!A383</f>
        <v>36376</v>
      </c>
      <c r="B383" s="3" t="str">
        <f>'Raw TB'!B383</f>
        <v>TB</v>
      </c>
      <c r="C383" s="2">
        <f>'Raw TB'!C383</f>
        <v>1</v>
      </c>
      <c r="D383" s="3" t="str">
        <f>'Raw TB'!D383</f>
        <v>Strombidium sp. (cilliate)</v>
      </c>
      <c r="E383" s="1">
        <f>('Raw TB'!H383*'Raw TB'!K383)/20*9</f>
        <v>79.649999999999991</v>
      </c>
      <c r="F383" s="1">
        <f>STDEV(E383:E385)</f>
        <v>45.985948940953683</v>
      </c>
      <c r="G383" s="1">
        <f>F383/SQRT(3)</f>
        <v>26.549999999999997</v>
      </c>
      <c r="H383" s="1">
        <f>'Raw TB'!L383*E383</f>
        <v>0</v>
      </c>
      <c r="I383" s="1">
        <f>STDEV(H383:H385)</f>
        <v>0</v>
      </c>
      <c r="J383" s="1">
        <f>I383/SQRT(3)</f>
        <v>0</v>
      </c>
    </row>
    <row r="384" spans="1:10">
      <c r="A384" s="3">
        <f>'Raw TB'!A384</f>
        <v>36376</v>
      </c>
      <c r="B384" s="3" t="str">
        <f>'Raw TB'!B384</f>
        <v>TB</v>
      </c>
      <c r="C384" s="2">
        <f>'Raw TB'!C384</f>
        <v>2</v>
      </c>
      <c r="D384" s="3" t="str">
        <f>'Raw TB'!D384</f>
        <v>Strombidium sp. (cilliate)</v>
      </c>
      <c r="E384" s="1">
        <f>('Raw TB'!H384*'Raw TB'!K384)/20*9</f>
        <v>0</v>
      </c>
      <c r="H384" s="1">
        <f>'Raw TB'!L384*E384</f>
        <v>0</v>
      </c>
    </row>
    <row r="385" spans="1:10">
      <c r="A385" s="3">
        <f>'Raw TB'!A385</f>
        <v>36376</v>
      </c>
      <c r="B385" s="3" t="str">
        <f>'Raw TB'!B385</f>
        <v>TB</v>
      </c>
      <c r="C385" s="2">
        <f>'Raw TB'!C385</f>
        <v>3</v>
      </c>
      <c r="D385" s="3" t="str">
        <f>'Raw TB'!D385</f>
        <v>Strombidium sp. (cilliate)</v>
      </c>
      <c r="E385" s="1">
        <f>('Raw TB'!H385*'Raw TB'!K385)/20*9</f>
        <v>79.649999999999991</v>
      </c>
      <c r="H385" s="1">
        <f>'Raw TB'!L385*E385</f>
        <v>0</v>
      </c>
    </row>
    <row r="386" spans="1:10">
      <c r="A386" s="3">
        <f>'Raw TB'!A386</f>
        <v>36383</v>
      </c>
      <c r="B386" s="3" t="str">
        <f>'Raw TB'!B386</f>
        <v>TB</v>
      </c>
      <c r="C386" s="2">
        <f>'Raw TB'!C386</f>
        <v>1</v>
      </c>
      <c r="D386" s="3" t="str">
        <f>'Raw TB'!D386</f>
        <v>Strombidium sp. (cilliate)</v>
      </c>
      <c r="E386" s="1">
        <f>('Raw TB'!H386*'Raw TB'!K386)/20*9</f>
        <v>238.95000000000002</v>
      </c>
      <c r="F386" s="1">
        <f>STDEV(E386:E388)</f>
        <v>121.66738470107755</v>
      </c>
      <c r="G386" s="1">
        <f>F386/SQRT(3)</f>
        <v>70.244697308764884</v>
      </c>
      <c r="H386" s="1">
        <f>'Raw TB'!L386*E386</f>
        <v>0</v>
      </c>
      <c r="I386" s="1">
        <f>STDEV(H386:H388)</f>
        <v>0</v>
      </c>
      <c r="J386" s="1">
        <f>I386/SQRT(3)</f>
        <v>0</v>
      </c>
    </row>
    <row r="387" spans="1:10">
      <c r="A387" s="3">
        <f>'Raw TB'!A387</f>
        <v>36383</v>
      </c>
      <c r="B387" s="3" t="str">
        <f>'Raw TB'!B387</f>
        <v>TB</v>
      </c>
      <c r="C387" s="2">
        <f>'Raw TB'!C387</f>
        <v>2</v>
      </c>
      <c r="D387" s="3" t="str">
        <f>'Raw TB'!D387</f>
        <v>Strombidium sp. (cilliate)</v>
      </c>
      <c r="E387" s="1">
        <f>('Raw TB'!H387*'Raw TB'!K387)/20*9</f>
        <v>159.29999999999998</v>
      </c>
      <c r="H387" s="1">
        <f>'Raw TB'!L387*E387</f>
        <v>0</v>
      </c>
    </row>
    <row r="388" spans="1:10">
      <c r="A388" s="3">
        <f>'Raw TB'!A388</f>
        <v>36383</v>
      </c>
      <c r="B388" s="3" t="str">
        <f>'Raw TB'!B388</f>
        <v>TB</v>
      </c>
      <c r="C388" s="2">
        <f>'Raw TB'!C388</f>
        <v>3</v>
      </c>
      <c r="D388" s="3" t="str">
        <f>'Raw TB'!D388</f>
        <v>Strombidium sp. (cilliate)</v>
      </c>
      <c r="E388" s="1">
        <f>('Raw TB'!H388*'Raw TB'!K388)/20*9</f>
        <v>0</v>
      </c>
      <c r="H388" s="1">
        <f>'Raw TB'!L388*E388</f>
        <v>0</v>
      </c>
    </row>
    <row r="389" spans="1:10">
      <c r="A389" s="3">
        <f>'Raw TB'!A389</f>
        <v>36390</v>
      </c>
      <c r="B389" s="3" t="str">
        <f>'Raw TB'!B389</f>
        <v>TB</v>
      </c>
      <c r="C389" s="2">
        <f>'Raw TB'!C389</f>
        <v>1</v>
      </c>
      <c r="D389" s="3" t="str">
        <f>'Raw TB'!D389</f>
        <v>Strombidium sp. (cilliate)</v>
      </c>
      <c r="E389" s="1">
        <f>('Raw TB'!H389*'Raw TB'!K389)/20*9</f>
        <v>0</v>
      </c>
      <c r="F389" s="1">
        <f>STDEV(E389:E391)</f>
        <v>302.90825343658099</v>
      </c>
      <c r="G389" s="1">
        <f>F389/SQRT(3)</f>
        <v>174.88416166136943</v>
      </c>
      <c r="H389" s="1">
        <f>'Raw TB'!L389*E389</f>
        <v>0</v>
      </c>
      <c r="I389" s="1">
        <f>STDEV(H389:H391)</f>
        <v>0</v>
      </c>
      <c r="J389" s="1">
        <f>I389/SQRT(3)</f>
        <v>0</v>
      </c>
    </row>
    <row r="390" spans="1:10">
      <c r="A390" s="3">
        <f>'Raw TB'!A390</f>
        <v>36390</v>
      </c>
      <c r="B390" s="3" t="str">
        <f>'Raw TB'!B390</f>
        <v>TB</v>
      </c>
      <c r="C390" s="2">
        <f>'Raw TB'!C390</f>
        <v>2</v>
      </c>
      <c r="D390" s="3" t="str">
        <f>'Raw TB'!D390</f>
        <v>Strombidium sp. (cilliate)</v>
      </c>
      <c r="E390" s="1">
        <f>('Raw TB'!H390*'Raw TB'!K390)/20*9</f>
        <v>594.9</v>
      </c>
      <c r="H390" s="1">
        <f>'Raw TB'!L390*E390</f>
        <v>0</v>
      </c>
    </row>
    <row r="391" spans="1:10">
      <c r="A391" s="3">
        <f>'Raw TB'!A391</f>
        <v>36390</v>
      </c>
      <c r="B391" s="3" t="str">
        <f>'Raw TB'!B391</f>
        <v>TB</v>
      </c>
      <c r="C391" s="2">
        <f>'Raw TB'!C391</f>
        <v>3</v>
      </c>
      <c r="D391" s="3" t="str">
        <f>'Raw TB'!D391</f>
        <v>Strombidium sp. (cilliate)</v>
      </c>
      <c r="E391" s="1">
        <f>('Raw TB'!H391*'Raw TB'!K391)/20*9</f>
        <v>396.59999999999997</v>
      </c>
      <c r="H391" s="1">
        <f>'Raw TB'!L391*E391</f>
        <v>0</v>
      </c>
    </row>
    <row r="392" spans="1:10">
      <c r="A392" s="3">
        <f>'Raw TB'!A392</f>
        <v>36308</v>
      </c>
      <c r="B392" s="3" t="str">
        <f>'Raw TB'!B392</f>
        <v>TB</v>
      </c>
      <c r="C392" s="2">
        <f>'Raw TB'!C392</f>
        <v>1</v>
      </c>
      <c r="D392" s="3" t="str">
        <f>'Raw TB'!D392</f>
        <v>Synura sp. (colony)</v>
      </c>
      <c r="E392" s="1">
        <f>('Raw TB'!H392*'Raw TB'!K392)/20*9</f>
        <v>0</v>
      </c>
      <c r="F392" s="1">
        <f>STDEV(E392:E394)</f>
        <v>0</v>
      </c>
      <c r="G392" s="1">
        <f>F392/SQRT(3)</f>
        <v>0</v>
      </c>
      <c r="H392" s="1">
        <f>'Raw TB'!L392*E392</f>
        <v>0</v>
      </c>
      <c r="I392" s="1">
        <f>STDEV(H392:H394)</f>
        <v>0</v>
      </c>
      <c r="J392" s="1">
        <f>I392/SQRT(3)</f>
        <v>0</v>
      </c>
    </row>
    <row r="393" spans="1:10">
      <c r="A393" s="3">
        <f>'Raw TB'!A393</f>
        <v>36308</v>
      </c>
      <c r="B393" s="3" t="str">
        <f>'Raw TB'!B393</f>
        <v>TB</v>
      </c>
      <c r="C393" s="2">
        <f>'Raw TB'!C393</f>
        <v>2</v>
      </c>
      <c r="D393" s="3" t="str">
        <f>'Raw TB'!D393</f>
        <v>Synura sp. (colony)</v>
      </c>
      <c r="E393" s="1">
        <f>('Raw TB'!H393*'Raw TB'!K393)/20*9</f>
        <v>0</v>
      </c>
      <c r="H393" s="1">
        <f>'Raw TB'!L393*E393</f>
        <v>0</v>
      </c>
    </row>
    <row r="394" spans="1:10">
      <c r="A394" s="3">
        <f>'Raw TB'!A394</f>
        <v>36308</v>
      </c>
      <c r="B394" s="3" t="str">
        <f>'Raw TB'!B394</f>
        <v>TB</v>
      </c>
      <c r="C394" s="2">
        <f>'Raw TB'!C394</f>
        <v>3</v>
      </c>
      <c r="D394" s="3" t="str">
        <f>'Raw TB'!D394</f>
        <v>Synura sp. (colony)</v>
      </c>
      <c r="E394" s="1">
        <f>('Raw TB'!H394*'Raw TB'!K394)/20*9</f>
        <v>0</v>
      </c>
      <c r="H394" s="1">
        <f>'Raw TB'!L394*E394</f>
        <v>0</v>
      </c>
    </row>
    <row r="395" spans="1:10">
      <c r="A395" s="3">
        <f>'Raw TB'!A395</f>
        <v>36313</v>
      </c>
      <c r="B395" s="3" t="str">
        <f>'Raw TB'!B395</f>
        <v>TB</v>
      </c>
      <c r="C395" s="2">
        <f>'Raw TB'!C395</f>
        <v>1</v>
      </c>
      <c r="D395" s="3" t="str">
        <f>'Raw TB'!D395</f>
        <v>Synura sp. (colony)</v>
      </c>
      <c r="E395" s="1">
        <f>('Raw TB'!H395*'Raw TB'!K395)/20*9</f>
        <v>0</v>
      </c>
      <c r="F395" s="1">
        <f>STDEV(E395:E397)</f>
        <v>0</v>
      </c>
      <c r="G395" s="1">
        <f>F395/SQRT(3)</f>
        <v>0</v>
      </c>
      <c r="H395" s="1">
        <f>'Raw TB'!L395*E395</f>
        <v>0</v>
      </c>
      <c r="I395" s="1">
        <f>STDEV(H395:H397)</f>
        <v>0</v>
      </c>
      <c r="J395" s="1">
        <f>I395/SQRT(3)</f>
        <v>0</v>
      </c>
    </row>
    <row r="396" spans="1:10">
      <c r="A396" s="3">
        <f>'Raw TB'!A396</f>
        <v>36313</v>
      </c>
      <c r="B396" s="3" t="str">
        <f>'Raw TB'!B396</f>
        <v>TB</v>
      </c>
      <c r="C396" s="2">
        <f>'Raw TB'!C396</f>
        <v>2</v>
      </c>
      <c r="D396" s="3" t="str">
        <f>'Raw TB'!D396</f>
        <v>Synura sp. (colony)</v>
      </c>
      <c r="E396" s="1">
        <f>('Raw TB'!H396*'Raw TB'!K396)/20*9</f>
        <v>0</v>
      </c>
      <c r="H396" s="1">
        <f>'Raw TB'!L396*E396</f>
        <v>0</v>
      </c>
    </row>
    <row r="397" spans="1:10">
      <c r="A397" s="3">
        <f>'Raw TB'!A397</f>
        <v>36313</v>
      </c>
      <c r="B397" s="3" t="str">
        <f>'Raw TB'!B397</f>
        <v>TB</v>
      </c>
      <c r="C397" s="2">
        <f>'Raw TB'!C397</f>
        <v>3</v>
      </c>
      <c r="D397" s="3" t="str">
        <f>'Raw TB'!D397</f>
        <v>Synura sp. (colony)</v>
      </c>
      <c r="E397" s="1">
        <f>('Raw TB'!H397*'Raw TB'!K397)/20*9</f>
        <v>0</v>
      </c>
      <c r="H397" s="1">
        <f>'Raw TB'!L397*E397</f>
        <v>0</v>
      </c>
    </row>
    <row r="398" spans="1:10">
      <c r="A398" s="3">
        <f>'Raw TB'!A398</f>
        <v>36320</v>
      </c>
      <c r="B398" s="3" t="str">
        <f>'Raw TB'!B398</f>
        <v>TB</v>
      </c>
      <c r="C398" s="2">
        <f>'Raw TB'!C398</f>
        <v>1</v>
      </c>
      <c r="D398" s="3" t="str">
        <f>'Raw TB'!D398</f>
        <v>Synura sp. (colony)</v>
      </c>
      <c r="E398" s="1">
        <f>('Raw TB'!H398*'Raw TB'!K398)/20*9</f>
        <v>0</v>
      </c>
      <c r="F398" s="1">
        <f>STDEV(E398:E400)</f>
        <v>0</v>
      </c>
      <c r="G398" s="1">
        <f>F398/SQRT(3)</f>
        <v>0</v>
      </c>
      <c r="H398" s="1">
        <f>'Raw TB'!L398*E398</f>
        <v>0</v>
      </c>
      <c r="I398" s="1">
        <f>STDEV(H398:H400)</f>
        <v>0</v>
      </c>
      <c r="J398" s="1">
        <f>I398/SQRT(3)</f>
        <v>0</v>
      </c>
    </row>
    <row r="399" spans="1:10">
      <c r="A399" s="3">
        <f>'Raw TB'!A399</f>
        <v>36320</v>
      </c>
      <c r="B399" s="3" t="str">
        <f>'Raw TB'!B399</f>
        <v>TB</v>
      </c>
      <c r="C399" s="2">
        <f>'Raw TB'!C399</f>
        <v>2</v>
      </c>
      <c r="D399" s="3" t="str">
        <f>'Raw TB'!D399</f>
        <v>Synura sp. (colony)</v>
      </c>
      <c r="E399" s="1">
        <f>('Raw TB'!H399*'Raw TB'!K399)/20*9</f>
        <v>0</v>
      </c>
      <c r="H399" s="1">
        <f>'Raw TB'!L399*E399</f>
        <v>0</v>
      </c>
    </row>
    <row r="400" spans="1:10">
      <c r="A400" s="3">
        <f>'Raw TB'!A400</f>
        <v>36320</v>
      </c>
      <c r="B400" s="3" t="str">
        <f>'Raw TB'!B400</f>
        <v>TB</v>
      </c>
      <c r="C400" s="2">
        <f>'Raw TB'!C400</f>
        <v>3</v>
      </c>
      <c r="D400" s="3" t="str">
        <f>'Raw TB'!D400</f>
        <v>Synura sp. (colony)</v>
      </c>
      <c r="E400" s="1">
        <f>('Raw TB'!H400*'Raw TB'!K400)/20*9</f>
        <v>0</v>
      </c>
      <c r="H400" s="1">
        <f>'Raw TB'!L400*E400</f>
        <v>0</v>
      </c>
    </row>
    <row r="401" spans="1:10">
      <c r="A401" s="3">
        <f>'Raw TB'!A401</f>
        <v>36327</v>
      </c>
      <c r="B401" s="3" t="str">
        <f>'Raw TB'!B401</f>
        <v>TB</v>
      </c>
      <c r="C401" s="2">
        <f>'Raw TB'!C401</f>
        <v>1</v>
      </c>
      <c r="D401" s="3" t="str">
        <f>'Raw TB'!D401</f>
        <v>Synura sp. (colony)</v>
      </c>
      <c r="E401" s="1">
        <f>('Raw TB'!H401*'Raw TB'!K401)/20*9</f>
        <v>0</v>
      </c>
      <c r="F401" s="1">
        <f>STDEV(E401:E403)</f>
        <v>0</v>
      </c>
      <c r="G401" s="1">
        <f>F401/SQRT(3)</f>
        <v>0</v>
      </c>
      <c r="H401" s="1">
        <f>'Raw TB'!L401*E401</f>
        <v>0</v>
      </c>
      <c r="I401" s="1">
        <f>STDEV(H401:H403)</f>
        <v>0</v>
      </c>
      <c r="J401" s="1">
        <f>I401/SQRT(3)</f>
        <v>0</v>
      </c>
    </row>
    <row r="402" spans="1:10">
      <c r="A402" s="3">
        <f>'Raw TB'!A402</f>
        <v>36327</v>
      </c>
      <c r="B402" s="3" t="str">
        <f>'Raw TB'!B402</f>
        <v>TB</v>
      </c>
      <c r="C402" s="2">
        <f>'Raw TB'!C402</f>
        <v>2</v>
      </c>
      <c r="D402" s="3" t="str">
        <f>'Raw TB'!D402</f>
        <v>Synura sp. (colony)</v>
      </c>
      <c r="E402" s="1">
        <f>('Raw TB'!H402*'Raw TB'!K402)/20*9</f>
        <v>0</v>
      </c>
      <c r="H402" s="1">
        <f>'Raw TB'!L402*E402</f>
        <v>0</v>
      </c>
    </row>
    <row r="403" spans="1:10">
      <c r="A403" s="3">
        <f>'Raw TB'!A403</f>
        <v>36327</v>
      </c>
      <c r="B403" s="3" t="str">
        <f>'Raw TB'!B403</f>
        <v>TB</v>
      </c>
      <c r="C403" s="2">
        <f>'Raw TB'!C403</f>
        <v>3</v>
      </c>
      <c r="D403" s="3" t="str">
        <f>'Raw TB'!D403</f>
        <v>Synura sp. (colony)</v>
      </c>
      <c r="E403" s="1">
        <f>('Raw TB'!H403*'Raw TB'!K403)/20*9</f>
        <v>0</v>
      </c>
      <c r="H403" s="1">
        <f>'Raw TB'!L403*E403</f>
        <v>0</v>
      </c>
    </row>
    <row r="404" spans="1:10">
      <c r="A404" s="3">
        <f>'Raw TB'!A404</f>
        <v>36334</v>
      </c>
      <c r="B404" s="3" t="str">
        <f>'Raw TB'!B404</f>
        <v>TB</v>
      </c>
      <c r="C404" s="2">
        <f>'Raw TB'!C404</f>
        <v>1</v>
      </c>
      <c r="D404" s="3" t="str">
        <f>'Raw TB'!D404</f>
        <v>Synura sp. (colony)</v>
      </c>
      <c r="E404" s="1">
        <f>('Raw TB'!H404*'Raw TB'!K404)/20*9</f>
        <v>0</v>
      </c>
      <c r="F404" s="1">
        <f>STDEV(E404:E406)</f>
        <v>0</v>
      </c>
      <c r="G404" s="1">
        <f>F404/SQRT(3)</f>
        <v>0</v>
      </c>
      <c r="H404" s="1">
        <f>'Raw TB'!L404*E404</f>
        <v>0</v>
      </c>
      <c r="I404" s="1">
        <f>STDEV(H404:H406)</f>
        <v>0</v>
      </c>
      <c r="J404" s="1">
        <f>I404/SQRT(3)</f>
        <v>0</v>
      </c>
    </row>
    <row r="405" spans="1:10">
      <c r="A405" s="3">
        <f>'Raw TB'!A405</f>
        <v>36334</v>
      </c>
      <c r="B405" s="3" t="str">
        <f>'Raw TB'!B405</f>
        <v>TB</v>
      </c>
      <c r="C405" s="2">
        <f>'Raw TB'!C405</f>
        <v>2</v>
      </c>
      <c r="D405" s="3" t="str">
        <f>'Raw TB'!D405</f>
        <v>Synura sp. (colony)</v>
      </c>
      <c r="E405" s="1">
        <f>('Raw TB'!H405*'Raw TB'!K405)/20*9</f>
        <v>0</v>
      </c>
      <c r="H405" s="1">
        <f>'Raw TB'!L405*E405</f>
        <v>0</v>
      </c>
    </row>
    <row r="406" spans="1:10">
      <c r="A406" s="3">
        <f>'Raw TB'!A406</f>
        <v>36334</v>
      </c>
      <c r="B406" s="3" t="str">
        <f>'Raw TB'!B406</f>
        <v>TB</v>
      </c>
      <c r="C406" s="2">
        <f>'Raw TB'!C406</f>
        <v>3</v>
      </c>
      <c r="D406" s="3" t="str">
        <f>'Raw TB'!D406</f>
        <v>Synura sp. (colony)</v>
      </c>
      <c r="E406" s="1">
        <f>('Raw TB'!H406*'Raw TB'!K406)/20*9</f>
        <v>0</v>
      </c>
      <c r="H406" s="1">
        <f>'Raw TB'!L406*E406</f>
        <v>0</v>
      </c>
    </row>
    <row r="407" spans="1:10">
      <c r="A407" s="3">
        <f>'Raw TB'!A407</f>
        <v>36341</v>
      </c>
      <c r="B407" s="3" t="str">
        <f>'Raw TB'!B407</f>
        <v>TB</v>
      </c>
      <c r="C407" s="2">
        <f>'Raw TB'!C407</f>
        <v>1</v>
      </c>
      <c r="D407" s="3" t="str">
        <f>'Raw TB'!D407</f>
        <v>Synura sp. (colony)</v>
      </c>
      <c r="E407" s="1">
        <f>('Raw TB'!H407*'Raw TB'!K407)/20*9</f>
        <v>0</v>
      </c>
      <c r="F407" s="1">
        <f>STDEV(E407:E409)</f>
        <v>0</v>
      </c>
      <c r="G407" s="1">
        <f>F407/SQRT(3)</f>
        <v>0</v>
      </c>
      <c r="H407" s="1">
        <f>'Raw TB'!L407*E407</f>
        <v>0</v>
      </c>
      <c r="I407" s="1">
        <f>STDEV(H407:H409)</f>
        <v>0</v>
      </c>
      <c r="J407" s="1">
        <f>I407/SQRT(3)</f>
        <v>0</v>
      </c>
    </row>
    <row r="408" spans="1:10">
      <c r="A408" s="3">
        <f>'Raw TB'!A408</f>
        <v>36341</v>
      </c>
      <c r="B408" s="3" t="str">
        <f>'Raw TB'!B408</f>
        <v>TB</v>
      </c>
      <c r="C408" s="2">
        <f>'Raw TB'!C408</f>
        <v>2</v>
      </c>
      <c r="D408" s="3" t="str">
        <f>'Raw TB'!D408</f>
        <v>Synura sp. (colony)</v>
      </c>
      <c r="E408" s="1">
        <f>('Raw TB'!H408*'Raw TB'!K408)/20*9</f>
        <v>0</v>
      </c>
      <c r="H408" s="1">
        <f>'Raw TB'!L408*E408</f>
        <v>0</v>
      </c>
    </row>
    <row r="409" spans="1:10">
      <c r="A409" s="3">
        <f>'Raw TB'!A409</f>
        <v>36341</v>
      </c>
      <c r="B409" s="3" t="str">
        <f>'Raw TB'!B409</f>
        <v>TB</v>
      </c>
      <c r="C409" s="2">
        <f>'Raw TB'!C409</f>
        <v>3</v>
      </c>
      <c r="D409" s="3" t="str">
        <f>'Raw TB'!D409</f>
        <v>Synura sp. (colony)</v>
      </c>
      <c r="E409" s="1">
        <f>('Raw TB'!H409*'Raw TB'!K409)/20*9</f>
        <v>0</v>
      </c>
      <c r="H409" s="1">
        <f>'Raw TB'!L409*E409</f>
        <v>0</v>
      </c>
    </row>
    <row r="410" spans="1:10">
      <c r="A410" s="3">
        <f>'Raw TB'!A410</f>
        <v>36348</v>
      </c>
      <c r="B410" s="3" t="str">
        <f>'Raw TB'!B410</f>
        <v>TB</v>
      </c>
      <c r="C410" s="2">
        <f>'Raw TB'!C410</f>
        <v>1</v>
      </c>
      <c r="D410" s="3" t="str">
        <f>'Raw TB'!D410</f>
        <v>Synura sp. (colony)</v>
      </c>
      <c r="E410" s="1">
        <f>('Raw TB'!H410*'Raw TB'!K410)/20*9</f>
        <v>0</v>
      </c>
      <c r="F410" s="1">
        <f>STDEV(E410:E412)</f>
        <v>0</v>
      </c>
      <c r="G410" s="1">
        <f>F410/SQRT(3)</f>
        <v>0</v>
      </c>
      <c r="H410" s="1">
        <f>'Raw TB'!L410*E410</f>
        <v>0</v>
      </c>
      <c r="I410" s="1">
        <f>STDEV(H410:H412)</f>
        <v>0</v>
      </c>
      <c r="J410" s="1">
        <f>I410/SQRT(3)</f>
        <v>0</v>
      </c>
    </row>
    <row r="411" spans="1:10">
      <c r="A411" s="3">
        <f>'Raw TB'!A411</f>
        <v>36348</v>
      </c>
      <c r="B411" s="3" t="str">
        <f>'Raw TB'!B411</f>
        <v>TB</v>
      </c>
      <c r="C411" s="2">
        <f>'Raw TB'!C411</f>
        <v>2</v>
      </c>
      <c r="D411" s="3" t="str">
        <f>'Raw TB'!D411</f>
        <v>Synura sp. (colony)</v>
      </c>
      <c r="E411" s="1">
        <f>('Raw TB'!H411*'Raw TB'!K411)/20*9</f>
        <v>0</v>
      </c>
      <c r="H411" s="1">
        <f>'Raw TB'!L411*E411</f>
        <v>0</v>
      </c>
    </row>
    <row r="412" spans="1:10">
      <c r="A412" s="3">
        <f>'Raw TB'!A412</f>
        <v>36348</v>
      </c>
      <c r="B412" s="3" t="str">
        <f>'Raw TB'!B412</f>
        <v>TB</v>
      </c>
      <c r="C412" s="2">
        <f>'Raw TB'!C412</f>
        <v>3</v>
      </c>
      <c r="D412" s="3" t="str">
        <f>'Raw TB'!D412</f>
        <v>Synura sp. (colony)</v>
      </c>
      <c r="E412" s="1">
        <f>('Raw TB'!H412*'Raw TB'!K412)/20*9</f>
        <v>0</v>
      </c>
      <c r="H412" s="1">
        <f>'Raw TB'!L412*E412</f>
        <v>0</v>
      </c>
    </row>
    <row r="413" spans="1:10">
      <c r="A413" s="3">
        <f>'Raw TB'!A413</f>
        <v>36355</v>
      </c>
      <c r="B413" s="3" t="str">
        <f>'Raw TB'!B413</f>
        <v>TB</v>
      </c>
      <c r="C413" s="2">
        <f>'Raw TB'!C413</f>
        <v>1</v>
      </c>
      <c r="D413" s="3" t="str">
        <f>'Raw TB'!D413</f>
        <v>Synura sp. (colony)</v>
      </c>
      <c r="E413" s="1">
        <f>('Raw TB'!H413*'Raw TB'!K413)/20*9</f>
        <v>0</v>
      </c>
      <c r="F413" s="1">
        <f>STDEV(E413:E415)</f>
        <v>0</v>
      </c>
      <c r="G413" s="1">
        <f>F413/SQRT(3)</f>
        <v>0</v>
      </c>
      <c r="H413" s="1">
        <f>'Raw TB'!L413*E413</f>
        <v>0</v>
      </c>
      <c r="I413" s="1">
        <f>STDEV(H413:H415)</f>
        <v>0</v>
      </c>
      <c r="J413" s="1">
        <f>I413/SQRT(3)</f>
        <v>0</v>
      </c>
    </row>
    <row r="414" spans="1:10">
      <c r="A414" s="3">
        <f>'Raw TB'!A414</f>
        <v>36355</v>
      </c>
      <c r="B414" s="3" t="str">
        <f>'Raw TB'!B414</f>
        <v>TB</v>
      </c>
      <c r="C414" s="2">
        <f>'Raw TB'!C414</f>
        <v>2</v>
      </c>
      <c r="D414" s="3" t="str">
        <f>'Raw TB'!D414</f>
        <v>Synura sp. (colony)</v>
      </c>
      <c r="E414" s="1">
        <f>('Raw TB'!H414*'Raw TB'!K414)/20*9</f>
        <v>0</v>
      </c>
      <c r="H414" s="1">
        <f>'Raw TB'!L414*E414</f>
        <v>0</v>
      </c>
    </row>
    <row r="415" spans="1:10">
      <c r="A415" s="3">
        <f>'Raw TB'!A415</f>
        <v>36355</v>
      </c>
      <c r="B415" s="3" t="str">
        <f>'Raw TB'!B415</f>
        <v>TB</v>
      </c>
      <c r="C415" s="2">
        <f>'Raw TB'!C415</f>
        <v>3</v>
      </c>
      <c r="D415" s="3" t="str">
        <f>'Raw TB'!D415</f>
        <v>Synura sp. (colony)</v>
      </c>
      <c r="E415" s="1">
        <f>('Raw TB'!H415*'Raw TB'!K415)/20*9</f>
        <v>0</v>
      </c>
      <c r="H415" s="1">
        <f>'Raw TB'!L415*E415</f>
        <v>0</v>
      </c>
    </row>
    <row r="416" spans="1:10">
      <c r="A416" s="3">
        <f>'Raw TB'!A416</f>
        <v>36362</v>
      </c>
      <c r="B416" s="3" t="str">
        <f>'Raw TB'!B416</f>
        <v>TB</v>
      </c>
      <c r="C416" s="2">
        <f>'Raw TB'!C416</f>
        <v>1</v>
      </c>
      <c r="D416" s="3" t="str">
        <f>'Raw TB'!D416</f>
        <v>Synura sp. (colony)</v>
      </c>
      <c r="E416" s="1">
        <f>('Raw TB'!H416*'Raw TB'!K416)/20*9</f>
        <v>0</v>
      </c>
      <c r="F416" s="1">
        <f>STDEV(E416:E418)</f>
        <v>0</v>
      </c>
      <c r="G416" s="1">
        <f>F416/SQRT(3)</f>
        <v>0</v>
      </c>
      <c r="H416" s="1">
        <f>'Raw TB'!L416*E416</f>
        <v>0</v>
      </c>
      <c r="I416" s="1">
        <f>STDEV(H416:H418)</f>
        <v>0</v>
      </c>
      <c r="J416" s="1">
        <f>I416/SQRT(3)</f>
        <v>0</v>
      </c>
    </row>
    <row r="417" spans="1:10">
      <c r="A417" s="3">
        <f>'Raw TB'!A417</f>
        <v>36362</v>
      </c>
      <c r="B417" s="3" t="str">
        <f>'Raw TB'!B417</f>
        <v>TB</v>
      </c>
      <c r="C417" s="2">
        <f>'Raw TB'!C417</f>
        <v>2</v>
      </c>
      <c r="D417" s="3" t="str">
        <f>'Raw TB'!D417</f>
        <v>Synura sp. (colony)</v>
      </c>
      <c r="E417" s="1">
        <f>('Raw TB'!H417*'Raw TB'!K417)/20*9</f>
        <v>0</v>
      </c>
      <c r="H417" s="1">
        <f>'Raw TB'!L417*E417</f>
        <v>0</v>
      </c>
    </row>
    <row r="418" spans="1:10">
      <c r="A418" s="3">
        <f>'Raw TB'!A418</f>
        <v>36362</v>
      </c>
      <c r="B418" s="3" t="str">
        <f>'Raw TB'!B418</f>
        <v>TB</v>
      </c>
      <c r="C418" s="2">
        <f>'Raw TB'!C418</f>
        <v>3</v>
      </c>
      <c r="D418" s="3" t="str">
        <f>'Raw TB'!D418</f>
        <v>Synura sp. (colony)</v>
      </c>
      <c r="E418" s="1">
        <f>('Raw TB'!H418*'Raw TB'!K418)/20*9</f>
        <v>0</v>
      </c>
      <c r="H418" s="1">
        <f>'Raw TB'!L418*E418</f>
        <v>0</v>
      </c>
    </row>
    <row r="419" spans="1:10">
      <c r="A419" s="3">
        <f>'Raw TB'!A419</f>
        <v>36369</v>
      </c>
      <c r="B419" s="3" t="str">
        <f>'Raw TB'!B419</f>
        <v>TB</v>
      </c>
      <c r="C419" s="2">
        <f>'Raw TB'!C419</f>
        <v>1</v>
      </c>
      <c r="D419" s="3" t="str">
        <f>'Raw TB'!D419</f>
        <v>Synura sp. (colony)</v>
      </c>
      <c r="E419" s="1">
        <f>('Raw TB'!H419*'Raw TB'!K419)/20*9</f>
        <v>0</v>
      </c>
      <c r="F419" s="1">
        <f>STDEV(E419:E421)</f>
        <v>0</v>
      </c>
      <c r="G419" s="1">
        <f>F419/SQRT(3)</f>
        <v>0</v>
      </c>
      <c r="H419" s="1">
        <f>'Raw TB'!L419*E419</f>
        <v>0</v>
      </c>
      <c r="I419" s="1">
        <f>STDEV(H419:H421)</f>
        <v>0</v>
      </c>
      <c r="J419" s="1">
        <f>I419/SQRT(3)</f>
        <v>0</v>
      </c>
    </row>
    <row r="420" spans="1:10">
      <c r="A420" s="3">
        <f>'Raw TB'!A420</f>
        <v>36369</v>
      </c>
      <c r="B420" s="3" t="str">
        <f>'Raw TB'!B420</f>
        <v>TB</v>
      </c>
      <c r="C420" s="2">
        <f>'Raw TB'!C420</f>
        <v>2</v>
      </c>
      <c r="D420" s="3" t="str">
        <f>'Raw TB'!D420</f>
        <v>Synura sp. (colony)</v>
      </c>
      <c r="E420" s="1">
        <f>('Raw TB'!H420*'Raw TB'!K420)/20*9</f>
        <v>0</v>
      </c>
      <c r="H420" s="1">
        <f>'Raw TB'!L420*E420</f>
        <v>0</v>
      </c>
    </row>
    <row r="421" spans="1:10">
      <c r="A421" s="3">
        <f>'Raw TB'!A421</f>
        <v>36369</v>
      </c>
      <c r="B421" s="3" t="str">
        <f>'Raw TB'!B421</f>
        <v>TB</v>
      </c>
      <c r="C421" s="2">
        <f>'Raw TB'!C421</f>
        <v>3</v>
      </c>
      <c r="D421" s="3" t="str">
        <f>'Raw TB'!D421</f>
        <v>Synura sp. (colony)</v>
      </c>
      <c r="E421" s="1">
        <f>('Raw TB'!H421*'Raw TB'!K421)/20*9</f>
        <v>0</v>
      </c>
      <c r="H421" s="1">
        <f>'Raw TB'!L421*E421</f>
        <v>0</v>
      </c>
    </row>
    <row r="422" spans="1:10">
      <c r="A422" s="3">
        <f>'Raw TB'!A422</f>
        <v>36376</v>
      </c>
      <c r="B422" s="3" t="str">
        <f>'Raw TB'!B422</f>
        <v>TB</v>
      </c>
      <c r="C422" s="2">
        <f>'Raw TB'!C422</f>
        <v>1</v>
      </c>
      <c r="D422" s="3" t="str">
        <f>'Raw TB'!D422</f>
        <v>Synura sp. (colony)</v>
      </c>
      <c r="E422" s="1">
        <f>('Raw TB'!H422*'Raw TB'!K422)/20*9</f>
        <v>0</v>
      </c>
      <c r="F422" s="1">
        <f>STDEV(E422:E424)</f>
        <v>0</v>
      </c>
      <c r="G422" s="1">
        <f>F422/SQRT(3)</f>
        <v>0</v>
      </c>
      <c r="H422" s="1">
        <f>'Raw TB'!L422*E422</f>
        <v>0</v>
      </c>
      <c r="I422" s="1">
        <f>STDEV(H422:H424)</f>
        <v>0</v>
      </c>
      <c r="J422" s="1">
        <f>I422/SQRT(3)</f>
        <v>0</v>
      </c>
    </row>
    <row r="423" spans="1:10">
      <c r="A423" s="3">
        <f>'Raw TB'!A423</f>
        <v>36376</v>
      </c>
      <c r="B423" s="3" t="str">
        <f>'Raw TB'!B423</f>
        <v>TB</v>
      </c>
      <c r="C423" s="2">
        <f>'Raw TB'!C423</f>
        <v>2</v>
      </c>
      <c r="D423" s="3" t="str">
        <f>'Raw TB'!D423</f>
        <v>Synura sp. (colony)</v>
      </c>
      <c r="E423" s="1">
        <f>('Raw TB'!H423*'Raw TB'!K423)/20*9</f>
        <v>0</v>
      </c>
      <c r="H423" s="1">
        <f>'Raw TB'!L423*E423</f>
        <v>0</v>
      </c>
    </row>
    <row r="424" spans="1:10">
      <c r="A424" s="3">
        <f>'Raw TB'!A424</f>
        <v>36376</v>
      </c>
      <c r="B424" s="3" t="str">
        <f>'Raw TB'!B424</f>
        <v>TB</v>
      </c>
      <c r="C424" s="2">
        <f>'Raw TB'!C424</f>
        <v>3</v>
      </c>
      <c r="D424" s="3" t="str">
        <f>'Raw TB'!D424</f>
        <v>Synura sp. (colony)</v>
      </c>
      <c r="E424" s="1">
        <f>('Raw TB'!H424*'Raw TB'!K424)/20*9</f>
        <v>0</v>
      </c>
      <c r="H424" s="1">
        <f>'Raw TB'!L424*E424</f>
        <v>0</v>
      </c>
    </row>
    <row r="425" spans="1:10">
      <c r="A425" s="3">
        <f>'Raw TB'!A425</f>
        <v>36383</v>
      </c>
      <c r="B425" s="3" t="str">
        <f>'Raw TB'!B425</f>
        <v>TB</v>
      </c>
      <c r="C425" s="2">
        <f>'Raw TB'!C425</f>
        <v>1</v>
      </c>
      <c r="D425" s="3" t="str">
        <f>'Raw TB'!D425</f>
        <v>Synura sp. (colony)</v>
      </c>
      <c r="E425" s="1">
        <f>('Raw TB'!H425*'Raw TB'!K425)/20*9</f>
        <v>0</v>
      </c>
      <c r="F425" s="1">
        <f>STDEV(E425:E427)</f>
        <v>0</v>
      </c>
      <c r="G425" s="1">
        <f>F425/SQRT(3)</f>
        <v>0</v>
      </c>
      <c r="H425" s="1">
        <f>'Raw TB'!L425*E425</f>
        <v>0</v>
      </c>
      <c r="I425" s="1">
        <f>STDEV(H425:H427)</f>
        <v>0</v>
      </c>
      <c r="J425" s="1">
        <f>I425/SQRT(3)</f>
        <v>0</v>
      </c>
    </row>
    <row r="426" spans="1:10">
      <c r="A426" s="3">
        <f>'Raw TB'!A426</f>
        <v>36383</v>
      </c>
      <c r="B426" s="3" t="str">
        <f>'Raw TB'!B426</f>
        <v>TB</v>
      </c>
      <c r="C426" s="2">
        <f>'Raw TB'!C426</f>
        <v>2</v>
      </c>
      <c r="D426" s="3" t="str">
        <f>'Raw TB'!D426</f>
        <v>Synura sp. (colony)</v>
      </c>
      <c r="E426" s="1">
        <f>('Raw TB'!H426*'Raw TB'!K426)/20*9</f>
        <v>0</v>
      </c>
      <c r="H426" s="1">
        <f>'Raw TB'!L426*E426</f>
        <v>0</v>
      </c>
    </row>
    <row r="427" spans="1:10">
      <c r="A427" s="3">
        <f>'Raw TB'!A427</f>
        <v>36383</v>
      </c>
      <c r="B427" s="3" t="str">
        <f>'Raw TB'!B427</f>
        <v>TB</v>
      </c>
      <c r="C427" s="2">
        <f>'Raw TB'!C427</f>
        <v>3</v>
      </c>
      <c r="D427" s="3" t="str">
        <f>'Raw TB'!D427</f>
        <v>Synura sp. (colony)</v>
      </c>
      <c r="E427" s="1">
        <f>('Raw TB'!H427*'Raw TB'!K427)/20*9</f>
        <v>0</v>
      </c>
      <c r="H427" s="1">
        <f>'Raw TB'!L427*E427</f>
        <v>0</v>
      </c>
    </row>
    <row r="428" spans="1:10">
      <c r="A428" s="3">
        <f>'Raw TB'!A428</f>
        <v>36390</v>
      </c>
      <c r="B428" s="3" t="str">
        <f>'Raw TB'!B428</f>
        <v>TB</v>
      </c>
      <c r="C428" s="2">
        <f>'Raw TB'!C428</f>
        <v>1</v>
      </c>
      <c r="D428" s="3" t="str">
        <f>'Raw TB'!D428</f>
        <v>Synura sp. (colony)</v>
      </c>
      <c r="E428" s="1">
        <f>('Raw TB'!H428*'Raw TB'!K428)/20*9</f>
        <v>0</v>
      </c>
      <c r="F428" s="1">
        <f>STDEV(E428:E430)</f>
        <v>0</v>
      </c>
      <c r="G428" s="1">
        <f>F428/SQRT(3)</f>
        <v>0</v>
      </c>
      <c r="H428" s="1">
        <f>'Raw TB'!L428*E428</f>
        <v>0</v>
      </c>
      <c r="I428" s="1">
        <f>STDEV(H428:H430)</f>
        <v>0</v>
      </c>
      <c r="J428" s="1">
        <f>I428/SQRT(3)</f>
        <v>0</v>
      </c>
    </row>
    <row r="429" spans="1:10">
      <c r="A429" s="3">
        <f>'Raw TB'!A429</f>
        <v>36390</v>
      </c>
      <c r="B429" s="3" t="str">
        <f>'Raw TB'!B429</f>
        <v>TB</v>
      </c>
      <c r="C429" s="2">
        <f>'Raw TB'!C429</f>
        <v>2</v>
      </c>
      <c r="D429" s="3" t="str">
        <f>'Raw TB'!D429</f>
        <v>Synura sp. (colony)</v>
      </c>
      <c r="E429" s="1">
        <f>('Raw TB'!H429*'Raw TB'!K429)/20*9</f>
        <v>0</v>
      </c>
      <c r="H429" s="1">
        <f>'Raw TB'!L429*E429</f>
        <v>0</v>
      </c>
    </row>
    <row r="430" spans="1:10">
      <c r="A430" s="3">
        <f>'Raw TB'!A430</f>
        <v>36390</v>
      </c>
      <c r="B430" s="3" t="str">
        <f>'Raw TB'!B430</f>
        <v>TB</v>
      </c>
      <c r="C430" s="2">
        <f>'Raw TB'!C430</f>
        <v>3</v>
      </c>
      <c r="D430" s="3" t="str">
        <f>'Raw TB'!D430</f>
        <v>Synura sp. (colony)</v>
      </c>
      <c r="E430" s="1">
        <f>('Raw TB'!H430*'Raw TB'!K430)/20*9</f>
        <v>0</v>
      </c>
      <c r="H430" s="1">
        <f>'Raw TB'!L430*E430</f>
        <v>0</v>
      </c>
    </row>
    <row r="431" spans="1:10">
      <c r="A431" s="3">
        <f>'Raw TB'!A431</f>
        <v>36308</v>
      </c>
      <c r="B431" s="3" t="str">
        <f>'Raw TB'!B431</f>
        <v>TB</v>
      </c>
      <c r="C431" s="2">
        <f>'Raw TB'!C431</f>
        <v>1</v>
      </c>
      <c r="D431" s="3" t="str">
        <f>'Raw TB'!D431</f>
        <v>Unflagellated Colonial Chryosophyte (colony)</v>
      </c>
      <c r="E431" s="1">
        <f>('Raw TB'!H431*'Raw TB'!K431)/20*9</f>
        <v>0</v>
      </c>
      <c r="F431" s="1">
        <f>STDEV(E431:E433)</f>
        <v>0</v>
      </c>
      <c r="G431" s="1">
        <f>F431/SQRT(3)</f>
        <v>0</v>
      </c>
      <c r="H431" s="1">
        <f>'Raw TB'!L431*E431</f>
        <v>0</v>
      </c>
      <c r="I431" s="1">
        <f>STDEV(H431:H433)</f>
        <v>0</v>
      </c>
      <c r="J431" s="1">
        <f>I431/SQRT(3)</f>
        <v>0</v>
      </c>
    </row>
    <row r="432" spans="1:10">
      <c r="A432" s="3">
        <f>'Raw TB'!A432</f>
        <v>36308</v>
      </c>
      <c r="B432" s="3" t="str">
        <f>'Raw TB'!B432</f>
        <v>TB</v>
      </c>
      <c r="C432" s="2">
        <f>'Raw TB'!C432</f>
        <v>2</v>
      </c>
      <c r="D432" s="3" t="str">
        <f>'Raw TB'!D432</f>
        <v>Unflagellated Colonial Chryosophyte</v>
      </c>
      <c r="E432" s="1">
        <f>('Raw TB'!H432*'Raw TB'!K432)/20*9</f>
        <v>0</v>
      </c>
      <c r="H432" s="1">
        <f>'Raw TB'!L432*E432</f>
        <v>0</v>
      </c>
    </row>
    <row r="433" spans="1:10">
      <c r="A433" s="3">
        <f>'Raw TB'!A433</f>
        <v>36308</v>
      </c>
      <c r="B433" s="3" t="str">
        <f>'Raw TB'!B433</f>
        <v>TB</v>
      </c>
      <c r="C433" s="2">
        <f>'Raw TB'!C433</f>
        <v>3</v>
      </c>
      <c r="D433" s="3" t="str">
        <f>'Raw TB'!D433</f>
        <v>Unflagellated Colonial Chryosophyte</v>
      </c>
      <c r="E433" s="1">
        <f>('Raw TB'!H433*'Raw TB'!K433)/20*9</f>
        <v>0</v>
      </c>
      <c r="H433" s="1">
        <f>'Raw TB'!L433*E433</f>
        <v>0</v>
      </c>
    </row>
    <row r="434" spans="1:10">
      <c r="A434" s="3">
        <f>'Raw TB'!A434</f>
        <v>36313</v>
      </c>
      <c r="B434" s="3" t="str">
        <f>'Raw TB'!B434</f>
        <v>TB</v>
      </c>
      <c r="C434" s="2">
        <f>'Raw TB'!C434</f>
        <v>1</v>
      </c>
      <c r="D434" s="3" t="str">
        <f>'Raw TB'!D434</f>
        <v>Unflagellated Colonial Chryosophyte</v>
      </c>
      <c r="E434" s="1">
        <f>('Raw TB'!H434*'Raw TB'!K434)/20*9</f>
        <v>0</v>
      </c>
      <c r="F434" s="1">
        <f>STDEV(E434:E436)</f>
        <v>0</v>
      </c>
      <c r="G434" s="1">
        <f>F434/SQRT(3)</f>
        <v>0</v>
      </c>
      <c r="H434" s="1">
        <f>'Raw TB'!L434*E434</f>
        <v>0</v>
      </c>
      <c r="I434" s="1">
        <f>STDEV(H434:H436)</f>
        <v>0</v>
      </c>
      <c r="J434" s="1">
        <f>I434/SQRT(3)</f>
        <v>0</v>
      </c>
    </row>
    <row r="435" spans="1:10">
      <c r="A435" s="3">
        <f>'Raw TB'!A435</f>
        <v>36313</v>
      </c>
      <c r="B435" s="3" t="str">
        <f>'Raw TB'!B435</f>
        <v>TB</v>
      </c>
      <c r="C435" s="2">
        <f>'Raw TB'!C435</f>
        <v>2</v>
      </c>
      <c r="D435" s="3" t="str">
        <f>'Raw TB'!D435</f>
        <v>Unflagellated Colonial Chryosophyte</v>
      </c>
      <c r="E435" s="1">
        <f>('Raw TB'!H435*'Raw TB'!K435)/20*9</f>
        <v>0</v>
      </c>
      <c r="H435" s="1">
        <f>'Raw TB'!L435*E435</f>
        <v>0</v>
      </c>
    </row>
    <row r="436" spans="1:10">
      <c r="A436" s="3">
        <f>'Raw TB'!A436</f>
        <v>36313</v>
      </c>
      <c r="B436" s="3" t="str">
        <f>'Raw TB'!B436</f>
        <v>TB</v>
      </c>
      <c r="C436" s="2">
        <f>'Raw TB'!C436</f>
        <v>3</v>
      </c>
      <c r="D436" s="3" t="str">
        <f>'Raw TB'!D436</f>
        <v>Unflagellated Colonial Chryosophyte</v>
      </c>
      <c r="E436" s="1">
        <f>('Raw TB'!H436*'Raw TB'!K436)/20*9</f>
        <v>0</v>
      </c>
      <c r="H436" s="1">
        <f>'Raw TB'!L436*E436</f>
        <v>0</v>
      </c>
    </row>
    <row r="437" spans="1:10">
      <c r="A437" s="3">
        <f>'Raw TB'!A437</f>
        <v>36320</v>
      </c>
      <c r="B437" s="3" t="str">
        <f>'Raw TB'!B437</f>
        <v>TB</v>
      </c>
      <c r="C437" s="2">
        <f>'Raw TB'!C437</f>
        <v>1</v>
      </c>
      <c r="D437" s="3" t="str">
        <f>'Raw TB'!D437</f>
        <v>Unflagellated Colonial Chryosophyte</v>
      </c>
      <c r="E437" s="1">
        <f>('Raw TB'!H437*'Raw TB'!K437)/20*9</f>
        <v>0</v>
      </c>
      <c r="F437" s="1">
        <f>STDEV(E437:E439)</f>
        <v>45.985948940953683</v>
      </c>
      <c r="G437" s="1">
        <f>F437/SQRT(3)</f>
        <v>26.549999999999997</v>
      </c>
      <c r="H437" s="1">
        <f>'Raw TB'!L437*E437</f>
        <v>0</v>
      </c>
      <c r="I437" s="1">
        <f>STDEV(H437:H439)</f>
        <v>0</v>
      </c>
      <c r="J437" s="1">
        <f>I437/SQRT(3)</f>
        <v>0</v>
      </c>
    </row>
    <row r="438" spans="1:10">
      <c r="A438" s="3">
        <f>'Raw TB'!A438</f>
        <v>36320</v>
      </c>
      <c r="B438" s="3" t="str">
        <f>'Raw TB'!B438</f>
        <v>TB</v>
      </c>
      <c r="C438" s="2">
        <f>'Raw TB'!C438</f>
        <v>2</v>
      </c>
      <c r="D438" s="3" t="str">
        <f>'Raw TB'!D438</f>
        <v>Unflagellated Colonial Chryosophyte</v>
      </c>
      <c r="E438" s="1">
        <f>('Raw TB'!H438*'Raw TB'!K438)/20*9</f>
        <v>79.649999999999991</v>
      </c>
      <c r="H438" s="1">
        <f>'Raw TB'!L438*E438</f>
        <v>0</v>
      </c>
    </row>
    <row r="439" spans="1:10">
      <c r="A439" s="3">
        <f>'Raw TB'!A439</f>
        <v>36320</v>
      </c>
      <c r="B439" s="3" t="str">
        <f>'Raw TB'!B439</f>
        <v>TB</v>
      </c>
      <c r="C439" s="2">
        <f>'Raw TB'!C439</f>
        <v>3</v>
      </c>
      <c r="D439" s="3" t="str">
        <f>'Raw TB'!D439</f>
        <v>Unflagellated Colonial Chryosophyte</v>
      </c>
      <c r="E439" s="1">
        <f>('Raw TB'!H439*'Raw TB'!K439)/20*9</f>
        <v>79.649999999999991</v>
      </c>
      <c r="H439" s="1">
        <f>'Raw TB'!L439*E439</f>
        <v>0</v>
      </c>
    </row>
    <row r="440" spans="1:10">
      <c r="A440" s="3">
        <f>'Raw TB'!A440</f>
        <v>36327</v>
      </c>
      <c r="B440" s="3" t="str">
        <f>'Raw TB'!B440</f>
        <v>TB</v>
      </c>
      <c r="C440" s="2">
        <f>'Raw TB'!C440</f>
        <v>1</v>
      </c>
      <c r="D440" s="3" t="str">
        <f>'Raw TB'!D440</f>
        <v>Unflagellated Colonial Chryosophyte</v>
      </c>
      <c r="E440" s="1">
        <f>('Raw TB'!H440*'Raw TB'!K440)/20*9</f>
        <v>1288.9499999999998</v>
      </c>
      <c r="F440" s="1">
        <f>STDEV(E440:E442)</f>
        <v>400.70995433105952</v>
      </c>
      <c r="G440" s="1">
        <f>F440/SQRT(3)</f>
        <v>231.34999999999988</v>
      </c>
      <c r="H440" s="1">
        <f>'Raw TB'!L440*E440</f>
        <v>0</v>
      </c>
      <c r="I440" s="1">
        <f>STDEV(H440:H442)</f>
        <v>0</v>
      </c>
      <c r="J440" s="1">
        <f>I440/SQRT(3)</f>
        <v>0</v>
      </c>
    </row>
    <row r="441" spans="1:10">
      <c r="A441" s="3">
        <f>'Raw TB'!A441</f>
        <v>36327</v>
      </c>
      <c r="B441" s="3" t="str">
        <f>'Raw TB'!B441</f>
        <v>TB</v>
      </c>
      <c r="C441" s="2">
        <f>'Raw TB'!C441</f>
        <v>2</v>
      </c>
      <c r="D441" s="3" t="str">
        <f>'Raw TB'!D441</f>
        <v>Unflagellated Colonial Chryosophyte</v>
      </c>
      <c r="E441" s="1">
        <f>('Raw TB'!H441*'Raw TB'!K441)/20*9</f>
        <v>594.9</v>
      </c>
      <c r="H441" s="1">
        <f>'Raw TB'!L441*E441</f>
        <v>0</v>
      </c>
    </row>
    <row r="442" spans="1:10">
      <c r="A442" s="3">
        <f>'Raw TB'!A442</f>
        <v>36327</v>
      </c>
      <c r="B442" s="3" t="str">
        <f>'Raw TB'!B442</f>
        <v>TB</v>
      </c>
      <c r="C442" s="2">
        <f>'Raw TB'!C442</f>
        <v>3</v>
      </c>
      <c r="D442" s="3" t="str">
        <f>'Raw TB'!D442</f>
        <v>Unflagellated Colonial Chryosophyte</v>
      </c>
      <c r="E442" s="1">
        <f>('Raw TB'!H442*'Raw TB'!K442)/20*9</f>
        <v>594.9</v>
      </c>
      <c r="H442" s="1">
        <f>'Raw TB'!L442*E442</f>
        <v>0</v>
      </c>
    </row>
    <row r="443" spans="1:10">
      <c r="A443" s="3">
        <f>'Raw TB'!A443</f>
        <v>36334</v>
      </c>
      <c r="B443" s="3" t="str">
        <f>'Raw TB'!B443</f>
        <v>TB</v>
      </c>
      <c r="C443" s="2">
        <f>'Raw TB'!C443</f>
        <v>1</v>
      </c>
      <c r="D443" s="3" t="str">
        <f>'Raw TB'!D443</f>
        <v>Unflagellated Colonial Chryosophyte</v>
      </c>
      <c r="E443" s="1">
        <f>('Raw TB'!H443*'Raw TB'!K443)/20*9</f>
        <v>0</v>
      </c>
      <c r="F443" s="1">
        <f>STDEV(E443:E445)</f>
        <v>477.90000000000009</v>
      </c>
      <c r="G443" s="1">
        <f>F443/SQRT(3)</f>
        <v>275.91569364572223</v>
      </c>
      <c r="H443" s="1">
        <f>'Raw TB'!L443*E443</f>
        <v>0</v>
      </c>
      <c r="I443" s="1">
        <f>STDEV(H443:H445)</f>
        <v>0</v>
      </c>
      <c r="J443" s="1">
        <f>I443/SQRT(3)</f>
        <v>0</v>
      </c>
    </row>
    <row r="444" spans="1:10">
      <c r="A444" s="3">
        <f>'Raw TB'!A444</f>
        <v>36334</v>
      </c>
      <c r="B444" s="3" t="str">
        <f>'Raw TB'!B444</f>
        <v>TB</v>
      </c>
      <c r="C444" s="2">
        <f>'Raw TB'!C444</f>
        <v>2</v>
      </c>
      <c r="D444" s="3" t="str">
        <f>'Raw TB'!D444</f>
        <v>Unflagellated Colonial Chryosophyte</v>
      </c>
      <c r="E444" s="1">
        <f>('Raw TB'!H444*'Raw TB'!K444)/20*9</f>
        <v>477.90000000000003</v>
      </c>
      <c r="H444" s="1">
        <f>'Raw TB'!L444*E444</f>
        <v>0</v>
      </c>
    </row>
    <row r="445" spans="1:10">
      <c r="A445" s="3">
        <f>'Raw TB'!A445</f>
        <v>36334</v>
      </c>
      <c r="B445" s="3" t="str">
        <f>'Raw TB'!B445</f>
        <v>TB</v>
      </c>
      <c r="C445" s="2">
        <f>'Raw TB'!C445</f>
        <v>3</v>
      </c>
      <c r="D445" s="3" t="str">
        <f>'Raw TB'!D445</f>
        <v>Unflagellated Colonial Chryosophyte</v>
      </c>
      <c r="E445" s="1">
        <f>('Raw TB'!H445*'Raw TB'!K445)/20*9</f>
        <v>955.80000000000007</v>
      </c>
      <c r="H445" s="1">
        <f>'Raw TB'!L445*E445</f>
        <v>0</v>
      </c>
    </row>
    <row r="446" spans="1:10">
      <c r="A446" s="3">
        <f>'Raw TB'!A446</f>
        <v>36341</v>
      </c>
      <c r="B446" s="3" t="str">
        <f>'Raw TB'!B446</f>
        <v>TB</v>
      </c>
      <c r="C446" s="2">
        <f>'Raw TB'!C446</f>
        <v>1</v>
      </c>
      <c r="D446" s="3" t="str">
        <f>'Raw TB'!D446</f>
        <v>Unflagellated Colonial Chryosophyte</v>
      </c>
      <c r="E446" s="1">
        <f>('Raw TB'!H446*'Raw TB'!K446)/20*9</f>
        <v>8602.1999999999989</v>
      </c>
      <c r="F446" s="1">
        <f>STDEV(E446:E448)</f>
        <v>2197.7242615942605</v>
      </c>
      <c r="G446" s="1">
        <f>F446/SQRT(3)</f>
        <v>1268.8566940360179</v>
      </c>
      <c r="H446" s="1">
        <f>'Raw TB'!L446*E446</f>
        <v>0</v>
      </c>
      <c r="I446" s="1">
        <f>STDEV(H446:H448)</f>
        <v>0</v>
      </c>
      <c r="J446" s="1">
        <f>I446/SQRT(3)</f>
        <v>0</v>
      </c>
    </row>
    <row r="447" spans="1:10">
      <c r="A447" s="3">
        <f>'Raw TB'!A447</f>
        <v>36341</v>
      </c>
      <c r="B447" s="3" t="str">
        <f>'Raw TB'!B447</f>
        <v>TB</v>
      </c>
      <c r="C447" s="2">
        <f>'Raw TB'!C447</f>
        <v>2</v>
      </c>
      <c r="D447" s="3" t="str">
        <f>'Raw TB'!D447</f>
        <v>Unflagellated Colonial Chryosophyte</v>
      </c>
      <c r="E447" s="1">
        <f>('Raw TB'!H447*'Raw TB'!K447)/20*9</f>
        <v>12744</v>
      </c>
      <c r="H447" s="1">
        <f>'Raw TB'!L447*E447</f>
        <v>0</v>
      </c>
    </row>
    <row r="448" spans="1:10">
      <c r="A448" s="3">
        <f>'Raw TB'!A448</f>
        <v>36341</v>
      </c>
      <c r="B448" s="3" t="str">
        <f>'Raw TB'!B448</f>
        <v>TB</v>
      </c>
      <c r="C448" s="2">
        <f>'Raw TB'!C448</f>
        <v>3</v>
      </c>
      <c r="D448" s="3" t="str">
        <f>'Raw TB'!D448</f>
        <v>Unflagellated Colonial Chryosophyte</v>
      </c>
      <c r="E448" s="1">
        <f>('Raw TB'!H448*'Raw TB'!K448)/20*9</f>
        <v>9398.6999999999989</v>
      </c>
      <c r="H448" s="1">
        <f>'Raw TB'!L448*E448</f>
        <v>0</v>
      </c>
    </row>
    <row r="449" spans="1:10">
      <c r="A449" s="3">
        <f>'Raw TB'!A449</f>
        <v>36348</v>
      </c>
      <c r="B449" s="3" t="str">
        <f>'Raw TB'!B449</f>
        <v>TB</v>
      </c>
      <c r="C449" s="2">
        <f>'Raw TB'!C449</f>
        <v>1</v>
      </c>
      <c r="D449" s="3" t="str">
        <f>'Raw TB'!D449</f>
        <v>Unflagellated Colonial Chryosophyte</v>
      </c>
      <c r="E449" s="1">
        <f>('Raw TB'!H449*'Raw TB'!K449)/20*9</f>
        <v>5575.5</v>
      </c>
      <c r="F449" s="1">
        <f>STDEV(E449:E451)</f>
        <v>2066.2996981319043</v>
      </c>
      <c r="G449" s="1">
        <f>F449/SQRT(3)</f>
        <v>1192.9786869428974</v>
      </c>
      <c r="H449" s="1">
        <f>'Raw TB'!L449*E449</f>
        <v>0</v>
      </c>
      <c r="I449" s="1">
        <f>STDEV(H449:H451)</f>
        <v>0</v>
      </c>
      <c r="J449" s="1">
        <f>I449/SQRT(3)</f>
        <v>0</v>
      </c>
    </row>
    <row r="450" spans="1:10">
      <c r="A450" s="3">
        <f>'Raw TB'!A450</f>
        <v>36348</v>
      </c>
      <c r="B450" s="3" t="str">
        <f>'Raw TB'!B450</f>
        <v>TB</v>
      </c>
      <c r="C450" s="2">
        <f>'Raw TB'!C450</f>
        <v>2</v>
      </c>
      <c r="D450" s="3" t="str">
        <f>'Raw TB'!D450</f>
        <v>Unflagellated Colonial Chryosophyte</v>
      </c>
      <c r="E450" s="1">
        <f>('Raw TB'!H450*'Raw TB'!K450)/20*9</f>
        <v>4540.05</v>
      </c>
      <c r="H450" s="1">
        <f>'Raw TB'!L450*E450</f>
        <v>0</v>
      </c>
    </row>
    <row r="451" spans="1:10">
      <c r="A451" s="3">
        <f>'Raw TB'!A451</f>
        <v>36348</v>
      </c>
      <c r="B451" s="3" t="str">
        <f>'Raw TB'!B451</f>
        <v>TB</v>
      </c>
      <c r="C451" s="2">
        <f>'Raw TB'!C451</f>
        <v>3</v>
      </c>
      <c r="D451" s="3" t="str">
        <f>'Raw TB'!D451</f>
        <v>Unflagellated Colonial Chryosophyte</v>
      </c>
      <c r="E451" s="1">
        <f>('Raw TB'!H451*'Raw TB'!K451)/20*9</f>
        <v>1593</v>
      </c>
      <c r="H451" s="1">
        <f>'Raw TB'!L451*E451</f>
        <v>0</v>
      </c>
    </row>
    <row r="452" spans="1:10">
      <c r="A452" s="3">
        <f>'Raw TB'!A452</f>
        <v>36355</v>
      </c>
      <c r="B452" s="3" t="str">
        <f>'Raw TB'!B452</f>
        <v>TB</v>
      </c>
      <c r="C452" s="2">
        <f>'Raw TB'!C452</f>
        <v>1</v>
      </c>
      <c r="D452" s="3" t="str">
        <f>'Raw TB'!D452</f>
        <v>Unflagellated Colonial Chryosophyte</v>
      </c>
      <c r="E452" s="1">
        <f>('Raw TB'!H452*'Raw TB'!K452)/20*9</f>
        <v>318.59999999999997</v>
      </c>
      <c r="F452" s="1">
        <f>STDEV(E452:E454)</f>
        <v>331.60939371495499</v>
      </c>
      <c r="G452" s="1">
        <f>F452/SQRT(3)</f>
        <v>191.45477272713788</v>
      </c>
      <c r="H452" s="1">
        <f>'Raw TB'!L452*E452</f>
        <v>0</v>
      </c>
      <c r="I452" s="1">
        <f>STDEV(H452:H454)</f>
        <v>0</v>
      </c>
      <c r="J452" s="1">
        <f>I452/SQRT(3)</f>
        <v>0</v>
      </c>
    </row>
    <row r="453" spans="1:10">
      <c r="A453" s="3">
        <f>'Raw TB'!A453</f>
        <v>36355</v>
      </c>
      <c r="B453" s="3" t="str">
        <f>'Raw TB'!B453</f>
        <v>TB</v>
      </c>
      <c r="C453" s="2">
        <f>'Raw TB'!C453</f>
        <v>2</v>
      </c>
      <c r="D453" s="3" t="str">
        <f>'Raw TB'!D453</f>
        <v>Unflagellated Colonial Chryosophyte</v>
      </c>
      <c r="E453" s="1">
        <f>('Raw TB'!H453*'Raw TB'!K453)/20*9</f>
        <v>796.5</v>
      </c>
      <c r="H453" s="1">
        <f>'Raw TB'!L453*E453</f>
        <v>0</v>
      </c>
    </row>
    <row r="454" spans="1:10">
      <c r="A454" s="3">
        <f>'Raw TB'!A454</f>
        <v>36355</v>
      </c>
      <c r="B454" s="3" t="str">
        <f>'Raw TB'!B454</f>
        <v>TB</v>
      </c>
      <c r="C454" s="2">
        <f>'Raw TB'!C454</f>
        <v>3</v>
      </c>
      <c r="D454" s="3" t="str">
        <f>'Raw TB'!D454</f>
        <v>Unflagellated Colonial Chryosophyte</v>
      </c>
      <c r="E454" s="1">
        <f>('Raw TB'!H454*'Raw TB'!K454)/20*9</f>
        <v>159.29999999999998</v>
      </c>
      <c r="H454" s="1">
        <f>'Raw TB'!L454*E454</f>
        <v>0</v>
      </c>
    </row>
    <row r="455" spans="1:10">
      <c r="A455" s="3">
        <f>'Raw TB'!A455</f>
        <v>36362</v>
      </c>
      <c r="B455" s="3" t="str">
        <f>'Raw TB'!B455</f>
        <v>TB</v>
      </c>
      <c r="C455" s="2">
        <f>'Raw TB'!C455</f>
        <v>1</v>
      </c>
      <c r="D455" s="3" t="str">
        <f>'Raw TB'!D455</f>
        <v>Unflagellated Colonial Chryosophyte</v>
      </c>
      <c r="E455" s="1">
        <f>('Raw TB'!H455*'Raw TB'!K455)/20*9</f>
        <v>159.29999999999998</v>
      </c>
      <c r="F455" s="1">
        <f>STDEV(E455:E457)</f>
        <v>486.66953880431021</v>
      </c>
      <c r="G455" s="1">
        <f>F455/SQRT(3)</f>
        <v>280.97878923505954</v>
      </c>
      <c r="H455" s="1">
        <f>'Raw TB'!L455*E455</f>
        <v>0</v>
      </c>
      <c r="I455" s="1">
        <f>STDEV(H455:H457)</f>
        <v>0</v>
      </c>
      <c r="J455" s="1">
        <f>I455/SQRT(3)</f>
        <v>0</v>
      </c>
    </row>
    <row r="456" spans="1:10">
      <c r="A456" s="3">
        <f>'Raw TB'!A456</f>
        <v>36362</v>
      </c>
      <c r="B456" s="3" t="str">
        <f>'Raw TB'!B456</f>
        <v>TB</v>
      </c>
      <c r="C456" s="2">
        <f>'Raw TB'!C456</f>
        <v>2</v>
      </c>
      <c r="D456" s="3" t="str">
        <f>'Raw TB'!D456</f>
        <v>Unflagellated Colonial Chryosophyte</v>
      </c>
      <c r="E456" s="1">
        <f>('Raw TB'!H456*'Raw TB'!K456)/20*9</f>
        <v>477.90000000000003</v>
      </c>
      <c r="H456" s="1">
        <f>'Raw TB'!L456*E456</f>
        <v>0</v>
      </c>
    </row>
    <row r="457" spans="1:10">
      <c r="A457" s="3">
        <f>'Raw TB'!A457</f>
        <v>36362</v>
      </c>
      <c r="B457" s="3" t="str">
        <f>'Raw TB'!B457</f>
        <v>TB</v>
      </c>
      <c r="C457" s="2">
        <f>'Raw TB'!C457</f>
        <v>3</v>
      </c>
      <c r="D457" s="3" t="str">
        <f>'Raw TB'!D457</f>
        <v>Unflagellated Colonial Chryosophyte</v>
      </c>
      <c r="E457" s="1">
        <f>('Raw TB'!H457*'Raw TB'!K457)/20*9</f>
        <v>1115.1000000000001</v>
      </c>
      <c r="H457" s="1">
        <f>'Raw TB'!L457*E457</f>
        <v>0</v>
      </c>
    </row>
    <row r="458" spans="1:10">
      <c r="A458" s="3">
        <f>'Raw TB'!A458</f>
        <v>36369</v>
      </c>
      <c r="B458" s="3" t="str">
        <f>'Raw TB'!B458</f>
        <v>TB</v>
      </c>
      <c r="C458" s="2">
        <f>'Raw TB'!C458</f>
        <v>1</v>
      </c>
      <c r="D458" s="3" t="str">
        <f>'Raw TB'!D458</f>
        <v>Unflagellated Colonial Chryosophyte</v>
      </c>
      <c r="E458" s="1">
        <f>('Raw TB'!H458*'Raw TB'!K458)/20*9</f>
        <v>159.29999999999998</v>
      </c>
      <c r="F458" s="1">
        <f>STDEV(E458:E460)</f>
        <v>79.649999999999991</v>
      </c>
      <c r="G458" s="1">
        <f>F458/SQRT(3)</f>
        <v>45.985948940953691</v>
      </c>
      <c r="H458" s="1">
        <f>'Raw TB'!L458*E458</f>
        <v>0</v>
      </c>
      <c r="I458" s="1">
        <f>STDEV(H458:H460)</f>
        <v>0</v>
      </c>
      <c r="J458" s="1">
        <f>I458/SQRT(3)</f>
        <v>0</v>
      </c>
    </row>
    <row r="459" spans="1:10">
      <c r="A459" s="3">
        <f>'Raw TB'!A459</f>
        <v>36369</v>
      </c>
      <c r="B459" s="3" t="str">
        <f>'Raw TB'!B459</f>
        <v>TB</v>
      </c>
      <c r="C459" s="2">
        <f>'Raw TB'!C459</f>
        <v>2</v>
      </c>
      <c r="D459" s="3" t="str">
        <f>'Raw TB'!D459</f>
        <v>Unflagellated Colonial Chryosophyte</v>
      </c>
      <c r="E459" s="1">
        <f>('Raw TB'!H459*'Raw TB'!K459)/20*9</f>
        <v>79.649999999999991</v>
      </c>
      <c r="H459" s="1">
        <f>'Raw TB'!L459*E459</f>
        <v>0</v>
      </c>
    </row>
    <row r="460" spans="1:10">
      <c r="A460" s="3">
        <f>'Raw TB'!A460</f>
        <v>36369</v>
      </c>
      <c r="B460" s="3" t="str">
        <f>'Raw TB'!B460</f>
        <v>TB</v>
      </c>
      <c r="C460" s="2">
        <f>'Raw TB'!C460</f>
        <v>3</v>
      </c>
      <c r="D460" s="3" t="str">
        <f>'Raw TB'!D460</f>
        <v>Unflagellated Colonial Chryosophyte</v>
      </c>
      <c r="E460" s="1">
        <f>('Raw TB'!H460*'Raw TB'!K460)/20*9</f>
        <v>0</v>
      </c>
      <c r="H460" s="1">
        <f>'Raw TB'!L460*E460</f>
        <v>0</v>
      </c>
    </row>
    <row r="461" spans="1:10">
      <c r="A461" s="3">
        <f>'Raw TB'!A461</f>
        <v>36376</v>
      </c>
      <c r="B461" s="3" t="str">
        <f>'Raw TB'!B461</f>
        <v>TB</v>
      </c>
      <c r="C461" s="2">
        <f>'Raw TB'!C461</f>
        <v>1</v>
      </c>
      <c r="D461" s="3" t="str">
        <f>'Raw TB'!D461</f>
        <v>Unflagellated Colonial Chryosophyte</v>
      </c>
      <c r="E461" s="1">
        <f>('Raw TB'!H461*'Raw TB'!K461)/20*9</f>
        <v>0</v>
      </c>
      <c r="F461" s="1">
        <f>STDEV(E461:E463)</f>
        <v>0</v>
      </c>
      <c r="G461" s="1">
        <f>F461/SQRT(3)</f>
        <v>0</v>
      </c>
      <c r="H461" s="1">
        <f>'Raw TB'!L461*E461</f>
        <v>0</v>
      </c>
      <c r="I461" s="1">
        <f>STDEV(H461:H463)</f>
        <v>0</v>
      </c>
      <c r="J461" s="1">
        <f>I461/SQRT(3)</f>
        <v>0</v>
      </c>
    </row>
    <row r="462" spans="1:10">
      <c r="A462" s="3">
        <f>'Raw TB'!A462</f>
        <v>36376</v>
      </c>
      <c r="B462" s="3" t="str">
        <f>'Raw TB'!B462</f>
        <v>TB</v>
      </c>
      <c r="C462" s="2">
        <f>'Raw TB'!C462</f>
        <v>2</v>
      </c>
      <c r="D462" s="3" t="str">
        <f>'Raw TB'!D462</f>
        <v>Unflagellated Colonial Chryosophyte</v>
      </c>
      <c r="E462" s="1">
        <f>('Raw TB'!H462*'Raw TB'!K462)/20*9</f>
        <v>0</v>
      </c>
      <c r="H462" s="1">
        <f>'Raw TB'!L462*E462</f>
        <v>0</v>
      </c>
    </row>
    <row r="463" spans="1:10">
      <c r="A463" s="3">
        <f>'Raw TB'!A463</f>
        <v>36376</v>
      </c>
      <c r="B463" s="3" t="str">
        <f>'Raw TB'!B463</f>
        <v>TB</v>
      </c>
      <c r="C463" s="2">
        <f>'Raw TB'!C463</f>
        <v>3</v>
      </c>
      <c r="D463" s="3" t="str">
        <f>'Raw TB'!D463</f>
        <v>Unflagellated Colonial Chryosophyte</v>
      </c>
      <c r="E463" s="1">
        <f>('Raw TB'!H463*'Raw TB'!K463)/20*9</f>
        <v>0</v>
      </c>
      <c r="H463" s="1">
        <f>'Raw TB'!L463*E463</f>
        <v>0</v>
      </c>
    </row>
    <row r="464" spans="1:10">
      <c r="A464" s="3">
        <f>'Raw TB'!A464</f>
        <v>36383</v>
      </c>
      <c r="B464" s="3" t="str">
        <f>'Raw TB'!B464</f>
        <v>TB</v>
      </c>
      <c r="C464" s="2">
        <f>'Raw TB'!C464</f>
        <v>1</v>
      </c>
      <c r="D464" s="3" t="str">
        <f>'Raw TB'!D464</f>
        <v>Unflagellated Colonial Chryosophyte</v>
      </c>
      <c r="E464" s="1">
        <f>('Raw TB'!H464*'Raw TB'!K464)/20*9</f>
        <v>0</v>
      </c>
      <c r="F464" s="1">
        <f>STDEV(E464:E466)</f>
        <v>0</v>
      </c>
      <c r="G464" s="1">
        <f>F464/SQRT(3)</f>
        <v>0</v>
      </c>
      <c r="H464" s="1">
        <f>'Raw TB'!L464*E464</f>
        <v>0</v>
      </c>
      <c r="I464" s="1">
        <f>STDEV(H464:H466)</f>
        <v>0</v>
      </c>
      <c r="J464" s="1">
        <f>I464/SQRT(3)</f>
        <v>0</v>
      </c>
    </row>
    <row r="465" spans="1:10">
      <c r="A465" s="3">
        <f>'Raw TB'!A465</f>
        <v>36383</v>
      </c>
      <c r="B465" s="3" t="str">
        <f>'Raw TB'!B465</f>
        <v>TB</v>
      </c>
      <c r="C465" s="2">
        <f>'Raw TB'!C465</f>
        <v>2</v>
      </c>
      <c r="D465" s="3" t="str">
        <f>'Raw TB'!D465</f>
        <v>Unflagellated Colonial Chryosophyte</v>
      </c>
      <c r="E465" s="1">
        <f>('Raw TB'!H465*'Raw TB'!K465)/20*9</f>
        <v>0</v>
      </c>
      <c r="H465" s="1">
        <f>'Raw TB'!L465*E465</f>
        <v>0</v>
      </c>
    </row>
    <row r="466" spans="1:10">
      <c r="A466" s="3">
        <f>'Raw TB'!A466</f>
        <v>36383</v>
      </c>
      <c r="B466" s="3" t="str">
        <f>'Raw TB'!B466</f>
        <v>TB</v>
      </c>
      <c r="C466" s="2">
        <f>'Raw TB'!C466</f>
        <v>3</v>
      </c>
      <c r="D466" s="3" t="str">
        <f>'Raw TB'!D466</f>
        <v>Unflagellated Colonial Chryosophyte</v>
      </c>
      <c r="E466" s="1">
        <f>('Raw TB'!H466*'Raw TB'!K466)/20*9</f>
        <v>0</v>
      </c>
      <c r="H466" s="1">
        <f>'Raw TB'!L466*E466</f>
        <v>0</v>
      </c>
    </row>
    <row r="467" spans="1:10">
      <c r="A467" s="3">
        <f>'Raw TB'!A467</f>
        <v>36390</v>
      </c>
      <c r="B467" s="3" t="str">
        <f>'Raw TB'!B467</f>
        <v>TB</v>
      </c>
      <c r="C467" s="2">
        <f>'Raw TB'!C467</f>
        <v>1</v>
      </c>
      <c r="D467" s="3" t="str">
        <f>'Raw TB'!D467</f>
        <v>Unflagellated Colonial Chryosophyte</v>
      </c>
      <c r="E467" s="1">
        <f>('Raw TB'!H467*'Raw TB'!K467)/20*9</f>
        <v>0</v>
      </c>
      <c r="F467" s="1">
        <f>STDEV(E467:E469)</f>
        <v>0</v>
      </c>
      <c r="G467" s="1">
        <f>F467/SQRT(3)</f>
        <v>0</v>
      </c>
      <c r="H467" s="1">
        <f>'Raw TB'!L467*E467</f>
        <v>0</v>
      </c>
      <c r="I467" s="1">
        <f>STDEV(H467:H469)</f>
        <v>0</v>
      </c>
      <c r="J467" s="1">
        <f>I467/SQRT(3)</f>
        <v>0</v>
      </c>
    </row>
    <row r="468" spans="1:10">
      <c r="A468" s="3">
        <f>'Raw TB'!A468</f>
        <v>36390</v>
      </c>
      <c r="B468" s="3" t="str">
        <f>'Raw TB'!B468</f>
        <v>TB</v>
      </c>
      <c r="C468" s="2">
        <f>'Raw TB'!C468</f>
        <v>2</v>
      </c>
      <c r="D468" s="3" t="str">
        <f>'Raw TB'!D468</f>
        <v>Unflagellated Colonial Chryosophyte</v>
      </c>
      <c r="E468" s="1">
        <f>('Raw TB'!H468*'Raw TB'!K468)/20*9</f>
        <v>0</v>
      </c>
      <c r="H468" s="1">
        <f>'Raw TB'!L468*E468</f>
        <v>0</v>
      </c>
    </row>
    <row r="469" spans="1:10">
      <c r="A469" s="3">
        <f>'Raw TB'!A469</f>
        <v>36390</v>
      </c>
      <c r="B469" s="3" t="str">
        <f>'Raw TB'!B469</f>
        <v>TB</v>
      </c>
      <c r="C469" s="2">
        <f>'Raw TB'!C469</f>
        <v>3</v>
      </c>
      <c r="D469" s="3" t="str">
        <f>'Raw TB'!D469</f>
        <v>Unflagellated Colonial Chryosophyte</v>
      </c>
      <c r="E469" s="1">
        <f>('Raw TB'!H469*'Raw TB'!K469)/20*9</f>
        <v>0</v>
      </c>
      <c r="H469" s="1">
        <f>'Raw TB'!L469*E469</f>
        <v>0</v>
      </c>
    </row>
    <row r="470" spans="1:10">
      <c r="A470" s="3"/>
      <c r="B470" s="3"/>
      <c r="D470" s="3"/>
    </row>
    <row r="471" spans="1:10">
      <c r="A471" s="3"/>
      <c r="B471" s="3"/>
      <c r="D471" s="3"/>
    </row>
    <row r="472" spans="1:10">
      <c r="A472" s="3"/>
      <c r="B472" s="3"/>
      <c r="D472" s="3"/>
    </row>
    <row r="473" spans="1:10">
      <c r="A473" s="3"/>
      <c r="B473" s="3"/>
      <c r="D473" s="3"/>
    </row>
    <row r="474" spans="1:10">
      <c r="A474" s="3"/>
      <c r="B474" s="3"/>
      <c r="D474" s="3"/>
    </row>
    <row r="475" spans="1:10">
      <c r="A475" s="3"/>
      <c r="B475" s="3"/>
      <c r="D475" s="3"/>
    </row>
    <row r="476" spans="1:10">
      <c r="A476" s="3"/>
      <c r="B476" s="3"/>
      <c r="D476" s="3"/>
    </row>
    <row r="477" spans="1:10">
      <c r="A477" s="3"/>
      <c r="B477" s="3"/>
      <c r="D477" s="3"/>
    </row>
    <row r="478" spans="1:10">
      <c r="A478" s="3"/>
      <c r="B478" s="3"/>
      <c r="D478" s="3"/>
    </row>
    <row r="479" spans="1:10">
      <c r="A479" s="3"/>
      <c r="B479" s="3"/>
      <c r="D479" s="3"/>
    </row>
    <row r="480" spans="1:10">
      <c r="A480" s="3"/>
      <c r="B480" s="3"/>
      <c r="D480" s="3"/>
    </row>
    <row r="481" spans="1:4">
      <c r="A481" s="3"/>
      <c r="B481" s="3"/>
      <c r="D481" s="3"/>
    </row>
    <row r="482" spans="1:4">
      <c r="A482" s="3"/>
      <c r="B482" s="3"/>
      <c r="D482" s="3"/>
    </row>
    <row r="483" spans="1:4">
      <c r="A483" s="3"/>
      <c r="B483" s="3"/>
      <c r="D483" s="3"/>
    </row>
    <row r="484" spans="1:4">
      <c r="A484" s="3"/>
      <c r="B484" s="3"/>
      <c r="D484" s="3"/>
    </row>
    <row r="485" spans="1:4">
      <c r="A485" s="3"/>
      <c r="B485" s="3"/>
      <c r="D485" s="3"/>
    </row>
    <row r="486" spans="1:4">
      <c r="A486" s="3"/>
      <c r="B486" s="3"/>
      <c r="D486" s="3"/>
    </row>
    <row r="487" spans="1:4">
      <c r="A487" s="3"/>
      <c r="B487" s="3"/>
      <c r="D487" s="3"/>
    </row>
    <row r="488" spans="1:4">
      <c r="A488" s="3"/>
      <c r="B488" s="3"/>
      <c r="D488" s="3"/>
    </row>
    <row r="489" spans="1:4">
      <c r="A489" s="3"/>
      <c r="B489" s="3"/>
      <c r="D489" s="3"/>
    </row>
    <row r="490" spans="1:4">
      <c r="A490" s="3"/>
      <c r="B490" s="3"/>
      <c r="D490" s="3"/>
    </row>
    <row r="491" spans="1:4">
      <c r="A491" s="3"/>
      <c r="B491" s="3"/>
      <c r="D491" s="3"/>
    </row>
    <row r="492" spans="1:4">
      <c r="A492" s="3"/>
      <c r="B492" s="3"/>
      <c r="D492" s="3"/>
    </row>
    <row r="493" spans="1:4">
      <c r="A493" s="3"/>
      <c r="B493" s="3"/>
      <c r="D493" s="3"/>
    </row>
    <row r="494" spans="1:4">
      <c r="A494" s="3"/>
      <c r="B494" s="3"/>
      <c r="D494" s="3"/>
    </row>
    <row r="495" spans="1:4">
      <c r="A495" s="3"/>
      <c r="B495" s="3"/>
      <c r="D495" s="3"/>
    </row>
    <row r="496" spans="1:4">
      <c r="A496" s="3"/>
      <c r="B496" s="3"/>
      <c r="D496" s="3"/>
    </row>
    <row r="497" spans="1:4">
      <c r="A497" s="3"/>
      <c r="B497" s="3"/>
      <c r="D497" s="3"/>
    </row>
    <row r="498" spans="1:4">
      <c r="A498" s="3"/>
      <c r="B498" s="3"/>
      <c r="D498" s="3"/>
    </row>
    <row r="499" spans="1:4">
      <c r="A499" s="3"/>
      <c r="B499" s="3"/>
      <c r="D499" s="3"/>
    </row>
    <row r="500" spans="1:4">
      <c r="A500" s="3"/>
      <c r="B500" s="3"/>
      <c r="D500" s="3"/>
    </row>
    <row r="501" spans="1:4">
      <c r="A501" s="3"/>
      <c r="B501" s="3"/>
      <c r="D501" s="3"/>
    </row>
    <row r="502" spans="1:4">
      <c r="A502" s="3"/>
      <c r="B502" s="3"/>
      <c r="D502" s="3"/>
    </row>
    <row r="503" spans="1:4">
      <c r="A503" s="3"/>
      <c r="B503" s="3"/>
      <c r="D503" s="3"/>
    </row>
    <row r="504" spans="1:4">
      <c r="A504" s="3"/>
      <c r="B504" s="3"/>
      <c r="D504" s="3"/>
    </row>
    <row r="505" spans="1:4">
      <c r="A505" s="3"/>
      <c r="B505" s="3"/>
      <c r="D505" s="3"/>
    </row>
    <row r="506" spans="1:4">
      <c r="A506" s="3"/>
      <c r="B506" s="3"/>
      <c r="D506" s="3"/>
    </row>
    <row r="507" spans="1:4">
      <c r="A507" s="3"/>
      <c r="B507" s="3"/>
      <c r="D507" s="3"/>
    </row>
    <row r="508" spans="1:4">
      <c r="A508" s="3"/>
      <c r="B508" s="3"/>
      <c r="D508" s="3"/>
    </row>
    <row r="509" spans="1:4">
      <c r="A509" s="3"/>
      <c r="B509" s="3"/>
      <c r="D509" s="3"/>
    </row>
    <row r="510" spans="1:4">
      <c r="A510" s="3"/>
      <c r="B510" s="3"/>
      <c r="D510" s="3"/>
    </row>
    <row r="511" spans="1:4">
      <c r="A511" s="3"/>
      <c r="B511" s="3"/>
      <c r="D511" s="3"/>
    </row>
    <row r="512" spans="1:4">
      <c r="A512" s="3"/>
      <c r="B512" s="3"/>
      <c r="D512" s="3"/>
    </row>
    <row r="513" spans="1:4">
      <c r="A513" s="3"/>
      <c r="B513" s="3"/>
      <c r="D513" s="3"/>
    </row>
    <row r="514" spans="1:4">
      <c r="A514" s="3"/>
      <c r="B514" s="3"/>
      <c r="D514" s="3"/>
    </row>
    <row r="515" spans="1:4">
      <c r="A515" s="3"/>
      <c r="B515" s="3"/>
      <c r="D515" s="3"/>
    </row>
    <row r="516" spans="1:4">
      <c r="A516" s="3"/>
      <c r="B516" s="3"/>
      <c r="D516" s="3"/>
    </row>
    <row r="517" spans="1:4">
      <c r="A517" s="3"/>
      <c r="B517" s="3"/>
      <c r="D517" s="3"/>
    </row>
    <row r="518" spans="1:4">
      <c r="A518" s="3"/>
      <c r="B518" s="3"/>
      <c r="D518" s="3"/>
    </row>
    <row r="519" spans="1:4">
      <c r="A519" s="3"/>
      <c r="B519" s="3"/>
      <c r="D519" s="3"/>
    </row>
    <row r="520" spans="1:4">
      <c r="A520" s="3"/>
      <c r="B520" s="3"/>
      <c r="D520" s="3"/>
    </row>
    <row r="521" spans="1:4">
      <c r="A521" s="3"/>
      <c r="B521" s="3"/>
      <c r="D521" s="3"/>
    </row>
    <row r="522" spans="1:4">
      <c r="A522" s="3"/>
      <c r="B522" s="3"/>
      <c r="D522" s="3"/>
    </row>
    <row r="523" spans="1:4">
      <c r="A523" s="3"/>
      <c r="B523" s="3"/>
      <c r="D523" s="3"/>
    </row>
    <row r="524" spans="1:4">
      <c r="A524" s="3"/>
      <c r="B524" s="3"/>
      <c r="D524" s="3"/>
    </row>
    <row r="525" spans="1:4">
      <c r="A525" s="3"/>
      <c r="B525" s="3"/>
      <c r="D525" s="3"/>
    </row>
    <row r="526" spans="1:4">
      <c r="A526" s="3"/>
      <c r="B526" s="3"/>
      <c r="D526" s="3"/>
    </row>
    <row r="527" spans="1:4">
      <c r="A527" s="3"/>
      <c r="B527" s="3"/>
      <c r="D527" s="3"/>
    </row>
    <row r="528" spans="1:4">
      <c r="A528" s="3"/>
      <c r="B528" s="3"/>
      <c r="D528" s="3"/>
    </row>
    <row r="529" spans="1:4">
      <c r="A529" s="3"/>
      <c r="B529" s="3"/>
      <c r="D529" s="3"/>
    </row>
    <row r="530" spans="1:4">
      <c r="A530" s="3"/>
      <c r="B530" s="3"/>
      <c r="D530" s="3"/>
    </row>
    <row r="531" spans="1:4">
      <c r="A531" s="3"/>
      <c r="B531" s="3"/>
      <c r="D531" s="3"/>
    </row>
    <row r="532" spans="1:4">
      <c r="A532" s="3"/>
      <c r="B532" s="3"/>
      <c r="D532" s="3"/>
    </row>
    <row r="533" spans="1:4">
      <c r="A533" s="3"/>
      <c r="B533" s="3"/>
      <c r="D533" s="3"/>
    </row>
    <row r="534" spans="1:4">
      <c r="A534" s="3"/>
      <c r="B534" s="3"/>
      <c r="D534" s="3"/>
    </row>
    <row r="535" spans="1:4">
      <c r="A535" s="3"/>
      <c r="B535" s="3"/>
      <c r="D535" s="3"/>
    </row>
    <row r="536" spans="1:4">
      <c r="A536" s="3"/>
      <c r="B536" s="3"/>
      <c r="D536" s="3"/>
    </row>
    <row r="537" spans="1:4">
      <c r="A537" s="3"/>
      <c r="B537" s="3"/>
      <c r="D537" s="3"/>
    </row>
    <row r="538" spans="1:4">
      <c r="A538" s="3"/>
      <c r="B538" s="3"/>
      <c r="D538" s="3"/>
    </row>
    <row r="539" spans="1:4">
      <c r="A539" s="3"/>
      <c r="B539" s="3"/>
      <c r="D539" s="3"/>
    </row>
    <row r="540" spans="1:4">
      <c r="A540" s="3"/>
      <c r="B540" s="3"/>
      <c r="D540" s="3"/>
    </row>
    <row r="541" spans="1:4">
      <c r="A541" s="3"/>
      <c r="B541" s="3"/>
      <c r="D541" s="3"/>
    </row>
    <row r="542" spans="1:4">
      <c r="A542" s="3"/>
      <c r="B542" s="3"/>
      <c r="D542" s="3"/>
    </row>
    <row r="543" spans="1:4">
      <c r="A543" s="3"/>
      <c r="B543" s="3"/>
      <c r="D543" s="3"/>
    </row>
    <row r="544" spans="1:4">
      <c r="A544" s="3"/>
      <c r="B544" s="3"/>
      <c r="D544" s="3"/>
    </row>
    <row r="545" spans="1:4">
      <c r="A545" s="3"/>
      <c r="B545" s="3"/>
      <c r="D545" s="3"/>
    </row>
    <row r="546" spans="1:4">
      <c r="A546" s="3"/>
      <c r="B546" s="3"/>
      <c r="D546" s="3"/>
    </row>
    <row r="547" spans="1:4">
      <c r="A547" s="3"/>
      <c r="B547" s="3"/>
      <c r="D547" s="3"/>
    </row>
  </sheetData>
  <pageMargins left="0.78749999999999998" right="0.78749999999999998" top="0.78749999999999998" bottom="0.78749999999999998" header="0.5" footer="0.5"/>
  <pageSetup firstPageNumber="0" fitToHeight="0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7"/>
  <dimension ref="A1:J547"/>
  <sheetViews>
    <sheetView topLeftCell="A341" workbookViewId="0">
      <selection activeCell="H353" sqref="H353:J358"/>
    </sheetView>
  </sheetViews>
  <sheetFormatPr defaultColWidth="12.7109375" defaultRowHeight="12"/>
  <cols>
    <col min="1" max="2" width="11.42578125" style="1" customWidth="1"/>
    <col min="3" max="3" width="11.42578125" style="2" customWidth="1"/>
    <col min="4" max="4" width="14.85546875" style="1" customWidth="1"/>
    <col min="5" max="10" width="11.42578125" style="1" customWidth="1"/>
    <col min="11" max="16384" width="12.7109375" style="1"/>
  </cols>
  <sheetData>
    <row r="1" spans="1:10">
      <c r="A1" s="1" t="s">
        <v>12</v>
      </c>
      <c r="B1" s="1" t="s">
        <v>13</v>
      </c>
      <c r="C1" s="2" t="s">
        <v>14</v>
      </c>
      <c r="D1" s="1" t="s">
        <v>15</v>
      </c>
      <c r="E1" s="1" t="s">
        <v>321</v>
      </c>
      <c r="F1" s="1" t="s">
        <v>20</v>
      </c>
      <c r="G1" s="4" t="s">
        <v>7035</v>
      </c>
      <c r="H1" s="1" t="s">
        <v>6855</v>
      </c>
      <c r="I1" s="1" t="s">
        <v>20</v>
      </c>
      <c r="J1" s="4" t="s">
        <v>7035</v>
      </c>
    </row>
    <row r="2" spans="1:10">
      <c r="A2" s="3">
        <f>'Raw CB'!A2</f>
        <v>36307</v>
      </c>
      <c r="B2" s="3" t="str">
        <f>'Raw CB'!B2</f>
        <v>CB</v>
      </c>
      <c r="C2" s="2">
        <f>'Raw CB'!C2</f>
        <v>1</v>
      </c>
      <c r="D2" s="3" t="str">
        <f>'Raw CB'!D2</f>
        <v>Cryptomonas sp.</v>
      </c>
      <c r="E2" s="1">
        <f>('Raw CB'!H2*'Raw CB'!K2)/20*9</f>
        <v>15133.5</v>
      </c>
      <c r="F2" s="1">
        <f>STDEV(E2:E4)</f>
        <v>7492.1823175894406</v>
      </c>
      <c r="G2" s="1">
        <f>F2/SQRT(3)</f>
        <v>4325.6134778780179</v>
      </c>
      <c r="H2" s="1">
        <f>'Raw CB'!L2*E2</f>
        <v>17448925.5</v>
      </c>
      <c r="I2" s="1">
        <f>STDEV(H2:H4)</f>
        <v>8638486.2121806387</v>
      </c>
      <c r="J2" s="1">
        <f>I2/SQRT(3)</f>
        <v>4987432.3399933623</v>
      </c>
    </row>
    <row r="3" spans="1:10">
      <c r="A3" s="3">
        <f>'Raw CB'!A3</f>
        <v>36307</v>
      </c>
      <c r="B3" s="3" t="str">
        <f>'Raw CB'!B3</f>
        <v>CB</v>
      </c>
      <c r="C3" s="2">
        <f>'Raw CB'!C3</f>
        <v>2</v>
      </c>
      <c r="D3" s="3" t="str">
        <f>'Raw CB'!D3</f>
        <v>Cryptomonas sp.</v>
      </c>
      <c r="E3" s="1">
        <f>('Raw CB'!H3*'Raw CB'!K3)/20*9</f>
        <v>27240.3</v>
      </c>
      <c r="H3" s="1">
        <f>'Raw CB'!L3*E3</f>
        <v>31408065.899999999</v>
      </c>
    </row>
    <row r="4" spans="1:10">
      <c r="A4" s="3">
        <f>'Raw CB'!A4</f>
        <v>36307</v>
      </c>
      <c r="B4" s="3" t="str">
        <f>'Raw CB'!B4</f>
        <v>CB</v>
      </c>
      <c r="C4" s="2">
        <f>'Raw CB'!C4</f>
        <v>3</v>
      </c>
      <c r="D4" s="3" t="str">
        <f>'Raw CB'!D4</f>
        <v>Cryptomonas sp.</v>
      </c>
      <c r="E4" s="1">
        <f>('Raw CB'!H4*'Raw CB'!K4)/20*9</f>
        <v>28833.3</v>
      </c>
      <c r="H4" s="1">
        <f>'Raw CB'!L4*E4</f>
        <v>33244794.899999999</v>
      </c>
    </row>
    <row r="5" spans="1:10">
      <c r="A5" s="3">
        <f>'Raw CB'!A5</f>
        <v>36312</v>
      </c>
      <c r="B5" s="3" t="str">
        <f>'Raw CB'!B5</f>
        <v>CB</v>
      </c>
      <c r="C5" s="2">
        <f>'Raw CB'!C5</f>
        <v>1</v>
      </c>
      <c r="D5" s="3" t="str">
        <f>'Raw CB'!D5</f>
        <v>Cryptomonas sp.</v>
      </c>
      <c r="E5" s="1">
        <f>('Raw CB'!H5*'Raw CB'!K5)/20*9</f>
        <v>12425.4</v>
      </c>
      <c r="F5" s="1">
        <f>STDEV(E5:E7)</f>
        <v>3281.1970498584787</v>
      </c>
      <c r="G5" s="1">
        <f>F5/SQRT(3)</f>
        <v>1894.3999999999987</v>
      </c>
      <c r="H5" s="1">
        <f>'Raw CB'!L5*E5</f>
        <v>14326486.199999999</v>
      </c>
      <c r="I5" s="1">
        <f>STDEV(H5:H7)</f>
        <v>3783220.1984868245</v>
      </c>
      <c r="J5" s="1">
        <f>I5/SQRT(3)</f>
        <v>2184243.1999999979</v>
      </c>
    </row>
    <row r="6" spans="1:10">
      <c r="A6" s="3">
        <f>'Raw CB'!A6</f>
        <v>36312</v>
      </c>
      <c r="B6" s="3" t="str">
        <f>'Raw CB'!B6</f>
        <v>CB</v>
      </c>
      <c r="C6" s="2">
        <f>'Raw CB'!C6</f>
        <v>2</v>
      </c>
      <c r="D6" s="3" t="str">
        <f>'Raw CB'!D6</f>
        <v>Cryptomonas sp.</v>
      </c>
      <c r="E6" s="1">
        <f>('Raw CB'!H6*'Raw CB'!K6)/20*9</f>
        <v>6742.2000000000007</v>
      </c>
      <c r="H6" s="1">
        <f>'Raw CB'!L6*E6</f>
        <v>7773756.6000000006</v>
      </c>
    </row>
    <row r="7" spans="1:10">
      <c r="A7" s="3">
        <f>'Raw CB'!A7</f>
        <v>36312</v>
      </c>
      <c r="B7" s="3" t="str">
        <f>'Raw CB'!B7</f>
        <v>CB</v>
      </c>
      <c r="C7" s="2">
        <f>'Raw CB'!C7</f>
        <v>3</v>
      </c>
      <c r="D7" s="3" t="str">
        <f>'Raw CB'!D7</f>
        <v>Cryptomonas sp.</v>
      </c>
      <c r="E7" s="1">
        <f>('Raw CB'!H7*'Raw CB'!K7)/20*9</f>
        <v>12425.4</v>
      </c>
      <c r="H7" s="1">
        <f>'Raw CB'!L7*E7</f>
        <v>14326486.199999999</v>
      </c>
    </row>
    <row r="8" spans="1:10">
      <c r="A8" s="3">
        <f>'Raw CB'!A8</f>
        <v>36319</v>
      </c>
      <c r="B8" s="3" t="str">
        <f>'Raw CB'!B8</f>
        <v>CB</v>
      </c>
      <c r="C8" s="2">
        <f>'Raw CB'!C8</f>
        <v>1</v>
      </c>
      <c r="D8" s="3" t="str">
        <f>'Raw CB'!D8</f>
        <v>Cryptomonas sp.</v>
      </c>
      <c r="E8" s="1">
        <f>('Raw CB'!H8*'Raw CB'!K8)/20*9</f>
        <v>14814.9</v>
      </c>
      <c r="F8" s="1">
        <f>STDEV(E8:E10)</f>
        <v>1385.2723820606941</v>
      </c>
      <c r="G8" s="1">
        <f>F8/SQRT(3)</f>
        <v>799.78738268369591</v>
      </c>
      <c r="H8" s="1">
        <f>'Raw CB'!L8*E8</f>
        <v>17081579.699999999</v>
      </c>
      <c r="I8" s="1">
        <f>STDEV(H8:H10)</f>
        <v>1597219.0565159456</v>
      </c>
      <c r="J8" s="1">
        <f>I8/SQRT(3)</f>
        <v>922154.85223428137</v>
      </c>
    </row>
    <row r="9" spans="1:10">
      <c r="A9" s="3">
        <f>'Raw CB'!A9</f>
        <v>36319</v>
      </c>
      <c r="B9" s="3" t="str">
        <f>'Raw CB'!B9</f>
        <v>CB</v>
      </c>
      <c r="C9" s="2">
        <f>'Raw CB'!C9</f>
        <v>2</v>
      </c>
      <c r="D9" s="3" t="str">
        <f>'Raw CB'!D9</f>
        <v>Cryptomonas sp.</v>
      </c>
      <c r="E9" s="1">
        <f>('Raw CB'!H9*'Raw CB'!K9)/20*9</f>
        <v>17549.55</v>
      </c>
      <c r="H9" s="1">
        <f>'Raw CB'!L9*E9</f>
        <v>20234631.149999999</v>
      </c>
    </row>
    <row r="10" spans="1:10">
      <c r="A10" s="3">
        <f>'Raw CB'!A10</f>
        <v>36319</v>
      </c>
      <c r="B10" s="3" t="str">
        <f>'Raw CB'!B10</f>
        <v>CB</v>
      </c>
      <c r="C10" s="2">
        <f>'Raw CB'!C10</f>
        <v>3</v>
      </c>
      <c r="D10" s="3" t="str">
        <f>'Raw CB'!D10</f>
        <v>Cryptomonas sp.</v>
      </c>
      <c r="E10" s="1">
        <f>('Raw CB'!H10*'Raw CB'!K10)/20*9</f>
        <v>16567.2</v>
      </c>
      <c r="H10" s="1">
        <f>'Raw CB'!L10*E10</f>
        <v>19101981.600000001</v>
      </c>
    </row>
    <row r="11" spans="1:10">
      <c r="A11" s="3">
        <f>'Raw CB'!A11</f>
        <v>36326</v>
      </c>
      <c r="B11" s="3" t="str">
        <f>'Raw CB'!B11</f>
        <v>CB</v>
      </c>
      <c r="C11" s="2">
        <f>'Raw CB'!C11</f>
        <v>1</v>
      </c>
      <c r="D11" s="3" t="str">
        <f>'Raw CB'!D11</f>
        <v>Cryptomonas sp.</v>
      </c>
      <c r="E11" s="1">
        <f>('Raw CB'!H11*'Raw CB'!K11)/20*9</f>
        <v>16558.05</v>
      </c>
      <c r="F11" s="1">
        <f>STDEV(E11:E13)</f>
        <v>4015.6770048772605</v>
      </c>
      <c r="G11" s="1">
        <f>F11/SQRT(3)</f>
        <v>2318.4521997444767</v>
      </c>
      <c r="H11" s="1">
        <f>'Raw CB'!L11*E11</f>
        <v>19091431.649999999</v>
      </c>
      <c r="I11" s="1">
        <f>STDEV(H11:H13)</f>
        <v>4630075.5866234852</v>
      </c>
      <c r="J11" s="1">
        <f>I11/SQRT(3)</f>
        <v>2673175.3863053839</v>
      </c>
    </row>
    <row r="12" spans="1:10">
      <c r="A12" s="3">
        <f>'Raw CB'!A12</f>
        <v>36326</v>
      </c>
      <c r="B12" s="3" t="str">
        <f>'Raw CB'!B12</f>
        <v>CB</v>
      </c>
      <c r="C12" s="2">
        <f>'Raw CB'!C12</f>
        <v>2</v>
      </c>
      <c r="D12" s="3" t="str">
        <f>'Raw CB'!D12</f>
        <v>Cryptomonas sp.</v>
      </c>
      <c r="E12" s="1">
        <f>('Raw CB'!H12*'Raw CB'!K12)/20*9</f>
        <v>8526.9000000000015</v>
      </c>
      <c r="H12" s="1">
        <f>'Raw CB'!L12*E12</f>
        <v>9831515.7000000011</v>
      </c>
    </row>
    <row r="13" spans="1:10">
      <c r="A13" s="3">
        <f>'Raw CB'!A13</f>
        <v>36326</v>
      </c>
      <c r="B13" s="3" t="str">
        <f>'Raw CB'!B13</f>
        <v>CB</v>
      </c>
      <c r="C13" s="2">
        <f>'Raw CB'!C13</f>
        <v>3</v>
      </c>
      <c r="D13" s="3" t="str">
        <f>'Raw CB'!D13</f>
        <v>Cryptomonas sp.</v>
      </c>
      <c r="E13" s="1">
        <f>('Raw CB'!H13*'Raw CB'!K13)/20*9</f>
        <v>12492.9</v>
      </c>
      <c r="H13" s="1">
        <f>'Raw CB'!L13*E13</f>
        <v>14404313.699999999</v>
      </c>
    </row>
    <row r="14" spans="1:10">
      <c r="A14" s="3">
        <f>'Raw CB'!A14</f>
        <v>36333</v>
      </c>
      <c r="B14" s="3" t="str">
        <f>'Raw CB'!B14</f>
        <v>CB</v>
      </c>
      <c r="C14" s="2">
        <f>'Raw CB'!C14</f>
        <v>1</v>
      </c>
      <c r="D14" s="3" t="str">
        <f>'Raw CB'!D14</f>
        <v>Cryptomonas sp.</v>
      </c>
      <c r="E14" s="1">
        <f>('Raw CB'!H14*'Raw CB'!K14)/20*9</f>
        <v>6531.3</v>
      </c>
      <c r="F14" s="1">
        <f>STDEV(E14:E16)</f>
        <v>680.52989831454875</v>
      </c>
      <c r="G14" s="1">
        <f>F14/SQRT(3)</f>
        <v>392.90411998349339</v>
      </c>
      <c r="H14" s="1">
        <f>'Raw CB'!L14*E14</f>
        <v>7530588.9000000004</v>
      </c>
      <c r="I14" s="1">
        <f>STDEV(H14:H16)</f>
        <v>784650.97275666741</v>
      </c>
      <c r="J14" s="1">
        <f>I14/SQRT(3)</f>
        <v>453018.45034096367</v>
      </c>
    </row>
    <row r="15" spans="1:10">
      <c r="A15" s="3">
        <f>'Raw CB'!A15</f>
        <v>36333</v>
      </c>
      <c r="B15" s="3" t="str">
        <f>'Raw CB'!B15</f>
        <v>CB</v>
      </c>
      <c r="C15" s="2">
        <f>'Raw CB'!C15</f>
        <v>2</v>
      </c>
      <c r="D15" s="3" t="str">
        <f>'Raw CB'!D15</f>
        <v>Cryptomonas sp.</v>
      </c>
      <c r="E15" s="1">
        <f>('Raw CB'!H15*'Raw CB'!K15)/20*9</f>
        <v>5734.8</v>
      </c>
      <c r="H15" s="1">
        <f>'Raw CB'!L15*E15</f>
        <v>6612224.4000000004</v>
      </c>
    </row>
    <row r="16" spans="1:10">
      <c r="A16" s="3">
        <f>'Raw CB'!A16</f>
        <v>36333</v>
      </c>
      <c r="B16" s="3" t="str">
        <f>'Raw CB'!B16</f>
        <v>CB</v>
      </c>
      <c r="C16" s="2">
        <f>'Raw CB'!C16</f>
        <v>3</v>
      </c>
      <c r="D16" s="3" t="str">
        <f>'Raw CB'!D16</f>
        <v>Cryptomonas sp.</v>
      </c>
      <c r="E16" s="1">
        <f>('Raw CB'!H16*'Raw CB'!K16)/20*9</f>
        <v>5177.25</v>
      </c>
      <c r="H16" s="1">
        <f>'Raw CB'!L16*E16</f>
        <v>5969369.25</v>
      </c>
    </row>
    <row r="17" spans="1:10">
      <c r="A17" s="3">
        <f>'Raw CB'!A17</f>
        <v>36340</v>
      </c>
      <c r="B17" s="3" t="str">
        <f>'Raw CB'!B17</f>
        <v>CB</v>
      </c>
      <c r="C17" s="2">
        <f>'Raw CB'!C17</f>
        <v>1</v>
      </c>
      <c r="D17" s="3" t="str">
        <f>'Raw CB'!D17</f>
        <v>Cryptomonas sp.</v>
      </c>
      <c r="E17" s="1">
        <f>('Raw CB'!H17*'Raw CB'!K17)/20*9</f>
        <v>3569.4</v>
      </c>
      <c r="F17" s="1">
        <f>STDEV(E17:E19)</f>
        <v>993.15112520703644</v>
      </c>
      <c r="G17" s="1">
        <f>F17/SQRT(3)</f>
        <v>573.39606948426228</v>
      </c>
      <c r="H17" s="1">
        <f>'Raw CB'!L17*E17</f>
        <v>4115518.2</v>
      </c>
      <c r="I17" s="1">
        <f>STDEV(H17:H19)</f>
        <v>1145103.2473637117</v>
      </c>
      <c r="J17" s="1">
        <f>I17/SQRT(3)</f>
        <v>661125.66811535356</v>
      </c>
    </row>
    <row r="18" spans="1:10">
      <c r="A18" s="3">
        <f>'Raw CB'!A18</f>
        <v>36340</v>
      </c>
      <c r="B18" s="3" t="str">
        <f>'Raw CB'!B18</f>
        <v>CB</v>
      </c>
      <c r="C18" s="2">
        <f>'Raw CB'!C18</f>
        <v>2</v>
      </c>
      <c r="D18" s="3" t="str">
        <f>'Raw CB'!D18</f>
        <v>Cryptomonas sp.</v>
      </c>
      <c r="E18" s="1">
        <f>('Raw CB'!H18*'Raw CB'!K18)/20*9</f>
        <v>2478.75</v>
      </c>
      <c r="H18" s="1">
        <f>'Raw CB'!L18*E18</f>
        <v>2857998.75</v>
      </c>
    </row>
    <row r="19" spans="1:10">
      <c r="A19" s="3">
        <f>'Raw CB'!A19</f>
        <v>36340</v>
      </c>
      <c r="B19" s="3" t="str">
        <f>'Raw CB'!B19</f>
        <v>CB</v>
      </c>
      <c r="C19" s="2">
        <f>'Raw CB'!C19</f>
        <v>3</v>
      </c>
      <c r="D19" s="3" t="str">
        <f>'Raw CB'!D19</f>
        <v>Cryptomonas sp.</v>
      </c>
      <c r="E19" s="1">
        <f>('Raw CB'!H19*'Raw CB'!K19)/20*9</f>
        <v>1586.3999999999999</v>
      </c>
      <c r="H19" s="1">
        <f>'Raw CB'!L19*E19</f>
        <v>1829119.2</v>
      </c>
    </row>
    <row r="20" spans="1:10">
      <c r="A20" s="3">
        <f>'Raw CB'!A20</f>
        <v>36347</v>
      </c>
      <c r="B20" s="3" t="str">
        <f>'Raw CB'!B20</f>
        <v>CB</v>
      </c>
      <c r="C20" s="2">
        <f>'Raw CB'!C20</f>
        <v>1</v>
      </c>
      <c r="D20" s="3" t="str">
        <f>'Raw CB'!D20</f>
        <v>Cryptomonas sp.</v>
      </c>
      <c r="E20" s="1">
        <f>('Raw CB'!H20*'Raw CB'!K20)/20*9</f>
        <v>2628.4500000000003</v>
      </c>
      <c r="F20" s="1">
        <f>STDEV(E20:E22)</f>
        <v>497.41409057243226</v>
      </c>
      <c r="G20" s="1">
        <f>F20/SQRT(3)</f>
        <v>287.18215909070665</v>
      </c>
      <c r="H20" s="1">
        <f>'Raw CB'!L20*E20</f>
        <v>3784968.0000000005</v>
      </c>
      <c r="I20" s="1">
        <f>STDEV(H20:H22)</f>
        <v>716276.29042430269</v>
      </c>
      <c r="J20" s="1">
        <f>I20/SQRT(3)</f>
        <v>413542.30909061775</v>
      </c>
    </row>
    <row r="21" spans="1:10">
      <c r="A21" s="3">
        <f>'Raw CB'!A21</f>
        <v>36347</v>
      </c>
      <c r="B21" s="3" t="str">
        <f>'Raw CB'!B21</f>
        <v>CB</v>
      </c>
      <c r="C21" s="2">
        <f>'Raw CB'!C21</f>
        <v>2</v>
      </c>
      <c r="D21" s="3" t="str">
        <f>'Raw CB'!D21</f>
        <v>Cryptomonas sp.</v>
      </c>
      <c r="E21" s="1">
        <f>('Raw CB'!H21*'Raw CB'!K21)/20*9</f>
        <v>3345.2999999999997</v>
      </c>
      <c r="H21" s="1">
        <f>'Raw CB'!L21*E21</f>
        <v>4817232</v>
      </c>
    </row>
    <row r="22" spans="1:10">
      <c r="A22" s="3">
        <f>'Raw CB'!A22</f>
        <v>36347</v>
      </c>
      <c r="B22" s="3" t="str">
        <f>'Raw CB'!B22</f>
        <v>CB</v>
      </c>
      <c r="C22" s="2">
        <f>'Raw CB'!C22</f>
        <v>3</v>
      </c>
      <c r="D22" s="3" t="str">
        <f>'Raw CB'!D22</f>
        <v>Cryptomonas sp.</v>
      </c>
      <c r="E22" s="1">
        <f>('Raw CB'!H22*'Raw CB'!K22)/20*9</f>
        <v>3584.25</v>
      </c>
      <c r="H22" s="1">
        <f>'Raw CB'!L22*E22</f>
        <v>5161320</v>
      </c>
    </row>
    <row r="23" spans="1:10">
      <c r="A23" s="3">
        <f>'Raw CB'!A23</f>
        <v>36354</v>
      </c>
      <c r="B23" s="3" t="str">
        <f>'Raw CB'!B23</f>
        <v>CB</v>
      </c>
      <c r="C23" s="2">
        <f>'Raw CB'!C23</f>
        <v>1</v>
      </c>
      <c r="D23" s="3" t="str">
        <f>'Raw CB'!D23</f>
        <v>Cryptomonas sp.</v>
      </c>
      <c r="E23" s="1">
        <f>('Raw CB'!H23*'Raw CB'!K23)/20*9</f>
        <v>3172.7999999999997</v>
      </c>
      <c r="F23" s="1">
        <f>STDEV(E23:E25)</f>
        <v>864.3696605041157</v>
      </c>
      <c r="G23" s="1">
        <f>F23/SQRT(3)</f>
        <v>499.04405617139668</v>
      </c>
      <c r="H23" s="1">
        <f>'Raw CB'!L23*E23</f>
        <v>4568832</v>
      </c>
      <c r="I23" s="1">
        <f>STDEV(H23:H25)</f>
        <v>1244692.3111259295</v>
      </c>
      <c r="J23" s="1">
        <f>I23/SQRT(3)</f>
        <v>718623.44088681287</v>
      </c>
    </row>
    <row r="24" spans="1:10">
      <c r="A24" s="3">
        <f>'Raw CB'!A24</f>
        <v>36354</v>
      </c>
      <c r="B24" s="3" t="str">
        <f>'Raw CB'!B24</f>
        <v>CB</v>
      </c>
      <c r="C24" s="2">
        <f>'Raw CB'!C24</f>
        <v>2</v>
      </c>
      <c r="D24" s="3" t="str">
        <f>'Raw CB'!D24</f>
        <v>Cryptomonas sp.</v>
      </c>
      <c r="E24" s="1">
        <f>('Raw CB'!H24*'Raw CB'!K24)/20*9</f>
        <v>4560.9000000000005</v>
      </c>
      <c r="H24" s="1">
        <f>'Raw CB'!L24*E24</f>
        <v>6567696.0000000009</v>
      </c>
    </row>
    <row r="25" spans="1:10">
      <c r="A25" s="3">
        <f>'Raw CB'!A25</f>
        <v>36354</v>
      </c>
      <c r="B25" s="3" t="str">
        <f>'Raw CB'!B25</f>
        <v>CB</v>
      </c>
      <c r="C25" s="2">
        <f>'Raw CB'!C25</f>
        <v>3</v>
      </c>
      <c r="D25" s="3" t="str">
        <f>'Raw CB'!D25</f>
        <v>Cryptomonas sp.</v>
      </c>
      <c r="E25" s="1">
        <f>('Raw CB'!H25*'Raw CB'!K25)/20*9</f>
        <v>4759.2</v>
      </c>
      <c r="H25" s="1">
        <f>'Raw CB'!L25*E25</f>
        <v>6853248</v>
      </c>
    </row>
    <row r="26" spans="1:10">
      <c r="A26" s="3">
        <f>'Raw CB'!A26</f>
        <v>36361</v>
      </c>
      <c r="B26" s="3" t="str">
        <f>'Raw CB'!B26</f>
        <v>CB</v>
      </c>
      <c r="C26" s="2">
        <f>'Raw CB'!C26</f>
        <v>1</v>
      </c>
      <c r="D26" s="3" t="str">
        <f>'Raw CB'!D26</f>
        <v>Cryptomonas sp.</v>
      </c>
      <c r="E26" s="1">
        <f>('Raw CB'!H26*'Raw CB'!K26)/20*9</f>
        <v>4699.3499999999995</v>
      </c>
      <c r="F26" s="1">
        <f>STDEV(E26:E28)</f>
        <v>1022.1484322249933</v>
      </c>
      <c r="G26" s="1">
        <f>F26/SQRT(3)</f>
        <v>590.13767249685384</v>
      </c>
      <c r="H26" s="1">
        <f>'Raw CB'!L26*E26</f>
        <v>6767063.9999999991</v>
      </c>
      <c r="I26" s="1">
        <f>STDEV(H26:H28)</f>
        <v>1471893.7424039769</v>
      </c>
      <c r="J26" s="1">
        <f>I26/SQRT(3)</f>
        <v>849798.24839546182</v>
      </c>
    </row>
    <row r="27" spans="1:10">
      <c r="A27" s="3">
        <f>'Raw CB'!A27</f>
        <v>36361</v>
      </c>
      <c r="B27" s="3" t="str">
        <f>'Raw CB'!B27</f>
        <v>CB</v>
      </c>
      <c r="C27" s="2">
        <f>'Raw CB'!C27</f>
        <v>2</v>
      </c>
      <c r="D27" s="3" t="str">
        <f>'Raw CB'!D27</f>
        <v>Cryptomonas sp.</v>
      </c>
      <c r="E27" s="1">
        <f>('Raw CB'!H27*'Raw CB'!K27)/20*9</f>
        <v>4858.3499999999995</v>
      </c>
      <c r="H27" s="1">
        <f>'Raw CB'!L27*E27</f>
        <v>6996023.9999999991</v>
      </c>
    </row>
    <row r="28" spans="1:10">
      <c r="A28" s="3">
        <f>'Raw CB'!A28</f>
        <v>36361</v>
      </c>
      <c r="B28" s="3" t="str">
        <f>'Raw CB'!B28</f>
        <v>CB</v>
      </c>
      <c r="C28" s="2">
        <f>'Raw CB'!C28</f>
        <v>3</v>
      </c>
      <c r="D28" s="3" t="str">
        <f>'Raw CB'!D28</f>
        <v>Cryptomonas sp.</v>
      </c>
      <c r="E28" s="1">
        <f>('Raw CB'!H28*'Raw CB'!K28)/20*9</f>
        <v>6543.9000000000005</v>
      </c>
      <c r="H28" s="1">
        <f>'Raw CB'!L28*E28</f>
        <v>9423216</v>
      </c>
    </row>
    <row r="29" spans="1:10">
      <c r="A29" s="3">
        <f>'Raw CB'!A29</f>
        <v>36368</v>
      </c>
      <c r="B29" s="3" t="str">
        <f>'Raw CB'!B29</f>
        <v>CB</v>
      </c>
      <c r="C29" s="2">
        <f>'Raw CB'!C29</f>
        <v>1</v>
      </c>
      <c r="D29" s="3" t="str">
        <f>'Raw CB'!D29</f>
        <v>Cryptomonas sp.</v>
      </c>
      <c r="E29" s="1">
        <f>('Raw CB'!H29*'Raw CB'!K29)/20*9</f>
        <v>4221.45</v>
      </c>
      <c r="F29" s="1">
        <f>STDEV(E29:E31)</f>
        <v>486.63683584372899</v>
      </c>
      <c r="G29" s="1">
        <f>F29/SQRT(3)</f>
        <v>280.95990817196468</v>
      </c>
      <c r="H29" s="1">
        <f>'Raw CB'!L29*E29</f>
        <v>4875774.75</v>
      </c>
      <c r="I29" s="1">
        <f>STDEV(H29:H31)</f>
        <v>562065.54539950425</v>
      </c>
      <c r="J29" s="1">
        <f>I29/SQRT(3)</f>
        <v>324508.69393861759</v>
      </c>
    </row>
    <row r="30" spans="1:10">
      <c r="A30" s="3">
        <f>'Raw CB'!A30</f>
        <v>36368</v>
      </c>
      <c r="B30" s="3" t="str">
        <f>'Raw CB'!B30</f>
        <v>CB</v>
      </c>
      <c r="C30" s="2">
        <f>'Raw CB'!C30</f>
        <v>2</v>
      </c>
      <c r="D30" s="3" t="str">
        <f>'Raw CB'!D30</f>
        <v>Cryptomonas sp.</v>
      </c>
      <c r="E30" s="1">
        <f>('Raw CB'!H30*'Raw CB'!K30)/20*9</f>
        <v>4858.3499999999995</v>
      </c>
      <c r="H30" s="1">
        <f>'Raw CB'!L30*E30</f>
        <v>5611394.2499999991</v>
      </c>
    </row>
    <row r="31" spans="1:10">
      <c r="A31" s="3">
        <f>'Raw CB'!A31</f>
        <v>36368</v>
      </c>
      <c r="B31" s="3" t="str">
        <f>'Raw CB'!B31</f>
        <v>CB</v>
      </c>
      <c r="C31" s="2">
        <f>'Raw CB'!C31</f>
        <v>3</v>
      </c>
      <c r="D31" s="3" t="str">
        <f>'Raw CB'!D31</f>
        <v>Cryptomonas sp.</v>
      </c>
      <c r="E31" s="1">
        <f>('Raw CB'!H31*'Raw CB'!K31)/20*9</f>
        <v>5177.25</v>
      </c>
      <c r="H31" s="1">
        <f>'Raw CB'!L31*E31</f>
        <v>5979723.75</v>
      </c>
    </row>
    <row r="32" spans="1:10">
      <c r="A32" s="3">
        <f>'Raw CB'!A32</f>
        <v>36375</v>
      </c>
      <c r="B32" s="3" t="str">
        <f>'Raw CB'!B32</f>
        <v>CB</v>
      </c>
      <c r="C32" s="2">
        <f>'Raw CB'!C32</f>
        <v>1</v>
      </c>
      <c r="D32" s="3" t="str">
        <f>'Raw CB'!D32</f>
        <v>Cryptomonas sp.</v>
      </c>
      <c r="E32" s="1">
        <f>('Raw CB'!H32*'Raw CB'!K32)/20*9</f>
        <v>4221.45</v>
      </c>
      <c r="F32" s="1">
        <f>STDEV(E32:E34)</f>
        <v>1611.4778341634101</v>
      </c>
      <c r="G32" s="1">
        <f>F32/SQRT(3)</f>
        <v>930.38716134736001</v>
      </c>
      <c r="H32" s="1">
        <f>'Raw CB'!L32*E32</f>
        <v>6087330.8999999994</v>
      </c>
      <c r="I32" s="1">
        <f>STDEV(H32:H34)</f>
        <v>2323751.0368636437</v>
      </c>
      <c r="J32" s="1">
        <f>I32/SQRT(3)</f>
        <v>1341618.2866628966</v>
      </c>
    </row>
    <row r="33" spans="1:10">
      <c r="A33" s="3">
        <f>'Raw CB'!A33</f>
        <v>36375</v>
      </c>
      <c r="B33" s="3" t="str">
        <f>'Raw CB'!B33</f>
        <v>CB</v>
      </c>
      <c r="C33" s="2">
        <f>'Raw CB'!C33</f>
        <v>2</v>
      </c>
      <c r="D33" s="3" t="str">
        <f>'Raw CB'!D33</f>
        <v>Cryptomonas sp.</v>
      </c>
      <c r="E33" s="1">
        <f>('Raw CB'!H33*'Raw CB'!K33)/20*9</f>
        <v>7088.8499999999995</v>
      </c>
      <c r="H33" s="1">
        <f>'Raw CB'!L33*E33</f>
        <v>10222121.699999999</v>
      </c>
    </row>
    <row r="34" spans="1:10">
      <c r="A34" s="3">
        <f>'Raw CB'!A34</f>
        <v>36375</v>
      </c>
      <c r="B34" s="3" t="str">
        <f>'Raw CB'!B34</f>
        <v>CB</v>
      </c>
      <c r="C34" s="2">
        <f>'Raw CB'!C34</f>
        <v>3</v>
      </c>
      <c r="D34" s="3" t="str">
        <f>'Raw CB'!D34</f>
        <v>Cryptomonas sp.</v>
      </c>
      <c r="E34" s="1">
        <f>('Raw CB'!H34*'Raw CB'!K34)/20*9</f>
        <v>4380.75</v>
      </c>
      <c r="H34" s="1">
        <f>'Raw CB'!L34*E34</f>
        <v>6317041.5</v>
      </c>
    </row>
    <row r="35" spans="1:10">
      <c r="A35" s="3">
        <f>'Raw CB'!A35</f>
        <v>36382</v>
      </c>
      <c r="B35" s="3" t="str">
        <f>'Raw CB'!B35</f>
        <v>CB</v>
      </c>
      <c r="C35" s="2">
        <f>'Raw CB'!C35</f>
        <v>1</v>
      </c>
      <c r="D35" s="3" t="str">
        <f>'Raw CB'!D35</f>
        <v>Cryptomonas sp.</v>
      </c>
      <c r="E35" s="1">
        <f>('Raw CB'!H35*'Raw CB'!K35)/20*9</f>
        <v>3743.5499999999997</v>
      </c>
      <c r="F35" s="1">
        <f>STDEV(E35:E37)</f>
        <v>1507.7501658099702</v>
      </c>
      <c r="G35" s="1">
        <f>F35/SQRT(3)</f>
        <v>870.49996410108929</v>
      </c>
      <c r="H35" s="1">
        <f>'Raw CB'!L35*E35</f>
        <v>5398199.0999999996</v>
      </c>
      <c r="I35" s="1">
        <f>STDEV(H35:H37)</f>
        <v>2174175.7390979808</v>
      </c>
      <c r="J35" s="1">
        <f>I35/SQRT(3)</f>
        <v>1255260.9482337728</v>
      </c>
    </row>
    <row r="36" spans="1:10">
      <c r="A36" s="3">
        <f>'Raw CB'!A36</f>
        <v>36382</v>
      </c>
      <c r="B36" s="3" t="str">
        <f>'Raw CB'!B36</f>
        <v>CB</v>
      </c>
      <c r="C36" s="2">
        <f>'Raw CB'!C36</f>
        <v>2</v>
      </c>
      <c r="D36" s="3" t="str">
        <f>'Raw CB'!D36</f>
        <v>Cryptomonas sp.</v>
      </c>
      <c r="E36" s="1">
        <f>('Raw CB'!H36*'Raw CB'!K36)/20*9</f>
        <v>6531.3</v>
      </c>
      <c r="H36" s="1">
        <f>'Raw CB'!L36*E36</f>
        <v>9418134.5999999996</v>
      </c>
    </row>
    <row r="37" spans="1:10">
      <c r="A37" s="3">
        <f>'Raw CB'!A37</f>
        <v>36382</v>
      </c>
      <c r="B37" s="3" t="str">
        <f>'Raw CB'!B37</f>
        <v>CB</v>
      </c>
      <c r="C37" s="2">
        <f>'Raw CB'!C37</f>
        <v>3</v>
      </c>
      <c r="D37" s="3" t="str">
        <f>'Raw CB'!D37</f>
        <v>Cryptomonas sp.</v>
      </c>
      <c r="E37" s="1">
        <f>('Raw CB'!H37*'Raw CB'!K37)/20*9</f>
        <v>4141.8</v>
      </c>
      <c r="H37" s="1">
        <f>'Raw CB'!L37*E37</f>
        <v>5972475.6000000006</v>
      </c>
    </row>
    <row r="38" spans="1:10">
      <c r="A38" s="3">
        <f>'Raw CB'!A38</f>
        <v>36389</v>
      </c>
      <c r="B38" s="3" t="str">
        <f>'Raw CB'!B38</f>
        <v>CB</v>
      </c>
      <c r="C38" s="2">
        <f>'Raw CB'!C38</f>
        <v>1</v>
      </c>
      <c r="D38" s="3" t="str">
        <f>'Raw CB'!D38</f>
        <v>Cryptomonas sp.</v>
      </c>
      <c r="E38" s="1">
        <f>('Raw CB'!H38*'Raw CB'!K38)/20*9</f>
        <v>5416.2</v>
      </c>
      <c r="F38" s="1">
        <f>STDEV(E38:E40)</f>
        <v>1479.8303221991359</v>
      </c>
      <c r="G38" s="1">
        <f>F38/SQRT(3)</f>
        <v>854.38043487664186</v>
      </c>
      <c r="H38" s="1">
        <f>'Raw CB'!L38*E38</f>
        <v>7810160.3999999994</v>
      </c>
      <c r="I38" s="1">
        <f>STDEV(H38:H40)</f>
        <v>2133915.3246111544</v>
      </c>
      <c r="J38" s="1">
        <f>I38/SQRT(3)</f>
        <v>1232016.5870921176</v>
      </c>
    </row>
    <row r="39" spans="1:10">
      <c r="A39" s="3">
        <f>'Raw CB'!A39</f>
        <v>36389</v>
      </c>
      <c r="B39" s="3" t="str">
        <f>'Raw CB'!B39</f>
        <v>CB</v>
      </c>
      <c r="C39" s="2">
        <f>'Raw CB'!C39</f>
        <v>2</v>
      </c>
      <c r="D39" s="3" t="str">
        <f>'Raw CB'!D39</f>
        <v>Cryptomonas sp.</v>
      </c>
      <c r="E39" s="1">
        <f>('Raw CB'!H39*'Raw CB'!K39)/20*9</f>
        <v>3371.1000000000004</v>
      </c>
      <c r="H39" s="1">
        <f>'Raw CB'!L39*E39</f>
        <v>4861126.2</v>
      </c>
    </row>
    <row r="40" spans="1:10">
      <c r="A40" s="3">
        <f>'Raw CB'!A40</f>
        <v>36389</v>
      </c>
      <c r="B40" s="3" t="str">
        <f>'Raw CB'!B40</f>
        <v>CB</v>
      </c>
      <c r="C40" s="2">
        <f>'Raw CB'!C40</f>
        <v>3</v>
      </c>
      <c r="D40" s="3" t="str">
        <f>'Raw CB'!D40</f>
        <v>Cryptomonas sp.</v>
      </c>
      <c r="E40" s="1">
        <f>('Raw CB'!H40*'Raw CB'!K40)/20*9</f>
        <v>6246.45</v>
      </c>
      <c r="H40" s="1">
        <f>'Raw CB'!L40*E40</f>
        <v>9007380.9000000004</v>
      </c>
    </row>
    <row r="41" spans="1:10">
      <c r="A41" s="3">
        <f>'Raw CB'!A41</f>
        <v>36307</v>
      </c>
      <c r="B41" s="3" t="str">
        <f>'Raw CB'!B41</f>
        <v>CB</v>
      </c>
      <c r="C41" s="2">
        <f>'Raw CB'!C41</f>
        <v>1</v>
      </c>
      <c r="D41" s="3" t="str">
        <f>'Raw CB'!D41</f>
        <v>Dinobryon sp.</v>
      </c>
      <c r="E41" s="1">
        <f>('Raw CB'!H41*'Raw CB'!K41)/20*9</f>
        <v>26364.149999999998</v>
      </c>
      <c r="F41" s="1">
        <f>STDEV(E41:E43)</f>
        <v>10100.277447055585</v>
      </c>
      <c r="G41" s="1">
        <f>F41/SQRT(3)</f>
        <v>5831.3979029474485</v>
      </c>
      <c r="H41" s="1">
        <f>'Raw CB'!L41*E41</f>
        <v>2214588.5999999996</v>
      </c>
      <c r="I41" s="1">
        <f>STDEV(H41:H43)</f>
        <v>848423.30555267155</v>
      </c>
      <c r="J41" s="1">
        <f>I41/SQRT(3)</f>
        <v>489837.42384758708</v>
      </c>
    </row>
    <row r="42" spans="1:10">
      <c r="A42" s="3">
        <f>'Raw CB'!A42</f>
        <v>36307</v>
      </c>
      <c r="B42" s="3" t="str">
        <f>'Raw CB'!B42</f>
        <v>CB</v>
      </c>
      <c r="C42" s="2">
        <f>'Raw CB'!C42</f>
        <v>2</v>
      </c>
      <c r="D42" s="3" t="str">
        <f>'Raw CB'!D42</f>
        <v>Dinobryon sp.</v>
      </c>
      <c r="E42" s="1">
        <f>('Raw CB'!H42*'Raw CB'!K42)/20*9</f>
        <v>43488.9</v>
      </c>
      <c r="H42" s="1">
        <f>'Raw CB'!L42*E42</f>
        <v>3653067.6</v>
      </c>
    </row>
    <row r="43" spans="1:10">
      <c r="A43" s="3">
        <f>'Raw CB'!A43</f>
        <v>36307</v>
      </c>
      <c r="B43" s="3" t="str">
        <f>'Raw CB'!B43</f>
        <v>CB</v>
      </c>
      <c r="C43" s="2">
        <f>'Raw CB'!C43</f>
        <v>3</v>
      </c>
      <c r="D43" s="3" t="str">
        <f>'Raw CB'!D43</f>
        <v>Dinobryon sp.</v>
      </c>
      <c r="E43" s="1">
        <f>('Raw CB'!H43*'Raw CB'!K43)/20*9</f>
        <v>44205.75</v>
      </c>
      <c r="H43" s="1">
        <f>'Raw CB'!L43*E43</f>
        <v>3713283</v>
      </c>
    </row>
    <row r="44" spans="1:10">
      <c r="A44" s="3">
        <f>'Raw CB'!A44</f>
        <v>36312</v>
      </c>
      <c r="B44" s="3" t="str">
        <f>'Raw CB'!B44</f>
        <v>CB</v>
      </c>
      <c r="C44" s="2">
        <f>'Raw CB'!C44</f>
        <v>1</v>
      </c>
      <c r="D44" s="3" t="str">
        <f>'Raw CB'!D44</f>
        <v>Dinobryon sp.</v>
      </c>
      <c r="E44" s="1">
        <f>('Raw CB'!H44*'Raw CB'!K44)/20*9</f>
        <v>43409.25</v>
      </c>
      <c r="F44" s="1">
        <f>STDEV(E44:E46)</f>
        <v>17706.220244097829</v>
      </c>
      <c r="G44" s="1">
        <f>F44/SQRT(3)</f>
        <v>10222.691024260683</v>
      </c>
      <c r="H44" s="1">
        <f>'Raw CB'!L44*E44</f>
        <v>3646377</v>
      </c>
      <c r="I44" s="1">
        <f>STDEV(H44:H46)</f>
        <v>1487322.5005042171</v>
      </c>
      <c r="J44" s="1">
        <f>I44/SQRT(3)</f>
        <v>858706.04603789712</v>
      </c>
    </row>
    <row r="45" spans="1:10">
      <c r="A45" s="3">
        <f>'Raw CB'!A45</f>
        <v>36312</v>
      </c>
      <c r="B45" s="3" t="str">
        <f>'Raw CB'!B45</f>
        <v>CB</v>
      </c>
      <c r="C45" s="2">
        <f>'Raw CB'!C45</f>
        <v>2</v>
      </c>
      <c r="D45" s="3" t="str">
        <f>'Raw CB'!D45</f>
        <v>Dinobryon sp.</v>
      </c>
      <c r="E45" s="1">
        <f>('Raw CB'!H45*'Raw CB'!K45)/20*9</f>
        <v>17847</v>
      </c>
      <c r="H45" s="1">
        <f>'Raw CB'!L45*E45</f>
        <v>1499148</v>
      </c>
    </row>
    <row r="46" spans="1:10">
      <c r="A46" s="3">
        <f>'Raw CB'!A46</f>
        <v>36312</v>
      </c>
      <c r="B46" s="3" t="str">
        <f>'Raw CB'!B46</f>
        <v>CB</v>
      </c>
      <c r="C46" s="2">
        <f>'Raw CB'!C46</f>
        <v>3</v>
      </c>
      <c r="D46" s="3" t="str">
        <f>'Raw CB'!D46</f>
        <v>Dinobryon sp.</v>
      </c>
      <c r="E46" s="1">
        <f>('Raw CB'!H46*'Raw CB'!K46)/20*9</f>
        <v>51852.15</v>
      </c>
      <c r="H46" s="1">
        <f>'Raw CB'!L46*E46</f>
        <v>4355580.6000000006</v>
      </c>
    </row>
    <row r="47" spans="1:10">
      <c r="A47" s="3">
        <f>'Raw CB'!A47</f>
        <v>36319</v>
      </c>
      <c r="B47" s="3" t="str">
        <f>'Raw CB'!B47</f>
        <v>CB</v>
      </c>
      <c r="C47" s="2">
        <f>'Raw CB'!C47</f>
        <v>1</v>
      </c>
      <c r="D47" s="3" t="str">
        <f>'Raw CB'!D47</f>
        <v>Dinobryon sp.</v>
      </c>
      <c r="E47" s="1">
        <f>('Raw CB'!H47*'Raw CB'!K47)/20*9</f>
        <v>50657.4</v>
      </c>
      <c r="F47" s="1">
        <f>STDEV(E47:E49)</f>
        <v>10218.666425713311</v>
      </c>
      <c r="G47" s="1">
        <f>F47/SQRT(3)</f>
        <v>5899.7498116445713</v>
      </c>
      <c r="H47" s="1">
        <f>'Raw CB'!L47*E47</f>
        <v>4255221.6000000006</v>
      </c>
      <c r="I47" s="1">
        <f>STDEV(H47:H49)</f>
        <v>858367.9797599169</v>
      </c>
      <c r="J47" s="1">
        <f>I47/SQRT(3)</f>
        <v>495578.98417814326</v>
      </c>
    </row>
    <row r="48" spans="1:10">
      <c r="A48" s="3">
        <f>'Raw CB'!A48</f>
        <v>36319</v>
      </c>
      <c r="B48" s="3" t="str">
        <f>'Raw CB'!B48</f>
        <v>CB</v>
      </c>
      <c r="C48" s="2">
        <f>'Raw CB'!C48</f>
        <v>2</v>
      </c>
      <c r="D48" s="3" t="str">
        <f>'Raw CB'!D48</f>
        <v>Dinobryon sp.</v>
      </c>
      <c r="E48" s="1">
        <f>('Raw CB'!H48*'Raw CB'!K48)/20*9</f>
        <v>39263.4</v>
      </c>
      <c r="H48" s="1">
        <f>'Raw CB'!L48*E48</f>
        <v>3298125.6</v>
      </c>
    </row>
    <row r="49" spans="1:10">
      <c r="A49" s="3">
        <f>'Raw CB'!A49</f>
        <v>36319</v>
      </c>
      <c r="B49" s="3" t="str">
        <f>'Raw CB'!B49</f>
        <v>CB</v>
      </c>
      <c r="C49" s="2">
        <f>'Raw CB'!C49</f>
        <v>3</v>
      </c>
      <c r="D49" s="3" t="str">
        <f>'Raw CB'!D49</f>
        <v>Dinobryon sp.</v>
      </c>
      <c r="E49" s="1">
        <f>('Raw CB'!H49*'Raw CB'!K49)/20*9</f>
        <v>30267</v>
      </c>
      <c r="H49" s="1">
        <f>'Raw CB'!L49*E49</f>
        <v>2542428</v>
      </c>
    </row>
    <row r="50" spans="1:10">
      <c r="A50" s="3">
        <f>'Raw CB'!A50</f>
        <v>36326</v>
      </c>
      <c r="B50" s="3" t="str">
        <f>'Raw CB'!B50</f>
        <v>CB</v>
      </c>
      <c r="C50" s="2">
        <f>'Raw CB'!C50</f>
        <v>1</v>
      </c>
      <c r="D50" s="3" t="str">
        <f>'Raw CB'!D50</f>
        <v>Dinobryon sp.</v>
      </c>
      <c r="E50" s="1">
        <f>('Raw CB'!H50*'Raw CB'!K50)/20*9</f>
        <v>92011.199999999983</v>
      </c>
      <c r="F50" s="1">
        <f>STDEV(E50:E52)</f>
        <v>10448.139525652339</v>
      </c>
      <c r="G50" s="1">
        <f>F50/SQRT(3)</f>
        <v>6032.2361676661476</v>
      </c>
      <c r="H50" s="1">
        <f>'Raw CB'!L50*E50</f>
        <v>7728940.7999999989</v>
      </c>
      <c r="I50" s="1">
        <f>STDEV(H50:H52)</f>
        <v>877643.72015480848</v>
      </c>
      <c r="J50" s="1">
        <f>I50/SQRT(3)</f>
        <v>506707.83808396332</v>
      </c>
    </row>
    <row r="51" spans="1:10">
      <c r="A51" s="3">
        <f>'Raw CB'!A51</f>
        <v>36326</v>
      </c>
      <c r="B51" s="3" t="str">
        <f>'Raw CB'!B51</f>
        <v>CB</v>
      </c>
      <c r="C51" s="2">
        <f>'Raw CB'!C51</f>
        <v>2</v>
      </c>
      <c r="D51" s="3" t="str">
        <f>'Raw CB'!D51</f>
        <v>Dinobryon sp.</v>
      </c>
      <c r="E51" s="1">
        <f>('Raw CB'!H51*'Raw CB'!K51)/20*9</f>
        <v>112733.55</v>
      </c>
      <c r="H51" s="1">
        <f>'Raw CB'!L51*E51</f>
        <v>9469618.2000000011</v>
      </c>
    </row>
    <row r="52" spans="1:10">
      <c r="A52" s="3">
        <f>'Raw CB'!A52</f>
        <v>36326</v>
      </c>
      <c r="B52" s="3" t="str">
        <f>'Raw CB'!B52</f>
        <v>CB</v>
      </c>
      <c r="C52" s="2">
        <f>'Raw CB'!C52</f>
        <v>3</v>
      </c>
      <c r="D52" s="3" t="str">
        <f>'Raw CB'!D52</f>
        <v>Dinobryon sp.</v>
      </c>
      <c r="E52" s="1">
        <f>('Raw CB'!H52*'Raw CB'!K52)/20*9</f>
        <v>100042.34999999999</v>
      </c>
      <c r="H52" s="1">
        <f>'Raw CB'!L52*E52</f>
        <v>8403557.3999999985</v>
      </c>
    </row>
    <row r="53" spans="1:10">
      <c r="A53" s="3">
        <f>'Raw CB'!A53</f>
        <v>36333</v>
      </c>
      <c r="B53" s="3" t="str">
        <f>'Raw CB'!B53</f>
        <v>CB</v>
      </c>
      <c r="C53" s="2">
        <f>'Raw CB'!C53</f>
        <v>1</v>
      </c>
      <c r="D53" s="3" t="str">
        <f>'Raw CB'!D53</f>
        <v>Dinobryon sp.</v>
      </c>
      <c r="E53" s="1">
        <f>('Raw CB'!H53*'Raw CB'!K53)/20*9</f>
        <v>230427.44999999998</v>
      </c>
      <c r="F53" s="1">
        <f>STDEV(E53:E55)</f>
        <v>43654.909657649121</v>
      </c>
      <c r="G53" s="1">
        <f>F53/SQRT(3)</f>
        <v>25204.173842292515</v>
      </c>
      <c r="H53" s="1">
        <f>'Raw CB'!L53*E53</f>
        <v>19355905.799999997</v>
      </c>
      <c r="I53" s="1">
        <f>STDEV(H53:H55)</f>
        <v>3667012.4112425037</v>
      </c>
      <c r="J53" s="1">
        <f>I53/SQRT(3)</f>
        <v>2117150.6027525584</v>
      </c>
    </row>
    <row r="54" spans="1:10">
      <c r="A54" s="3">
        <f>'Raw CB'!A54</f>
        <v>36333</v>
      </c>
      <c r="B54" s="3" t="str">
        <f>'Raw CB'!B54</f>
        <v>CB</v>
      </c>
      <c r="C54" s="2">
        <f>'Raw CB'!C54</f>
        <v>2</v>
      </c>
      <c r="D54" s="3" t="str">
        <f>'Raw CB'!D54</f>
        <v>Dinobryon sp.</v>
      </c>
      <c r="E54" s="1">
        <f>('Raw CB'!H54*'Raw CB'!K54)/20*9</f>
        <v>168300.44999999998</v>
      </c>
      <c r="H54" s="1">
        <f>'Raw CB'!L54*E54</f>
        <v>14137237.799999999</v>
      </c>
    </row>
    <row r="55" spans="1:10">
      <c r="A55" s="3">
        <f>'Raw CB'!A55</f>
        <v>36333</v>
      </c>
      <c r="B55" s="3" t="str">
        <f>'Raw CB'!B55</f>
        <v>CB</v>
      </c>
      <c r="C55" s="2">
        <f>'Raw CB'!C55</f>
        <v>3</v>
      </c>
      <c r="D55" s="3" t="str">
        <f>'Raw CB'!D55</f>
        <v>Dinobryon sp.</v>
      </c>
      <c r="E55" s="1">
        <f>('Raw CB'!H55*'Raw CB'!K55)/20*9</f>
        <v>146237.4</v>
      </c>
      <c r="H55" s="1">
        <f>'Raw CB'!L55*E55</f>
        <v>12283941.6</v>
      </c>
    </row>
    <row r="56" spans="1:10">
      <c r="A56" s="3">
        <f>'Raw CB'!A56</f>
        <v>36340</v>
      </c>
      <c r="B56" s="3" t="str">
        <f>'Raw CB'!B56</f>
        <v>CB</v>
      </c>
      <c r="C56" s="2">
        <f>'Raw CB'!C56</f>
        <v>1</v>
      </c>
      <c r="D56" s="3" t="str">
        <f>'Raw CB'!D56</f>
        <v>Dinobryon sp.</v>
      </c>
      <c r="E56" s="1">
        <f>('Raw CB'!H56*'Raw CB'!K56)/20*9</f>
        <v>892.35</v>
      </c>
      <c r="F56" s="1">
        <f>STDEV(E56:E58)</f>
        <v>171.73283757045482</v>
      </c>
      <c r="G56" s="1">
        <f>F56/SQRT(3)</f>
        <v>99.150000000000375</v>
      </c>
      <c r="H56" s="1">
        <f>'Raw CB'!L56*E56</f>
        <v>74957.400000000009</v>
      </c>
      <c r="I56" s="1">
        <f>STDEV(H56:H58)</f>
        <v>14425.558355918189</v>
      </c>
      <c r="J56" s="1">
        <f>I56/SQRT(3)</f>
        <v>8328.6000000000222</v>
      </c>
    </row>
    <row r="57" spans="1:10">
      <c r="A57" s="3">
        <f>'Raw CB'!A57</f>
        <v>36340</v>
      </c>
      <c r="B57" s="3" t="str">
        <f>'Raw CB'!B57</f>
        <v>CB</v>
      </c>
      <c r="C57" s="2">
        <f>'Raw CB'!C57</f>
        <v>2</v>
      </c>
      <c r="D57" s="3" t="str">
        <f>'Raw CB'!D57</f>
        <v>Dinobryon sp.</v>
      </c>
      <c r="E57" s="1">
        <f>('Raw CB'!H57*'Raw CB'!K57)/20*9</f>
        <v>1189.8</v>
      </c>
      <c r="H57" s="1">
        <f>'Raw CB'!L57*E57</f>
        <v>99943.2</v>
      </c>
    </row>
    <row r="58" spans="1:10">
      <c r="A58" s="3">
        <f>'Raw CB'!A58</f>
        <v>36340</v>
      </c>
      <c r="B58" s="3" t="str">
        <f>'Raw CB'!B58</f>
        <v>CB</v>
      </c>
      <c r="C58" s="2">
        <f>'Raw CB'!C58</f>
        <v>3</v>
      </c>
      <c r="D58" s="3" t="str">
        <f>'Raw CB'!D58</f>
        <v>Dinobryon sp.</v>
      </c>
      <c r="E58" s="1">
        <f>('Raw CB'!H58*'Raw CB'!K58)/20*9</f>
        <v>1189.8</v>
      </c>
      <c r="H58" s="1">
        <f>'Raw CB'!L58*E58</f>
        <v>99943.2</v>
      </c>
    </row>
    <row r="59" spans="1:10">
      <c r="A59" s="3">
        <f>'Raw CB'!A59</f>
        <v>36347</v>
      </c>
      <c r="B59" s="3" t="str">
        <f>'Raw CB'!B59</f>
        <v>CB</v>
      </c>
      <c r="C59" s="2">
        <f>'Raw CB'!C59</f>
        <v>1</v>
      </c>
      <c r="D59" s="3" t="str">
        <f>'Raw CB'!D59</f>
        <v>Dinobryon sp.</v>
      </c>
      <c r="E59" s="1">
        <f>('Raw CB'!H59*'Raw CB'!K59)/20*9</f>
        <v>0</v>
      </c>
      <c r="F59" s="1">
        <f>STDEV(E59:E61)</f>
        <v>0</v>
      </c>
      <c r="G59" s="1">
        <f>F59/SQRT(3)</f>
        <v>0</v>
      </c>
      <c r="H59" s="1">
        <f>'Raw CB'!L59*E59</f>
        <v>0</v>
      </c>
      <c r="I59" s="1">
        <f>STDEV(H59:H61)</f>
        <v>0</v>
      </c>
      <c r="J59" s="1">
        <f>I59/SQRT(3)</f>
        <v>0</v>
      </c>
    </row>
    <row r="60" spans="1:10">
      <c r="A60" s="3">
        <f>'Raw CB'!A60</f>
        <v>36347</v>
      </c>
      <c r="B60" s="3" t="str">
        <f>'Raw CB'!B60</f>
        <v>CB</v>
      </c>
      <c r="C60" s="2">
        <f>'Raw CB'!C60</f>
        <v>2</v>
      </c>
      <c r="D60" s="3" t="str">
        <f>'Raw CB'!D60</f>
        <v>Dinobryon sp.</v>
      </c>
      <c r="E60" s="1">
        <f>('Raw CB'!H60*'Raw CB'!K60)/20*9</f>
        <v>0</v>
      </c>
      <c r="H60" s="1">
        <f>'Raw CB'!L60*E60</f>
        <v>0</v>
      </c>
    </row>
    <row r="61" spans="1:10">
      <c r="A61" s="3">
        <f>'Raw CB'!A61</f>
        <v>36347</v>
      </c>
      <c r="B61" s="3" t="str">
        <f>'Raw CB'!B61</f>
        <v>CB</v>
      </c>
      <c r="C61" s="2">
        <f>'Raw CB'!C61</f>
        <v>3</v>
      </c>
      <c r="D61" s="3" t="str">
        <f>'Raw CB'!D61</f>
        <v>Dinobryon sp.</v>
      </c>
      <c r="E61" s="1">
        <f>('Raw CB'!H61*'Raw CB'!K61)/20*9</f>
        <v>0</v>
      </c>
      <c r="H61" s="1">
        <f>'Raw CB'!L61*E61</f>
        <v>0</v>
      </c>
    </row>
    <row r="62" spans="1:10">
      <c r="A62" s="3">
        <f>'Raw CB'!A62</f>
        <v>36354</v>
      </c>
      <c r="B62" s="3" t="str">
        <f>'Raw CB'!B62</f>
        <v>CB</v>
      </c>
      <c r="C62" s="2">
        <f>'Raw CB'!C62</f>
        <v>1</v>
      </c>
      <c r="D62" s="3" t="str">
        <f>'Raw CB'!D62</f>
        <v>Dinobryon sp.</v>
      </c>
      <c r="E62" s="1">
        <f>('Raw CB'!H62*'Raw CB'!K62)/20*9</f>
        <v>9716.6999999999989</v>
      </c>
      <c r="F62" s="1">
        <f>STDEV(E62:E64)</f>
        <v>6875.7504683125353</v>
      </c>
      <c r="G62" s="1">
        <f>F62/SQRT(3)</f>
        <v>3969.7163837609378</v>
      </c>
      <c r="H62" s="1">
        <f>'Raw CB'!L62*E62</f>
        <v>816202.79999999993</v>
      </c>
      <c r="I62" s="1">
        <f>STDEV(H62:H64)</f>
        <v>577563.03933825262</v>
      </c>
      <c r="J62" s="1">
        <f>I62/SQRT(3)</f>
        <v>333456.1762359186</v>
      </c>
    </row>
    <row r="63" spans="1:10">
      <c r="A63" s="3">
        <f>'Raw CB'!A63</f>
        <v>36354</v>
      </c>
      <c r="B63" s="3" t="str">
        <f>'Raw CB'!B63</f>
        <v>CB</v>
      </c>
      <c r="C63" s="2">
        <f>'Raw CB'!C63</f>
        <v>2</v>
      </c>
      <c r="D63" s="3" t="str">
        <f>'Raw CB'!D63</f>
        <v>Dinobryon sp.</v>
      </c>
      <c r="E63" s="1">
        <f>('Raw CB'!H63*'Raw CB'!K63)/20*9</f>
        <v>15368.25</v>
      </c>
      <c r="H63" s="1">
        <f>'Raw CB'!L63*E63</f>
        <v>1290933</v>
      </c>
    </row>
    <row r="64" spans="1:10">
      <c r="A64" s="3">
        <f>'Raw CB'!A64</f>
        <v>36354</v>
      </c>
      <c r="B64" s="3" t="str">
        <f>'Raw CB'!B64</f>
        <v>CB</v>
      </c>
      <c r="C64" s="2">
        <f>'Raw CB'!C64</f>
        <v>3</v>
      </c>
      <c r="D64" s="3" t="str">
        <f>'Raw CB'!D64</f>
        <v>Dinobryon sp.</v>
      </c>
      <c r="E64" s="1">
        <f>('Raw CB'!H64*'Raw CB'!K64)/20*9</f>
        <v>1685.5500000000002</v>
      </c>
      <c r="H64" s="1">
        <f>'Raw CB'!L64*E64</f>
        <v>141586.20000000001</v>
      </c>
    </row>
    <row r="65" spans="1:10">
      <c r="A65" s="3">
        <f>'Raw CB'!A65</f>
        <v>36361</v>
      </c>
      <c r="B65" s="3" t="str">
        <f>'Raw CB'!B65</f>
        <v>CB</v>
      </c>
      <c r="C65" s="2">
        <f>'Raw CB'!C65</f>
        <v>1</v>
      </c>
      <c r="D65" s="3" t="str">
        <f>'Raw CB'!D65</f>
        <v>Dinobryon sp.</v>
      </c>
      <c r="E65" s="1">
        <f>('Raw CB'!H65*'Raw CB'!K65)/20*9</f>
        <v>13460.85</v>
      </c>
      <c r="F65" s="1">
        <f>STDEV(E65:E67)</f>
        <v>11779.904177772425</v>
      </c>
      <c r="G65" s="1">
        <f>F65/SQRT(3)</f>
        <v>6801.1308480649068</v>
      </c>
      <c r="H65" s="1">
        <f>'Raw CB'!L65*E65</f>
        <v>1130711.4000000001</v>
      </c>
      <c r="I65" s="1">
        <f>STDEV(H65:H67)</f>
        <v>989511.95093288238</v>
      </c>
      <c r="J65" s="1">
        <f>I65/SQRT(3)</f>
        <v>571294.99123745144</v>
      </c>
    </row>
    <row r="66" spans="1:10">
      <c r="A66" s="3">
        <f>'Raw CB'!A66</f>
        <v>36361</v>
      </c>
      <c r="B66" s="3" t="str">
        <f>'Raw CB'!B66</f>
        <v>CB</v>
      </c>
      <c r="C66" s="2">
        <f>'Raw CB'!C66</f>
        <v>2</v>
      </c>
      <c r="D66" s="3" t="str">
        <f>'Raw CB'!D66</f>
        <v>Dinobryon sp.</v>
      </c>
      <c r="E66" s="1">
        <f>('Raw CB'!H66*'Raw CB'!K66)/20*9</f>
        <v>34107.600000000006</v>
      </c>
      <c r="H66" s="1">
        <f>'Raw CB'!L66*E66</f>
        <v>2865038.4000000004</v>
      </c>
    </row>
    <row r="67" spans="1:10">
      <c r="A67" s="3">
        <f>'Raw CB'!A67</f>
        <v>36361</v>
      </c>
      <c r="B67" s="3" t="str">
        <f>'Raw CB'!B67</f>
        <v>CB</v>
      </c>
      <c r="C67" s="2">
        <f>'Raw CB'!C67</f>
        <v>3</v>
      </c>
      <c r="D67" s="3" t="str">
        <f>'Raw CB'!D67</f>
        <v>Dinobryon sp.</v>
      </c>
      <c r="E67" s="1">
        <f>('Raw CB'!H67*'Raw CB'!K67)/20*9</f>
        <v>33611.85</v>
      </c>
      <c r="H67" s="1">
        <f>'Raw CB'!L67*E67</f>
        <v>2823395.4</v>
      </c>
    </row>
    <row r="68" spans="1:10">
      <c r="A68" s="3">
        <f>'Raw CB'!A68</f>
        <v>36368</v>
      </c>
      <c r="B68" s="3" t="str">
        <f>'Raw CB'!B68</f>
        <v>CB</v>
      </c>
      <c r="C68" s="2">
        <f>'Raw CB'!C68</f>
        <v>1</v>
      </c>
      <c r="D68" s="3" t="str">
        <f>'Raw CB'!D68</f>
        <v>Dinobryon sp.</v>
      </c>
      <c r="E68" s="1">
        <f>('Raw CB'!H68*'Raw CB'!K68)/20*9</f>
        <v>0</v>
      </c>
      <c r="F68" s="1">
        <f>STDEV(E68:E70)</f>
        <v>0</v>
      </c>
      <c r="G68" s="1">
        <f>F68/SQRT(3)</f>
        <v>0</v>
      </c>
      <c r="H68" s="1">
        <f>'Raw CB'!L68*E68</f>
        <v>0</v>
      </c>
      <c r="I68" s="1">
        <f>STDEV(H68:H70)</f>
        <v>0</v>
      </c>
      <c r="J68" s="1">
        <f>I68/SQRT(3)</f>
        <v>0</v>
      </c>
    </row>
    <row r="69" spans="1:10">
      <c r="A69" s="3">
        <f>'Raw CB'!A69</f>
        <v>36368</v>
      </c>
      <c r="B69" s="3" t="str">
        <f>'Raw CB'!B69</f>
        <v>CB</v>
      </c>
      <c r="C69" s="2">
        <f>'Raw CB'!C69</f>
        <v>2</v>
      </c>
      <c r="D69" s="3" t="str">
        <f>'Raw CB'!D69</f>
        <v>Dinobryon sp.</v>
      </c>
      <c r="E69" s="1">
        <f>('Raw CB'!H69*'Raw CB'!K69)/20*9</f>
        <v>0</v>
      </c>
      <c r="H69" s="1">
        <f>'Raw CB'!L69*E69</f>
        <v>0</v>
      </c>
    </row>
    <row r="70" spans="1:10">
      <c r="A70" s="3">
        <f>'Raw CB'!A70</f>
        <v>36368</v>
      </c>
      <c r="B70" s="3" t="str">
        <f>'Raw CB'!B70</f>
        <v>CB</v>
      </c>
      <c r="C70" s="2">
        <f>'Raw CB'!C70</f>
        <v>3</v>
      </c>
      <c r="D70" s="3" t="str">
        <f>'Raw CB'!D70</f>
        <v>Dinobryon sp.</v>
      </c>
      <c r="E70" s="1">
        <f>('Raw CB'!H70*'Raw CB'!K70)/20*9</f>
        <v>0</v>
      </c>
      <c r="H70" s="1">
        <f>'Raw CB'!L70*E70</f>
        <v>0</v>
      </c>
    </row>
    <row r="71" spans="1:10">
      <c r="A71" s="3">
        <f>'Raw CB'!A71</f>
        <v>36375</v>
      </c>
      <c r="B71" s="3" t="str">
        <f>'Raw CB'!B71</f>
        <v>CB</v>
      </c>
      <c r="C71" s="2">
        <f>'Raw CB'!C71</f>
        <v>1</v>
      </c>
      <c r="D71" s="3" t="str">
        <f>'Raw CB'!D71</f>
        <v>Dinobryon sp.</v>
      </c>
      <c r="E71" s="1">
        <f>('Raw CB'!H71*'Raw CB'!K71)/20*9</f>
        <v>0</v>
      </c>
      <c r="F71" s="1">
        <f>STDEV(E71:E73)</f>
        <v>827.7470809371664</v>
      </c>
      <c r="G71" s="1">
        <f>F71/SQRT(3)</f>
        <v>477.9</v>
      </c>
      <c r="H71" s="1">
        <f>'Raw CB'!L71*E71</f>
        <v>0</v>
      </c>
      <c r="I71" s="1">
        <f>STDEV(H71:H73)</f>
        <v>69530.754798721988</v>
      </c>
      <c r="J71" s="1">
        <f>I71/SQRT(3)</f>
        <v>40143.600000000006</v>
      </c>
    </row>
    <row r="72" spans="1:10">
      <c r="A72" s="3">
        <f>'Raw CB'!A72</f>
        <v>36375</v>
      </c>
      <c r="B72" s="3" t="str">
        <f>'Raw CB'!B72</f>
        <v>CB</v>
      </c>
      <c r="C72" s="2">
        <f>'Raw CB'!C72</f>
        <v>2</v>
      </c>
      <c r="D72" s="3" t="str">
        <f>'Raw CB'!D72</f>
        <v>Dinobryon sp.</v>
      </c>
      <c r="E72" s="1">
        <f>('Raw CB'!H72*'Raw CB'!K72)/20*9</f>
        <v>0</v>
      </c>
      <c r="H72" s="1">
        <f>'Raw CB'!L72*E72</f>
        <v>0</v>
      </c>
    </row>
    <row r="73" spans="1:10">
      <c r="A73" s="3">
        <f>'Raw CB'!A73</f>
        <v>36375</v>
      </c>
      <c r="B73" s="3" t="str">
        <f>'Raw CB'!B73</f>
        <v>CB</v>
      </c>
      <c r="C73" s="2">
        <f>'Raw CB'!C73</f>
        <v>3</v>
      </c>
      <c r="D73" s="3" t="str">
        <f>'Raw CB'!D73</f>
        <v>Dinobryon sp.</v>
      </c>
      <c r="E73" s="1">
        <f>('Raw CB'!H73*'Raw CB'!K73)/20*9</f>
        <v>1433.7</v>
      </c>
      <c r="H73" s="1">
        <f>'Raw CB'!L73*E73</f>
        <v>120430.8</v>
      </c>
    </row>
    <row r="74" spans="1:10">
      <c r="A74" s="3">
        <f>'Raw CB'!A74</f>
        <v>36382</v>
      </c>
      <c r="B74" s="3" t="str">
        <f>'Raw CB'!B74</f>
        <v>CB</v>
      </c>
      <c r="C74" s="2">
        <f>'Raw CB'!C74</f>
        <v>1</v>
      </c>
      <c r="D74" s="3" t="str">
        <f>'Raw CB'!D74</f>
        <v>Dinobryon sp.</v>
      </c>
      <c r="E74" s="1">
        <f>('Raw CB'!H74*'Raw CB'!K74)/20*9</f>
        <v>11230.65</v>
      </c>
      <c r="F74" s="1">
        <f>STDEV(E74:E76)</f>
        <v>2517.4944642441556</v>
      </c>
      <c r="G74" s="1">
        <f>F74/SQRT(3)</f>
        <v>1453.476106614756</v>
      </c>
      <c r="H74" s="1">
        <f>'Raw CB'!L74*E74</f>
        <v>943374.6</v>
      </c>
      <c r="I74" s="1">
        <f>STDEV(H74:H76)</f>
        <v>211469.53499650935</v>
      </c>
      <c r="J74" s="1">
        <f>I74/SQRT(3)</f>
        <v>122091.99295563967</v>
      </c>
    </row>
    <row r="75" spans="1:10">
      <c r="A75" s="3">
        <f>'Raw CB'!A75</f>
        <v>36382</v>
      </c>
      <c r="B75" s="3" t="str">
        <f>'Raw CB'!B75</f>
        <v>CB</v>
      </c>
      <c r="C75" s="2">
        <f>'Raw CB'!C75</f>
        <v>2</v>
      </c>
      <c r="D75" s="3" t="str">
        <f>'Raw CB'!D75</f>
        <v>Dinobryon sp.</v>
      </c>
      <c r="E75" s="1">
        <f>('Raw CB'!H75*'Raw CB'!K75)/20*9</f>
        <v>13381.199999999999</v>
      </c>
      <c r="H75" s="1">
        <f>'Raw CB'!L75*E75</f>
        <v>1124020.7999999998</v>
      </c>
    </row>
    <row r="76" spans="1:10">
      <c r="A76" s="3">
        <f>'Raw CB'!A76</f>
        <v>36382</v>
      </c>
      <c r="B76" s="3" t="str">
        <f>'Raw CB'!B76</f>
        <v>CB</v>
      </c>
      <c r="C76" s="2">
        <f>'Raw CB'!C76</f>
        <v>3</v>
      </c>
      <c r="D76" s="3" t="str">
        <f>'Raw CB'!D76</f>
        <v>Dinobryon sp.</v>
      </c>
      <c r="E76" s="1">
        <f>('Raw CB'!H76*'Raw CB'!K76)/20*9</f>
        <v>8363.25</v>
      </c>
      <c r="H76" s="1">
        <f>'Raw CB'!L76*E76</f>
        <v>702513</v>
      </c>
    </row>
    <row r="77" spans="1:10">
      <c r="A77" s="3">
        <f>'Raw CB'!A77</f>
        <v>36389</v>
      </c>
      <c r="B77" s="3" t="str">
        <f>'Raw CB'!B77</f>
        <v>CB</v>
      </c>
      <c r="C77" s="2">
        <f>'Raw CB'!C77</f>
        <v>1</v>
      </c>
      <c r="D77" s="3" t="str">
        <f>'Raw CB'!D77</f>
        <v>Dinobryon sp.</v>
      </c>
      <c r="E77" s="1">
        <f>('Raw CB'!H77*'Raw CB'!K77)/20*9</f>
        <v>159.29999999999998</v>
      </c>
      <c r="F77" s="1">
        <f>STDEV(E77:E79)</f>
        <v>127.24987229856062</v>
      </c>
      <c r="G77" s="1">
        <f>F77/SQRT(3)</f>
        <v>73.467748025919477</v>
      </c>
      <c r="H77" s="1">
        <f>'Raw CB'!L77*E77</f>
        <v>13381.199999999999</v>
      </c>
      <c r="I77" s="1">
        <f>STDEV(H77:H79)</f>
        <v>10688.989273079094</v>
      </c>
      <c r="J77" s="1">
        <f>I77/SQRT(3)</f>
        <v>6171.2908341772381</v>
      </c>
    </row>
    <row r="78" spans="1:10">
      <c r="A78" s="3">
        <f>'Raw CB'!A78</f>
        <v>36389</v>
      </c>
      <c r="B78" s="3" t="str">
        <f>'Raw CB'!B78</f>
        <v>CB</v>
      </c>
      <c r="C78" s="2">
        <f>'Raw CB'!C78</f>
        <v>2</v>
      </c>
      <c r="D78" s="3" t="str">
        <f>'Raw CB'!D78</f>
        <v>Dinobryon sp.</v>
      </c>
      <c r="E78" s="1">
        <f>('Raw CB'!H78*'Raw CB'!K78)/20*9</f>
        <v>198.29999999999998</v>
      </c>
      <c r="H78" s="1">
        <f>'Raw CB'!L78*E78</f>
        <v>16657.199999999997</v>
      </c>
    </row>
    <row r="79" spans="1:10">
      <c r="A79" s="3">
        <f>'Raw CB'!A79</f>
        <v>36389</v>
      </c>
      <c r="B79" s="3" t="str">
        <f>'Raw CB'!B79</f>
        <v>CB</v>
      </c>
      <c r="C79" s="2">
        <f>'Raw CB'!C79</f>
        <v>3</v>
      </c>
      <c r="D79" s="3" t="str">
        <f>'Raw CB'!D79</f>
        <v>Dinobryon sp.</v>
      </c>
      <c r="E79" s="1">
        <f>('Raw CB'!H79*'Raw CB'!K79)/20*9</f>
        <v>396.59999999999997</v>
      </c>
      <c r="H79" s="1">
        <f>'Raw CB'!L79*E79</f>
        <v>33314.399999999994</v>
      </c>
    </row>
    <row r="80" spans="1:10">
      <c r="A80" s="3">
        <f>'Raw CB'!A80</f>
        <v>36307</v>
      </c>
      <c r="B80" s="3" t="str">
        <f>'Raw CB'!B80</f>
        <v>CB</v>
      </c>
      <c r="C80" s="2">
        <f>'Raw CB'!C80</f>
        <v>1</v>
      </c>
      <c r="D80" s="3" t="str">
        <f>'Raw CB'!D80</f>
        <v>G. fuscum</v>
      </c>
      <c r="E80" s="1">
        <f>('Raw CB'!H80*'Raw CB'!K80)/20*9</f>
        <v>79.649999999999991</v>
      </c>
      <c r="F80" s="1">
        <f>STDEV(E80:E82)</f>
        <v>165.8046968574775</v>
      </c>
      <c r="G80" s="1">
        <f>F80/SQRT(3)</f>
        <v>95.727386363568939</v>
      </c>
      <c r="H80" s="1">
        <f>'Raw CB'!L80*E80</f>
        <v>1957637.6999999997</v>
      </c>
      <c r="I80" s="1">
        <f>STDEV(H80:H82)</f>
        <v>4075147.8393630818</v>
      </c>
      <c r="J80" s="1">
        <f>I80/SQRT(3)</f>
        <v>2352787.7020437974</v>
      </c>
    </row>
    <row r="81" spans="1:10">
      <c r="A81" s="3">
        <f>'Raw CB'!A81</f>
        <v>36307</v>
      </c>
      <c r="B81" s="3" t="str">
        <f>'Raw CB'!B81</f>
        <v>CB</v>
      </c>
      <c r="C81" s="2">
        <f>'Raw CB'!C81</f>
        <v>2</v>
      </c>
      <c r="D81" s="3" t="str">
        <f>'Raw CB'!D81</f>
        <v>G. fuscum</v>
      </c>
      <c r="E81" s="1">
        <f>('Raw CB'!H81*'Raw CB'!K81)/20*9</f>
        <v>398.25</v>
      </c>
      <c r="H81" s="1">
        <f>'Raw CB'!L81*E81</f>
        <v>9788188.5</v>
      </c>
    </row>
    <row r="82" spans="1:10">
      <c r="A82" s="3">
        <f>'Raw CB'!A82</f>
        <v>36307</v>
      </c>
      <c r="B82" s="3" t="str">
        <f>'Raw CB'!B82</f>
        <v>CB</v>
      </c>
      <c r="C82" s="2">
        <f>'Raw CB'!C82</f>
        <v>3</v>
      </c>
      <c r="D82" s="3" t="str">
        <f>'Raw CB'!D82</f>
        <v>G. fuscum</v>
      </c>
      <c r="E82" s="1">
        <f>('Raw CB'!H82*'Raw CB'!K82)/20*9</f>
        <v>159.29999999999998</v>
      </c>
      <c r="H82" s="1">
        <f>'Raw CB'!L82*E82</f>
        <v>3915275.3999999994</v>
      </c>
    </row>
    <row r="83" spans="1:10">
      <c r="A83" s="3">
        <f>'Raw CB'!A83</f>
        <v>36312</v>
      </c>
      <c r="B83" s="3" t="str">
        <f>'Raw CB'!B83</f>
        <v>CB</v>
      </c>
      <c r="C83" s="2">
        <f>'Raw CB'!C83</f>
        <v>1</v>
      </c>
      <c r="D83" s="3" t="str">
        <f>'Raw CB'!D83</f>
        <v>G. fuscum</v>
      </c>
      <c r="E83" s="1">
        <f>('Raw CB'!H83*'Raw CB'!K83)/20*9</f>
        <v>557.55000000000007</v>
      </c>
      <c r="F83" s="1">
        <f>STDEV(E83:E85)</f>
        <v>168.95336634704836</v>
      </c>
      <c r="G83" s="1">
        <f>F83/SQRT(3)</f>
        <v>97.545271540961835</v>
      </c>
      <c r="H83" s="1">
        <f>'Raw CB'!L83*E83</f>
        <v>13703463.900000002</v>
      </c>
      <c r="I83" s="1">
        <f>STDEV(H83:H85)</f>
        <v>4152535.8380777589</v>
      </c>
      <c r="J83" s="1">
        <f>I83/SQRT(3)</f>
        <v>2397467.6839337624</v>
      </c>
    </row>
    <row r="84" spans="1:10">
      <c r="A84" s="3">
        <f>'Raw CB'!A84</f>
        <v>36312</v>
      </c>
      <c r="B84" s="3" t="str">
        <f>'Raw CB'!B84</f>
        <v>CB</v>
      </c>
      <c r="C84" s="2">
        <f>'Raw CB'!C84</f>
        <v>2</v>
      </c>
      <c r="D84" s="3" t="str">
        <f>'Raw CB'!D84</f>
        <v>G. fuscum</v>
      </c>
      <c r="E84" s="1">
        <f>('Raw CB'!H84*'Raw CB'!K84)/20*9</f>
        <v>495.75</v>
      </c>
      <c r="H84" s="1">
        <f>'Raw CB'!L84*E84</f>
        <v>12184543.5</v>
      </c>
    </row>
    <row r="85" spans="1:10">
      <c r="A85" s="3">
        <f>'Raw CB'!A85</f>
        <v>36312</v>
      </c>
      <c r="B85" s="3" t="str">
        <f>'Raw CB'!B85</f>
        <v>CB</v>
      </c>
      <c r="C85" s="2">
        <f>'Raw CB'!C85</f>
        <v>3</v>
      </c>
      <c r="D85" s="3" t="str">
        <f>'Raw CB'!D85</f>
        <v>G. fuscum</v>
      </c>
      <c r="E85" s="1">
        <f>('Raw CB'!H85*'Raw CB'!K85)/20*9</f>
        <v>238.95000000000002</v>
      </c>
      <c r="H85" s="1">
        <f>'Raw CB'!L85*E85</f>
        <v>5872913.1000000006</v>
      </c>
    </row>
    <row r="86" spans="1:10">
      <c r="A86" s="3">
        <f>'Raw CB'!A86</f>
        <v>36319</v>
      </c>
      <c r="B86" s="3" t="str">
        <f>'Raw CB'!B86</f>
        <v>CB</v>
      </c>
      <c r="C86" s="2">
        <f>'Raw CB'!C86</f>
        <v>1</v>
      </c>
      <c r="D86" s="3" t="str">
        <f>'Raw CB'!D86</f>
        <v>G. fuscum</v>
      </c>
      <c r="E86" s="1">
        <f>('Raw CB'!H86*'Raw CB'!K86)/20*9</f>
        <v>1274.3999999999999</v>
      </c>
      <c r="F86" s="1">
        <f>STDEV(E86:E88)</f>
        <v>380.68652458420445</v>
      </c>
      <c r="G86" s="1">
        <f>F86/SQRT(3)</f>
        <v>219.78946744555353</v>
      </c>
      <c r="H86" s="1">
        <f>'Raw CB'!L86*E86</f>
        <v>31322203.199999996</v>
      </c>
      <c r="I86" s="1">
        <f>STDEV(H86:H88)</f>
        <v>9356513.401230583</v>
      </c>
      <c r="J86" s="1">
        <f>I86/SQRT(3)</f>
        <v>5401985.5308768181</v>
      </c>
    </row>
    <row r="87" spans="1:10">
      <c r="A87" s="3">
        <f>'Raw CB'!A87</f>
        <v>36319</v>
      </c>
      <c r="B87" s="3" t="str">
        <f>'Raw CB'!B87</f>
        <v>CB</v>
      </c>
      <c r="C87" s="2">
        <f>'Raw CB'!C87</f>
        <v>2</v>
      </c>
      <c r="D87" s="3" t="str">
        <f>'Raw CB'!D87</f>
        <v>G. fuscum</v>
      </c>
      <c r="E87" s="1">
        <f>('Raw CB'!H87*'Raw CB'!K87)/20*9</f>
        <v>594.9</v>
      </c>
      <c r="H87" s="1">
        <f>'Raw CB'!L87*E87</f>
        <v>14621452.199999999</v>
      </c>
    </row>
    <row r="88" spans="1:10">
      <c r="A88" s="3">
        <f>'Raw CB'!A88</f>
        <v>36319</v>
      </c>
      <c r="B88" s="3" t="str">
        <f>'Raw CB'!B88</f>
        <v>CB</v>
      </c>
      <c r="C88" s="2">
        <f>'Raw CB'!C88</f>
        <v>3</v>
      </c>
      <c r="D88" s="3" t="str">
        <f>'Raw CB'!D88</f>
        <v>G. fuscum</v>
      </c>
      <c r="E88" s="1">
        <f>('Raw CB'!H88*'Raw CB'!K88)/20*9</f>
        <v>637.19999999999993</v>
      </c>
      <c r="H88" s="1">
        <f>'Raw CB'!L88*E88</f>
        <v>15661101.599999998</v>
      </c>
    </row>
    <row r="89" spans="1:10">
      <c r="A89" s="3">
        <f>'Raw CB'!A89</f>
        <v>36326</v>
      </c>
      <c r="B89" s="3" t="str">
        <f>'Raw CB'!B89</f>
        <v>CB</v>
      </c>
      <c r="C89" s="2">
        <f>'Raw CB'!C89</f>
        <v>1</v>
      </c>
      <c r="D89" s="3" t="str">
        <f>'Raw CB'!D89</f>
        <v>G. fuscum</v>
      </c>
      <c r="E89" s="1">
        <f>('Raw CB'!H89*'Raw CB'!K89)/20*9</f>
        <v>1685.5500000000002</v>
      </c>
      <c r="F89" s="1">
        <f>STDEV(E89:E91)</f>
        <v>151.45412671829064</v>
      </c>
      <c r="G89" s="1">
        <f>F89/SQRT(3)</f>
        <v>87.442080830684802</v>
      </c>
      <c r="H89" s="1">
        <f>'Raw CB'!L89*E89</f>
        <v>41427447.900000006</v>
      </c>
      <c r="I89" s="1">
        <f>STDEV(H89:H91)</f>
        <v>3722439.526482163</v>
      </c>
      <c r="J89" s="1">
        <f>I89/SQRT(3)</f>
        <v>2149151.4626565799</v>
      </c>
    </row>
    <row r="90" spans="1:10">
      <c r="A90" s="3">
        <f>'Raw CB'!A90</f>
        <v>36326</v>
      </c>
      <c r="B90" s="3" t="str">
        <f>'Raw CB'!B90</f>
        <v>CB</v>
      </c>
      <c r="C90" s="2">
        <f>'Raw CB'!C90</f>
        <v>2</v>
      </c>
      <c r="D90" s="3" t="str">
        <f>'Raw CB'!D90</f>
        <v>G. fuscum</v>
      </c>
      <c r="E90" s="1">
        <f>('Raw CB'!H90*'Raw CB'!K90)/20*9</f>
        <v>1388.1000000000001</v>
      </c>
      <c r="H90" s="1">
        <f>'Raw CB'!L90*E90</f>
        <v>34116721.800000004</v>
      </c>
    </row>
    <row r="91" spans="1:10">
      <c r="A91" s="3">
        <f>'Raw CB'!A91</f>
        <v>36326</v>
      </c>
      <c r="B91" s="3" t="str">
        <f>'Raw CB'!B91</f>
        <v>CB</v>
      </c>
      <c r="C91" s="2">
        <f>'Raw CB'!C91</f>
        <v>3</v>
      </c>
      <c r="D91" s="3" t="str">
        <f>'Raw CB'!D91</f>
        <v>G. fuscum</v>
      </c>
      <c r="E91" s="1">
        <f>('Raw CB'!H91*'Raw CB'!K91)/20*9</f>
        <v>1586.3999999999999</v>
      </c>
      <c r="H91" s="1">
        <f>'Raw CB'!L91*E91</f>
        <v>38990539.199999996</v>
      </c>
    </row>
    <row r="92" spans="1:10">
      <c r="A92" s="3">
        <f>'Raw CB'!A92</f>
        <v>36333</v>
      </c>
      <c r="B92" s="3" t="str">
        <f>'Raw CB'!B92</f>
        <v>CB</v>
      </c>
      <c r="C92" s="2">
        <f>'Raw CB'!C92</f>
        <v>1</v>
      </c>
      <c r="D92" s="3" t="str">
        <f>'Raw CB'!D92</f>
        <v>G. fuscum</v>
      </c>
      <c r="E92" s="1">
        <f>('Raw CB'!H92*'Raw CB'!K92)/20*9</f>
        <v>3265.65</v>
      </c>
      <c r="F92" s="1">
        <f>STDEV(E92:E94)</f>
        <v>1447.6446844788952</v>
      </c>
      <c r="G92" s="1">
        <f>F92/SQRT(3)</f>
        <v>835.7980482748211</v>
      </c>
      <c r="H92" s="1">
        <f>'Raw CB'!L92*E92</f>
        <v>80263145.700000003</v>
      </c>
      <c r="I92" s="1">
        <f>STDEV(H92:H94)</f>
        <v>35580211.055122286</v>
      </c>
      <c r="J92" s="1">
        <f>I92/SQRT(3)</f>
        <v>20542244.430498552</v>
      </c>
    </row>
    <row r="93" spans="1:10">
      <c r="A93" s="3">
        <f>'Raw CB'!A93</f>
        <v>36333</v>
      </c>
      <c r="B93" s="3" t="str">
        <f>'Raw CB'!B93</f>
        <v>CB</v>
      </c>
      <c r="C93" s="2">
        <f>'Raw CB'!C93</f>
        <v>2</v>
      </c>
      <c r="D93" s="3" t="str">
        <f>'Raw CB'!D93</f>
        <v>G. fuscum</v>
      </c>
      <c r="E93" s="1">
        <f>('Raw CB'!H93*'Raw CB'!K93)/20*9</f>
        <v>2548.7999999999997</v>
      </c>
      <c r="H93" s="1">
        <f>'Raw CB'!L93*E93</f>
        <v>62644406.399999991</v>
      </c>
    </row>
    <row r="94" spans="1:10">
      <c r="A94" s="3">
        <f>'Raw CB'!A94</f>
        <v>36333</v>
      </c>
      <c r="B94" s="3" t="str">
        <f>'Raw CB'!B94</f>
        <v>CB</v>
      </c>
      <c r="C94" s="2">
        <f>'Raw CB'!C94</f>
        <v>3</v>
      </c>
      <c r="D94" s="3" t="str">
        <f>'Raw CB'!D94</f>
        <v>G. fuscum</v>
      </c>
      <c r="E94" s="1">
        <f>('Raw CB'!H94*'Raw CB'!K94)/20*9</f>
        <v>5336.55</v>
      </c>
      <c r="H94" s="1">
        <f>'Raw CB'!L94*E94</f>
        <v>131161725.90000001</v>
      </c>
    </row>
    <row r="95" spans="1:10">
      <c r="A95" s="3">
        <f>'Raw CB'!A95</f>
        <v>36340</v>
      </c>
      <c r="B95" s="3" t="str">
        <f>'Raw CB'!B95</f>
        <v>CB</v>
      </c>
      <c r="C95" s="2">
        <f>'Raw CB'!C95</f>
        <v>1</v>
      </c>
      <c r="D95" s="3" t="str">
        <f>'Raw CB'!D95</f>
        <v>G. fuscum</v>
      </c>
      <c r="E95" s="1">
        <f>('Raw CB'!H95*'Raw CB'!K95)/20*9</f>
        <v>2776.2000000000003</v>
      </c>
      <c r="F95" s="1">
        <f>STDEV(E95:E97)</f>
        <v>899.66446662075123</v>
      </c>
      <c r="G95" s="1">
        <f>F95/SQRT(3)</f>
        <v>519.42152198383178</v>
      </c>
      <c r="H95" s="1">
        <f>'Raw CB'!L95*E95</f>
        <v>68233443.600000009</v>
      </c>
      <c r="I95" s="1">
        <f>STDEV(H95:H97)</f>
        <v>22111953.260604829</v>
      </c>
      <c r="J95" s="1">
        <f>I95/SQRT(3)</f>
        <v>12766342.167318622</v>
      </c>
    </row>
    <row r="96" spans="1:10">
      <c r="A96" s="3">
        <f>'Raw CB'!A96</f>
        <v>36340</v>
      </c>
      <c r="B96" s="3" t="str">
        <f>'Raw CB'!B96</f>
        <v>CB</v>
      </c>
      <c r="C96" s="2">
        <f>'Raw CB'!C96</f>
        <v>2</v>
      </c>
      <c r="D96" s="3" t="str">
        <f>'Raw CB'!D96</f>
        <v>G. fuscum</v>
      </c>
      <c r="E96" s="1">
        <f>('Raw CB'!H96*'Raw CB'!K96)/20*9</f>
        <v>1388.1000000000001</v>
      </c>
      <c r="H96" s="1">
        <f>'Raw CB'!L96*E96</f>
        <v>34116721.800000004</v>
      </c>
    </row>
    <row r="97" spans="1:10">
      <c r="A97" s="3">
        <f>'Raw CB'!A97</f>
        <v>36340</v>
      </c>
      <c r="B97" s="3" t="str">
        <f>'Raw CB'!B97</f>
        <v>CB</v>
      </c>
      <c r="C97" s="2">
        <f>'Raw CB'!C97</f>
        <v>3</v>
      </c>
      <c r="D97" s="3" t="str">
        <f>'Raw CB'!D97</f>
        <v>G. fuscum</v>
      </c>
      <c r="E97" s="1">
        <f>('Raw CB'!H97*'Raw CB'!K97)/20*9</f>
        <v>1090.6499999999999</v>
      </c>
      <c r="H97" s="1">
        <f>'Raw CB'!L97*E97</f>
        <v>26805995.699999996</v>
      </c>
    </row>
    <row r="98" spans="1:10">
      <c r="A98" s="3">
        <f>'Raw CB'!A98</f>
        <v>36347</v>
      </c>
      <c r="B98" s="3" t="str">
        <f>'Raw CB'!B98</f>
        <v>CB</v>
      </c>
      <c r="C98" s="2">
        <f>'Raw CB'!C98</f>
        <v>1</v>
      </c>
      <c r="D98" s="3" t="str">
        <f>'Raw CB'!D98</f>
        <v>G. fuscum</v>
      </c>
      <c r="E98" s="1">
        <f>('Raw CB'!H98*'Raw CB'!K98)/20*9</f>
        <v>1831.95</v>
      </c>
      <c r="F98" s="1">
        <f>STDEV(E98:E100)</f>
        <v>618.67766849951852</v>
      </c>
      <c r="G98" s="1">
        <f>F98/SQRT(3)</f>
        <v>357.19371844980708</v>
      </c>
      <c r="H98" s="1">
        <f>'Raw CB'!L98*E98</f>
        <v>45025667.100000001</v>
      </c>
      <c r="I98" s="1">
        <f>STDEV(H98:H100)</f>
        <v>15205859.736381177</v>
      </c>
      <c r="J98" s="1">
        <f>I98/SQRT(3)</f>
        <v>8779107.2120593656</v>
      </c>
    </row>
    <row r="99" spans="1:10">
      <c r="A99" s="3">
        <f>'Raw CB'!A99</f>
        <v>36347</v>
      </c>
      <c r="B99" s="3" t="str">
        <f>'Raw CB'!B99</f>
        <v>CB</v>
      </c>
      <c r="C99" s="2">
        <f>'Raw CB'!C99</f>
        <v>2</v>
      </c>
      <c r="D99" s="3" t="str">
        <f>'Raw CB'!D99</f>
        <v>G. fuscum</v>
      </c>
      <c r="E99" s="1">
        <f>('Raw CB'!H99*'Raw CB'!K99)/20*9</f>
        <v>1513.3500000000001</v>
      </c>
      <c r="H99" s="1">
        <f>'Raw CB'!L99*E99</f>
        <v>37195116.300000004</v>
      </c>
    </row>
    <row r="100" spans="1:10">
      <c r="A100" s="3">
        <f>'Raw CB'!A100</f>
        <v>36347</v>
      </c>
      <c r="B100" s="3" t="str">
        <f>'Raw CB'!B100</f>
        <v>CB</v>
      </c>
      <c r="C100" s="2">
        <f>'Raw CB'!C100</f>
        <v>3</v>
      </c>
      <c r="D100" s="3" t="str">
        <f>'Raw CB'!D100</f>
        <v>G. fuscum</v>
      </c>
      <c r="E100" s="1">
        <f>('Raw CB'!H100*'Raw CB'!K100)/20*9</f>
        <v>637.19999999999993</v>
      </c>
      <c r="H100" s="1">
        <f>'Raw CB'!L100*E100</f>
        <v>15661101.599999998</v>
      </c>
    </row>
    <row r="101" spans="1:10">
      <c r="A101" s="3">
        <f>'Raw CB'!A101</f>
        <v>36354</v>
      </c>
      <c r="B101" s="3" t="str">
        <f>'Raw CB'!B101</f>
        <v>CB</v>
      </c>
      <c r="C101" s="2">
        <f>'Raw CB'!C101</f>
        <v>1</v>
      </c>
      <c r="D101" s="3" t="str">
        <f>'Raw CB'!D101</f>
        <v>G. fuscum</v>
      </c>
      <c r="E101" s="1">
        <f>('Raw CB'!H101*'Raw CB'!K101)/20*9</f>
        <v>694.05000000000007</v>
      </c>
      <c r="F101" s="1">
        <f>STDEV(E101:E103)</f>
        <v>297.44999999999993</v>
      </c>
      <c r="G101" s="1">
        <f>F101/SQRT(3)</f>
        <v>171.73283757045417</v>
      </c>
      <c r="H101" s="1">
        <f>'Raw CB'!L101*E101</f>
        <v>17058360.900000002</v>
      </c>
      <c r="I101" s="1">
        <f>STDEV(H101:H103)</f>
        <v>7310726.0999999857</v>
      </c>
      <c r="J101" s="1">
        <f>I101/SQRT(3)</f>
        <v>4220849.6818066146</v>
      </c>
    </row>
    <row r="102" spans="1:10">
      <c r="A102" s="3">
        <f>'Raw CB'!A102</f>
        <v>36354</v>
      </c>
      <c r="B102" s="3" t="str">
        <f>'Raw CB'!B102</f>
        <v>CB</v>
      </c>
      <c r="C102" s="2">
        <f>'Raw CB'!C102</f>
        <v>2</v>
      </c>
      <c r="D102" s="3" t="str">
        <f>'Raw CB'!D102</f>
        <v>G. fuscum</v>
      </c>
      <c r="E102" s="1">
        <f>('Raw CB'!H102*'Raw CB'!K102)/20*9</f>
        <v>991.5</v>
      </c>
      <c r="H102" s="1">
        <f>'Raw CB'!L102*E102</f>
        <v>24369087</v>
      </c>
    </row>
    <row r="103" spans="1:10">
      <c r="A103" s="3">
        <f>'Raw CB'!A103</f>
        <v>36354</v>
      </c>
      <c r="B103" s="3" t="str">
        <f>'Raw CB'!B103</f>
        <v>CB</v>
      </c>
      <c r="C103" s="2">
        <f>'Raw CB'!C103</f>
        <v>3</v>
      </c>
      <c r="D103" s="3" t="str">
        <f>'Raw CB'!D103</f>
        <v>G. fuscum</v>
      </c>
      <c r="E103" s="1">
        <f>('Raw CB'!H103*'Raw CB'!K103)/20*9</f>
        <v>1288.9499999999998</v>
      </c>
      <c r="H103" s="1">
        <f>'Raw CB'!L103*E103</f>
        <v>31679813.099999994</v>
      </c>
    </row>
    <row r="104" spans="1:10">
      <c r="A104" s="3">
        <f>'Raw CB'!A104</f>
        <v>36361</v>
      </c>
      <c r="B104" s="3" t="str">
        <f>'Raw CB'!B104</f>
        <v>CB</v>
      </c>
      <c r="C104" s="2">
        <f>'Raw CB'!C104</f>
        <v>1</v>
      </c>
      <c r="D104" s="3" t="str">
        <f>'Raw CB'!D104</f>
        <v>G. fuscum</v>
      </c>
      <c r="E104" s="1">
        <f>('Raw CB'!H104*'Raw CB'!K104)/20*9</f>
        <v>238.95000000000002</v>
      </c>
      <c r="F104" s="1">
        <f>STDEV(E104:E106)</f>
        <v>178.36143781658609</v>
      </c>
      <c r="G104" s="1">
        <f>F104/SQRT(3)</f>
        <v>102.97702413645469</v>
      </c>
      <c r="H104" s="1">
        <f>'Raw CB'!L104*E104</f>
        <v>7890129.0000000009</v>
      </c>
      <c r="I104" s="1">
        <f>STDEV(H104:H106)</f>
        <v>5889494.6767036812</v>
      </c>
      <c r="J104" s="1">
        <f>I104/SQRT(3)</f>
        <v>3400301.3369857385</v>
      </c>
    </row>
    <row r="105" spans="1:10">
      <c r="A105" s="3">
        <f>'Raw CB'!A105</f>
        <v>36361</v>
      </c>
      <c r="B105" s="3" t="str">
        <f>'Raw CB'!B105</f>
        <v>CB</v>
      </c>
      <c r="C105" s="2">
        <f>'Raw CB'!C105</f>
        <v>2</v>
      </c>
      <c r="D105" s="3" t="str">
        <f>'Raw CB'!D105</f>
        <v>G. fuscum</v>
      </c>
      <c r="E105" s="1">
        <f>('Raw CB'!H105*'Raw CB'!K105)/20*9</f>
        <v>594.9</v>
      </c>
      <c r="H105" s="1">
        <f>'Raw CB'!L105*E105</f>
        <v>19643598</v>
      </c>
    </row>
    <row r="106" spans="1:10">
      <c r="A106" s="3">
        <f>'Raw CB'!A106</f>
        <v>36361</v>
      </c>
      <c r="B106" s="3" t="str">
        <f>'Raw CB'!B106</f>
        <v>CB</v>
      </c>
      <c r="C106" s="2">
        <f>'Raw CB'!C106</f>
        <v>3</v>
      </c>
      <c r="D106" s="3" t="str">
        <f>'Raw CB'!D106</f>
        <v>G. fuscum</v>
      </c>
      <c r="E106" s="1">
        <f>('Raw CB'!H106*'Raw CB'!K106)/20*9</f>
        <v>396.59999999999997</v>
      </c>
      <c r="H106" s="1">
        <f>'Raw CB'!L106*E106</f>
        <v>13095731.999999998</v>
      </c>
    </row>
    <row r="107" spans="1:10">
      <c r="A107" s="3">
        <f>'Raw CB'!A107</f>
        <v>36368</v>
      </c>
      <c r="B107" s="3" t="str">
        <f>'Raw CB'!B107</f>
        <v>CB</v>
      </c>
      <c r="C107" s="2">
        <f>'Raw CB'!C107</f>
        <v>1</v>
      </c>
      <c r="D107" s="3" t="str">
        <f>'Raw CB'!D107</f>
        <v>G. fuscum</v>
      </c>
      <c r="E107" s="1">
        <f>('Raw CB'!H107*'Raw CB'!K107)/20*9</f>
        <v>796.5</v>
      </c>
      <c r="F107" s="1">
        <f>STDEV(E107:E109)</f>
        <v>282.21936946283466</v>
      </c>
      <c r="G107" s="1">
        <f>F107/SQRT(3)</f>
        <v>162.93942892989406</v>
      </c>
      <c r="H107" s="1">
        <f>'Raw CB'!L107*E107</f>
        <v>26300430</v>
      </c>
      <c r="I107" s="1">
        <f>STDEV(H107:H109)</f>
        <v>9318883.5796628017</v>
      </c>
      <c r="J107" s="1">
        <f>I107/SQRT(3)</f>
        <v>5380259.9432651019</v>
      </c>
    </row>
    <row r="108" spans="1:10">
      <c r="A108" s="3">
        <f>'Raw CB'!A108</f>
        <v>36368</v>
      </c>
      <c r="B108" s="3" t="str">
        <f>'Raw CB'!B108</f>
        <v>CB</v>
      </c>
      <c r="C108" s="2">
        <f>'Raw CB'!C108</f>
        <v>2</v>
      </c>
      <c r="D108" s="3" t="str">
        <f>'Raw CB'!D108</f>
        <v>G. fuscum</v>
      </c>
      <c r="E108" s="1">
        <f>('Raw CB'!H108*'Raw CB'!K108)/20*9</f>
        <v>297.45</v>
      </c>
      <c r="H108" s="1">
        <f>'Raw CB'!L108*E108</f>
        <v>9821799</v>
      </c>
    </row>
    <row r="109" spans="1:10">
      <c r="A109" s="3">
        <f>'Raw CB'!A109</f>
        <v>36368</v>
      </c>
      <c r="B109" s="3" t="str">
        <f>'Raw CB'!B109</f>
        <v>CB</v>
      </c>
      <c r="C109" s="2">
        <f>'Raw CB'!C109</f>
        <v>3</v>
      </c>
      <c r="D109" s="3" t="str">
        <f>'Raw CB'!D109</f>
        <v>G. fuscum</v>
      </c>
      <c r="E109" s="1">
        <f>('Raw CB'!H109*'Raw CB'!K109)/20*9</f>
        <v>318.59999999999997</v>
      </c>
      <c r="H109" s="1">
        <f>'Raw CB'!L109*E109</f>
        <v>10520171.999999998</v>
      </c>
    </row>
    <row r="110" spans="1:10">
      <c r="A110" s="3">
        <f>'Raw CB'!A110</f>
        <v>36375</v>
      </c>
      <c r="B110" s="3" t="str">
        <f>'Raw CB'!B110</f>
        <v>CB</v>
      </c>
      <c r="C110" s="2">
        <f>'Raw CB'!C110</f>
        <v>1</v>
      </c>
      <c r="D110" s="3" t="str">
        <f>'Raw CB'!D110</f>
        <v>G. fuscum</v>
      </c>
      <c r="E110" s="1">
        <f>('Raw CB'!H110*'Raw CB'!K110)/20*9</f>
        <v>159.29999999999998</v>
      </c>
      <c r="F110" s="1">
        <f>STDEV(E110:E112)</f>
        <v>121.66738470107761</v>
      </c>
      <c r="G110" s="1">
        <f>F110/SQRT(3)</f>
        <v>70.244697308764913</v>
      </c>
      <c r="H110" s="1">
        <f>'Raw CB'!L110*E110</f>
        <v>5861284.1999999993</v>
      </c>
      <c r="I110" s="1">
        <f>STDEV(H110:H112)</f>
        <v>4476629.7526914468</v>
      </c>
      <c r="J110" s="1">
        <f>I110/SQRT(3)</f>
        <v>2584583.3927786946</v>
      </c>
    </row>
    <row r="111" spans="1:10">
      <c r="A111" s="3">
        <f>'Raw CB'!A111</f>
        <v>36375</v>
      </c>
      <c r="B111" s="3" t="str">
        <f>'Raw CB'!B111</f>
        <v>CB</v>
      </c>
      <c r="C111" s="2">
        <f>'Raw CB'!C111</f>
        <v>2</v>
      </c>
      <c r="D111" s="3" t="str">
        <f>'Raw CB'!D111</f>
        <v>G. fuscum</v>
      </c>
      <c r="E111" s="1">
        <f>('Raw CB'!H111*'Raw CB'!K111)/20*9</f>
        <v>398.25</v>
      </c>
      <c r="H111" s="1">
        <f>'Raw CB'!L111*E111</f>
        <v>14653210.5</v>
      </c>
    </row>
    <row r="112" spans="1:10">
      <c r="A112" s="3">
        <f>'Raw CB'!A112</f>
        <v>36375</v>
      </c>
      <c r="B112" s="3" t="str">
        <f>'Raw CB'!B112</f>
        <v>CB</v>
      </c>
      <c r="C112" s="2">
        <f>'Raw CB'!C112</f>
        <v>3</v>
      </c>
      <c r="D112" s="3" t="str">
        <f>'Raw CB'!D112</f>
        <v>G. fuscum</v>
      </c>
      <c r="E112" s="1">
        <f>('Raw CB'!H112*'Raw CB'!K112)/20*9</f>
        <v>318.59999999999997</v>
      </c>
      <c r="H112" s="1">
        <f>'Raw CB'!L112*E112</f>
        <v>11722568.399999999</v>
      </c>
    </row>
    <row r="113" spans="1:10">
      <c r="A113" s="3">
        <f>'Raw CB'!A113</f>
        <v>36382</v>
      </c>
      <c r="B113" s="3" t="str">
        <f>'Raw CB'!B113</f>
        <v>CB</v>
      </c>
      <c r="C113" s="2">
        <f>'Raw CB'!C113</f>
        <v>1</v>
      </c>
      <c r="D113" s="3" t="str">
        <f>'Raw CB'!D113</f>
        <v>G. fuscum</v>
      </c>
      <c r="E113" s="1">
        <f>('Raw CB'!H113*'Raw CB'!K113)/20*9</f>
        <v>159.29999999999998</v>
      </c>
      <c r="F113" s="1">
        <f>STDEV(E113:E115)</f>
        <v>159.29999999999998</v>
      </c>
      <c r="G113" s="1">
        <f>F113/SQRT(3)</f>
        <v>91.971897881907381</v>
      </c>
      <c r="H113" s="1">
        <f>'Raw CB'!L113*E113</f>
        <v>5861284.1999999993</v>
      </c>
      <c r="I113" s="1">
        <f>STDEV(H113:H115)</f>
        <v>5861284.1999999993</v>
      </c>
      <c r="J113" s="1">
        <f>I113/SQRT(3)</f>
        <v>3384014.0106668998</v>
      </c>
    </row>
    <row r="114" spans="1:10">
      <c r="A114" s="3">
        <f>'Raw CB'!A114</f>
        <v>36382</v>
      </c>
      <c r="B114" s="3" t="str">
        <f>'Raw CB'!B114</f>
        <v>CB</v>
      </c>
      <c r="C114" s="2">
        <f>'Raw CB'!C114</f>
        <v>2</v>
      </c>
      <c r="D114" s="3" t="str">
        <f>'Raw CB'!D114</f>
        <v>G. fuscum</v>
      </c>
      <c r="E114" s="1">
        <f>('Raw CB'!H114*'Raw CB'!K114)/20*9</f>
        <v>318.59999999999997</v>
      </c>
      <c r="H114" s="1">
        <f>'Raw CB'!L114*E114</f>
        <v>11722568.399999999</v>
      </c>
    </row>
    <row r="115" spans="1:10">
      <c r="A115" s="3">
        <f>'Raw CB'!A115</f>
        <v>36382</v>
      </c>
      <c r="B115" s="3" t="str">
        <f>'Raw CB'!B115</f>
        <v>CB</v>
      </c>
      <c r="C115" s="2">
        <f>'Raw CB'!C115</f>
        <v>3</v>
      </c>
      <c r="D115" s="3" t="str">
        <f>'Raw CB'!D115</f>
        <v>G. fuscum</v>
      </c>
      <c r="E115" s="1">
        <f>('Raw CB'!H115*'Raw CB'!K115)/20*9</f>
        <v>0</v>
      </c>
      <c r="H115" s="1">
        <f>'Raw CB'!L115*E115</f>
        <v>0</v>
      </c>
    </row>
    <row r="116" spans="1:10">
      <c r="A116" s="3">
        <f>'Raw CB'!A116</f>
        <v>36389</v>
      </c>
      <c r="B116" s="3" t="str">
        <f>'Raw CB'!B116</f>
        <v>CB</v>
      </c>
      <c r="C116" s="2">
        <f>'Raw CB'!C116</f>
        <v>1</v>
      </c>
      <c r="D116" s="3" t="str">
        <f>'Raw CB'!D116</f>
        <v>G. fuscum</v>
      </c>
      <c r="E116" s="1">
        <f>('Raw CB'!H116*'Raw CB'!K116)/20*9</f>
        <v>796.5</v>
      </c>
      <c r="F116" s="1">
        <f>STDEV(E116:E118)</f>
        <v>264.19741198581028</v>
      </c>
      <c r="G116" s="1">
        <f>F116/SQRT(3)</f>
        <v>152.53444692921002</v>
      </c>
      <c r="H116" s="1">
        <f>'Raw CB'!L116*E116</f>
        <v>29306421</v>
      </c>
      <c r="I116" s="1">
        <f>STDEV(H116:H118)</f>
        <v>9720879.5766059086</v>
      </c>
      <c r="J116" s="1">
        <f>I116/SQRT(3)</f>
        <v>5612352.4403133569</v>
      </c>
    </row>
    <row r="117" spans="1:10">
      <c r="A117" s="3">
        <f>'Raw CB'!A117</f>
        <v>36389</v>
      </c>
      <c r="B117" s="3" t="str">
        <f>'Raw CB'!B117</f>
        <v>CB</v>
      </c>
      <c r="C117" s="2">
        <f>'Raw CB'!C117</f>
        <v>2</v>
      </c>
      <c r="D117" s="3" t="str">
        <f>'Raw CB'!D117</f>
        <v>G. fuscum</v>
      </c>
      <c r="E117" s="1">
        <f>('Raw CB'!H117*'Raw CB'!K117)/20*9</f>
        <v>396.59999999999997</v>
      </c>
      <c r="H117" s="1">
        <f>'Raw CB'!L117*E117</f>
        <v>14592500.399999999</v>
      </c>
    </row>
    <row r="118" spans="1:10">
      <c r="A118" s="3">
        <f>'Raw CB'!A118</f>
        <v>36389</v>
      </c>
      <c r="B118" s="3" t="str">
        <f>'Raw CB'!B118</f>
        <v>CB</v>
      </c>
      <c r="C118" s="2">
        <f>'Raw CB'!C118</f>
        <v>3</v>
      </c>
      <c r="D118" s="3" t="str">
        <f>'Raw CB'!D118</f>
        <v>G. fuscum</v>
      </c>
      <c r="E118" s="1">
        <f>('Raw CB'!H118*'Raw CB'!K118)/20*9</f>
        <v>297.45</v>
      </c>
      <c r="H118" s="1">
        <f>'Raw CB'!L118*E118</f>
        <v>10944375.299999999</v>
      </c>
    </row>
    <row r="119" spans="1:10">
      <c r="A119" s="3">
        <f>'Raw CB'!A119</f>
        <v>36307</v>
      </c>
      <c r="B119" s="3" t="str">
        <f>'Raw CB'!B119</f>
        <v>CB</v>
      </c>
      <c r="C119" s="2">
        <f>'Raw CB'!C119</f>
        <v>1</v>
      </c>
      <c r="D119" s="3" t="str">
        <f>'Raw CB'!D119</f>
        <v>Mallomonas sp.</v>
      </c>
      <c r="E119" s="1">
        <f>('Raw CB'!H119*'Raw CB'!K119)/20*9</f>
        <v>238.95000000000002</v>
      </c>
      <c r="F119" s="1">
        <f>STDEV(E119:E121)</f>
        <v>183.94379576381479</v>
      </c>
      <c r="G119" s="1">
        <f>F119/SQRT(3)</f>
        <v>106.20000000000002</v>
      </c>
      <c r="H119" s="1">
        <f>'Raw CB'!L119*E119</f>
        <v>1146960</v>
      </c>
      <c r="I119" s="1">
        <f>STDEV(H119:H121)</f>
        <v>882930.21966631198</v>
      </c>
      <c r="J119" s="1">
        <f>I119/SQRT(3)</f>
        <v>509760.00000000064</v>
      </c>
    </row>
    <row r="120" spans="1:10">
      <c r="A120" s="3">
        <f>'Raw CB'!A120</f>
        <v>36307</v>
      </c>
      <c r="B120" s="3" t="str">
        <f>'Raw CB'!B120</f>
        <v>CB</v>
      </c>
      <c r="C120" s="2">
        <f>'Raw CB'!C120</f>
        <v>2</v>
      </c>
      <c r="D120" s="3" t="str">
        <f>'Raw CB'!D120</f>
        <v>Mallomonas sp.</v>
      </c>
      <c r="E120" s="1">
        <f>('Raw CB'!H120*'Raw CB'!K120)/20*9</f>
        <v>238.95000000000002</v>
      </c>
      <c r="H120" s="1">
        <f>'Raw CB'!L120*E120</f>
        <v>1146960</v>
      </c>
    </row>
    <row r="121" spans="1:10">
      <c r="A121" s="3">
        <f>'Raw CB'!A121</f>
        <v>36307</v>
      </c>
      <c r="B121" s="3" t="str">
        <f>'Raw CB'!B121</f>
        <v>CB</v>
      </c>
      <c r="C121" s="2">
        <f>'Raw CB'!C121</f>
        <v>3</v>
      </c>
      <c r="D121" s="3" t="str">
        <f>'Raw CB'!D121</f>
        <v>Mallomonas sp.</v>
      </c>
      <c r="E121" s="1">
        <f>('Raw CB'!H121*'Raw CB'!K121)/20*9</f>
        <v>557.55000000000007</v>
      </c>
      <c r="H121" s="1">
        <f>'Raw CB'!L121*E121</f>
        <v>2676240.0000000005</v>
      </c>
    </row>
    <row r="122" spans="1:10">
      <c r="A122" s="3">
        <f>'Raw CB'!A122</f>
        <v>36312</v>
      </c>
      <c r="B122" s="3" t="str">
        <f>'Raw CB'!B122</f>
        <v>CB</v>
      </c>
      <c r="C122" s="2">
        <f>'Raw CB'!C122</f>
        <v>1</v>
      </c>
      <c r="D122" s="3" t="str">
        <f>'Raw CB'!D122</f>
        <v>Mallomonas sp.</v>
      </c>
      <c r="E122" s="1">
        <f>('Raw CB'!H122*'Raw CB'!K122)/20*9</f>
        <v>876.15</v>
      </c>
      <c r="F122" s="1">
        <f>STDEV(E122:E124)</f>
        <v>300.11873900174885</v>
      </c>
      <c r="G122" s="1">
        <f>F122/SQRT(3)</f>
        <v>173.27363475151074</v>
      </c>
      <c r="H122" s="1">
        <f>'Raw CB'!L122*E122</f>
        <v>4205520</v>
      </c>
      <c r="I122" s="1">
        <f>STDEV(H122:H124)</f>
        <v>1440569.9472083957</v>
      </c>
      <c r="J122" s="1">
        <f>I122/SQRT(3)</f>
        <v>831713.44680725224</v>
      </c>
    </row>
    <row r="123" spans="1:10">
      <c r="A123" s="3">
        <f>'Raw CB'!A123</f>
        <v>36312</v>
      </c>
      <c r="B123" s="3" t="str">
        <f>'Raw CB'!B123</f>
        <v>CB</v>
      </c>
      <c r="C123" s="2">
        <f>'Raw CB'!C123</f>
        <v>2</v>
      </c>
      <c r="D123" s="3" t="str">
        <f>'Raw CB'!D123</f>
        <v>Mallomonas sp.</v>
      </c>
      <c r="E123" s="1">
        <f>('Raw CB'!H123*'Raw CB'!K123)/20*9</f>
        <v>594.9</v>
      </c>
      <c r="H123" s="1">
        <f>'Raw CB'!L123*E123</f>
        <v>2855520</v>
      </c>
    </row>
    <row r="124" spans="1:10">
      <c r="A124" s="3">
        <f>'Raw CB'!A124</f>
        <v>36312</v>
      </c>
      <c r="B124" s="3" t="str">
        <f>'Raw CB'!B124</f>
        <v>CB</v>
      </c>
      <c r="C124" s="2">
        <f>'Raw CB'!C124</f>
        <v>3</v>
      </c>
      <c r="D124" s="3" t="str">
        <f>'Raw CB'!D124</f>
        <v>Mallomonas sp.</v>
      </c>
      <c r="E124" s="1">
        <f>('Raw CB'!H124*'Raw CB'!K124)/20*9</f>
        <v>1194.75</v>
      </c>
      <c r="H124" s="1">
        <f>'Raw CB'!L124*E124</f>
        <v>5734800</v>
      </c>
    </row>
    <row r="125" spans="1:10">
      <c r="A125" s="3">
        <f>'Raw CB'!A125</f>
        <v>36319</v>
      </c>
      <c r="B125" s="3" t="str">
        <f>'Raw CB'!B125</f>
        <v>CB</v>
      </c>
      <c r="C125" s="2">
        <f>'Raw CB'!C125</f>
        <v>1</v>
      </c>
      <c r="D125" s="3" t="str">
        <f>'Raw CB'!D125</f>
        <v>Mallomonas sp.</v>
      </c>
      <c r="E125" s="1">
        <f>('Raw CB'!H125*'Raw CB'!K125)/20*9</f>
        <v>3982.5</v>
      </c>
      <c r="F125" s="1">
        <f>STDEV(E125:E127)</f>
        <v>439.6788970373749</v>
      </c>
      <c r="G125" s="1">
        <f>F125/SQRT(3)</f>
        <v>253.84872956152617</v>
      </c>
      <c r="H125" s="1">
        <f>'Raw CB'!L125*E125</f>
        <v>19116000</v>
      </c>
      <c r="I125" s="1">
        <f>STDEV(H125:H127)</f>
        <v>2110458.7057793858</v>
      </c>
      <c r="J125" s="1">
        <f>I125/SQRT(3)</f>
        <v>1218473.9018953177</v>
      </c>
    </row>
    <row r="126" spans="1:10">
      <c r="A126" s="3">
        <f>'Raw CB'!A126</f>
        <v>36319</v>
      </c>
      <c r="B126" s="3" t="str">
        <f>'Raw CB'!B126</f>
        <v>CB</v>
      </c>
      <c r="C126" s="2">
        <f>'Raw CB'!C126</f>
        <v>2</v>
      </c>
      <c r="D126" s="3" t="str">
        <f>'Raw CB'!D126</f>
        <v>Mallomonas sp.</v>
      </c>
      <c r="E126" s="1">
        <f>('Raw CB'!H126*'Raw CB'!K126)/20*9</f>
        <v>4065.1499999999996</v>
      </c>
      <c r="H126" s="1">
        <f>'Raw CB'!L126*E126</f>
        <v>19512720</v>
      </c>
    </row>
    <row r="127" spans="1:10">
      <c r="A127" s="3">
        <f>'Raw CB'!A127</f>
        <v>36319</v>
      </c>
      <c r="B127" s="3" t="str">
        <f>'Raw CB'!B127</f>
        <v>CB</v>
      </c>
      <c r="C127" s="2">
        <f>'Raw CB'!C127</f>
        <v>3</v>
      </c>
      <c r="D127" s="3" t="str">
        <f>'Raw CB'!D127</f>
        <v>Mallomonas sp.</v>
      </c>
      <c r="E127" s="1">
        <f>('Raw CB'!H127*'Raw CB'!K127)/20*9</f>
        <v>3265.65</v>
      </c>
      <c r="H127" s="1">
        <f>'Raw CB'!L127*E127</f>
        <v>15675120</v>
      </c>
    </row>
    <row r="128" spans="1:10">
      <c r="A128" s="3">
        <f>'Raw CB'!A128</f>
        <v>36326</v>
      </c>
      <c r="B128" s="3" t="str">
        <f>'Raw CB'!B128</f>
        <v>CB</v>
      </c>
      <c r="C128" s="2">
        <f>'Raw CB'!C128</f>
        <v>1</v>
      </c>
      <c r="D128" s="3" t="str">
        <f>'Raw CB'!D128</f>
        <v>Mallomonas sp.</v>
      </c>
      <c r="E128" s="1">
        <f>('Raw CB'!H128*'Raw CB'!K128)/20*9</f>
        <v>4858.3499999999995</v>
      </c>
      <c r="F128" s="1">
        <f>STDEV(E128:E130)</f>
        <v>899.66446662075282</v>
      </c>
      <c r="G128" s="1">
        <f>F128/SQRT(3)</f>
        <v>519.4215219838328</v>
      </c>
      <c r="H128" s="1">
        <f>'Raw CB'!L128*E128</f>
        <v>23320079.999999996</v>
      </c>
      <c r="I128" s="1">
        <f>STDEV(H128:H130)</f>
        <v>4318389.439779589</v>
      </c>
      <c r="J128" s="1">
        <f>I128/SQRT(3)</f>
        <v>2493223.3055223832</v>
      </c>
    </row>
    <row r="129" spans="1:10">
      <c r="A129" s="3">
        <f>'Raw CB'!A129</f>
        <v>36326</v>
      </c>
      <c r="B129" s="3" t="str">
        <f>'Raw CB'!B129</f>
        <v>CB</v>
      </c>
      <c r="C129" s="2">
        <f>'Raw CB'!C129</f>
        <v>2</v>
      </c>
      <c r="D129" s="3" t="str">
        <f>'Raw CB'!D129</f>
        <v>Mallomonas sp.</v>
      </c>
      <c r="E129" s="1">
        <f>('Raw CB'!H129*'Raw CB'!K129)/20*9</f>
        <v>3470.25</v>
      </c>
      <c r="H129" s="1">
        <f>'Raw CB'!L129*E129</f>
        <v>16657200</v>
      </c>
    </row>
    <row r="130" spans="1:10">
      <c r="A130" s="3">
        <f>'Raw CB'!A130</f>
        <v>36326</v>
      </c>
      <c r="B130" s="3" t="str">
        <f>'Raw CB'!B130</f>
        <v>CB</v>
      </c>
      <c r="C130" s="2">
        <f>'Raw CB'!C130</f>
        <v>3</v>
      </c>
      <c r="D130" s="3" t="str">
        <f>'Raw CB'!D130</f>
        <v>Mallomonas sp.</v>
      </c>
      <c r="E130" s="1">
        <f>('Raw CB'!H130*'Raw CB'!K130)/20*9</f>
        <v>3172.7999999999997</v>
      </c>
      <c r="H130" s="1">
        <f>'Raw CB'!L130*E130</f>
        <v>15229439.999999998</v>
      </c>
    </row>
    <row r="131" spans="1:10">
      <c r="A131" s="3">
        <f>'Raw CB'!A131</f>
        <v>36333</v>
      </c>
      <c r="B131" s="3" t="str">
        <f>'Raw CB'!B131</f>
        <v>CB</v>
      </c>
      <c r="C131" s="2">
        <f>'Raw CB'!C131</f>
        <v>1</v>
      </c>
      <c r="D131" s="3" t="str">
        <f>'Raw CB'!D131</f>
        <v>Mallomonas sp.</v>
      </c>
      <c r="E131" s="1">
        <f>('Raw CB'!H131*'Raw CB'!K131)/20*9</f>
        <v>1115.1000000000001</v>
      </c>
      <c r="F131" s="1">
        <f>STDEV(E131:E133)</f>
        <v>200.44810425643811</v>
      </c>
      <c r="G131" s="1">
        <f>F131/SQRT(3)</f>
        <v>115.72876695100472</v>
      </c>
      <c r="H131" s="1">
        <f>'Raw CB'!L131*E131</f>
        <v>5352480.0000000009</v>
      </c>
      <c r="I131" s="1">
        <f>STDEV(H131:H133)</f>
        <v>962150.90043090843</v>
      </c>
      <c r="J131" s="1">
        <f>I131/SQRT(3)</f>
        <v>555498.08136482583</v>
      </c>
    </row>
    <row r="132" spans="1:10">
      <c r="A132" s="3">
        <f>'Raw CB'!A132</f>
        <v>36333</v>
      </c>
      <c r="B132" s="3" t="str">
        <f>'Raw CB'!B132</f>
        <v>CB</v>
      </c>
      <c r="C132" s="2">
        <f>'Raw CB'!C132</f>
        <v>2</v>
      </c>
      <c r="D132" s="3" t="str">
        <f>'Raw CB'!D132</f>
        <v>Mallomonas sp.</v>
      </c>
      <c r="E132" s="1">
        <f>('Raw CB'!H132*'Raw CB'!K132)/20*9</f>
        <v>716.85</v>
      </c>
      <c r="H132" s="1">
        <f>'Raw CB'!L132*E132</f>
        <v>3440880</v>
      </c>
    </row>
    <row r="133" spans="1:10">
      <c r="A133" s="3">
        <f>'Raw CB'!A133</f>
        <v>36333</v>
      </c>
      <c r="B133" s="3" t="str">
        <f>'Raw CB'!B133</f>
        <v>CB</v>
      </c>
      <c r="C133" s="2">
        <f>'Raw CB'!C133</f>
        <v>3</v>
      </c>
      <c r="D133" s="3" t="str">
        <f>'Raw CB'!D133</f>
        <v>Mallomonas sp.</v>
      </c>
      <c r="E133" s="1">
        <f>('Raw CB'!H133*'Raw CB'!K133)/20*9</f>
        <v>876.15</v>
      </c>
      <c r="H133" s="1">
        <f>'Raw CB'!L133*E133</f>
        <v>4205520</v>
      </c>
    </row>
    <row r="134" spans="1:10">
      <c r="A134" s="3">
        <f>'Raw CB'!A134</f>
        <v>36340</v>
      </c>
      <c r="B134" s="3" t="str">
        <f>'Raw CB'!B134</f>
        <v>CB</v>
      </c>
      <c r="C134" s="2">
        <f>'Raw CB'!C134</f>
        <v>1</v>
      </c>
      <c r="D134" s="3" t="str">
        <f>'Raw CB'!D134</f>
        <v>Mallomonas sp.</v>
      </c>
      <c r="E134" s="1">
        <f>('Raw CB'!H134*'Raw CB'!K134)/20*9</f>
        <v>297.45</v>
      </c>
      <c r="F134" s="1">
        <f>STDEV(E134:E136)</f>
        <v>114.48855838030268</v>
      </c>
      <c r="G134" s="1">
        <f>F134/SQRT(3)</f>
        <v>66.099999999999937</v>
      </c>
      <c r="H134" s="1">
        <f>'Raw CB'!L134*E134</f>
        <v>1427760</v>
      </c>
      <c r="I134" s="1">
        <f>STDEV(H134:H136)</f>
        <v>549545.08022545336</v>
      </c>
      <c r="J134" s="1">
        <f>I134/SQRT(3)</f>
        <v>317280</v>
      </c>
    </row>
    <row r="135" spans="1:10">
      <c r="A135" s="3">
        <f>'Raw CB'!A135</f>
        <v>36340</v>
      </c>
      <c r="B135" s="3" t="str">
        <f>'Raw CB'!B135</f>
        <v>CB</v>
      </c>
      <c r="C135" s="2">
        <f>'Raw CB'!C135</f>
        <v>2</v>
      </c>
      <c r="D135" s="3" t="str">
        <f>'Raw CB'!D135</f>
        <v>Mallomonas sp.</v>
      </c>
      <c r="E135" s="1">
        <f>('Raw CB'!H135*'Raw CB'!K135)/20*9</f>
        <v>495.75</v>
      </c>
      <c r="H135" s="1">
        <f>'Raw CB'!L135*E135</f>
        <v>2379600</v>
      </c>
    </row>
    <row r="136" spans="1:10">
      <c r="A136" s="3">
        <f>'Raw CB'!A136</f>
        <v>36340</v>
      </c>
      <c r="B136" s="3" t="str">
        <f>'Raw CB'!B136</f>
        <v>CB</v>
      </c>
      <c r="C136" s="2">
        <f>'Raw CB'!C136</f>
        <v>3</v>
      </c>
      <c r="D136" s="3" t="str">
        <f>'Raw CB'!D136</f>
        <v>Mallomonas sp.</v>
      </c>
      <c r="E136" s="1">
        <f>('Raw CB'!H136*'Raw CB'!K136)/20*9</f>
        <v>297.45</v>
      </c>
      <c r="H136" s="1">
        <f>'Raw CB'!L136*E136</f>
        <v>1427760</v>
      </c>
    </row>
    <row r="137" spans="1:10">
      <c r="A137" s="3">
        <f>'Raw CB'!A137</f>
        <v>36347</v>
      </c>
      <c r="B137" s="3" t="str">
        <f>'Raw CB'!B137</f>
        <v>CB</v>
      </c>
      <c r="C137" s="2">
        <f>'Raw CB'!C137</f>
        <v>1</v>
      </c>
      <c r="D137" s="3" t="str">
        <f>'Raw CB'!D137</f>
        <v>Mallomonas sp.</v>
      </c>
      <c r="E137" s="1">
        <f>('Raw CB'!H137*'Raw CB'!K137)/20*9</f>
        <v>0</v>
      </c>
      <c r="F137" s="1">
        <f>STDEV(E137:E139)</f>
        <v>137.95784682286109</v>
      </c>
      <c r="G137" s="1">
        <f>F137/SQRT(3)</f>
        <v>79.650000000000006</v>
      </c>
      <c r="H137" s="1">
        <f>'Raw CB'!L137*E137</f>
        <v>0</v>
      </c>
      <c r="I137" s="1">
        <f>STDEV(H137:H139)</f>
        <v>478713.72847532801</v>
      </c>
      <c r="J137" s="1">
        <f>I137/SQRT(3)</f>
        <v>276385.50000000006</v>
      </c>
    </row>
    <row r="138" spans="1:10">
      <c r="A138" s="3">
        <f>'Raw CB'!A138</f>
        <v>36347</v>
      </c>
      <c r="B138" s="3" t="str">
        <f>'Raw CB'!B138</f>
        <v>CB</v>
      </c>
      <c r="C138" s="2">
        <f>'Raw CB'!C138</f>
        <v>2</v>
      </c>
      <c r="D138" s="3" t="str">
        <f>'Raw CB'!D138</f>
        <v>Mallomonas sp.</v>
      </c>
      <c r="E138" s="1">
        <f>('Raw CB'!H138*'Raw CB'!K138)/20*9</f>
        <v>0</v>
      </c>
      <c r="H138" s="1">
        <f>'Raw CB'!L138*E138</f>
        <v>0</v>
      </c>
    </row>
    <row r="139" spans="1:10">
      <c r="A139" s="3">
        <f>'Raw CB'!A139</f>
        <v>36347</v>
      </c>
      <c r="B139" s="3" t="str">
        <f>'Raw CB'!B139</f>
        <v>CB</v>
      </c>
      <c r="C139" s="2">
        <f>'Raw CB'!C139</f>
        <v>3</v>
      </c>
      <c r="D139" s="3" t="str">
        <f>'Raw CB'!D139</f>
        <v>Mallomonas sp.</v>
      </c>
      <c r="E139" s="1">
        <f>('Raw CB'!H139*'Raw CB'!K139)/20*9</f>
        <v>238.95000000000002</v>
      </c>
      <c r="H139" s="1">
        <f>'Raw CB'!L139*E139</f>
        <v>829156.50000000012</v>
      </c>
    </row>
    <row r="140" spans="1:10">
      <c r="A140" s="3">
        <f>'Raw CB'!A140</f>
        <v>36354</v>
      </c>
      <c r="B140" s="3" t="str">
        <f>'Raw CB'!B140</f>
        <v>CB</v>
      </c>
      <c r="C140" s="2">
        <f>'Raw CB'!C140</f>
        <v>1</v>
      </c>
      <c r="D140" s="3" t="str">
        <f>'Raw CB'!D140</f>
        <v>Mallomonas sp.</v>
      </c>
      <c r="E140" s="1">
        <f>('Raw CB'!H140*'Raw CB'!K140)/20*9</f>
        <v>0</v>
      </c>
      <c r="F140" s="1">
        <f>STDEV(E140:E142)</f>
        <v>0</v>
      </c>
      <c r="G140" s="1">
        <f>F140/SQRT(3)</f>
        <v>0</v>
      </c>
      <c r="H140" s="1">
        <f>'Raw CB'!L140*E140</f>
        <v>0</v>
      </c>
      <c r="I140" s="1">
        <f>STDEV(H140:H142)</f>
        <v>0</v>
      </c>
      <c r="J140" s="1">
        <f>I140/SQRT(3)</f>
        <v>0</v>
      </c>
    </row>
    <row r="141" spans="1:10">
      <c r="A141" s="3">
        <f>'Raw CB'!A141</f>
        <v>36354</v>
      </c>
      <c r="B141" s="3" t="str">
        <f>'Raw CB'!B141</f>
        <v>CB</v>
      </c>
      <c r="C141" s="2">
        <f>'Raw CB'!C141</f>
        <v>2</v>
      </c>
      <c r="D141" s="3" t="str">
        <f>'Raw CB'!D141</f>
        <v>Mallomonas sp.</v>
      </c>
      <c r="E141" s="1">
        <f>('Raw CB'!H141*'Raw CB'!K141)/20*9</f>
        <v>0</v>
      </c>
      <c r="H141" s="1">
        <f>'Raw CB'!L141*E141</f>
        <v>0</v>
      </c>
    </row>
    <row r="142" spans="1:10">
      <c r="A142" s="3">
        <f>'Raw CB'!A142</f>
        <v>36354</v>
      </c>
      <c r="B142" s="3" t="str">
        <f>'Raw CB'!B142</f>
        <v>CB</v>
      </c>
      <c r="C142" s="2">
        <f>'Raw CB'!C142</f>
        <v>3</v>
      </c>
      <c r="D142" s="3" t="str">
        <f>'Raw CB'!D142</f>
        <v>Mallomonas sp.</v>
      </c>
      <c r="E142" s="1">
        <f>('Raw CB'!H142*'Raw CB'!K142)/20*9</f>
        <v>0</v>
      </c>
      <c r="H142" s="1">
        <f>'Raw CB'!L142*E142</f>
        <v>0</v>
      </c>
    </row>
    <row r="143" spans="1:10">
      <c r="A143" s="3">
        <f>'Raw CB'!A143</f>
        <v>36361</v>
      </c>
      <c r="B143" s="3" t="str">
        <f>'Raw CB'!B143</f>
        <v>CB</v>
      </c>
      <c r="C143" s="2">
        <f>'Raw CB'!C143</f>
        <v>1</v>
      </c>
      <c r="D143" s="3" t="str">
        <f>'Raw CB'!D143</f>
        <v>Mallomonas sp.</v>
      </c>
      <c r="E143" s="1">
        <f>('Raw CB'!H143*'Raw CB'!K143)/20*9</f>
        <v>0</v>
      </c>
      <c r="F143" s="1">
        <f>STDEV(E143:E145)</f>
        <v>151.45412671829052</v>
      </c>
      <c r="G143" s="1">
        <f>F143/SQRT(3)</f>
        <v>87.442080830684731</v>
      </c>
      <c r="H143" s="1">
        <f>'Raw CB'!L143*E143</f>
        <v>0</v>
      </c>
      <c r="I143" s="1">
        <f>STDEV(H143:H145)</f>
        <v>210672.69026514213</v>
      </c>
      <c r="J143" s="1">
        <f>I143/SQRT(3)</f>
        <v>121631.93443548247</v>
      </c>
    </row>
    <row r="144" spans="1:10">
      <c r="A144" s="3">
        <f>'Raw CB'!A144</f>
        <v>36361</v>
      </c>
      <c r="B144" s="3" t="str">
        <f>'Raw CB'!B144</f>
        <v>CB</v>
      </c>
      <c r="C144" s="2">
        <f>'Raw CB'!C144</f>
        <v>2</v>
      </c>
      <c r="D144" s="3" t="str">
        <f>'Raw CB'!D144</f>
        <v>Mallomonas sp.</v>
      </c>
      <c r="E144" s="1">
        <f>('Raw CB'!H144*'Raw CB'!K144)/20*9</f>
        <v>99.149999999999991</v>
      </c>
      <c r="H144" s="1">
        <f>'Raw CB'!L144*E144</f>
        <v>137917.65</v>
      </c>
    </row>
    <row r="145" spans="1:10">
      <c r="A145" s="3">
        <f>'Raw CB'!A145</f>
        <v>36361</v>
      </c>
      <c r="B145" s="3" t="str">
        <f>'Raw CB'!B145</f>
        <v>CB</v>
      </c>
      <c r="C145" s="2">
        <f>'Raw CB'!C145</f>
        <v>3</v>
      </c>
      <c r="D145" s="3" t="str">
        <f>'Raw CB'!D145</f>
        <v>Mallomonas sp.</v>
      </c>
      <c r="E145" s="1">
        <f>('Raw CB'!H145*'Raw CB'!K145)/20*9</f>
        <v>297.45</v>
      </c>
      <c r="H145" s="1">
        <f>'Raw CB'!L145*E145</f>
        <v>413752.95</v>
      </c>
    </row>
    <row r="146" spans="1:10">
      <c r="A146" s="3">
        <f>'Raw CB'!A146</f>
        <v>36368</v>
      </c>
      <c r="B146" s="3" t="str">
        <f>'Raw CB'!B146</f>
        <v>CB</v>
      </c>
      <c r="C146" s="2">
        <f>'Raw CB'!C146</f>
        <v>1</v>
      </c>
      <c r="D146" s="3" t="str">
        <f>'Raw CB'!D146</f>
        <v>Mallomonas sp.</v>
      </c>
      <c r="E146" s="1">
        <f>('Raw CB'!H146*'Raw CB'!K146)/20*9</f>
        <v>1593</v>
      </c>
      <c r="F146" s="1">
        <f>STDEV(E146:E148)</f>
        <v>317.48364918527648</v>
      </c>
      <c r="G146" s="1">
        <f>F146/SQRT(3)</f>
        <v>183.29927032042409</v>
      </c>
      <c r="H146" s="1">
        <f>'Raw CB'!L146*E146</f>
        <v>2215863</v>
      </c>
      <c r="I146" s="1">
        <f>STDEV(H146:H148)</f>
        <v>441619.75601671921</v>
      </c>
      <c r="J146" s="1">
        <f>I146/SQRT(3)</f>
        <v>254969.2850157097</v>
      </c>
    </row>
    <row r="147" spans="1:10">
      <c r="A147" s="3">
        <f>'Raw CB'!A147</f>
        <v>36368</v>
      </c>
      <c r="B147" s="3" t="str">
        <f>'Raw CB'!B147</f>
        <v>CB</v>
      </c>
      <c r="C147" s="2">
        <f>'Raw CB'!C147</f>
        <v>2</v>
      </c>
      <c r="D147" s="3" t="str">
        <f>'Raw CB'!D147</f>
        <v>Mallomonas sp.</v>
      </c>
      <c r="E147" s="1">
        <f>('Raw CB'!H147*'Raw CB'!K147)/20*9</f>
        <v>1983</v>
      </c>
      <c r="H147" s="1">
        <f>'Raw CB'!L147*E147</f>
        <v>2758353</v>
      </c>
    </row>
    <row r="148" spans="1:10">
      <c r="A148" s="3">
        <f>'Raw CB'!A148</f>
        <v>36368</v>
      </c>
      <c r="B148" s="3" t="str">
        <f>'Raw CB'!B148</f>
        <v>CB</v>
      </c>
      <c r="C148" s="2">
        <f>'Raw CB'!C148</f>
        <v>3</v>
      </c>
      <c r="D148" s="3" t="str">
        <f>'Raw CB'!D148</f>
        <v>Mallomonas sp.</v>
      </c>
      <c r="E148" s="1">
        <f>('Raw CB'!H148*'Raw CB'!K148)/20*9</f>
        <v>1354.05</v>
      </c>
      <c r="H148" s="1">
        <f>'Raw CB'!L148*E148</f>
        <v>1883483.55</v>
      </c>
    </row>
    <row r="149" spans="1:10">
      <c r="A149" s="3">
        <f>'Raw CB'!A149</f>
        <v>36375</v>
      </c>
      <c r="B149" s="3" t="str">
        <f>'Raw CB'!B149</f>
        <v>CB</v>
      </c>
      <c r="C149" s="2">
        <f>'Raw CB'!C149</f>
        <v>1</v>
      </c>
      <c r="D149" s="3" t="str">
        <f>'Raw CB'!D149</f>
        <v>Mallomonas sp.</v>
      </c>
      <c r="E149" s="1">
        <f>('Raw CB'!H149*'Raw CB'!K149)/20*9</f>
        <v>2947.0499999999997</v>
      </c>
      <c r="F149" s="1">
        <f>STDEV(E149:E151)</f>
        <v>331.6093937149592</v>
      </c>
      <c r="G149" s="1">
        <f>F149/SQRT(3)</f>
        <v>191.45477272714029</v>
      </c>
      <c r="H149" s="1">
        <f>'Raw CB'!L149*E149</f>
        <v>11920817.249999998</v>
      </c>
      <c r="I149" s="1">
        <f>STDEV(H149:H151)</f>
        <v>1341359.9975769927</v>
      </c>
      <c r="J149" s="1">
        <f>I149/SQRT(3)</f>
        <v>774434.55568127253</v>
      </c>
    </row>
    <row r="150" spans="1:10">
      <c r="A150" s="3">
        <f>'Raw CB'!A150</f>
        <v>36375</v>
      </c>
      <c r="B150" s="3" t="str">
        <f>'Raw CB'!B150</f>
        <v>CB</v>
      </c>
      <c r="C150" s="2">
        <f>'Raw CB'!C150</f>
        <v>2</v>
      </c>
      <c r="D150" s="3" t="str">
        <f>'Raw CB'!D150</f>
        <v>Mallomonas sp.</v>
      </c>
      <c r="E150" s="1">
        <f>('Raw CB'!H150*'Raw CB'!K150)/20*9</f>
        <v>3106.35</v>
      </c>
      <c r="H150" s="1">
        <f>'Raw CB'!L150*E150</f>
        <v>12565185.75</v>
      </c>
    </row>
    <row r="151" spans="1:10">
      <c r="A151" s="3">
        <f>'Raw CB'!A151</f>
        <v>36375</v>
      </c>
      <c r="B151" s="3" t="str">
        <f>'Raw CB'!B151</f>
        <v>CB</v>
      </c>
      <c r="C151" s="2">
        <f>'Raw CB'!C151</f>
        <v>3</v>
      </c>
      <c r="D151" s="3" t="str">
        <f>'Raw CB'!D151</f>
        <v>Mallomonas sp.</v>
      </c>
      <c r="E151" s="1">
        <f>('Raw CB'!H151*'Raw CB'!K151)/20*9</f>
        <v>2469.15</v>
      </c>
      <c r="H151" s="1">
        <f>'Raw CB'!L151*E151</f>
        <v>9987711.75</v>
      </c>
    </row>
    <row r="152" spans="1:10">
      <c r="A152" s="3">
        <f>'Raw CB'!A152</f>
        <v>36382</v>
      </c>
      <c r="B152" s="3" t="str">
        <f>'Raw CB'!B152</f>
        <v>CB</v>
      </c>
      <c r="C152" s="2">
        <f>'Raw CB'!C152</f>
        <v>1</v>
      </c>
      <c r="D152" s="3" t="str">
        <f>'Raw CB'!D152</f>
        <v>Mallomonas sp.</v>
      </c>
      <c r="E152" s="1">
        <f>('Raw CB'!H152*'Raw CB'!K152)/20*9</f>
        <v>5575.5</v>
      </c>
      <c r="F152" s="1">
        <f>STDEV(E152:E154)</f>
        <v>1774.485690982036</v>
      </c>
      <c r="G152" s="1">
        <f>F152/SQRT(3)</f>
        <v>1024.4997913616176</v>
      </c>
      <c r="H152" s="1">
        <f>'Raw CB'!L152*E152</f>
        <v>22552897.5</v>
      </c>
      <c r="I152" s="1">
        <f>STDEV(H152:H154)</f>
        <v>7177794.6200223556</v>
      </c>
      <c r="J152" s="1">
        <f>I152/SQRT(3)</f>
        <v>4144101.656057755</v>
      </c>
    </row>
    <row r="153" spans="1:10">
      <c r="A153" s="3">
        <f>'Raw CB'!A153</f>
        <v>36382</v>
      </c>
      <c r="B153" s="3" t="str">
        <f>'Raw CB'!B153</f>
        <v>CB</v>
      </c>
      <c r="C153" s="2">
        <f>'Raw CB'!C153</f>
        <v>2</v>
      </c>
      <c r="D153" s="3" t="str">
        <f>'Raw CB'!D153</f>
        <v>Mallomonas sp.</v>
      </c>
      <c r="E153" s="1">
        <f>('Raw CB'!H153*'Raw CB'!K153)/20*9</f>
        <v>8522.5500000000011</v>
      </c>
      <c r="H153" s="1">
        <f>'Raw CB'!L153*E153</f>
        <v>34473714.750000007</v>
      </c>
    </row>
    <row r="154" spans="1:10">
      <c r="A154" s="3">
        <f>'Raw CB'!A154</f>
        <v>36382</v>
      </c>
      <c r="B154" s="3" t="str">
        <f>'Raw CB'!B154</f>
        <v>CB</v>
      </c>
      <c r="C154" s="2">
        <f>'Raw CB'!C154</f>
        <v>3</v>
      </c>
      <c r="D154" s="3" t="str">
        <f>'Raw CB'!D154</f>
        <v>Mallomonas sp.</v>
      </c>
      <c r="E154" s="1">
        <f>('Raw CB'!H154*'Raw CB'!K154)/20*9</f>
        <v>5336.55</v>
      </c>
      <c r="H154" s="1">
        <f>'Raw CB'!L154*E154</f>
        <v>21586344.75</v>
      </c>
    </row>
    <row r="155" spans="1:10">
      <c r="A155" s="3">
        <f>'Raw CB'!A155</f>
        <v>36389</v>
      </c>
      <c r="B155" s="3" t="str">
        <f>'Raw CB'!B155</f>
        <v>CB</v>
      </c>
      <c r="C155" s="2">
        <f>'Raw CB'!C155</f>
        <v>1</v>
      </c>
      <c r="D155" s="3" t="str">
        <f>'Raw CB'!D155</f>
        <v>Mallomonas sp.</v>
      </c>
      <c r="E155" s="1">
        <f>('Raw CB'!H155*'Raw CB'!K155)/20*9</f>
        <v>7805.7</v>
      </c>
      <c r="F155" s="1">
        <f>STDEV(E155:E157)</f>
        <v>659.05926137184315</v>
      </c>
      <c r="G155" s="1">
        <f>F155/SQRT(3)</f>
        <v>380.5080419649496</v>
      </c>
      <c r="H155" s="1">
        <f>'Raw CB'!L155*E155</f>
        <v>31574056.5</v>
      </c>
      <c r="I155" s="1">
        <f>STDEV(H155:H157)</f>
        <v>2665894.7122490602</v>
      </c>
      <c r="J155" s="1">
        <f>I155/SQRT(3)</f>
        <v>1539155.0297481949</v>
      </c>
    </row>
    <row r="156" spans="1:10">
      <c r="A156" s="3">
        <f>'Raw CB'!A156</f>
        <v>36389</v>
      </c>
      <c r="B156" s="3" t="str">
        <f>'Raw CB'!B156</f>
        <v>CB</v>
      </c>
      <c r="C156" s="2">
        <f>'Raw CB'!C156</f>
        <v>2</v>
      </c>
      <c r="D156" s="3" t="str">
        <f>'Raw CB'!D156</f>
        <v>Mallomonas sp.</v>
      </c>
      <c r="E156" s="1">
        <f>('Raw CB'!H156*'Raw CB'!K156)/20*9</f>
        <v>8526.9000000000015</v>
      </c>
      <c r="H156" s="1">
        <f>'Raw CB'!L156*E156</f>
        <v>34491310.500000007</v>
      </c>
    </row>
    <row r="157" spans="1:10">
      <c r="A157" s="3">
        <f>'Raw CB'!A157</f>
        <v>36389</v>
      </c>
      <c r="B157" s="3" t="str">
        <f>'Raw CB'!B157</f>
        <v>CB</v>
      </c>
      <c r="C157" s="2">
        <f>'Raw CB'!C157</f>
        <v>3</v>
      </c>
      <c r="D157" s="3" t="str">
        <f>'Raw CB'!D157</f>
        <v>Mallomonas sp.</v>
      </c>
      <c r="E157" s="1">
        <f>('Raw CB'!H157*'Raw CB'!K157)/20*9</f>
        <v>9121.8000000000011</v>
      </c>
      <c r="H157" s="1">
        <f>'Raw CB'!L157*E157</f>
        <v>36897681.000000007</v>
      </c>
    </row>
    <row r="158" spans="1:10">
      <c r="A158" s="3">
        <f>'Raw CB'!A158</f>
        <v>36307</v>
      </c>
      <c r="B158" s="3" t="str">
        <f>'Raw CB'!B158</f>
        <v>CB</v>
      </c>
      <c r="C158" s="2">
        <f>'Raw CB'!C158</f>
        <v>1</v>
      </c>
      <c r="D158" s="3" t="str">
        <f>'Raw CB'!D158</f>
        <v>Oocystis sp.</v>
      </c>
      <c r="E158" s="1">
        <f>('Raw CB'!H158*'Raw CB'!K158)/20*9</f>
        <v>398.25</v>
      </c>
      <c r="F158" s="1">
        <f>STDEV(E158:E160)</f>
        <v>79.650000000000162</v>
      </c>
      <c r="G158" s="1">
        <f>F158/SQRT(3)</f>
        <v>45.98594894095379</v>
      </c>
      <c r="H158" s="1">
        <f>'Raw CB'!L158*E158</f>
        <v>534053.25</v>
      </c>
      <c r="I158" s="1">
        <f>STDEV(H158:H160)</f>
        <v>106810.65000000036</v>
      </c>
      <c r="J158" s="1">
        <f>I158/SQRT(3)</f>
        <v>61667.157529819109</v>
      </c>
    </row>
    <row r="159" spans="1:10">
      <c r="A159" s="3">
        <f>'Raw CB'!A159</f>
        <v>36307</v>
      </c>
      <c r="B159" s="3" t="str">
        <f>'Raw CB'!B159</f>
        <v>CB</v>
      </c>
      <c r="C159" s="2">
        <f>'Raw CB'!C159</f>
        <v>2</v>
      </c>
      <c r="D159" s="3" t="str">
        <f>'Raw CB'!D159</f>
        <v>Oocystis sp.</v>
      </c>
      <c r="E159" s="1">
        <f>('Raw CB'!H159*'Raw CB'!K159)/20*9</f>
        <v>238.95000000000002</v>
      </c>
      <c r="H159" s="1">
        <f>'Raw CB'!L159*E159</f>
        <v>320431.95</v>
      </c>
    </row>
    <row r="160" spans="1:10">
      <c r="A160" s="3">
        <f>'Raw CB'!A160</f>
        <v>36307</v>
      </c>
      <c r="B160" s="3" t="str">
        <f>'Raw CB'!B160</f>
        <v>CB</v>
      </c>
      <c r="C160" s="2">
        <f>'Raw CB'!C160</f>
        <v>3</v>
      </c>
      <c r="D160" s="3" t="str">
        <f>'Raw CB'!D160</f>
        <v>Oocystis sp.</v>
      </c>
      <c r="E160" s="1">
        <f>('Raw CB'!H160*'Raw CB'!K160)/20*9</f>
        <v>318.59999999999997</v>
      </c>
      <c r="H160" s="1">
        <f>'Raw CB'!L160*E160</f>
        <v>427242.6</v>
      </c>
    </row>
    <row r="161" spans="1:10">
      <c r="A161" s="3">
        <f>'Raw CB'!A161</f>
        <v>36312</v>
      </c>
      <c r="B161" s="3" t="str">
        <f>'Raw CB'!B161</f>
        <v>CB</v>
      </c>
      <c r="C161" s="2">
        <f>'Raw CB'!C161</f>
        <v>1</v>
      </c>
      <c r="D161" s="3" t="str">
        <f>'Raw CB'!D161</f>
        <v>Oocystis sp.</v>
      </c>
      <c r="E161" s="1">
        <f>('Raw CB'!H161*'Raw CB'!K161)/20*9</f>
        <v>79.649999999999991</v>
      </c>
      <c r="F161" s="1">
        <f>STDEV(E161:E163)</f>
        <v>68.502609439349087</v>
      </c>
      <c r="G161" s="1">
        <f>F161/SQRT(3)</f>
        <v>39.549999999999997</v>
      </c>
      <c r="H161" s="1">
        <f>'Raw CB'!L161*E161</f>
        <v>106810.65</v>
      </c>
      <c r="I161" s="1">
        <f>STDEV(H161:H163)</f>
        <v>91861.999258167169</v>
      </c>
      <c r="J161" s="1">
        <f>I161/SQRT(3)</f>
        <v>53036.550000000017</v>
      </c>
    </row>
    <row r="162" spans="1:10">
      <c r="A162" s="3">
        <f>'Raw CB'!A162</f>
        <v>36312</v>
      </c>
      <c r="B162" s="3" t="str">
        <f>'Raw CB'!B162</f>
        <v>CB</v>
      </c>
      <c r="C162" s="2">
        <f>'Raw CB'!C162</f>
        <v>2</v>
      </c>
      <c r="D162" s="3" t="str">
        <f>'Raw CB'!D162</f>
        <v>Oocystis sp.</v>
      </c>
      <c r="E162" s="1">
        <f>('Raw CB'!H162*'Raw CB'!K162)/20*9</f>
        <v>198.29999999999998</v>
      </c>
      <c r="H162" s="1">
        <f>'Raw CB'!L162*E162</f>
        <v>265920.3</v>
      </c>
    </row>
    <row r="163" spans="1:10">
      <c r="A163" s="3">
        <f>'Raw CB'!A163</f>
        <v>36312</v>
      </c>
      <c r="B163" s="3" t="str">
        <f>'Raw CB'!B163</f>
        <v>CB</v>
      </c>
      <c r="C163" s="2">
        <f>'Raw CB'!C163</f>
        <v>3</v>
      </c>
      <c r="D163" s="3" t="str">
        <f>'Raw CB'!D163</f>
        <v>Oocystis sp.</v>
      </c>
      <c r="E163" s="1">
        <f>('Raw CB'!H163*'Raw CB'!K163)/20*9</f>
        <v>79.649999999999991</v>
      </c>
      <c r="H163" s="1">
        <f>'Raw CB'!L163*E163</f>
        <v>106810.65</v>
      </c>
    </row>
    <row r="164" spans="1:10">
      <c r="A164" s="3">
        <f>'Raw CB'!A164</f>
        <v>36319</v>
      </c>
      <c r="B164" s="3" t="str">
        <f>'Raw CB'!B164</f>
        <v>CB</v>
      </c>
      <c r="C164" s="2">
        <f>'Raw CB'!C164</f>
        <v>1</v>
      </c>
      <c r="D164" s="3" t="str">
        <f>'Raw CB'!D164</f>
        <v>Oocystis sp.</v>
      </c>
      <c r="E164" s="1">
        <f>('Raw CB'!H164*'Raw CB'!K164)/20*9</f>
        <v>0</v>
      </c>
      <c r="F164" s="1">
        <f>STDEV(E164:E166)</f>
        <v>0</v>
      </c>
      <c r="G164" s="1">
        <f>F164/SQRT(3)</f>
        <v>0</v>
      </c>
      <c r="H164" s="1">
        <f>'Raw CB'!L164*E164</f>
        <v>0</v>
      </c>
      <c r="I164" s="1">
        <f>STDEV(H164:H166)</f>
        <v>0</v>
      </c>
      <c r="J164" s="1">
        <f>I164/SQRT(3)</f>
        <v>0</v>
      </c>
    </row>
    <row r="165" spans="1:10">
      <c r="A165" s="3">
        <f>'Raw CB'!A165</f>
        <v>36319</v>
      </c>
      <c r="B165" s="3" t="str">
        <f>'Raw CB'!B165</f>
        <v>CB</v>
      </c>
      <c r="C165" s="2">
        <f>'Raw CB'!C165</f>
        <v>2</v>
      </c>
      <c r="D165" s="3" t="str">
        <f>'Raw CB'!D165</f>
        <v>Oocystis sp.</v>
      </c>
      <c r="E165" s="1">
        <f>('Raw CB'!H165*'Raw CB'!K165)/20*9</f>
        <v>0</v>
      </c>
      <c r="H165" s="1">
        <f>'Raw CB'!L165*E165</f>
        <v>0</v>
      </c>
    </row>
    <row r="166" spans="1:10">
      <c r="A166" s="3">
        <f>'Raw CB'!A166</f>
        <v>36319</v>
      </c>
      <c r="B166" s="3" t="str">
        <f>'Raw CB'!B166</f>
        <v>CB</v>
      </c>
      <c r="C166" s="2">
        <f>'Raw CB'!C166</f>
        <v>3</v>
      </c>
      <c r="D166" s="3" t="str">
        <f>'Raw CB'!D166</f>
        <v>Oocystis sp.</v>
      </c>
      <c r="E166" s="1">
        <f>('Raw CB'!H166*'Raw CB'!K166)/20*9</f>
        <v>0</v>
      </c>
      <c r="H166" s="1">
        <f>'Raw CB'!L166*E166</f>
        <v>0</v>
      </c>
    </row>
    <row r="167" spans="1:10">
      <c r="A167" s="3">
        <f>'Raw CB'!A167</f>
        <v>36326</v>
      </c>
      <c r="B167" s="3" t="str">
        <f>'Raw CB'!B167</f>
        <v>CB</v>
      </c>
      <c r="C167" s="2">
        <f>'Raw CB'!C167</f>
        <v>1</v>
      </c>
      <c r="D167" s="3" t="str">
        <f>'Raw CB'!D167</f>
        <v>Oocystis sp.</v>
      </c>
      <c r="E167" s="1">
        <f>('Raw CB'!H167*'Raw CB'!K167)/20*9</f>
        <v>892.35</v>
      </c>
      <c r="F167" s="1">
        <f>STDEV(E167:E169)</f>
        <v>597.64782062683014</v>
      </c>
      <c r="G167" s="1">
        <f>F167/SQRT(3)</f>
        <v>345.0521301194936</v>
      </c>
      <c r="H167" s="1">
        <f>'Raw CB'!L167*E167</f>
        <v>1196641.3500000001</v>
      </c>
      <c r="I167" s="1">
        <f>STDEV(H167:H169)</f>
        <v>801445.72746057948</v>
      </c>
      <c r="J167" s="1">
        <f>I167/SQRT(3)</f>
        <v>462714.90649024106</v>
      </c>
    </row>
    <row r="168" spans="1:10">
      <c r="A168" s="3">
        <f>'Raw CB'!A168</f>
        <v>36326</v>
      </c>
      <c r="B168" s="3" t="str">
        <f>'Raw CB'!B168</f>
        <v>CB</v>
      </c>
      <c r="C168" s="2">
        <f>'Raw CB'!C168</f>
        <v>2</v>
      </c>
      <c r="D168" s="3" t="str">
        <f>'Raw CB'!D168</f>
        <v>Oocystis sp.</v>
      </c>
      <c r="E168" s="1">
        <f>('Raw CB'!H168*'Raw CB'!K168)/20*9</f>
        <v>396.59999999999997</v>
      </c>
      <c r="H168" s="1">
        <f>'Raw CB'!L168*E168</f>
        <v>531840.6</v>
      </c>
    </row>
    <row r="169" spans="1:10">
      <c r="A169" s="3">
        <f>'Raw CB'!A169</f>
        <v>36326</v>
      </c>
      <c r="B169" s="3" t="str">
        <f>'Raw CB'!B169</f>
        <v>CB</v>
      </c>
      <c r="C169" s="2">
        <f>'Raw CB'!C169</f>
        <v>3</v>
      </c>
      <c r="D169" s="3" t="str">
        <f>'Raw CB'!D169</f>
        <v>Oocystis sp.</v>
      </c>
      <c r="E169" s="1">
        <f>('Raw CB'!H169*'Raw CB'!K169)/20*9</f>
        <v>1586.3999999999999</v>
      </c>
      <c r="H169" s="1">
        <f>'Raw CB'!L169*E169</f>
        <v>2127362.4</v>
      </c>
    </row>
    <row r="170" spans="1:10">
      <c r="A170" s="3">
        <f>'Raw CB'!A170</f>
        <v>36333</v>
      </c>
      <c r="B170" s="3" t="str">
        <f>'Raw CB'!B170</f>
        <v>CB</v>
      </c>
      <c r="C170" s="2">
        <f>'Raw CB'!C170</f>
        <v>1</v>
      </c>
      <c r="D170" s="3" t="str">
        <f>'Raw CB'!D170</f>
        <v>Oocystis sp.</v>
      </c>
      <c r="E170" s="1">
        <f>('Raw CB'!H170*'Raw CB'!K170)/20*9</f>
        <v>3743.5499999999997</v>
      </c>
      <c r="F170" s="1">
        <f>STDEV(E170:E172)</f>
        <v>321.90164258667653</v>
      </c>
      <c r="G170" s="1">
        <f>F170/SQRT(3)</f>
        <v>185.85000000000042</v>
      </c>
      <c r="H170" s="1">
        <f>'Raw CB'!L170*E170</f>
        <v>5020100.55</v>
      </c>
      <c r="I170" s="1">
        <f>STDEV(H170:H172)</f>
        <v>431670.1027087401</v>
      </c>
      <c r="J170" s="1">
        <f>I170/SQRT(3)</f>
        <v>249224.85000000452</v>
      </c>
    </row>
    <row r="171" spans="1:10">
      <c r="A171" s="3">
        <f>'Raw CB'!A171</f>
        <v>36333</v>
      </c>
      <c r="B171" s="3" t="str">
        <f>'Raw CB'!B171</f>
        <v>CB</v>
      </c>
      <c r="C171" s="2">
        <f>'Raw CB'!C171</f>
        <v>2</v>
      </c>
      <c r="D171" s="3" t="str">
        <f>'Raw CB'!D171</f>
        <v>Oocystis sp.</v>
      </c>
      <c r="E171" s="1">
        <f>('Raw CB'!H171*'Raw CB'!K171)/20*9</f>
        <v>3345.2999999999997</v>
      </c>
      <c r="H171" s="1">
        <f>'Raw CB'!L171*E171</f>
        <v>4486047.3</v>
      </c>
    </row>
    <row r="172" spans="1:10">
      <c r="A172" s="3">
        <f>'Raw CB'!A172</f>
        <v>36333</v>
      </c>
      <c r="B172" s="3" t="str">
        <f>'Raw CB'!B172</f>
        <v>CB</v>
      </c>
      <c r="C172" s="2">
        <f>'Raw CB'!C172</f>
        <v>3</v>
      </c>
      <c r="D172" s="3" t="str">
        <f>'Raw CB'!D172</f>
        <v>Oocystis sp.</v>
      </c>
      <c r="E172" s="1">
        <f>('Raw CB'!H172*'Raw CB'!K172)/20*9</f>
        <v>3106.35</v>
      </c>
      <c r="H172" s="1">
        <f>'Raw CB'!L172*E172</f>
        <v>4165615.35</v>
      </c>
    </row>
    <row r="173" spans="1:10">
      <c r="A173" s="3">
        <f>'Raw CB'!A173</f>
        <v>36340</v>
      </c>
      <c r="B173" s="3" t="str">
        <f>'Raw CB'!B173</f>
        <v>CB</v>
      </c>
      <c r="C173" s="2">
        <f>'Raw CB'!C173</f>
        <v>1</v>
      </c>
      <c r="D173" s="3" t="str">
        <f>'Raw CB'!D173</f>
        <v>Oocystis sp.</v>
      </c>
      <c r="E173" s="1">
        <f>('Raw CB'!H173*'Raw CB'!K173)/20*9</f>
        <v>4461.75</v>
      </c>
      <c r="F173" s="1">
        <f>STDEV(E173:E175)</f>
        <v>1294.0246259248702</v>
      </c>
      <c r="G173" s="1">
        <f>F173/SQRT(3)</f>
        <v>747.10546611572863</v>
      </c>
      <c r="H173" s="1">
        <f>'Raw CB'!L173*E173</f>
        <v>5983206.75</v>
      </c>
      <c r="I173" s="1">
        <f>STDEV(H173:H175)</f>
        <v>1735287.0233652517</v>
      </c>
      <c r="J173" s="1">
        <f>I173/SQRT(3)</f>
        <v>1001868.4300611926</v>
      </c>
    </row>
    <row r="174" spans="1:10">
      <c r="A174" s="3">
        <f>'Raw CB'!A174</f>
        <v>36340</v>
      </c>
      <c r="B174" s="3" t="str">
        <f>'Raw CB'!B174</f>
        <v>CB</v>
      </c>
      <c r="C174" s="2">
        <f>'Raw CB'!C174</f>
        <v>2</v>
      </c>
      <c r="D174" s="3" t="str">
        <f>'Raw CB'!D174</f>
        <v>Oocystis sp.</v>
      </c>
      <c r="E174" s="1">
        <f>('Raw CB'!H174*'Raw CB'!K174)/20*9</f>
        <v>1983</v>
      </c>
      <c r="H174" s="1">
        <f>'Raw CB'!L174*E174</f>
        <v>2659203</v>
      </c>
    </row>
    <row r="175" spans="1:10">
      <c r="A175" s="3">
        <f>'Raw CB'!A175</f>
        <v>36340</v>
      </c>
      <c r="B175" s="3" t="str">
        <f>'Raw CB'!B175</f>
        <v>CB</v>
      </c>
      <c r="C175" s="2">
        <f>'Raw CB'!C175</f>
        <v>3</v>
      </c>
      <c r="D175" s="3" t="str">
        <f>'Raw CB'!D175</f>
        <v>Oocystis sp.</v>
      </c>
      <c r="E175" s="1">
        <f>('Raw CB'!H175*'Raw CB'!K175)/20*9</f>
        <v>2577.8999999999996</v>
      </c>
      <c r="H175" s="1">
        <f>'Raw CB'!L175*E175</f>
        <v>3456963.8999999994</v>
      </c>
    </row>
    <row r="176" spans="1:10">
      <c r="A176" s="3">
        <f>'Raw CB'!A176</f>
        <v>36347</v>
      </c>
      <c r="B176" s="3" t="str">
        <f>'Raw CB'!B176</f>
        <v>CB</v>
      </c>
      <c r="C176" s="2">
        <f>'Raw CB'!C176</f>
        <v>1</v>
      </c>
      <c r="D176" s="3" t="str">
        <f>'Raw CB'!D176</f>
        <v>Oocystis sp.</v>
      </c>
      <c r="E176" s="1">
        <f>('Raw CB'!H176*'Raw CB'!K176)/20*9</f>
        <v>3106.35</v>
      </c>
      <c r="F176" s="1">
        <f>STDEV(E176:E178)</f>
        <v>601.34431276931514</v>
      </c>
      <c r="G176" s="1">
        <f>F176/SQRT(3)</f>
        <v>347.18630085301464</v>
      </c>
      <c r="H176" s="1">
        <f>'Raw CB'!L176*E176</f>
        <v>3702769.1999999997</v>
      </c>
      <c r="I176" s="1">
        <f>STDEV(H176:H178)</f>
        <v>716802.42082102166</v>
      </c>
      <c r="J176" s="1">
        <f>I176/SQRT(3)</f>
        <v>413846.07061679231</v>
      </c>
    </row>
    <row r="177" spans="1:10">
      <c r="A177" s="3">
        <f>'Raw CB'!A177</f>
        <v>36347</v>
      </c>
      <c r="B177" s="3" t="str">
        <f>'Raw CB'!B177</f>
        <v>CB</v>
      </c>
      <c r="C177" s="2">
        <f>'Raw CB'!C177</f>
        <v>2</v>
      </c>
      <c r="D177" s="3" t="str">
        <f>'Raw CB'!D177</f>
        <v>Oocystis sp.</v>
      </c>
      <c r="E177" s="1">
        <f>('Raw CB'!H177*'Raw CB'!K177)/20*9</f>
        <v>2628.4500000000003</v>
      </c>
      <c r="H177" s="1">
        <f>'Raw CB'!L177*E177</f>
        <v>3133112.4000000004</v>
      </c>
    </row>
    <row r="178" spans="1:10">
      <c r="A178" s="3">
        <f>'Raw CB'!A178</f>
        <v>36347</v>
      </c>
      <c r="B178" s="3" t="str">
        <f>'Raw CB'!B178</f>
        <v>CB</v>
      </c>
      <c r="C178" s="2">
        <f>'Raw CB'!C178</f>
        <v>3</v>
      </c>
      <c r="D178" s="3" t="str">
        <f>'Raw CB'!D178</f>
        <v>Oocystis sp.</v>
      </c>
      <c r="E178" s="1">
        <f>('Raw CB'!H178*'Raw CB'!K178)/20*9</f>
        <v>1911.6000000000001</v>
      </c>
      <c r="H178" s="1">
        <f>'Raw CB'!L178*E178</f>
        <v>2278627.2000000002</v>
      </c>
    </row>
    <row r="179" spans="1:10">
      <c r="A179" s="3">
        <f>'Raw CB'!A179</f>
        <v>36354</v>
      </c>
      <c r="B179" s="3" t="str">
        <f>'Raw CB'!B179</f>
        <v>CB</v>
      </c>
      <c r="C179" s="2">
        <f>'Raw CB'!C179</f>
        <v>1</v>
      </c>
      <c r="D179" s="3" t="str">
        <f>'Raw CB'!D179</f>
        <v>Oocystis sp.</v>
      </c>
      <c r="E179" s="1">
        <f>('Raw CB'!H179*'Raw CB'!K179)/20*9</f>
        <v>4560.9000000000005</v>
      </c>
      <c r="F179" s="1">
        <f>STDEV(E179:E181)</f>
        <v>2060.7940508454476</v>
      </c>
      <c r="G179" s="1">
        <f>F179/SQRT(3)</f>
        <v>1189.7999999999986</v>
      </c>
      <c r="H179" s="1">
        <f>'Raw CB'!L179*E179</f>
        <v>5436592.8000000007</v>
      </c>
      <c r="I179" s="1">
        <f>STDEV(H179:H181)</f>
        <v>2456466.508607775</v>
      </c>
      <c r="J179" s="1">
        <f>I179/SQRT(3)</f>
        <v>1418241.5999999992</v>
      </c>
    </row>
    <row r="180" spans="1:10">
      <c r="A180" s="3">
        <f>'Raw CB'!A180</f>
        <v>36354</v>
      </c>
      <c r="B180" s="3" t="str">
        <f>'Raw CB'!B180</f>
        <v>CB</v>
      </c>
      <c r="C180" s="2">
        <f>'Raw CB'!C180</f>
        <v>2</v>
      </c>
      <c r="D180" s="3" t="str">
        <f>'Raw CB'!D180</f>
        <v>Oocystis sp.</v>
      </c>
      <c r="E180" s="1">
        <f>('Raw CB'!H180*'Raw CB'!K180)/20*9</f>
        <v>8130.2999999999993</v>
      </c>
      <c r="H180" s="1">
        <f>'Raw CB'!L180*E180</f>
        <v>9691317.5999999996</v>
      </c>
    </row>
    <row r="181" spans="1:10">
      <c r="A181" s="3">
        <f>'Raw CB'!A181</f>
        <v>36354</v>
      </c>
      <c r="B181" s="3" t="str">
        <f>'Raw CB'!B181</f>
        <v>CB</v>
      </c>
      <c r="C181" s="2">
        <f>'Raw CB'!C181</f>
        <v>3</v>
      </c>
      <c r="D181" s="3" t="str">
        <f>'Raw CB'!D181</f>
        <v>Oocystis sp.</v>
      </c>
      <c r="E181" s="1">
        <f>('Raw CB'!H181*'Raw CB'!K181)/20*9</f>
        <v>8130.2999999999993</v>
      </c>
      <c r="H181" s="1">
        <f>'Raw CB'!L181*E181</f>
        <v>9691317.5999999996</v>
      </c>
    </row>
    <row r="182" spans="1:10">
      <c r="A182" s="3">
        <f>'Raw CB'!A182</f>
        <v>36361</v>
      </c>
      <c r="B182" s="3" t="str">
        <f>'Raw CB'!B182</f>
        <v>CB</v>
      </c>
      <c r="C182" s="2">
        <f>'Raw CB'!C182</f>
        <v>1</v>
      </c>
      <c r="D182" s="3" t="str">
        <f>'Raw CB'!D182</f>
        <v>Oocystis sp.</v>
      </c>
      <c r="E182" s="1">
        <f>('Raw CB'!H182*'Raw CB'!K182)/20*9</f>
        <v>4141.8</v>
      </c>
      <c r="F182" s="1">
        <f>STDEV(E182:E184)</f>
        <v>642.67745214843558</v>
      </c>
      <c r="G182" s="1">
        <f>F182/SQRT(3)</f>
        <v>371.05000000000211</v>
      </c>
      <c r="H182" s="1">
        <f>'Raw CB'!L182*E182</f>
        <v>4303330.2</v>
      </c>
      <c r="I182" s="1">
        <f>STDEV(H182:H184)</f>
        <v>667741.87278222921</v>
      </c>
      <c r="J182" s="1">
        <f>I182/SQRT(3)</f>
        <v>385520.9500000049</v>
      </c>
    </row>
    <row r="183" spans="1:10">
      <c r="A183" s="3">
        <f>'Raw CB'!A183</f>
        <v>36361</v>
      </c>
      <c r="B183" s="3" t="str">
        <f>'Raw CB'!B183</f>
        <v>CB</v>
      </c>
      <c r="C183" s="2">
        <f>'Raw CB'!C183</f>
        <v>2</v>
      </c>
      <c r="D183" s="3" t="str">
        <f>'Raw CB'!D183</f>
        <v>Oocystis sp.</v>
      </c>
      <c r="E183" s="1">
        <f>('Raw CB'!H183*'Raw CB'!K183)/20*9</f>
        <v>5254.9500000000007</v>
      </c>
      <c r="H183" s="1">
        <f>'Raw CB'!L183*E183</f>
        <v>5459893.0500000007</v>
      </c>
    </row>
    <row r="184" spans="1:10">
      <c r="A184" s="3">
        <f>'Raw CB'!A184</f>
        <v>36361</v>
      </c>
      <c r="B184" s="3" t="str">
        <f>'Raw CB'!B184</f>
        <v>CB</v>
      </c>
      <c r="C184" s="2">
        <f>'Raw CB'!C184</f>
        <v>3</v>
      </c>
      <c r="D184" s="3" t="str">
        <f>'Raw CB'!D184</f>
        <v>Oocystis sp.</v>
      </c>
      <c r="E184" s="1">
        <f>('Raw CB'!H184*'Raw CB'!K184)/20*9</f>
        <v>5254.9500000000007</v>
      </c>
      <c r="H184" s="1">
        <f>'Raw CB'!L184*E184</f>
        <v>5459893.0500000007</v>
      </c>
    </row>
    <row r="185" spans="1:10">
      <c r="A185" s="3">
        <f>'Raw CB'!A185</f>
        <v>36368</v>
      </c>
      <c r="B185" s="3" t="str">
        <f>'Raw CB'!B185</f>
        <v>CB</v>
      </c>
      <c r="C185" s="2">
        <f>'Raw CB'!C185</f>
        <v>1</v>
      </c>
      <c r="D185" s="3" t="str">
        <f>'Raw CB'!D185</f>
        <v>Oocystis sp.</v>
      </c>
      <c r="E185" s="1">
        <f>('Raw CB'!H185*'Raw CB'!K185)/20*9</f>
        <v>4301.0999999999995</v>
      </c>
      <c r="F185" s="1">
        <f>STDEV(E185:E187)</f>
        <v>537.84752253775719</v>
      </c>
      <c r="G185" s="1">
        <f>F185/SQRT(3)</f>
        <v>310.52641192014744</v>
      </c>
      <c r="H185" s="1">
        <f>'Raw CB'!L185*E185</f>
        <v>4468842.8999999994</v>
      </c>
      <c r="I185" s="1">
        <f>STDEV(H185:H187)</f>
        <v>558823.57591672824</v>
      </c>
      <c r="J185" s="1">
        <f>I185/SQRT(3)</f>
        <v>322636.94198503235</v>
      </c>
    </row>
    <row r="186" spans="1:10">
      <c r="A186" s="3">
        <f>'Raw CB'!A186</f>
        <v>36368</v>
      </c>
      <c r="B186" s="3" t="str">
        <f>'Raw CB'!B186</f>
        <v>CB</v>
      </c>
      <c r="C186" s="2">
        <f>'Raw CB'!C186</f>
        <v>2</v>
      </c>
      <c r="D186" s="3" t="str">
        <f>'Raw CB'!D186</f>
        <v>Oocystis sp.</v>
      </c>
      <c r="E186" s="1">
        <f>('Raw CB'!H186*'Raw CB'!K186)/20*9</f>
        <v>5354.0999999999995</v>
      </c>
      <c r="H186" s="1">
        <f>'Raw CB'!L186*E186</f>
        <v>5562909.8999999994</v>
      </c>
    </row>
    <row r="187" spans="1:10">
      <c r="A187" s="3">
        <f>'Raw CB'!A187</f>
        <v>36368</v>
      </c>
      <c r="B187" s="3" t="str">
        <f>'Raw CB'!B187</f>
        <v>CB</v>
      </c>
      <c r="C187" s="2">
        <f>'Raw CB'!C187</f>
        <v>3</v>
      </c>
      <c r="D187" s="3" t="str">
        <f>'Raw CB'!D187</f>
        <v>Oocystis sp.</v>
      </c>
      <c r="E187" s="1">
        <f>('Raw CB'!H187*'Raw CB'!K187)/20*9</f>
        <v>5017.95</v>
      </c>
      <c r="H187" s="1">
        <f>'Raw CB'!L187*E187</f>
        <v>5213650.05</v>
      </c>
    </row>
    <row r="188" spans="1:10">
      <c r="A188" s="3">
        <f>'Raw CB'!A188</f>
        <v>36375</v>
      </c>
      <c r="B188" s="3" t="str">
        <f>'Raw CB'!B188</f>
        <v>CB</v>
      </c>
      <c r="C188" s="2">
        <f>'Raw CB'!C188</f>
        <v>1</v>
      </c>
      <c r="D188" s="3" t="str">
        <f>'Raw CB'!D188</f>
        <v>Oocystis sp.</v>
      </c>
      <c r="E188" s="1">
        <f>('Raw CB'!H188*'Raw CB'!K188)/20*9</f>
        <v>477.90000000000003</v>
      </c>
      <c r="F188" s="1">
        <f>STDEV(E188:E190)</f>
        <v>331.60939371495499</v>
      </c>
      <c r="G188" s="1">
        <f>F188/SQRT(3)</f>
        <v>191.45477272713788</v>
      </c>
      <c r="H188" s="1">
        <f>'Raw CB'!L188*E188</f>
        <v>569656.80000000005</v>
      </c>
      <c r="I188" s="1">
        <f>STDEV(H188:H190)</f>
        <v>395278.39730822603</v>
      </c>
      <c r="J188" s="1">
        <f>I188/SQRT(3)</f>
        <v>228214.08909074817</v>
      </c>
    </row>
    <row r="189" spans="1:10">
      <c r="A189" s="3">
        <f>'Raw CB'!A189</f>
        <v>36375</v>
      </c>
      <c r="B189" s="3" t="str">
        <f>'Raw CB'!B189</f>
        <v>CB</v>
      </c>
      <c r="C189" s="2">
        <f>'Raw CB'!C189</f>
        <v>2</v>
      </c>
      <c r="D189" s="3" t="str">
        <f>'Raw CB'!D189</f>
        <v>Oocystis sp.</v>
      </c>
      <c r="E189" s="1">
        <f>('Raw CB'!H189*'Raw CB'!K189)/20*9</f>
        <v>1115.1000000000001</v>
      </c>
      <c r="H189" s="1">
        <f>'Raw CB'!L189*E189</f>
        <v>1329199.2000000002</v>
      </c>
    </row>
    <row r="190" spans="1:10">
      <c r="A190" s="3">
        <f>'Raw CB'!A190</f>
        <v>36375</v>
      </c>
      <c r="B190" s="3" t="str">
        <f>'Raw CB'!B190</f>
        <v>CB</v>
      </c>
      <c r="C190" s="2">
        <f>'Raw CB'!C190</f>
        <v>3</v>
      </c>
      <c r="D190" s="3" t="str">
        <f>'Raw CB'!D190</f>
        <v>Oocystis sp.</v>
      </c>
      <c r="E190" s="1">
        <f>('Raw CB'!H190*'Raw CB'!K190)/20*9</f>
        <v>955.80000000000007</v>
      </c>
      <c r="H190" s="1">
        <f>'Raw CB'!L190*E190</f>
        <v>1139313.6000000001</v>
      </c>
    </row>
    <row r="191" spans="1:10">
      <c r="A191" s="3">
        <f>'Raw CB'!A191</f>
        <v>36382</v>
      </c>
      <c r="B191" s="3" t="str">
        <f>'Raw CB'!B191</f>
        <v>CB</v>
      </c>
      <c r="C191" s="2">
        <f>'Raw CB'!C191</f>
        <v>1</v>
      </c>
      <c r="D191" s="3" t="str">
        <f>'Raw CB'!D191</f>
        <v>Oocystis sp.</v>
      </c>
      <c r="E191" s="1">
        <f>('Raw CB'!H191*'Raw CB'!K191)/20*9</f>
        <v>1752.3</v>
      </c>
      <c r="F191" s="1">
        <f>STDEV(E191:E193)</f>
        <v>200.44810425643581</v>
      </c>
      <c r="G191" s="1">
        <f>F191/SQRT(3)</f>
        <v>115.72876695100339</v>
      </c>
      <c r="H191" s="1">
        <f>'Raw CB'!L191*E191</f>
        <v>2088741.5999999999</v>
      </c>
      <c r="I191" s="1">
        <f>STDEV(H191:H193)</f>
        <v>238934.1402736732</v>
      </c>
      <c r="J191" s="1">
        <f>I191/SQRT(3)</f>
        <v>137948.69020559703</v>
      </c>
    </row>
    <row r="192" spans="1:10">
      <c r="A192" s="3">
        <f>'Raw CB'!A192</f>
        <v>36382</v>
      </c>
      <c r="B192" s="3" t="str">
        <f>'Raw CB'!B192</f>
        <v>CB</v>
      </c>
      <c r="C192" s="2">
        <f>'Raw CB'!C192</f>
        <v>2</v>
      </c>
      <c r="D192" s="3" t="str">
        <f>'Raw CB'!D192</f>
        <v>Oocystis sp.</v>
      </c>
      <c r="E192" s="1">
        <f>('Raw CB'!H192*'Raw CB'!K192)/20*9</f>
        <v>1593</v>
      </c>
      <c r="H192" s="1">
        <f>'Raw CB'!L192*E192</f>
        <v>1898856</v>
      </c>
    </row>
    <row r="193" spans="1:10">
      <c r="A193" s="3">
        <f>'Raw CB'!A193</f>
        <v>36382</v>
      </c>
      <c r="B193" s="3" t="str">
        <f>'Raw CB'!B193</f>
        <v>CB</v>
      </c>
      <c r="C193" s="2">
        <f>'Raw CB'!C193</f>
        <v>3</v>
      </c>
      <c r="D193" s="3" t="str">
        <f>'Raw CB'!D193</f>
        <v>Oocystis sp.</v>
      </c>
      <c r="E193" s="1">
        <f>('Raw CB'!H193*'Raw CB'!K193)/20*9</f>
        <v>1991.25</v>
      </c>
      <c r="H193" s="1">
        <f>'Raw CB'!L193*E193</f>
        <v>2373570</v>
      </c>
    </row>
    <row r="194" spans="1:10">
      <c r="A194" s="3">
        <f>'Raw CB'!A194</f>
        <v>36389</v>
      </c>
      <c r="B194" s="3" t="str">
        <f>'Raw CB'!B194</f>
        <v>CB</v>
      </c>
      <c r="C194" s="2">
        <f>'Raw CB'!C194</f>
        <v>1</v>
      </c>
      <c r="D194" s="3" t="str">
        <f>'Raw CB'!D194</f>
        <v>Oocystis sp.</v>
      </c>
      <c r="E194" s="1">
        <f>('Raw CB'!H194*'Raw CB'!K194)/20*9</f>
        <v>1354.05</v>
      </c>
      <c r="F194" s="1">
        <f>STDEV(E194:E196)</f>
        <v>362.71465024175683</v>
      </c>
      <c r="G194" s="1">
        <f>F194/SQRT(3)</f>
        <v>209.41340095609928</v>
      </c>
      <c r="H194" s="1">
        <f>'Raw CB'!L194*E194</f>
        <v>1614027.5999999999</v>
      </c>
      <c r="I194" s="1">
        <f>STDEV(H194:H196)</f>
        <v>432355.86308817385</v>
      </c>
      <c r="J194" s="1">
        <f>I194/SQRT(3)</f>
        <v>249620.77393967018</v>
      </c>
    </row>
    <row r="195" spans="1:10">
      <c r="A195" s="3">
        <f>'Raw CB'!A195</f>
        <v>36389</v>
      </c>
      <c r="B195" s="3" t="str">
        <f>'Raw CB'!B195</f>
        <v>CB</v>
      </c>
      <c r="C195" s="2">
        <f>'Raw CB'!C195</f>
        <v>2</v>
      </c>
      <c r="D195" s="3" t="str">
        <f>'Raw CB'!D195</f>
        <v>Oocystis sp.</v>
      </c>
      <c r="E195" s="1">
        <f>('Raw CB'!H195*'Raw CB'!K195)/20*9</f>
        <v>1883.85</v>
      </c>
      <c r="H195" s="1">
        <f>'Raw CB'!L195*E195</f>
        <v>2245549.1999999997</v>
      </c>
    </row>
    <row r="196" spans="1:10">
      <c r="A196" s="3">
        <f>'Raw CB'!A196</f>
        <v>36389</v>
      </c>
      <c r="B196" s="3" t="str">
        <f>'Raw CB'!B196</f>
        <v>CB</v>
      </c>
      <c r="C196" s="2">
        <f>'Raw CB'!C196</f>
        <v>3</v>
      </c>
      <c r="D196" s="3" t="str">
        <f>'Raw CB'!D196</f>
        <v>Oocystis sp.</v>
      </c>
      <c r="E196" s="1">
        <f>('Raw CB'!H196*'Raw CB'!K196)/20*9</f>
        <v>1189.8</v>
      </c>
      <c r="H196" s="1">
        <f>'Raw CB'!L196*E196</f>
        <v>1418241.5999999999</v>
      </c>
    </row>
    <row r="197" spans="1:10">
      <c r="A197" s="3">
        <f>'Raw CB'!A197</f>
        <v>36307</v>
      </c>
      <c r="B197" s="3" t="str">
        <f>'Raw CB'!B197</f>
        <v>CB</v>
      </c>
      <c r="C197" s="2">
        <f>'Raw CB'!C197</f>
        <v>1</v>
      </c>
      <c r="D197" s="3" t="str">
        <f>'Raw CB'!D197</f>
        <v>Peridinium armatum</v>
      </c>
      <c r="E197" s="1">
        <f>('Raw CB'!H197*'Raw CB'!K197)/20*9</f>
        <v>6451.6500000000005</v>
      </c>
      <c r="F197" s="1">
        <f>STDEV(E197:E199)</f>
        <v>3016.5520669300577</v>
      </c>
      <c r="G197" s="1">
        <f>F197/SQRT(3)</f>
        <v>1741.6071478665908</v>
      </c>
      <c r="H197" s="1">
        <f>'Raw CB'!L197*E197</f>
        <v>61477772.850000001</v>
      </c>
      <c r="I197" s="1">
        <f>STDEV(H197:H199)</f>
        <v>28744724.645776518</v>
      </c>
      <c r="J197" s="1">
        <f>I197/SQRT(3)</f>
        <v>16595774.512020744</v>
      </c>
    </row>
    <row r="198" spans="1:10">
      <c r="A198" s="3">
        <f>'Raw CB'!A198</f>
        <v>36307</v>
      </c>
      <c r="B198" s="3" t="str">
        <f>'Raw CB'!B198</f>
        <v>CB</v>
      </c>
      <c r="C198" s="2">
        <f>'Raw CB'!C198</f>
        <v>2</v>
      </c>
      <c r="D198" s="3" t="str">
        <f>'Raw CB'!D198</f>
        <v>Peridinium armatum</v>
      </c>
      <c r="E198" s="1">
        <f>('Raw CB'!H198*'Raw CB'!K198)/20*9</f>
        <v>12266.1</v>
      </c>
      <c r="H198" s="1">
        <f>'Raw CB'!L198*E198</f>
        <v>116883666.90000001</v>
      </c>
    </row>
    <row r="199" spans="1:10">
      <c r="A199" s="3">
        <f>'Raw CB'!A199</f>
        <v>36307</v>
      </c>
      <c r="B199" s="3" t="str">
        <f>'Raw CB'!B199</f>
        <v>CB</v>
      </c>
      <c r="C199" s="2">
        <f>'Raw CB'!C199</f>
        <v>3</v>
      </c>
      <c r="D199" s="3" t="str">
        <f>'Raw CB'!D199</f>
        <v>Peridinium armatum</v>
      </c>
      <c r="E199" s="1">
        <f>('Raw CB'!H199*'Raw CB'!K199)/20*9</f>
        <v>7965</v>
      </c>
      <c r="H199" s="1">
        <f>'Raw CB'!L199*E199</f>
        <v>75898485</v>
      </c>
    </row>
    <row r="200" spans="1:10">
      <c r="A200" s="3">
        <f>'Raw CB'!A200</f>
        <v>36312</v>
      </c>
      <c r="B200" s="3" t="str">
        <f>'Raw CB'!B200</f>
        <v>CB</v>
      </c>
      <c r="C200" s="2">
        <f>'Raw CB'!C200</f>
        <v>1</v>
      </c>
      <c r="D200" s="3" t="str">
        <f>'Raw CB'!D200</f>
        <v>Peridinium armatum</v>
      </c>
      <c r="E200" s="1">
        <f>('Raw CB'!H200*'Raw CB'!K200)/20*9</f>
        <v>11230.65</v>
      </c>
      <c r="F200" s="1">
        <f>STDEV(E200:E202)</f>
        <v>3088.2585420427513</v>
      </c>
      <c r="G200" s="1">
        <f>F200/SQRT(3)</f>
        <v>1783.0069005755438</v>
      </c>
      <c r="H200" s="1">
        <f>'Raw CB'!L200*E200</f>
        <v>107016863.84999999</v>
      </c>
      <c r="I200" s="1">
        <f>STDEV(H200:H202)</f>
        <v>29428015.647125378</v>
      </c>
      <c r="J200" s="1">
        <f>I200/SQRT(3)</f>
        <v>16990272.755584355</v>
      </c>
    </row>
    <row r="201" spans="1:10">
      <c r="A201" s="3">
        <f>'Raw CB'!A201</f>
        <v>36312</v>
      </c>
      <c r="B201" s="3" t="str">
        <f>'Raw CB'!B201</f>
        <v>CB</v>
      </c>
      <c r="C201" s="2">
        <f>'Raw CB'!C201</f>
        <v>2</v>
      </c>
      <c r="D201" s="3" t="str">
        <f>'Raw CB'!D201</f>
        <v>Peridinium armatum</v>
      </c>
      <c r="E201" s="1">
        <f>('Raw CB'!H201*'Raw CB'!K201)/20*9</f>
        <v>5155.7999999999993</v>
      </c>
      <c r="H201" s="1">
        <f>'Raw CB'!L201*E201</f>
        <v>49129618.199999996</v>
      </c>
    </row>
    <row r="202" spans="1:10">
      <c r="A202" s="3">
        <f>'Raw CB'!A202</f>
        <v>36312</v>
      </c>
      <c r="B202" s="3" t="str">
        <f>'Raw CB'!B202</f>
        <v>CB</v>
      </c>
      <c r="C202" s="2">
        <f>'Raw CB'!C202</f>
        <v>3</v>
      </c>
      <c r="D202" s="3" t="str">
        <f>'Raw CB'!D202</f>
        <v>Peridinium armatum</v>
      </c>
      <c r="E202" s="1">
        <f>('Raw CB'!H202*'Raw CB'!K202)/20*9</f>
        <v>9159.75</v>
      </c>
      <c r="H202" s="1">
        <f>'Raw CB'!L202*E202</f>
        <v>87283257.75</v>
      </c>
    </row>
    <row r="203" spans="1:10">
      <c r="A203" s="3">
        <f>'Raw CB'!A203</f>
        <v>36319</v>
      </c>
      <c r="B203" s="3" t="str">
        <f>'Raw CB'!B203</f>
        <v>CB</v>
      </c>
      <c r="C203" s="2">
        <f>'Raw CB'!C203</f>
        <v>1</v>
      </c>
      <c r="D203" s="3" t="str">
        <f>'Raw CB'!D203</f>
        <v>Peridinium armatum</v>
      </c>
      <c r="E203" s="1">
        <f>('Raw CB'!H203*'Raw CB'!K203)/20*9</f>
        <v>14257.35</v>
      </c>
      <c r="F203" s="1">
        <f>STDEV(E203:E205)</f>
        <v>1039.8799882678845</v>
      </c>
      <c r="G203" s="1">
        <f>F203/SQRT(3)</f>
        <v>600.37499115136802</v>
      </c>
      <c r="H203" s="1">
        <f>'Raw CB'!L203*E203</f>
        <v>135858288.15000001</v>
      </c>
      <c r="I203" s="1">
        <f>STDEV(H203:H205)</f>
        <v>9909016.408204399</v>
      </c>
      <c r="J203" s="1">
        <f>I203/SQRT(3)</f>
        <v>5720973.290681229</v>
      </c>
    </row>
    <row r="204" spans="1:10">
      <c r="A204" s="3">
        <f>'Raw CB'!A204</f>
        <v>36319</v>
      </c>
      <c r="B204" s="3" t="str">
        <f>'Raw CB'!B204</f>
        <v>CB</v>
      </c>
      <c r="C204" s="2">
        <f>'Raw CB'!C204</f>
        <v>2</v>
      </c>
      <c r="D204" s="3" t="str">
        <f>'Raw CB'!D204</f>
        <v>Peridinium armatum</v>
      </c>
      <c r="E204" s="1">
        <f>('Raw CB'!H204*'Raw CB'!K204)/20*9</f>
        <v>12592.050000000001</v>
      </c>
      <c r="H204" s="1">
        <f>'Raw CB'!L204*E204</f>
        <v>119989644.45</v>
      </c>
    </row>
    <row r="205" spans="1:10">
      <c r="A205" s="3">
        <f>'Raw CB'!A205</f>
        <v>36319</v>
      </c>
      <c r="B205" s="3" t="str">
        <f>'Raw CB'!B205</f>
        <v>CB</v>
      </c>
      <c r="C205" s="2">
        <f>'Raw CB'!C205</f>
        <v>3</v>
      </c>
      <c r="D205" s="3" t="str">
        <f>'Raw CB'!D205</f>
        <v>Peridinium armatum</v>
      </c>
      <c r="E205" s="1">
        <f>('Raw CB'!H205*'Raw CB'!K205)/20*9</f>
        <v>12345.75</v>
      </c>
      <c r="H205" s="1">
        <f>'Raw CB'!L205*E205</f>
        <v>117642651.75</v>
      </c>
    </row>
    <row r="206" spans="1:10">
      <c r="A206" s="3">
        <f>'Raw CB'!A206</f>
        <v>36326</v>
      </c>
      <c r="B206" s="3" t="str">
        <f>'Raw CB'!B206</f>
        <v>CB</v>
      </c>
      <c r="C206" s="2">
        <f>'Raw CB'!C206</f>
        <v>1</v>
      </c>
      <c r="D206" s="3" t="str">
        <f>'Raw CB'!D206</f>
        <v>Peridinium armatum</v>
      </c>
      <c r="E206" s="1">
        <f>('Raw CB'!H206*'Raw CB'!K206)/20*9</f>
        <v>16260.599999999999</v>
      </c>
      <c r="F206" s="1">
        <f>STDEV(E206:E208)</f>
        <v>3517.147397039254</v>
      </c>
      <c r="G206" s="1">
        <f>F206/SQRT(3)</f>
        <v>2030.625996460205</v>
      </c>
      <c r="H206" s="1">
        <f>'Raw CB'!L206*E206</f>
        <v>154947257.39999998</v>
      </c>
      <c r="I206" s="1">
        <f>STDEV(H206:H208)</f>
        <v>33514897.546387158</v>
      </c>
      <c r="J206" s="1">
        <f>I206/SQRT(3)</f>
        <v>19349835.120269354</v>
      </c>
    </row>
    <row r="207" spans="1:10">
      <c r="A207" s="3">
        <f>'Raw CB'!A207</f>
        <v>36326</v>
      </c>
      <c r="B207" s="3" t="str">
        <f>'Raw CB'!B207</f>
        <v>CB</v>
      </c>
      <c r="C207" s="2">
        <f>'Raw CB'!C207</f>
        <v>2</v>
      </c>
      <c r="D207" s="3" t="str">
        <f>'Raw CB'!D207</f>
        <v>Peridinium armatum</v>
      </c>
      <c r="E207" s="1">
        <f>('Raw CB'!H207*'Raw CB'!K207)/20*9</f>
        <v>11798.849999999999</v>
      </c>
      <c r="H207" s="1">
        <f>'Raw CB'!L207*E207</f>
        <v>112431241.64999999</v>
      </c>
    </row>
    <row r="208" spans="1:10">
      <c r="A208" s="3">
        <f>'Raw CB'!A208</f>
        <v>36326</v>
      </c>
      <c r="B208" s="3" t="str">
        <f>'Raw CB'!B208</f>
        <v>CB</v>
      </c>
      <c r="C208" s="2">
        <f>'Raw CB'!C208</f>
        <v>3</v>
      </c>
      <c r="D208" s="3" t="str">
        <f>'Raw CB'!D208</f>
        <v>Peridinium armatum</v>
      </c>
      <c r="E208" s="1">
        <f>('Raw CB'!H208*'Raw CB'!K208)/20*9</f>
        <v>18739.350000000002</v>
      </c>
      <c r="H208" s="1">
        <f>'Raw CB'!L208*E208</f>
        <v>178567266.15000001</v>
      </c>
    </row>
    <row r="209" spans="1:10">
      <c r="A209" s="3">
        <f>'Raw CB'!A209</f>
        <v>36333</v>
      </c>
      <c r="B209" s="3" t="str">
        <f>'Raw CB'!B209</f>
        <v>CB</v>
      </c>
      <c r="C209" s="2">
        <f>'Raw CB'!C209</f>
        <v>1</v>
      </c>
      <c r="D209" s="3" t="str">
        <f>'Raw CB'!D209</f>
        <v>Peridinium armatum</v>
      </c>
      <c r="E209" s="1">
        <f>('Raw CB'!H209*'Raw CB'!K209)/20*9</f>
        <v>6212.7</v>
      </c>
      <c r="F209" s="1">
        <f>STDEV(E209:E211)</f>
        <v>1294.9760798949142</v>
      </c>
      <c r="G209" s="1">
        <f>F209/SQRT(3)</f>
        <v>747.65478832145504</v>
      </c>
      <c r="H209" s="1">
        <f>'Raw CB'!L209*E209</f>
        <v>59200818.299999997</v>
      </c>
      <c r="I209" s="1">
        <f>STDEV(H209:H211)</f>
        <v>12339827.065318642</v>
      </c>
      <c r="J209" s="1">
        <f>I209/SQRT(3)</f>
        <v>7124402.4779151483</v>
      </c>
    </row>
    <row r="210" spans="1:10">
      <c r="A210" s="3">
        <f>'Raw CB'!A210</f>
        <v>36333</v>
      </c>
      <c r="B210" s="3" t="str">
        <f>'Raw CB'!B210</f>
        <v>CB</v>
      </c>
      <c r="C210" s="2">
        <f>'Raw CB'!C210</f>
        <v>2</v>
      </c>
      <c r="D210" s="3" t="str">
        <f>'Raw CB'!D210</f>
        <v>Peridinium armatum</v>
      </c>
      <c r="E210" s="1">
        <f>('Raw CB'!H210*'Raw CB'!K210)/20*9</f>
        <v>3743.5499999999997</v>
      </c>
      <c r="H210" s="1">
        <f>'Raw CB'!L210*E210</f>
        <v>35672287.949999996</v>
      </c>
    </row>
    <row r="211" spans="1:10">
      <c r="A211" s="3">
        <f>'Raw CB'!A211</f>
        <v>36333</v>
      </c>
      <c r="B211" s="3" t="str">
        <f>'Raw CB'!B211</f>
        <v>CB</v>
      </c>
      <c r="C211" s="2">
        <f>'Raw CB'!C211</f>
        <v>3</v>
      </c>
      <c r="D211" s="3" t="str">
        <f>'Raw CB'!D211</f>
        <v>Peridinium armatum</v>
      </c>
      <c r="E211" s="1">
        <f>('Raw CB'!H211*'Raw CB'!K211)/20*9</f>
        <v>5655.1500000000005</v>
      </c>
      <c r="H211" s="1">
        <f>'Raw CB'!L211*E211</f>
        <v>53887924.350000001</v>
      </c>
    </row>
    <row r="212" spans="1:10">
      <c r="A212" s="3">
        <f>'Raw CB'!A212</f>
        <v>36340</v>
      </c>
      <c r="B212" s="3" t="str">
        <f>'Raw CB'!B212</f>
        <v>CB</v>
      </c>
      <c r="C212" s="2">
        <f>'Raw CB'!C212</f>
        <v>1</v>
      </c>
      <c r="D212" s="3" t="str">
        <f>'Raw CB'!D212</f>
        <v>Peridinium armatum</v>
      </c>
      <c r="E212" s="1">
        <f>('Raw CB'!H212*'Raw CB'!K212)/20*9</f>
        <v>2280.4500000000003</v>
      </c>
      <c r="F212" s="1">
        <f>STDEV(E212:E214)</f>
        <v>447.09211299239092</v>
      </c>
      <c r="G212" s="1">
        <f>F212/SQRT(3)</f>
        <v>258.12875178871548</v>
      </c>
      <c r="H212" s="1">
        <f>'Raw CB'!L212*E212</f>
        <v>21730408.050000001</v>
      </c>
      <c r="I212" s="1">
        <f>STDEV(H212:H214)</f>
        <v>4260340.7447044877</v>
      </c>
      <c r="J212" s="1">
        <f>I212/SQRT(3)</f>
        <v>2459708.8757946668</v>
      </c>
    </row>
    <row r="213" spans="1:10">
      <c r="A213" s="3">
        <f>'Raw CB'!A213</f>
        <v>36340</v>
      </c>
      <c r="B213" s="3" t="str">
        <f>'Raw CB'!B213</f>
        <v>CB</v>
      </c>
      <c r="C213" s="2">
        <f>'Raw CB'!C213</f>
        <v>2</v>
      </c>
      <c r="D213" s="3" t="str">
        <f>'Raw CB'!D213</f>
        <v>Peridinium armatum</v>
      </c>
      <c r="E213" s="1">
        <f>('Raw CB'!H213*'Raw CB'!K213)/20*9</f>
        <v>1388.1000000000001</v>
      </c>
      <c r="H213" s="1">
        <f>'Raw CB'!L213*E213</f>
        <v>13227204.9</v>
      </c>
    </row>
    <row r="214" spans="1:10">
      <c r="A214" s="3">
        <f>'Raw CB'!A214</f>
        <v>36340</v>
      </c>
      <c r="B214" s="3" t="str">
        <f>'Raw CB'!B214</f>
        <v>CB</v>
      </c>
      <c r="C214" s="2">
        <f>'Raw CB'!C214</f>
        <v>3</v>
      </c>
      <c r="D214" s="3" t="str">
        <f>'Raw CB'!D214</f>
        <v>Peridinium armatum</v>
      </c>
      <c r="E214" s="1">
        <f>('Raw CB'!H214*'Raw CB'!K214)/20*9</f>
        <v>1784.7</v>
      </c>
      <c r="H214" s="1">
        <f>'Raw CB'!L214*E214</f>
        <v>17006406.300000001</v>
      </c>
    </row>
    <row r="215" spans="1:10">
      <c r="A215" s="3">
        <f>'Raw CB'!A215</f>
        <v>36347</v>
      </c>
      <c r="B215" s="3" t="str">
        <f>'Raw CB'!B215</f>
        <v>CB</v>
      </c>
      <c r="C215" s="2">
        <f>'Raw CB'!C215</f>
        <v>1</v>
      </c>
      <c r="D215" s="3" t="str">
        <f>'Raw CB'!D215</f>
        <v>Peridinium armatum</v>
      </c>
      <c r="E215" s="1">
        <f>('Raw CB'!H215*'Raw CB'!K215)/20*9</f>
        <v>159.29999999999998</v>
      </c>
      <c r="F215" s="1">
        <f>STDEV(E215:E217)</f>
        <v>45.985948940953733</v>
      </c>
      <c r="G215" s="1">
        <f>F215/SQRT(3)</f>
        <v>26.550000000000026</v>
      </c>
      <c r="H215" s="1">
        <f>'Raw CB'!L215*E215</f>
        <v>1517969.7</v>
      </c>
      <c r="I215" s="1">
        <f>STDEV(H215:H217)</f>
        <v>438200.10745834699</v>
      </c>
      <c r="J215" s="1">
        <f>I215/SQRT(3)</f>
        <v>252994.94999999958</v>
      </c>
    </row>
    <row r="216" spans="1:10">
      <c r="A216" s="3">
        <f>'Raw CB'!A216</f>
        <v>36347</v>
      </c>
      <c r="B216" s="3" t="str">
        <f>'Raw CB'!B216</f>
        <v>CB</v>
      </c>
      <c r="C216" s="2">
        <f>'Raw CB'!C216</f>
        <v>2</v>
      </c>
      <c r="D216" s="3" t="str">
        <f>'Raw CB'!D216</f>
        <v>Peridinium armatum</v>
      </c>
      <c r="E216" s="1">
        <f>('Raw CB'!H216*'Raw CB'!K216)/20*9</f>
        <v>238.95000000000002</v>
      </c>
      <c r="H216" s="1">
        <f>'Raw CB'!L216*E216</f>
        <v>2276954.5500000003</v>
      </c>
    </row>
    <row r="217" spans="1:10">
      <c r="A217" s="3">
        <f>'Raw CB'!A217</f>
        <v>36347</v>
      </c>
      <c r="B217" s="3" t="str">
        <f>'Raw CB'!B217</f>
        <v>CB</v>
      </c>
      <c r="C217" s="2">
        <f>'Raw CB'!C217</f>
        <v>3</v>
      </c>
      <c r="D217" s="3" t="str">
        <f>'Raw CB'!D217</f>
        <v>Peridinium armatum</v>
      </c>
      <c r="E217" s="1">
        <f>('Raw CB'!H217*'Raw CB'!K217)/20*9</f>
        <v>159.29999999999998</v>
      </c>
      <c r="H217" s="1">
        <f>'Raw CB'!L217*E217</f>
        <v>1517969.7</v>
      </c>
    </row>
    <row r="218" spans="1:10">
      <c r="A218" s="3">
        <f>'Raw CB'!A218</f>
        <v>36354</v>
      </c>
      <c r="B218" s="3" t="str">
        <f>'Raw CB'!B218</f>
        <v>CB</v>
      </c>
      <c r="C218" s="2">
        <f>'Raw CB'!C218</f>
        <v>1</v>
      </c>
      <c r="D218" s="3" t="str">
        <f>'Raw CB'!D218</f>
        <v>Peridinium armatum</v>
      </c>
      <c r="E218" s="1">
        <f>('Raw CB'!H218*'Raw CB'!K218)/20*9</f>
        <v>694.05000000000007</v>
      </c>
      <c r="F218" s="1">
        <f>STDEV(E218:E220)</f>
        <v>297.4499999999997</v>
      </c>
      <c r="G218" s="1">
        <f>F218/SQRT(3)</f>
        <v>171.73283757045402</v>
      </c>
      <c r="H218" s="1">
        <f>'Raw CB'!L218*E218</f>
        <v>6613602.4500000002</v>
      </c>
      <c r="I218" s="1">
        <f>STDEV(H218:H220)</f>
        <v>2834401.05</v>
      </c>
      <c r="J218" s="1">
        <f>I218/SQRT(3)</f>
        <v>1636442.209208858</v>
      </c>
    </row>
    <row r="219" spans="1:10">
      <c r="A219" s="3">
        <f>'Raw CB'!A219</f>
        <v>36354</v>
      </c>
      <c r="B219" s="3" t="str">
        <f>'Raw CB'!B219</f>
        <v>CB</v>
      </c>
      <c r="C219" s="2">
        <f>'Raw CB'!C219</f>
        <v>2</v>
      </c>
      <c r="D219" s="3" t="str">
        <f>'Raw CB'!D219</f>
        <v>Peridinium armatum</v>
      </c>
      <c r="E219" s="1">
        <f>('Raw CB'!H219*'Raw CB'!K219)/20*9</f>
        <v>396.59999999999997</v>
      </c>
      <c r="H219" s="1">
        <f>'Raw CB'!L219*E219</f>
        <v>3779201.4</v>
      </c>
    </row>
    <row r="220" spans="1:10">
      <c r="A220" s="3">
        <f>'Raw CB'!A220</f>
        <v>36354</v>
      </c>
      <c r="B220" s="3" t="str">
        <f>'Raw CB'!B220</f>
        <v>CB</v>
      </c>
      <c r="C220" s="2">
        <f>'Raw CB'!C220</f>
        <v>3</v>
      </c>
      <c r="D220" s="3" t="str">
        <f>'Raw CB'!D220</f>
        <v>Peridinium armatum</v>
      </c>
      <c r="E220" s="1">
        <f>('Raw CB'!H220*'Raw CB'!K220)/20*9</f>
        <v>991.5</v>
      </c>
      <c r="H220" s="1">
        <f>'Raw CB'!L220*E220</f>
        <v>9448003.5</v>
      </c>
    </row>
    <row r="221" spans="1:10">
      <c r="A221" s="3">
        <f>'Raw CB'!A221</f>
        <v>36361</v>
      </c>
      <c r="B221" s="3" t="str">
        <f>'Raw CB'!B221</f>
        <v>CB</v>
      </c>
      <c r="C221" s="2">
        <f>'Raw CB'!C221</f>
        <v>1</v>
      </c>
      <c r="D221" s="3" t="str">
        <f>'Raw CB'!D221</f>
        <v>Peridinium armatum</v>
      </c>
      <c r="E221" s="1">
        <f>('Raw CB'!H221*'Raw CB'!K221)/20*9</f>
        <v>1354.05</v>
      </c>
      <c r="F221" s="1">
        <f>STDEV(E221:E223)</f>
        <v>547.45812853587336</v>
      </c>
      <c r="G221" s="1">
        <f>F221/SQRT(3)</f>
        <v>316.07509788023526</v>
      </c>
      <c r="H221" s="1">
        <f>'Raw CB'!L221*E221</f>
        <v>12902742.449999999</v>
      </c>
      <c r="I221" s="1">
        <f>STDEV(H221:H223)</f>
        <v>5216728.5068183234</v>
      </c>
      <c r="J221" s="1">
        <f>I221/SQRT(3)</f>
        <v>3011879.6077007535</v>
      </c>
    </row>
    <row r="222" spans="1:10">
      <c r="A222" s="3">
        <f>'Raw CB'!A222</f>
        <v>36361</v>
      </c>
      <c r="B222" s="3" t="str">
        <f>'Raw CB'!B222</f>
        <v>CB</v>
      </c>
      <c r="C222" s="2">
        <f>'Raw CB'!C222</f>
        <v>2</v>
      </c>
      <c r="D222" s="3" t="str">
        <f>'Raw CB'!D222</f>
        <v>Peridinium armatum</v>
      </c>
      <c r="E222" s="1">
        <f>('Raw CB'!H222*'Raw CB'!K222)/20*9</f>
        <v>892.35</v>
      </c>
      <c r="H222" s="1">
        <f>'Raw CB'!L222*E222</f>
        <v>8503203.1500000004</v>
      </c>
    </row>
    <row r="223" spans="1:10">
      <c r="A223" s="3">
        <f>'Raw CB'!A223</f>
        <v>36361</v>
      </c>
      <c r="B223" s="3" t="str">
        <f>'Raw CB'!B223</f>
        <v>CB</v>
      </c>
      <c r="C223" s="2">
        <f>'Raw CB'!C223</f>
        <v>3</v>
      </c>
      <c r="D223" s="3" t="str">
        <f>'Raw CB'!D223</f>
        <v>Peridinium armatum</v>
      </c>
      <c r="E223" s="1">
        <f>('Raw CB'!H223*'Raw CB'!K223)/20*9</f>
        <v>1983</v>
      </c>
      <c r="H223" s="1">
        <f>'Raw CB'!L223*E223</f>
        <v>18896007</v>
      </c>
    </row>
    <row r="224" spans="1:10">
      <c r="A224" s="3">
        <f>'Raw CB'!A224</f>
        <v>36368</v>
      </c>
      <c r="B224" s="3" t="str">
        <f>'Raw CB'!B224</f>
        <v>CB</v>
      </c>
      <c r="C224" s="2">
        <f>'Raw CB'!C224</f>
        <v>1</v>
      </c>
      <c r="D224" s="3" t="str">
        <f>'Raw CB'!D224</f>
        <v>Peridinium armatum</v>
      </c>
      <c r="E224" s="1">
        <f>('Raw CB'!H224*'Raw CB'!K224)/20*9</f>
        <v>557.55000000000007</v>
      </c>
      <c r="F224" s="1">
        <f>STDEV(E224:E226)</f>
        <v>196.73118080263745</v>
      </c>
      <c r="G224" s="1">
        <f>F224/SQRT(3)</f>
        <v>113.58280019439567</v>
      </c>
      <c r="H224" s="1">
        <f>'Raw CB'!L224*E224</f>
        <v>5312893.95</v>
      </c>
      <c r="I224" s="1">
        <f>STDEV(H224:H226)</f>
        <v>1874651.421868331</v>
      </c>
      <c r="J224" s="1">
        <f>I224/SQRT(3)</f>
        <v>1082330.5030523958</v>
      </c>
    </row>
    <row r="225" spans="1:10">
      <c r="A225" s="3">
        <f>'Raw CB'!A225</f>
        <v>36368</v>
      </c>
      <c r="B225" s="3" t="str">
        <f>'Raw CB'!B225</f>
        <v>CB</v>
      </c>
      <c r="C225" s="2">
        <f>'Raw CB'!C225</f>
        <v>2</v>
      </c>
      <c r="D225" s="3" t="str">
        <f>'Raw CB'!D225</f>
        <v>Peridinium armatum</v>
      </c>
      <c r="E225" s="1">
        <f>('Raw CB'!H225*'Raw CB'!K225)/20*9</f>
        <v>198.29999999999998</v>
      </c>
      <c r="H225" s="1">
        <f>'Raw CB'!L225*E225</f>
        <v>1889600.7</v>
      </c>
    </row>
    <row r="226" spans="1:10">
      <c r="A226" s="3">
        <f>'Raw CB'!A226</f>
        <v>36368</v>
      </c>
      <c r="B226" s="3" t="str">
        <f>'Raw CB'!B226</f>
        <v>CB</v>
      </c>
      <c r="C226" s="2">
        <f>'Raw CB'!C226</f>
        <v>3</v>
      </c>
      <c r="D226" s="3" t="str">
        <f>'Raw CB'!D226</f>
        <v>Peridinium armatum</v>
      </c>
      <c r="E226" s="1">
        <f>('Raw CB'!H226*'Raw CB'!K226)/20*9</f>
        <v>238.95000000000002</v>
      </c>
      <c r="H226" s="1">
        <f>'Raw CB'!L226*E226</f>
        <v>2276954.5500000003</v>
      </c>
    </row>
    <row r="227" spans="1:10">
      <c r="A227" s="3">
        <f>'Raw CB'!A227</f>
        <v>36375</v>
      </c>
      <c r="B227" s="3" t="str">
        <f>'Raw CB'!B227</f>
        <v>CB</v>
      </c>
      <c r="C227" s="2">
        <f>'Raw CB'!C227</f>
        <v>1</v>
      </c>
      <c r="D227" s="3" t="str">
        <f>'Raw CB'!D227</f>
        <v>Peridinium armatum</v>
      </c>
      <c r="E227" s="1">
        <f>('Raw CB'!H227*'Raw CB'!K227)/20*9</f>
        <v>716.85</v>
      </c>
      <c r="F227" s="1">
        <f>STDEV(E227:E229)</f>
        <v>165.80469685747678</v>
      </c>
      <c r="G227" s="1">
        <f>F227/SQRT(3)</f>
        <v>95.727386363568527</v>
      </c>
      <c r="H227" s="1">
        <f>'Raw CB'!L227*E227</f>
        <v>6830863.6500000004</v>
      </c>
      <c r="I227" s="1">
        <f>STDEV(H227:H229)</f>
        <v>1579952.9563548968</v>
      </c>
      <c r="J227" s="1">
        <f>I227/SQRT(3)</f>
        <v>912186.26465844479</v>
      </c>
    </row>
    <row r="228" spans="1:10">
      <c r="A228" s="3">
        <f>'Raw CB'!A228</f>
        <v>36375</v>
      </c>
      <c r="B228" s="3" t="str">
        <f>'Raw CB'!B228</f>
        <v>CB</v>
      </c>
      <c r="C228" s="2">
        <f>'Raw CB'!C228</f>
        <v>2</v>
      </c>
      <c r="D228" s="3" t="str">
        <f>'Raw CB'!D228</f>
        <v>Peridinium armatum</v>
      </c>
      <c r="E228" s="1">
        <f>('Raw CB'!H228*'Raw CB'!K228)/20*9</f>
        <v>796.5</v>
      </c>
      <c r="H228" s="1">
        <f>'Raw CB'!L228*E228</f>
        <v>7589848.5</v>
      </c>
    </row>
    <row r="229" spans="1:10">
      <c r="A229" s="3">
        <f>'Raw CB'!A229</f>
        <v>36375</v>
      </c>
      <c r="B229" s="3" t="str">
        <f>'Raw CB'!B229</f>
        <v>CB</v>
      </c>
      <c r="C229" s="2">
        <f>'Raw CB'!C229</f>
        <v>3</v>
      </c>
      <c r="D229" s="3" t="str">
        <f>'Raw CB'!D229</f>
        <v>Peridinium armatum</v>
      </c>
      <c r="E229" s="1">
        <f>('Raw CB'!H229*'Raw CB'!K229)/20*9</f>
        <v>1035.45</v>
      </c>
      <c r="H229" s="1">
        <f>'Raw CB'!L229*E229</f>
        <v>9866803.0500000007</v>
      </c>
    </row>
    <row r="230" spans="1:10">
      <c r="A230" s="3">
        <f>'Raw CB'!A230</f>
        <v>36382</v>
      </c>
      <c r="B230" s="3" t="str">
        <f>'Raw CB'!B230</f>
        <v>CB</v>
      </c>
      <c r="C230" s="2">
        <f>'Raw CB'!C230</f>
        <v>1</v>
      </c>
      <c r="D230" s="3" t="str">
        <f>'Raw CB'!D230</f>
        <v>Peridinium armatum</v>
      </c>
      <c r="E230" s="1">
        <f>('Raw CB'!H230*'Raw CB'!K230)/20*9</f>
        <v>2150.5499999999997</v>
      </c>
      <c r="F230" s="1">
        <f>STDEV(E230:E232)</f>
        <v>400.89620851287742</v>
      </c>
      <c r="G230" s="1">
        <f>F230/SQRT(3)</f>
        <v>231.45753390201014</v>
      </c>
      <c r="H230" s="1">
        <f>'Raw CB'!L230*E230</f>
        <v>20492590.949999999</v>
      </c>
      <c r="I230" s="1">
        <f>STDEV(H230:H232)</f>
        <v>3820139.9709192105</v>
      </c>
      <c r="J230" s="1">
        <f>I230/SQRT(3)</f>
        <v>2205558.8405522555</v>
      </c>
    </row>
    <row r="231" spans="1:10">
      <c r="A231" s="3">
        <f>'Raw CB'!A231</f>
        <v>36382</v>
      </c>
      <c r="B231" s="3" t="str">
        <f>'Raw CB'!B231</f>
        <v>CB</v>
      </c>
      <c r="C231" s="2">
        <f>'Raw CB'!C231</f>
        <v>2</v>
      </c>
      <c r="D231" s="3" t="str">
        <f>'Raw CB'!D231</f>
        <v>Peridinium armatum</v>
      </c>
      <c r="E231" s="1">
        <f>('Raw CB'!H231*'Raw CB'!K231)/20*9</f>
        <v>2628.4500000000003</v>
      </c>
      <c r="H231" s="1">
        <f>'Raw CB'!L231*E231</f>
        <v>25046500.050000001</v>
      </c>
    </row>
    <row r="232" spans="1:10">
      <c r="A232" s="3">
        <f>'Raw CB'!A232</f>
        <v>36382</v>
      </c>
      <c r="B232" s="3" t="str">
        <f>'Raw CB'!B232</f>
        <v>CB</v>
      </c>
      <c r="C232" s="2">
        <f>'Raw CB'!C232</f>
        <v>3</v>
      </c>
      <c r="D232" s="3" t="str">
        <f>'Raw CB'!D232</f>
        <v>Peridinium armatum</v>
      </c>
      <c r="E232" s="1">
        <f>('Raw CB'!H232*'Raw CB'!K232)/20*9</f>
        <v>1831.95</v>
      </c>
      <c r="H232" s="1">
        <f>'Raw CB'!L232*E232</f>
        <v>17456651.550000001</v>
      </c>
    </row>
    <row r="233" spans="1:10">
      <c r="A233" s="3">
        <f>'Raw CB'!A233</f>
        <v>36389</v>
      </c>
      <c r="B233" s="3" t="str">
        <f>'Raw CB'!B233</f>
        <v>CB</v>
      </c>
      <c r="C233" s="2">
        <f>'Raw CB'!C233</f>
        <v>1</v>
      </c>
      <c r="D233" s="3" t="str">
        <f>'Raw CB'!D233</f>
        <v>Peridinium armatum</v>
      </c>
      <c r="E233" s="1">
        <f>('Raw CB'!H233*'Raw CB'!K233)/20*9</f>
        <v>2548.7999999999997</v>
      </c>
      <c r="F233" s="1">
        <f>STDEV(E233:E235)</f>
        <v>505.81256656987364</v>
      </c>
      <c r="G233" s="1">
        <f>F233/SQRT(3)</f>
        <v>292.03102146861204</v>
      </c>
      <c r="H233" s="1">
        <f>'Raw CB'!L233*E233</f>
        <v>24287515.199999999</v>
      </c>
      <c r="I233" s="1">
        <f>STDEV(H233:H235)</f>
        <v>4819887.9468443301</v>
      </c>
      <c r="J233" s="1">
        <f>I233/SQRT(3)</f>
        <v>2782763.6035744068</v>
      </c>
    </row>
    <row r="234" spans="1:10">
      <c r="A234" s="3">
        <f>'Raw CB'!A234</f>
        <v>36389</v>
      </c>
      <c r="B234" s="3" t="str">
        <f>'Raw CB'!B234</f>
        <v>CB</v>
      </c>
      <c r="C234" s="2">
        <f>'Raw CB'!C234</f>
        <v>2</v>
      </c>
      <c r="D234" s="3" t="str">
        <f>'Raw CB'!D234</f>
        <v>Peridinium armatum</v>
      </c>
      <c r="E234" s="1">
        <f>('Raw CB'!H234*'Raw CB'!K234)/20*9</f>
        <v>3371.1000000000004</v>
      </c>
      <c r="H234" s="1">
        <f>'Raw CB'!L234*E234</f>
        <v>32123211.900000002</v>
      </c>
    </row>
    <row r="235" spans="1:10">
      <c r="A235" s="3">
        <f>'Raw CB'!A235</f>
        <v>36389</v>
      </c>
      <c r="B235" s="3" t="str">
        <f>'Raw CB'!B235</f>
        <v>CB</v>
      </c>
      <c r="C235" s="2">
        <f>'Raw CB'!C235</f>
        <v>3</v>
      </c>
      <c r="D235" s="3" t="str">
        <f>'Raw CB'!D235</f>
        <v>Peridinium armatum</v>
      </c>
      <c r="E235" s="1">
        <f>('Raw CB'!H235*'Raw CB'!K235)/20*9</f>
        <v>3470.25</v>
      </c>
      <c r="H235" s="1">
        <f>'Raw CB'!L235*E235</f>
        <v>33068012.25</v>
      </c>
    </row>
    <row r="236" spans="1:10">
      <c r="A236" s="3">
        <f>'Raw CB'!A236</f>
        <v>36307</v>
      </c>
      <c r="B236" s="3" t="str">
        <f>'Raw CB'!B236</f>
        <v>CB</v>
      </c>
      <c r="C236" s="2">
        <f>'Raw CB'!C236</f>
        <v>1</v>
      </c>
      <c r="D236" s="3" t="str">
        <f>'Raw CB'!D236</f>
        <v>Peridinium cinctum</v>
      </c>
      <c r="E236" s="1">
        <f>('Raw CB'!H236*'Raw CB'!K236)/20*9</f>
        <v>0</v>
      </c>
      <c r="F236" s="1">
        <f>STDEV(E236:E238)</f>
        <v>0</v>
      </c>
      <c r="G236" s="1">
        <f>F236/SQRT(3)</f>
        <v>0</v>
      </c>
      <c r="H236" s="1">
        <f>'Raw CB'!L236*E236</f>
        <v>0</v>
      </c>
      <c r="I236" s="1">
        <f>STDEV(H236:H238)</f>
        <v>0</v>
      </c>
      <c r="J236" s="1">
        <f>I236/SQRT(3)</f>
        <v>0</v>
      </c>
    </row>
    <row r="237" spans="1:10">
      <c r="A237" s="3">
        <f>'Raw CB'!A237</f>
        <v>36307</v>
      </c>
      <c r="B237" s="3" t="str">
        <f>'Raw CB'!B237</f>
        <v>CB</v>
      </c>
      <c r="C237" s="2">
        <f>'Raw CB'!C237</f>
        <v>2</v>
      </c>
      <c r="D237" s="3" t="str">
        <f>'Raw CB'!D237</f>
        <v>Peridinium cinctum</v>
      </c>
      <c r="E237" s="1">
        <f>('Raw CB'!H237*'Raw CB'!K237)/20*9</f>
        <v>0</v>
      </c>
      <c r="H237" s="1">
        <f>'Raw CB'!L237*E237</f>
        <v>0</v>
      </c>
    </row>
    <row r="238" spans="1:10">
      <c r="A238" s="3">
        <f>'Raw CB'!A238</f>
        <v>36307</v>
      </c>
      <c r="B238" s="3" t="str">
        <f>'Raw CB'!B238</f>
        <v>CB</v>
      </c>
      <c r="C238" s="2">
        <f>'Raw CB'!C238</f>
        <v>3</v>
      </c>
      <c r="D238" s="3" t="str">
        <f>'Raw CB'!D238</f>
        <v>Peridinium cinctum</v>
      </c>
      <c r="E238" s="1">
        <f>('Raw CB'!H238*'Raw CB'!K238)/20*9</f>
        <v>0</v>
      </c>
      <c r="H238" s="1">
        <f>'Raw CB'!L238*E238</f>
        <v>0</v>
      </c>
    </row>
    <row r="239" spans="1:10">
      <c r="A239" s="3">
        <f>'Raw CB'!A239</f>
        <v>36312</v>
      </c>
      <c r="B239" s="3" t="str">
        <f>'Raw CB'!B239</f>
        <v>CB</v>
      </c>
      <c r="C239" s="2">
        <f>'Raw CB'!C239</f>
        <v>1</v>
      </c>
      <c r="D239" s="3" t="str">
        <f>'Raw CB'!D239</f>
        <v>Peridinium cinctum</v>
      </c>
      <c r="E239" s="1">
        <f>('Raw CB'!H239*'Raw CB'!K239)/20*9</f>
        <v>0</v>
      </c>
      <c r="F239" s="1">
        <f>STDEV(E239:E241)</f>
        <v>0</v>
      </c>
      <c r="G239" s="1">
        <f>F239/SQRT(3)</f>
        <v>0</v>
      </c>
      <c r="H239" s="1">
        <f>'Raw CB'!L239*E239</f>
        <v>0</v>
      </c>
      <c r="I239" s="1">
        <f>STDEV(H239:H241)</f>
        <v>0</v>
      </c>
      <c r="J239" s="1">
        <f>I239/SQRT(3)</f>
        <v>0</v>
      </c>
    </row>
    <row r="240" spans="1:10">
      <c r="A240" s="3">
        <f>'Raw CB'!A240</f>
        <v>36312</v>
      </c>
      <c r="B240" s="3" t="str">
        <f>'Raw CB'!B240</f>
        <v>CB</v>
      </c>
      <c r="C240" s="2">
        <f>'Raw CB'!C240</f>
        <v>2</v>
      </c>
      <c r="D240" s="3" t="str">
        <f>'Raw CB'!D240</f>
        <v>Peridinium cinctum</v>
      </c>
      <c r="E240" s="1">
        <f>('Raw CB'!H240*'Raw CB'!K240)/20*9</f>
        <v>0</v>
      </c>
      <c r="H240" s="1">
        <f>'Raw CB'!L240*E240</f>
        <v>0</v>
      </c>
    </row>
    <row r="241" spans="1:10">
      <c r="A241" s="3">
        <f>'Raw CB'!A241</f>
        <v>36312</v>
      </c>
      <c r="B241" s="3" t="str">
        <f>'Raw CB'!B241</f>
        <v>CB</v>
      </c>
      <c r="C241" s="2">
        <f>'Raw CB'!C241</f>
        <v>3</v>
      </c>
      <c r="D241" s="3" t="str">
        <f>'Raw CB'!D241</f>
        <v>Peridinium cinctum</v>
      </c>
      <c r="E241" s="1">
        <f>('Raw CB'!H241*'Raw CB'!K241)/20*9</f>
        <v>0</v>
      </c>
      <c r="H241" s="1">
        <f>'Raw CB'!L241*E241</f>
        <v>0</v>
      </c>
    </row>
    <row r="242" spans="1:10">
      <c r="A242" s="3">
        <f>'Raw CB'!A242</f>
        <v>36319</v>
      </c>
      <c r="B242" s="3" t="str">
        <f>'Raw CB'!B242</f>
        <v>CB</v>
      </c>
      <c r="C242" s="2">
        <f>'Raw CB'!C242</f>
        <v>1</v>
      </c>
      <c r="D242" s="3" t="str">
        <f>'Raw CB'!D242</f>
        <v>Peridinium cinctum</v>
      </c>
      <c r="E242" s="1">
        <f>('Raw CB'!H242*'Raw CB'!K242)/20*9</f>
        <v>0</v>
      </c>
      <c r="F242" s="1">
        <f>STDEV(E242:E244)</f>
        <v>0</v>
      </c>
      <c r="G242" s="1">
        <f>F242/SQRT(3)</f>
        <v>0</v>
      </c>
      <c r="H242" s="1">
        <f>'Raw CB'!L242*E242</f>
        <v>0</v>
      </c>
      <c r="I242" s="1">
        <f>STDEV(H242:H244)</f>
        <v>0</v>
      </c>
      <c r="J242" s="1">
        <f>I242/SQRT(3)</f>
        <v>0</v>
      </c>
    </row>
    <row r="243" spans="1:10">
      <c r="A243" s="3">
        <f>'Raw CB'!A243</f>
        <v>36319</v>
      </c>
      <c r="B243" s="3" t="str">
        <f>'Raw CB'!B243</f>
        <v>CB</v>
      </c>
      <c r="C243" s="2">
        <f>'Raw CB'!C243</f>
        <v>2</v>
      </c>
      <c r="D243" s="3" t="str">
        <f>'Raw CB'!D243</f>
        <v>Peridinium cinctum</v>
      </c>
      <c r="E243" s="1">
        <f>('Raw CB'!H243*'Raw CB'!K243)/20*9</f>
        <v>0</v>
      </c>
      <c r="H243" s="1">
        <f>'Raw CB'!L243*E243</f>
        <v>0</v>
      </c>
    </row>
    <row r="244" spans="1:10">
      <c r="A244" s="3">
        <f>'Raw CB'!A244</f>
        <v>36319</v>
      </c>
      <c r="B244" s="3" t="str">
        <f>'Raw CB'!B244</f>
        <v>CB</v>
      </c>
      <c r="C244" s="2">
        <f>'Raw CB'!C244</f>
        <v>3</v>
      </c>
      <c r="D244" s="3" t="str">
        <f>'Raw CB'!D244</f>
        <v>Peridinium cinctum</v>
      </c>
      <c r="E244" s="1">
        <f>('Raw CB'!H244*'Raw CB'!K244)/20*9</f>
        <v>0</v>
      </c>
      <c r="H244" s="1">
        <f>'Raw CB'!L244*E244</f>
        <v>0</v>
      </c>
    </row>
    <row r="245" spans="1:10">
      <c r="A245" s="3">
        <f>'Raw CB'!A245</f>
        <v>36326</v>
      </c>
      <c r="B245" s="3" t="str">
        <f>'Raw CB'!B245</f>
        <v>CB</v>
      </c>
      <c r="C245" s="2">
        <f>'Raw CB'!C245</f>
        <v>1</v>
      </c>
      <c r="D245" s="3" t="str">
        <f>'Raw CB'!D245</f>
        <v>Peridinium cinctum</v>
      </c>
      <c r="E245" s="1">
        <f>('Raw CB'!H245*'Raw CB'!K245)/20*9</f>
        <v>0</v>
      </c>
      <c r="F245" s="1">
        <f>STDEV(E245:E247)</f>
        <v>0</v>
      </c>
      <c r="G245" s="1">
        <f>F245/SQRT(3)</f>
        <v>0</v>
      </c>
      <c r="H245" s="1">
        <f>'Raw CB'!L245*E245</f>
        <v>0</v>
      </c>
      <c r="I245" s="1">
        <f>STDEV(H245:H247)</f>
        <v>0</v>
      </c>
      <c r="J245" s="1">
        <f>I245/SQRT(3)</f>
        <v>0</v>
      </c>
    </row>
    <row r="246" spans="1:10">
      <c r="A246" s="3">
        <f>'Raw CB'!A246</f>
        <v>36326</v>
      </c>
      <c r="B246" s="3" t="str">
        <f>'Raw CB'!B246</f>
        <v>CB</v>
      </c>
      <c r="C246" s="2">
        <f>'Raw CB'!C246</f>
        <v>2</v>
      </c>
      <c r="D246" s="3" t="str">
        <f>'Raw CB'!D246</f>
        <v>Peridinium cinctum</v>
      </c>
      <c r="E246" s="1">
        <f>('Raw CB'!H246*'Raw CB'!K246)/20*9</f>
        <v>0</v>
      </c>
      <c r="H246" s="1">
        <f>'Raw CB'!L246*E246</f>
        <v>0</v>
      </c>
    </row>
    <row r="247" spans="1:10">
      <c r="A247" s="3">
        <f>'Raw CB'!A247</f>
        <v>36326</v>
      </c>
      <c r="B247" s="3" t="str">
        <f>'Raw CB'!B247</f>
        <v>CB</v>
      </c>
      <c r="C247" s="2">
        <f>'Raw CB'!C247</f>
        <v>3</v>
      </c>
      <c r="D247" s="3" t="str">
        <f>'Raw CB'!D247</f>
        <v>Peridinium cinctum</v>
      </c>
      <c r="E247" s="1">
        <f>('Raw CB'!H247*'Raw CB'!K247)/20*9</f>
        <v>0</v>
      </c>
      <c r="H247" s="1">
        <f>'Raw CB'!L247*E247</f>
        <v>0</v>
      </c>
    </row>
    <row r="248" spans="1:10">
      <c r="A248" s="3">
        <f>'Raw CB'!A248</f>
        <v>36333</v>
      </c>
      <c r="B248" s="3" t="str">
        <f>'Raw CB'!B248</f>
        <v>CB</v>
      </c>
      <c r="C248" s="2">
        <f>'Raw CB'!C248</f>
        <v>1</v>
      </c>
      <c r="D248" s="3" t="str">
        <f>'Raw CB'!D248</f>
        <v>Peridinium cinctum</v>
      </c>
      <c r="E248" s="1">
        <f>('Raw CB'!H248*'Raw CB'!K248)/20*9</f>
        <v>79.649999999999991</v>
      </c>
      <c r="F248" s="1">
        <f>STDEV(E248:E250)</f>
        <v>45.985948940953683</v>
      </c>
      <c r="G248" s="1">
        <f>F248/SQRT(3)</f>
        <v>26.549999999999997</v>
      </c>
      <c r="H248" s="1">
        <f>'Raw CB'!L248*E248</f>
        <v>6728831.9999999991</v>
      </c>
      <c r="I248" s="1">
        <f>STDEV(H248:H250)</f>
        <v>3884892.9665317675</v>
      </c>
      <c r="J248" s="1">
        <f>I248/SQRT(3)</f>
        <v>2242944</v>
      </c>
    </row>
    <row r="249" spans="1:10">
      <c r="A249" s="3">
        <f>'Raw CB'!A249</f>
        <v>36333</v>
      </c>
      <c r="B249" s="3" t="str">
        <f>'Raw CB'!B249</f>
        <v>CB</v>
      </c>
      <c r="C249" s="2">
        <f>'Raw CB'!C249</f>
        <v>2</v>
      </c>
      <c r="D249" s="3" t="str">
        <f>'Raw CB'!D249</f>
        <v>Peridinium cinctum</v>
      </c>
      <c r="E249" s="1">
        <f>('Raw CB'!H249*'Raw CB'!K249)/20*9</f>
        <v>0</v>
      </c>
      <c r="H249" s="1">
        <f>'Raw CB'!L249*E249</f>
        <v>0</v>
      </c>
    </row>
    <row r="250" spans="1:10">
      <c r="A250" s="3">
        <f>'Raw CB'!A250</f>
        <v>36333</v>
      </c>
      <c r="B250" s="3" t="str">
        <f>'Raw CB'!B250</f>
        <v>CB</v>
      </c>
      <c r="C250" s="2">
        <f>'Raw CB'!C250</f>
        <v>3</v>
      </c>
      <c r="D250" s="3" t="str">
        <f>'Raw CB'!D250</f>
        <v>Peridinium cinctum</v>
      </c>
      <c r="E250" s="1">
        <f>('Raw CB'!H250*'Raw CB'!K250)/20*9</f>
        <v>79.649999999999991</v>
      </c>
      <c r="H250" s="1">
        <f>'Raw CB'!L250*E250</f>
        <v>6728831.9999999991</v>
      </c>
    </row>
    <row r="251" spans="1:10">
      <c r="A251" s="3">
        <f>'Raw CB'!A251</f>
        <v>36340</v>
      </c>
      <c r="B251" s="3" t="str">
        <f>'Raw CB'!B251</f>
        <v>CB</v>
      </c>
      <c r="C251" s="2">
        <f>'Raw CB'!C251</f>
        <v>1</v>
      </c>
      <c r="D251" s="3" t="str">
        <f>'Raw CB'!D251</f>
        <v>Peridinium cinctum</v>
      </c>
      <c r="E251" s="1">
        <f>('Raw CB'!H251*'Raw CB'!K251)/20*9</f>
        <v>297.45</v>
      </c>
      <c r="F251" s="1">
        <f>STDEV(E251:E253)</f>
        <v>206.39718384706703</v>
      </c>
      <c r="G251" s="1">
        <f>F251/SQRT(3)</f>
        <v>119.16346965408484</v>
      </c>
      <c r="H251" s="1">
        <f>'Raw CB'!L251*E251</f>
        <v>25128576</v>
      </c>
      <c r="I251" s="1">
        <f>STDEV(H251:H253)</f>
        <v>17436434.091400221</v>
      </c>
      <c r="J251" s="1">
        <f>I251/SQRT(3)</f>
        <v>10066929.916377086</v>
      </c>
    </row>
    <row r="252" spans="1:10">
      <c r="A252" s="3">
        <f>'Raw CB'!A252</f>
        <v>36340</v>
      </c>
      <c r="B252" s="3" t="str">
        <f>'Raw CB'!B252</f>
        <v>CB</v>
      </c>
      <c r="C252" s="2">
        <f>'Raw CB'!C252</f>
        <v>2</v>
      </c>
      <c r="D252" s="3" t="str">
        <f>'Raw CB'!D252</f>
        <v>Peridinium cinctum</v>
      </c>
      <c r="E252" s="1">
        <f>('Raw CB'!H252*'Raw CB'!K252)/20*9</f>
        <v>396.59999999999997</v>
      </c>
      <c r="H252" s="1">
        <f>'Raw CB'!L252*E252</f>
        <v>33504767.999999996</v>
      </c>
    </row>
    <row r="253" spans="1:10">
      <c r="A253" s="3">
        <f>'Raw CB'!A253</f>
        <v>36340</v>
      </c>
      <c r="B253" s="3" t="str">
        <f>'Raw CB'!B253</f>
        <v>CB</v>
      </c>
      <c r="C253" s="2">
        <f>'Raw CB'!C253</f>
        <v>3</v>
      </c>
      <c r="D253" s="3" t="str">
        <f>'Raw CB'!D253</f>
        <v>Peridinium cinctum</v>
      </c>
      <c r="E253" s="1">
        <f>('Raw CB'!H253*'Raw CB'!K253)/20*9</f>
        <v>0</v>
      </c>
      <c r="H253" s="1">
        <f>'Raw CB'!L253*E253</f>
        <v>0</v>
      </c>
    </row>
    <row r="254" spans="1:10">
      <c r="A254" s="3">
        <f>'Raw CB'!A254</f>
        <v>36347</v>
      </c>
      <c r="B254" s="3" t="str">
        <f>'Raw CB'!B254</f>
        <v>CB</v>
      </c>
      <c r="C254" s="2">
        <f>'Raw CB'!C254</f>
        <v>1</v>
      </c>
      <c r="D254" s="3" t="str">
        <f>'Raw CB'!D254</f>
        <v>Peridinium cinctum</v>
      </c>
      <c r="E254" s="1">
        <f>('Raw CB'!H254*'Raw CB'!K254)/20*9</f>
        <v>557.55000000000007</v>
      </c>
      <c r="F254" s="1">
        <f>STDEV(E254:E256)</f>
        <v>91.971897881907154</v>
      </c>
      <c r="G254" s="1">
        <f>F254/SQRT(3)</f>
        <v>53.099999999999874</v>
      </c>
      <c r="H254" s="1">
        <f>'Raw CB'!L254*E254</f>
        <v>47101824.000000007</v>
      </c>
      <c r="I254" s="1">
        <f>STDEV(H254:H256)</f>
        <v>7769785.9330636002</v>
      </c>
      <c r="J254" s="1">
        <f>I254/SQRT(3)</f>
        <v>4485888.0000000373</v>
      </c>
    </row>
    <row r="255" spans="1:10">
      <c r="A255" s="3">
        <f>'Raw CB'!A255</f>
        <v>36347</v>
      </c>
      <c r="B255" s="3" t="str">
        <f>'Raw CB'!B255</f>
        <v>CB</v>
      </c>
      <c r="C255" s="2">
        <f>'Raw CB'!C255</f>
        <v>2</v>
      </c>
      <c r="D255" s="3" t="str">
        <f>'Raw CB'!D255</f>
        <v>Peridinium cinctum</v>
      </c>
      <c r="E255" s="1">
        <f>('Raw CB'!H255*'Raw CB'!K255)/20*9</f>
        <v>398.25</v>
      </c>
      <c r="H255" s="1">
        <f>'Raw CB'!L255*E255</f>
        <v>33644160</v>
      </c>
    </row>
    <row r="256" spans="1:10">
      <c r="A256" s="3">
        <f>'Raw CB'!A256</f>
        <v>36347</v>
      </c>
      <c r="B256" s="3" t="str">
        <f>'Raw CB'!B256</f>
        <v>CB</v>
      </c>
      <c r="C256" s="2">
        <f>'Raw CB'!C256</f>
        <v>3</v>
      </c>
      <c r="D256" s="3" t="str">
        <f>'Raw CB'!D256</f>
        <v>Peridinium cinctum</v>
      </c>
      <c r="E256" s="1">
        <f>('Raw CB'!H256*'Raw CB'!K256)/20*9</f>
        <v>557.55000000000007</v>
      </c>
      <c r="H256" s="1">
        <f>'Raw CB'!L256*E256</f>
        <v>47101824.000000007</v>
      </c>
    </row>
    <row r="257" spans="1:10">
      <c r="A257" s="3">
        <f>'Raw CB'!A257</f>
        <v>36354</v>
      </c>
      <c r="B257" s="3" t="str">
        <f>'Raw CB'!B257</f>
        <v>CB</v>
      </c>
      <c r="C257" s="2">
        <f>'Raw CB'!C257</f>
        <v>1</v>
      </c>
      <c r="D257" s="3" t="str">
        <f>'Raw CB'!D257</f>
        <v>Peridinium cinctum</v>
      </c>
      <c r="E257" s="1">
        <f>('Raw CB'!H257*'Raw CB'!K257)/20*9</f>
        <v>495.75</v>
      </c>
      <c r="F257" s="1">
        <f>STDEV(E257:E259)</f>
        <v>375.37584165739804</v>
      </c>
      <c r="G257" s="1">
        <f>F257/SQRT(3)</f>
        <v>216.72334322818111</v>
      </c>
      <c r="H257" s="1">
        <f>'Raw CB'!L257*E257</f>
        <v>41880960</v>
      </c>
      <c r="I257" s="1">
        <f>STDEV(H257:H259)</f>
        <v>31711751.103216957</v>
      </c>
      <c r="J257" s="1">
        <f>I257/SQRT(3)</f>
        <v>18308788.035916723</v>
      </c>
    </row>
    <row r="258" spans="1:10">
      <c r="A258" s="3">
        <f>'Raw CB'!A258</f>
        <v>36354</v>
      </c>
      <c r="B258" s="3" t="str">
        <f>'Raw CB'!B258</f>
        <v>CB</v>
      </c>
      <c r="C258" s="2">
        <f>'Raw CB'!C258</f>
        <v>2</v>
      </c>
      <c r="D258" s="3" t="str">
        <f>'Raw CB'!D258</f>
        <v>Peridinium cinctum</v>
      </c>
      <c r="E258" s="1">
        <f>('Raw CB'!H258*'Raw CB'!K258)/20*9</f>
        <v>1090.6499999999999</v>
      </c>
      <c r="H258" s="1">
        <f>'Raw CB'!L258*E258</f>
        <v>92138111.999999985</v>
      </c>
    </row>
    <row r="259" spans="1:10">
      <c r="A259" s="3">
        <f>'Raw CB'!A259</f>
        <v>36354</v>
      </c>
      <c r="B259" s="3" t="str">
        <f>'Raw CB'!B259</f>
        <v>CB</v>
      </c>
      <c r="C259" s="2">
        <f>'Raw CB'!C259</f>
        <v>3</v>
      </c>
      <c r="D259" s="3" t="str">
        <f>'Raw CB'!D259</f>
        <v>Peridinium cinctum</v>
      </c>
      <c r="E259" s="1">
        <f>('Raw CB'!H259*'Raw CB'!K259)/20*9</f>
        <v>1189.8</v>
      </c>
      <c r="H259" s="1">
        <f>'Raw CB'!L259*E259</f>
        <v>100514304</v>
      </c>
    </row>
    <row r="260" spans="1:10">
      <c r="A260" s="3">
        <f>'Raw CB'!A260</f>
        <v>36361</v>
      </c>
      <c r="B260" s="3" t="str">
        <f>'Raw CB'!B260</f>
        <v>CB</v>
      </c>
      <c r="C260" s="2">
        <f>'Raw CB'!C260</f>
        <v>1</v>
      </c>
      <c r="D260" s="3" t="str">
        <f>'Raw CB'!D260</f>
        <v>Peridinium cinctum</v>
      </c>
      <c r="E260" s="1">
        <f>('Raw CB'!H260*'Raw CB'!K260)/20*9</f>
        <v>159.29999999999998</v>
      </c>
      <c r="F260" s="1">
        <f>STDEV(E260:E262)</f>
        <v>565.09183545685732</v>
      </c>
      <c r="G260" s="1">
        <f>F260/SQRT(3)</f>
        <v>326.2559233178763</v>
      </c>
      <c r="H260" s="1">
        <f>'Raw CB'!L260*E260</f>
        <v>7224254.9999999991</v>
      </c>
      <c r="I260" s="1">
        <f>STDEV(H260:H262)</f>
        <v>25626914.737968482</v>
      </c>
      <c r="J260" s="1">
        <f>I260/SQRT(3)</f>
        <v>14795706.122465692</v>
      </c>
    </row>
    <row r="261" spans="1:10">
      <c r="A261" s="3">
        <f>'Raw CB'!A261</f>
        <v>36361</v>
      </c>
      <c r="B261" s="3" t="str">
        <f>'Raw CB'!B261</f>
        <v>CB</v>
      </c>
      <c r="C261" s="2">
        <f>'Raw CB'!C261</f>
        <v>2</v>
      </c>
      <c r="D261" s="3" t="str">
        <f>'Raw CB'!D261</f>
        <v>Peridinium cinctum</v>
      </c>
      <c r="E261" s="1">
        <f>('Raw CB'!H261*'Raw CB'!K261)/20*9</f>
        <v>694.05000000000007</v>
      </c>
      <c r="H261" s="1">
        <f>'Raw CB'!L261*E261</f>
        <v>31475167.500000004</v>
      </c>
    </row>
    <row r="262" spans="1:10">
      <c r="A262" s="3">
        <f>'Raw CB'!A262</f>
        <v>36361</v>
      </c>
      <c r="B262" s="3" t="str">
        <f>'Raw CB'!B262</f>
        <v>CB</v>
      </c>
      <c r="C262" s="2">
        <f>'Raw CB'!C262</f>
        <v>3</v>
      </c>
      <c r="D262" s="3" t="str">
        <f>'Raw CB'!D262</f>
        <v>Peridinium cinctum</v>
      </c>
      <c r="E262" s="1">
        <f>('Raw CB'!H262*'Raw CB'!K262)/20*9</f>
        <v>1288.9499999999998</v>
      </c>
      <c r="H262" s="1">
        <f>'Raw CB'!L262*E262</f>
        <v>58453882.499999993</v>
      </c>
    </row>
    <row r="263" spans="1:10">
      <c r="A263" s="3">
        <f>'Raw CB'!A263</f>
        <v>36368</v>
      </c>
      <c r="B263" s="3" t="str">
        <f>'Raw CB'!B263</f>
        <v>CB</v>
      </c>
      <c r="C263" s="2">
        <f>'Raw CB'!C263</f>
        <v>1</v>
      </c>
      <c r="D263" s="3" t="str">
        <f>'Raw CB'!D263</f>
        <v>Peridinium cinctum</v>
      </c>
      <c r="E263" s="1">
        <f>('Raw CB'!H263*'Raw CB'!K263)/20*9</f>
        <v>398.25</v>
      </c>
      <c r="F263" s="1">
        <f>STDEV(E263:E265)</f>
        <v>263.88589863802861</v>
      </c>
      <c r="G263" s="1">
        <f>F263/SQRT(3)</f>
        <v>152.35459461401211</v>
      </c>
      <c r="H263" s="1">
        <f>'Raw CB'!L263*E263</f>
        <v>18060637.5</v>
      </c>
      <c r="I263" s="1">
        <f>STDEV(H263:H265)</f>
        <v>11967225.503234604</v>
      </c>
      <c r="J263" s="1">
        <f>I263/SQRT(3)</f>
        <v>6909280.8657454541</v>
      </c>
    </row>
    <row r="264" spans="1:10">
      <c r="A264" s="3">
        <f>'Raw CB'!A264</f>
        <v>36368</v>
      </c>
      <c r="B264" s="3" t="str">
        <f>'Raw CB'!B264</f>
        <v>CB</v>
      </c>
      <c r="C264" s="2">
        <f>'Raw CB'!C264</f>
        <v>2</v>
      </c>
      <c r="D264" s="3" t="str">
        <f>'Raw CB'!D264</f>
        <v>Peridinium cinctum</v>
      </c>
      <c r="E264" s="1">
        <f>('Raw CB'!H264*'Raw CB'!K264)/20*9</f>
        <v>297.45</v>
      </c>
      <c r="H264" s="1">
        <f>'Raw CB'!L264*E264</f>
        <v>13489357.5</v>
      </c>
    </row>
    <row r="265" spans="1:10">
      <c r="A265" s="3">
        <f>'Raw CB'!A265</f>
        <v>36368</v>
      </c>
      <c r="B265" s="3" t="str">
        <f>'Raw CB'!B265</f>
        <v>CB</v>
      </c>
      <c r="C265" s="2">
        <f>'Raw CB'!C265</f>
        <v>3</v>
      </c>
      <c r="D265" s="3" t="str">
        <f>'Raw CB'!D265</f>
        <v>Peridinium cinctum</v>
      </c>
      <c r="E265" s="1">
        <f>('Raw CB'!H265*'Raw CB'!K265)/20*9</f>
        <v>796.5</v>
      </c>
      <c r="H265" s="1">
        <f>'Raw CB'!L265*E265</f>
        <v>36121275</v>
      </c>
    </row>
    <row r="266" spans="1:10">
      <c r="A266" s="3">
        <f>'Raw CB'!A266</f>
        <v>36375</v>
      </c>
      <c r="B266" s="3" t="str">
        <f>'Raw CB'!B266</f>
        <v>CB</v>
      </c>
      <c r="C266" s="2">
        <f>'Raw CB'!C266</f>
        <v>1</v>
      </c>
      <c r="D266" s="3" t="str">
        <f>'Raw CB'!D266</f>
        <v>Peridinium cinctum</v>
      </c>
      <c r="E266" s="1">
        <f>('Raw CB'!H266*'Raw CB'!K266)/20*9</f>
        <v>1354.05</v>
      </c>
      <c r="F266" s="1">
        <f>STDEV(E266:E268)</f>
        <v>331.60939371495499</v>
      </c>
      <c r="G266" s="1">
        <f>F266/SQRT(3)</f>
        <v>191.45477272713788</v>
      </c>
      <c r="H266" s="1">
        <f>'Raw CB'!L266*E266</f>
        <v>61408875.600000001</v>
      </c>
      <c r="I266" s="1">
        <f>STDEV(H266:H268)</f>
        <v>15039149.223760698</v>
      </c>
      <c r="J266" s="1">
        <f>I266/SQRT(3)</f>
        <v>8682856.8527211901</v>
      </c>
    </row>
    <row r="267" spans="1:10">
      <c r="A267" s="3">
        <f>'Raw CB'!A267</f>
        <v>36375</v>
      </c>
      <c r="B267" s="3" t="str">
        <f>'Raw CB'!B267</f>
        <v>CB</v>
      </c>
      <c r="C267" s="2">
        <f>'Raw CB'!C267</f>
        <v>2</v>
      </c>
      <c r="D267" s="3" t="str">
        <f>'Raw CB'!D267</f>
        <v>Peridinium cinctum</v>
      </c>
      <c r="E267" s="1">
        <f>('Raw CB'!H267*'Raw CB'!K267)/20*9</f>
        <v>1991.25</v>
      </c>
      <c r="H267" s="1">
        <f>'Raw CB'!L267*E267</f>
        <v>90307170</v>
      </c>
    </row>
    <row r="268" spans="1:10">
      <c r="A268" s="3">
        <f>'Raw CB'!A268</f>
        <v>36375</v>
      </c>
      <c r="B268" s="3" t="str">
        <f>'Raw CB'!B268</f>
        <v>CB</v>
      </c>
      <c r="C268" s="2">
        <f>'Raw CB'!C268</f>
        <v>3</v>
      </c>
      <c r="D268" s="3" t="str">
        <f>'Raw CB'!D268</f>
        <v>Peridinium cinctum</v>
      </c>
      <c r="E268" s="1">
        <f>('Raw CB'!H268*'Raw CB'!K268)/20*9</f>
        <v>1831.95</v>
      </c>
      <c r="H268" s="1">
        <f>'Raw CB'!L268*E268</f>
        <v>83082596.400000006</v>
      </c>
    </row>
    <row r="269" spans="1:10">
      <c r="A269" s="3">
        <f>'Raw CB'!A269</f>
        <v>36382</v>
      </c>
      <c r="B269" s="3" t="str">
        <f>'Raw CB'!B269</f>
        <v>CB</v>
      </c>
      <c r="C269" s="2">
        <f>'Raw CB'!C269</f>
        <v>1</v>
      </c>
      <c r="D269" s="3" t="str">
        <f>'Raw CB'!D269</f>
        <v>Peridinium cinctum</v>
      </c>
      <c r="E269" s="1">
        <f>('Raw CB'!H269*'Raw CB'!K269)/20*9</f>
        <v>477.90000000000003</v>
      </c>
      <c r="F269" s="1">
        <f>STDEV(E269:E271)</f>
        <v>365.00215410323267</v>
      </c>
      <c r="G269" s="1">
        <f>F269/SQRT(3)</f>
        <v>210.73409192629467</v>
      </c>
      <c r="H269" s="1">
        <f>'Raw CB'!L269*E269</f>
        <v>21673720.800000001</v>
      </c>
      <c r="I269" s="1">
        <f>STDEV(H269:H271)</f>
        <v>16553577.692889806</v>
      </c>
      <c r="J269" s="1">
        <f>I269/SQRT(3)</f>
        <v>9557212.5370413139</v>
      </c>
    </row>
    <row r="270" spans="1:10">
      <c r="A270" s="3">
        <f>'Raw CB'!A270</f>
        <v>36382</v>
      </c>
      <c r="B270" s="3" t="str">
        <f>'Raw CB'!B270</f>
        <v>CB</v>
      </c>
      <c r="C270" s="2">
        <f>'Raw CB'!C270</f>
        <v>2</v>
      </c>
      <c r="D270" s="3" t="str">
        <f>'Raw CB'!D270</f>
        <v>Peridinium cinctum</v>
      </c>
      <c r="E270" s="1">
        <f>('Raw CB'!H270*'Raw CB'!K270)/20*9</f>
        <v>1194.75</v>
      </c>
      <c r="H270" s="1">
        <f>'Raw CB'!L270*E270</f>
        <v>54184302</v>
      </c>
    </row>
    <row r="271" spans="1:10">
      <c r="A271" s="3">
        <f>'Raw CB'!A271</f>
        <v>36382</v>
      </c>
      <c r="B271" s="3" t="str">
        <f>'Raw CB'!B271</f>
        <v>CB</v>
      </c>
      <c r="C271" s="2">
        <f>'Raw CB'!C271</f>
        <v>3</v>
      </c>
      <c r="D271" s="3" t="str">
        <f>'Raw CB'!D271</f>
        <v>Peridinium cinctum</v>
      </c>
      <c r="E271" s="1">
        <f>('Raw CB'!H271*'Raw CB'!K271)/20*9</f>
        <v>716.85</v>
      </c>
      <c r="H271" s="1">
        <f>'Raw CB'!L271*E271</f>
        <v>32510581.199999999</v>
      </c>
    </row>
    <row r="272" spans="1:10">
      <c r="A272" s="3">
        <f>'Raw CB'!A272</f>
        <v>36389</v>
      </c>
      <c r="B272" s="3" t="str">
        <f>'Raw CB'!B272</f>
        <v>CB</v>
      </c>
      <c r="C272" s="2">
        <f>'Raw CB'!C272</f>
        <v>1</v>
      </c>
      <c r="D272" s="3" t="str">
        <f>'Raw CB'!D272</f>
        <v>Peridinium cinctum</v>
      </c>
      <c r="E272" s="1">
        <f>('Raw CB'!H272*'Raw CB'!K272)/20*9</f>
        <v>876.15</v>
      </c>
      <c r="F272" s="1">
        <f>STDEV(E272:E274)</f>
        <v>297.59701359388657</v>
      </c>
      <c r="G272" s="1">
        <f>F272/SQRT(3)</f>
        <v>171.81771590845915</v>
      </c>
      <c r="H272" s="1">
        <f>'Raw CB'!L272*E272</f>
        <v>39735154.799999997</v>
      </c>
      <c r="I272" s="1">
        <f>STDEV(H272:H274)</f>
        <v>13496619.760509962</v>
      </c>
      <c r="J272" s="1">
        <f>I272/SQRT(3)</f>
        <v>7792277.05188045</v>
      </c>
    </row>
    <row r="273" spans="1:10">
      <c r="A273" s="3">
        <f>'Raw CB'!A273</f>
        <v>36389</v>
      </c>
      <c r="B273" s="3" t="str">
        <f>'Raw CB'!B273</f>
        <v>CB</v>
      </c>
      <c r="C273" s="2">
        <f>'Raw CB'!C273</f>
        <v>2</v>
      </c>
      <c r="D273" s="3" t="str">
        <f>'Raw CB'!D273</f>
        <v>Peridinium cinctum</v>
      </c>
      <c r="E273" s="1">
        <f>('Raw CB'!H273*'Raw CB'!K273)/20*9</f>
        <v>594.9</v>
      </c>
      <c r="H273" s="1">
        <f>'Raw CB'!L273*E273</f>
        <v>26979904.800000001</v>
      </c>
    </row>
    <row r="274" spans="1:10">
      <c r="A274" s="3">
        <f>'Raw CB'!A274</f>
        <v>36389</v>
      </c>
      <c r="B274" s="3" t="str">
        <f>'Raw CB'!B274</f>
        <v>CB</v>
      </c>
      <c r="C274" s="2">
        <f>'Raw CB'!C274</f>
        <v>3</v>
      </c>
      <c r="D274" s="3" t="str">
        <f>'Raw CB'!D274</f>
        <v>Peridinium cinctum</v>
      </c>
      <c r="E274" s="1">
        <f>('Raw CB'!H274*'Raw CB'!K274)/20*9</f>
        <v>1189.8</v>
      </c>
      <c r="H274" s="1">
        <f>'Raw CB'!L274*E274</f>
        <v>53959809.600000001</v>
      </c>
    </row>
    <row r="275" spans="1:10">
      <c r="A275" s="3">
        <f>'Raw CB'!A275</f>
        <v>36307</v>
      </c>
      <c r="B275" s="3" t="str">
        <f>'Raw CB'!B275</f>
        <v>CB</v>
      </c>
      <c r="C275" s="2">
        <f>'Raw CB'!C275</f>
        <v>1</v>
      </c>
      <c r="D275" s="3" t="str">
        <f>'Raw CB'!D275</f>
        <v>Peridinium inconspicuum</v>
      </c>
      <c r="E275" s="1">
        <f>('Raw CB'!H275*'Raw CB'!K275)/20*9</f>
        <v>79.649999999999991</v>
      </c>
      <c r="F275" s="1">
        <f>STDEV(E275:E277)</f>
        <v>45.985948940953683</v>
      </c>
      <c r="G275" s="1">
        <f>F275/SQRT(3)</f>
        <v>26.549999999999997</v>
      </c>
      <c r="H275" s="1">
        <f>'Raw CB'!L275*E275</f>
        <v>132776.54999999999</v>
      </c>
      <c r="I275" s="1">
        <f>STDEV(H275:H277)</f>
        <v>76658.576884569804</v>
      </c>
      <c r="J275" s="1">
        <f>I275/SQRT(3)</f>
        <v>44258.85</v>
      </c>
    </row>
    <row r="276" spans="1:10">
      <c r="A276" s="3">
        <f>'Raw CB'!A276</f>
        <v>36307</v>
      </c>
      <c r="B276" s="3" t="str">
        <f>'Raw CB'!B276</f>
        <v>CB</v>
      </c>
      <c r="C276" s="2">
        <f>'Raw CB'!C276</f>
        <v>2</v>
      </c>
      <c r="D276" s="3" t="str">
        <f>'Raw CB'!D276</f>
        <v>Peridinium inconspicuum</v>
      </c>
      <c r="E276" s="1">
        <f>('Raw CB'!H276*'Raw CB'!K276)/20*9</f>
        <v>0</v>
      </c>
      <c r="H276" s="1">
        <f>'Raw CB'!L276*E276</f>
        <v>0</v>
      </c>
    </row>
    <row r="277" spans="1:10">
      <c r="A277" s="3">
        <f>'Raw CB'!A277</f>
        <v>36307</v>
      </c>
      <c r="B277" s="3" t="str">
        <f>'Raw CB'!B277</f>
        <v>CB</v>
      </c>
      <c r="C277" s="2">
        <f>'Raw CB'!C277</f>
        <v>3</v>
      </c>
      <c r="D277" s="3" t="str">
        <f>'Raw CB'!D277</f>
        <v>Peridinium inconspicuum</v>
      </c>
      <c r="E277" s="1">
        <f>('Raw CB'!H277*'Raw CB'!K277)/20*9</f>
        <v>0</v>
      </c>
      <c r="H277" s="1">
        <f>'Raw CB'!L277*E277</f>
        <v>0</v>
      </c>
    </row>
    <row r="278" spans="1:10">
      <c r="A278" s="3">
        <f>'Raw CB'!A278</f>
        <v>36312</v>
      </c>
      <c r="B278" s="3" t="str">
        <f>'Raw CB'!B278</f>
        <v>CB</v>
      </c>
      <c r="C278" s="2">
        <f>'Raw CB'!C278</f>
        <v>1</v>
      </c>
      <c r="D278" s="3" t="str">
        <f>'Raw CB'!D278</f>
        <v>Peridinium inconspicuum</v>
      </c>
      <c r="E278" s="1">
        <f>('Raw CB'!H278*'Raw CB'!K278)/20*9</f>
        <v>0</v>
      </c>
      <c r="F278" s="1">
        <f>STDEV(E278:E280)</f>
        <v>0</v>
      </c>
      <c r="G278" s="1">
        <f>F278/SQRT(3)</f>
        <v>0</v>
      </c>
      <c r="H278" s="1">
        <f>'Raw CB'!L278*E278</f>
        <v>0</v>
      </c>
      <c r="I278" s="1">
        <f>STDEV(H278:H280)</f>
        <v>0</v>
      </c>
      <c r="J278" s="1">
        <f>I278/SQRT(3)</f>
        <v>0</v>
      </c>
    </row>
    <row r="279" spans="1:10">
      <c r="A279" s="3">
        <f>'Raw CB'!A279</f>
        <v>36312</v>
      </c>
      <c r="B279" s="3" t="str">
        <f>'Raw CB'!B279</f>
        <v>CB</v>
      </c>
      <c r="C279" s="2">
        <f>'Raw CB'!C279</f>
        <v>2</v>
      </c>
      <c r="D279" s="3" t="str">
        <f>'Raw CB'!D279</f>
        <v>Peridinium inconspicuum</v>
      </c>
      <c r="E279" s="1">
        <f>('Raw CB'!H279*'Raw CB'!K279)/20*9</f>
        <v>0</v>
      </c>
      <c r="H279" s="1">
        <f>'Raw CB'!L279*E279</f>
        <v>0</v>
      </c>
    </row>
    <row r="280" spans="1:10">
      <c r="A280" s="3">
        <f>'Raw CB'!A280</f>
        <v>36312</v>
      </c>
      <c r="B280" s="3" t="str">
        <f>'Raw CB'!B280</f>
        <v>CB</v>
      </c>
      <c r="C280" s="2">
        <f>'Raw CB'!C280</f>
        <v>3</v>
      </c>
      <c r="D280" s="3" t="str">
        <f>'Raw CB'!D280</f>
        <v>Peridinium inconspicuum</v>
      </c>
      <c r="E280" s="1">
        <f>('Raw CB'!H280*'Raw CB'!K280)/20*9</f>
        <v>0</v>
      </c>
      <c r="H280" s="1">
        <f>'Raw CB'!L280*E280</f>
        <v>0</v>
      </c>
    </row>
    <row r="281" spans="1:10">
      <c r="A281" s="3">
        <f>'Raw CB'!A281</f>
        <v>36319</v>
      </c>
      <c r="B281" s="3" t="str">
        <f>'Raw CB'!B281</f>
        <v>CB</v>
      </c>
      <c r="C281" s="2">
        <f>'Raw CB'!C281</f>
        <v>1</v>
      </c>
      <c r="D281" s="3" t="str">
        <f>'Raw CB'!D281</f>
        <v>Peridinium inconspicuum</v>
      </c>
      <c r="E281" s="1">
        <f>('Raw CB'!H281*'Raw CB'!K281)/20*9</f>
        <v>0</v>
      </c>
      <c r="F281" s="1">
        <f>STDEV(E281:E283)</f>
        <v>0</v>
      </c>
      <c r="G281" s="1">
        <f>F281/SQRT(3)</f>
        <v>0</v>
      </c>
      <c r="H281" s="1">
        <f>'Raw CB'!L281*E281</f>
        <v>0</v>
      </c>
      <c r="I281" s="1">
        <f>STDEV(H281:H283)</f>
        <v>0</v>
      </c>
      <c r="J281" s="1">
        <f>I281/SQRT(3)</f>
        <v>0</v>
      </c>
    </row>
    <row r="282" spans="1:10">
      <c r="A282" s="3">
        <f>'Raw CB'!A282</f>
        <v>36319</v>
      </c>
      <c r="B282" s="3" t="str">
        <f>'Raw CB'!B282</f>
        <v>CB</v>
      </c>
      <c r="C282" s="2">
        <f>'Raw CB'!C282</f>
        <v>2</v>
      </c>
      <c r="D282" s="3" t="str">
        <f>'Raw CB'!D282</f>
        <v>Peridinium inconspicuum</v>
      </c>
      <c r="E282" s="1">
        <f>('Raw CB'!H282*'Raw CB'!K282)/20*9</f>
        <v>0</v>
      </c>
      <c r="H282" s="1">
        <f>'Raw CB'!L282*E282</f>
        <v>0</v>
      </c>
    </row>
    <row r="283" spans="1:10">
      <c r="A283" s="3">
        <f>'Raw CB'!A283</f>
        <v>36319</v>
      </c>
      <c r="B283" s="3" t="str">
        <f>'Raw CB'!B283</f>
        <v>CB</v>
      </c>
      <c r="C283" s="2">
        <f>'Raw CB'!C283</f>
        <v>3</v>
      </c>
      <c r="D283" s="3" t="str">
        <f>'Raw CB'!D283</f>
        <v>Peridinium inconspicuum</v>
      </c>
      <c r="E283" s="1">
        <f>('Raw CB'!H283*'Raw CB'!K283)/20*9</f>
        <v>0</v>
      </c>
      <c r="H283" s="1">
        <f>'Raw CB'!L283*E283</f>
        <v>0</v>
      </c>
    </row>
    <row r="284" spans="1:10">
      <c r="A284" s="3">
        <f>'Raw CB'!A284</f>
        <v>36326</v>
      </c>
      <c r="B284" s="3" t="str">
        <f>'Raw CB'!B284</f>
        <v>CB</v>
      </c>
      <c r="C284" s="2">
        <f>'Raw CB'!C284</f>
        <v>1</v>
      </c>
      <c r="D284" s="3" t="str">
        <f>'Raw CB'!D284</f>
        <v>Peridinium inconspicuum</v>
      </c>
      <c r="E284" s="1">
        <f>('Raw CB'!H284*'Raw CB'!K284)/20*9</f>
        <v>0</v>
      </c>
      <c r="F284" s="1">
        <f>STDEV(E284:E286)</f>
        <v>0</v>
      </c>
      <c r="G284" s="1">
        <f>F284/SQRT(3)</f>
        <v>0</v>
      </c>
      <c r="H284" s="1">
        <f>'Raw CB'!L284*E284</f>
        <v>0</v>
      </c>
      <c r="I284" s="1">
        <f>STDEV(H284:H286)</f>
        <v>0</v>
      </c>
      <c r="J284" s="1">
        <f>I284/SQRT(3)</f>
        <v>0</v>
      </c>
    </row>
    <row r="285" spans="1:10">
      <c r="A285" s="3">
        <f>'Raw CB'!A285</f>
        <v>36326</v>
      </c>
      <c r="B285" s="3" t="str">
        <f>'Raw CB'!B285</f>
        <v>CB</v>
      </c>
      <c r="C285" s="2">
        <f>'Raw CB'!C285</f>
        <v>2</v>
      </c>
      <c r="D285" s="3" t="str">
        <f>'Raw CB'!D285</f>
        <v>Peridinium inconspicuum</v>
      </c>
      <c r="E285" s="1">
        <f>('Raw CB'!H285*'Raw CB'!K285)/20*9</f>
        <v>0</v>
      </c>
      <c r="H285" s="1">
        <f>'Raw CB'!L285*E285</f>
        <v>0</v>
      </c>
    </row>
    <row r="286" spans="1:10">
      <c r="A286" s="3">
        <f>'Raw CB'!A286</f>
        <v>36326</v>
      </c>
      <c r="B286" s="3" t="str">
        <f>'Raw CB'!B286</f>
        <v>CB</v>
      </c>
      <c r="C286" s="2">
        <f>'Raw CB'!C286</f>
        <v>3</v>
      </c>
      <c r="D286" s="3" t="str">
        <f>'Raw CB'!D286</f>
        <v>Peridinium inconspicuum</v>
      </c>
      <c r="E286" s="1">
        <f>('Raw CB'!H286*'Raw CB'!K286)/20*9</f>
        <v>0</v>
      </c>
      <c r="H286" s="1">
        <f>'Raw CB'!L286*E286</f>
        <v>0</v>
      </c>
    </row>
    <row r="287" spans="1:10">
      <c r="A287" s="3">
        <f>'Raw CB'!A287</f>
        <v>36333</v>
      </c>
      <c r="B287" s="3" t="str">
        <f>'Raw CB'!B287</f>
        <v>CB</v>
      </c>
      <c r="C287" s="2">
        <f>'Raw CB'!C287</f>
        <v>1</v>
      </c>
      <c r="D287" s="3" t="str">
        <f>'Raw CB'!D287</f>
        <v>Peridinium inconspicuum</v>
      </c>
      <c r="E287" s="1">
        <f>('Raw CB'!H287*'Raw CB'!K287)/20*9</f>
        <v>159.29999999999998</v>
      </c>
      <c r="F287" s="1">
        <f>STDEV(E287:E289)</f>
        <v>79.650000000000034</v>
      </c>
      <c r="G287" s="1">
        <f>F287/SQRT(3)</f>
        <v>45.985948940953712</v>
      </c>
      <c r="H287" s="1">
        <f>'Raw CB'!L287*E287</f>
        <v>265553.09999999998</v>
      </c>
      <c r="I287" s="1">
        <f>STDEV(H287:H289)</f>
        <v>132776.54999999993</v>
      </c>
      <c r="J287" s="1">
        <f>I287/SQRT(3)</f>
        <v>76658.576884569775</v>
      </c>
    </row>
    <row r="288" spans="1:10">
      <c r="A288" s="3">
        <f>'Raw CB'!A288</f>
        <v>36333</v>
      </c>
      <c r="B288" s="3" t="str">
        <f>'Raw CB'!B288</f>
        <v>CB</v>
      </c>
      <c r="C288" s="2">
        <f>'Raw CB'!C288</f>
        <v>2</v>
      </c>
      <c r="D288" s="3" t="str">
        <f>'Raw CB'!D288</f>
        <v>Peridinium inconspicuum</v>
      </c>
      <c r="E288" s="1">
        <f>('Raw CB'!H288*'Raw CB'!K288)/20*9</f>
        <v>79.649999999999991</v>
      </c>
      <c r="H288" s="1">
        <f>'Raw CB'!L288*E288</f>
        <v>132776.54999999999</v>
      </c>
    </row>
    <row r="289" spans="1:10">
      <c r="A289" s="3">
        <f>'Raw CB'!A289</f>
        <v>36333</v>
      </c>
      <c r="B289" s="3" t="str">
        <f>'Raw CB'!B289</f>
        <v>CB</v>
      </c>
      <c r="C289" s="2">
        <f>'Raw CB'!C289</f>
        <v>3</v>
      </c>
      <c r="D289" s="3" t="str">
        <f>'Raw CB'!D289</f>
        <v>Peridinium inconspicuum</v>
      </c>
      <c r="E289" s="1">
        <f>('Raw CB'!H289*'Raw CB'!K289)/20*9</f>
        <v>238.95000000000002</v>
      </c>
      <c r="H289" s="1">
        <f>'Raw CB'!L289*E289</f>
        <v>398329.65</v>
      </c>
    </row>
    <row r="290" spans="1:10">
      <c r="A290" s="3">
        <f>'Raw CB'!A290</f>
        <v>36340</v>
      </c>
      <c r="B290" s="3" t="str">
        <f>'Raw CB'!B290</f>
        <v>CB</v>
      </c>
      <c r="C290" s="2">
        <f>'Raw CB'!C290</f>
        <v>1</v>
      </c>
      <c r="D290" s="3" t="str">
        <f>'Raw CB'!D290</f>
        <v>Peridinium inconspicuum</v>
      </c>
      <c r="E290" s="1">
        <f>('Raw CB'!H290*'Raw CB'!K290)/20*9</f>
        <v>0</v>
      </c>
      <c r="F290" s="1">
        <f>STDEV(E290:E292)</f>
        <v>0</v>
      </c>
      <c r="G290" s="1">
        <f>F290/SQRT(3)</f>
        <v>0</v>
      </c>
      <c r="H290" s="1">
        <f>'Raw CB'!L290*E290</f>
        <v>0</v>
      </c>
      <c r="I290" s="1">
        <f>STDEV(H290:H292)</f>
        <v>0</v>
      </c>
      <c r="J290" s="1">
        <f>I290/SQRT(3)</f>
        <v>0</v>
      </c>
    </row>
    <row r="291" spans="1:10">
      <c r="A291" s="3">
        <f>'Raw CB'!A291</f>
        <v>36340</v>
      </c>
      <c r="B291" s="3" t="str">
        <f>'Raw CB'!B291</f>
        <v>CB</v>
      </c>
      <c r="C291" s="2">
        <f>'Raw CB'!C291</f>
        <v>2</v>
      </c>
      <c r="D291" s="3" t="str">
        <f>'Raw CB'!D291</f>
        <v>Peridinium inconspicuum</v>
      </c>
      <c r="E291" s="1">
        <f>('Raw CB'!H291*'Raw CB'!K291)/20*9</f>
        <v>0</v>
      </c>
      <c r="H291" s="1">
        <f>'Raw CB'!L291*E291</f>
        <v>0</v>
      </c>
    </row>
    <row r="292" spans="1:10">
      <c r="A292" s="3">
        <f>'Raw CB'!A292</f>
        <v>36340</v>
      </c>
      <c r="B292" s="3" t="str">
        <f>'Raw CB'!B292</f>
        <v>CB</v>
      </c>
      <c r="C292" s="2">
        <f>'Raw CB'!C292</f>
        <v>3</v>
      </c>
      <c r="D292" s="3" t="str">
        <f>'Raw CB'!D292</f>
        <v>Peridinium inconspicuum</v>
      </c>
      <c r="E292" s="1">
        <f>('Raw CB'!H292*'Raw CB'!K292)/20*9</f>
        <v>0</v>
      </c>
      <c r="H292" s="1">
        <f>'Raw CB'!L292*E292</f>
        <v>0</v>
      </c>
    </row>
    <row r="293" spans="1:10">
      <c r="A293" s="3">
        <f>'Raw CB'!A293</f>
        <v>36347</v>
      </c>
      <c r="B293" s="3" t="str">
        <f>'Raw CB'!B293</f>
        <v>CB</v>
      </c>
      <c r="C293" s="2">
        <f>'Raw CB'!C293</f>
        <v>1</v>
      </c>
      <c r="D293" s="3" t="str">
        <f>'Raw CB'!D293</f>
        <v>Peridinium inconspicuum</v>
      </c>
      <c r="E293" s="1">
        <f>('Raw CB'!H293*'Raw CB'!K293)/20*9</f>
        <v>0</v>
      </c>
      <c r="F293" s="1">
        <f>STDEV(E293:E295)</f>
        <v>0</v>
      </c>
      <c r="G293" s="1">
        <f>F293/SQRT(3)</f>
        <v>0</v>
      </c>
      <c r="H293" s="1">
        <f>'Raw CB'!L293*E293</f>
        <v>0</v>
      </c>
      <c r="I293" s="1">
        <f>STDEV(H293:H295)</f>
        <v>0</v>
      </c>
      <c r="J293" s="1">
        <f>I293/SQRT(3)</f>
        <v>0</v>
      </c>
    </row>
    <row r="294" spans="1:10">
      <c r="A294" s="3">
        <f>'Raw CB'!A294</f>
        <v>36347</v>
      </c>
      <c r="B294" s="3" t="str">
        <f>'Raw CB'!B294</f>
        <v>CB</v>
      </c>
      <c r="C294" s="2">
        <f>'Raw CB'!C294</f>
        <v>2</v>
      </c>
      <c r="D294" s="3" t="str">
        <f>'Raw CB'!D294</f>
        <v>Peridinium inconspicuum</v>
      </c>
      <c r="E294" s="1">
        <f>('Raw CB'!H294*'Raw CB'!K294)/20*9</f>
        <v>0</v>
      </c>
      <c r="H294" s="1">
        <f>'Raw CB'!L294*E294</f>
        <v>0</v>
      </c>
    </row>
    <row r="295" spans="1:10">
      <c r="A295" s="3">
        <f>'Raw CB'!A295</f>
        <v>36347</v>
      </c>
      <c r="B295" s="3" t="str">
        <f>'Raw CB'!B295</f>
        <v>CB</v>
      </c>
      <c r="C295" s="2">
        <f>'Raw CB'!C295</f>
        <v>3</v>
      </c>
      <c r="D295" s="3" t="str">
        <f>'Raw CB'!D295</f>
        <v>Peridinium inconspicuum</v>
      </c>
      <c r="E295" s="1">
        <f>('Raw CB'!H295*'Raw CB'!K295)/20*9</f>
        <v>0</v>
      </c>
      <c r="H295" s="1">
        <f>'Raw CB'!L295*E295</f>
        <v>0</v>
      </c>
    </row>
    <row r="296" spans="1:10">
      <c r="A296" s="3">
        <f>'Raw CB'!A296</f>
        <v>36354</v>
      </c>
      <c r="B296" s="3" t="str">
        <f>'Raw CB'!B296</f>
        <v>CB</v>
      </c>
      <c r="C296" s="2">
        <f>'Raw CB'!C296</f>
        <v>1</v>
      </c>
      <c r="D296" s="3" t="str">
        <f>'Raw CB'!D296</f>
        <v>Peridinium inconspicuum</v>
      </c>
      <c r="E296" s="1">
        <f>('Raw CB'!H296*'Raw CB'!K296)/20*9</f>
        <v>0</v>
      </c>
      <c r="F296" s="1">
        <f>STDEV(E296:E298)</f>
        <v>114.48855838030278</v>
      </c>
      <c r="G296" s="1">
        <f>F296/SQRT(3)</f>
        <v>66.099999999999994</v>
      </c>
      <c r="H296" s="1">
        <f>'Raw CB'!L296*E296</f>
        <v>0</v>
      </c>
      <c r="I296" s="1">
        <f>STDEV(H296:H298)</f>
        <v>190852.42681996472</v>
      </c>
      <c r="J296" s="1">
        <f>I296/SQRT(3)</f>
        <v>110188.69999999998</v>
      </c>
    </row>
    <row r="297" spans="1:10">
      <c r="A297" s="3">
        <f>'Raw CB'!A297</f>
        <v>36354</v>
      </c>
      <c r="B297" s="3" t="str">
        <f>'Raw CB'!B297</f>
        <v>CB</v>
      </c>
      <c r="C297" s="2">
        <f>'Raw CB'!C297</f>
        <v>2</v>
      </c>
      <c r="D297" s="3" t="str">
        <f>'Raw CB'!D297</f>
        <v>Peridinium inconspicuum</v>
      </c>
      <c r="E297" s="1">
        <f>('Raw CB'!H297*'Raw CB'!K297)/20*9</f>
        <v>0</v>
      </c>
      <c r="H297" s="1">
        <f>'Raw CB'!L297*E297</f>
        <v>0</v>
      </c>
    </row>
    <row r="298" spans="1:10">
      <c r="A298" s="3">
        <f>'Raw CB'!A298</f>
        <v>36354</v>
      </c>
      <c r="B298" s="3" t="str">
        <f>'Raw CB'!B298</f>
        <v>CB</v>
      </c>
      <c r="C298" s="2">
        <f>'Raw CB'!C298</f>
        <v>3</v>
      </c>
      <c r="D298" s="3" t="str">
        <f>'Raw CB'!D298</f>
        <v>Peridinium inconspicuum</v>
      </c>
      <c r="E298" s="1">
        <f>('Raw CB'!H298*'Raw CB'!K298)/20*9</f>
        <v>198.29999999999998</v>
      </c>
      <c r="H298" s="1">
        <f>'Raw CB'!L298*E298</f>
        <v>330566.09999999998</v>
      </c>
    </row>
    <row r="299" spans="1:10">
      <c r="A299" s="3">
        <f>'Raw CB'!A299</f>
        <v>36361</v>
      </c>
      <c r="B299" s="3" t="str">
        <f>'Raw CB'!B299</f>
        <v>CB</v>
      </c>
      <c r="C299" s="2">
        <f>'Raw CB'!C299</f>
        <v>1</v>
      </c>
      <c r="D299" s="3" t="str">
        <f>'Raw CB'!D299</f>
        <v>Peridinium inconspicuum</v>
      </c>
      <c r="E299" s="1">
        <f>('Raw CB'!H299*'Raw CB'!K299)/20*9</f>
        <v>79.649999999999991</v>
      </c>
      <c r="F299" s="1">
        <f>STDEV(E299:E301)</f>
        <v>45.985948940953683</v>
      </c>
      <c r="G299" s="1">
        <f>F299/SQRT(3)</f>
        <v>26.549999999999997</v>
      </c>
      <c r="H299" s="1">
        <f>'Raw CB'!L299*E299</f>
        <v>132776.54999999999</v>
      </c>
      <c r="I299" s="1">
        <f>STDEV(H299:H301)</f>
        <v>76658.576884569804</v>
      </c>
      <c r="J299" s="1">
        <f>I299/SQRT(3)</f>
        <v>44258.85</v>
      </c>
    </row>
    <row r="300" spans="1:10">
      <c r="A300" s="3">
        <f>'Raw CB'!A300</f>
        <v>36361</v>
      </c>
      <c r="B300" s="3" t="str">
        <f>'Raw CB'!B300</f>
        <v>CB</v>
      </c>
      <c r="C300" s="2">
        <f>'Raw CB'!C300</f>
        <v>2</v>
      </c>
      <c r="D300" s="3" t="str">
        <f>'Raw CB'!D300</f>
        <v>Peridinium inconspicuum</v>
      </c>
      <c r="E300" s="1">
        <f>('Raw CB'!H300*'Raw CB'!K300)/20*9</f>
        <v>0</v>
      </c>
      <c r="H300" s="1">
        <f>'Raw CB'!L300*E300</f>
        <v>0</v>
      </c>
    </row>
    <row r="301" spans="1:10">
      <c r="A301" s="3">
        <f>'Raw CB'!A301</f>
        <v>36361</v>
      </c>
      <c r="B301" s="3" t="str">
        <f>'Raw CB'!B301</f>
        <v>CB</v>
      </c>
      <c r="C301" s="2">
        <f>'Raw CB'!C301</f>
        <v>3</v>
      </c>
      <c r="D301" s="3" t="str">
        <f>'Raw CB'!D301</f>
        <v>Peridinium inconspicuum</v>
      </c>
      <c r="E301" s="1">
        <f>('Raw CB'!H301*'Raw CB'!K301)/20*9</f>
        <v>0</v>
      </c>
      <c r="H301" s="1">
        <f>'Raw CB'!L301*E301</f>
        <v>0</v>
      </c>
    </row>
    <row r="302" spans="1:10">
      <c r="A302" s="3">
        <f>'Raw CB'!A302</f>
        <v>36368</v>
      </c>
      <c r="B302" s="3" t="str">
        <f>'Raw CB'!B302</f>
        <v>CB</v>
      </c>
      <c r="C302" s="2">
        <f>'Raw CB'!C302</f>
        <v>1</v>
      </c>
      <c r="D302" s="3" t="str">
        <f>'Raw CB'!D302</f>
        <v>Peridinium inconspicuum</v>
      </c>
      <c r="E302" s="1">
        <f>('Raw CB'!H302*'Raw CB'!K302)/20*9</f>
        <v>0</v>
      </c>
      <c r="F302" s="1">
        <f>STDEV(E302:E304)</f>
        <v>91.971897881907367</v>
      </c>
      <c r="G302" s="1">
        <f>F302/SQRT(3)</f>
        <v>53.099999999999994</v>
      </c>
      <c r="H302" s="1">
        <f>'Raw CB'!L302*E302</f>
        <v>0</v>
      </c>
      <c r="I302" s="1">
        <f>STDEV(H302:H304)</f>
        <v>153317.15376913961</v>
      </c>
      <c r="J302" s="1">
        <f>I302/SQRT(3)</f>
        <v>88517.7</v>
      </c>
    </row>
    <row r="303" spans="1:10">
      <c r="A303" s="3">
        <f>'Raw CB'!A303</f>
        <v>36368</v>
      </c>
      <c r="B303" s="3" t="str">
        <f>'Raw CB'!B303</f>
        <v>CB</v>
      </c>
      <c r="C303" s="2">
        <f>'Raw CB'!C303</f>
        <v>2</v>
      </c>
      <c r="D303" s="3" t="str">
        <f>'Raw CB'!D303</f>
        <v>Peridinium inconspicuum</v>
      </c>
      <c r="E303" s="1">
        <f>('Raw CB'!H303*'Raw CB'!K303)/20*9</f>
        <v>0</v>
      </c>
      <c r="H303" s="1">
        <f>'Raw CB'!L303*E303</f>
        <v>0</v>
      </c>
    </row>
    <row r="304" spans="1:10">
      <c r="A304" s="3">
        <f>'Raw CB'!A304</f>
        <v>36368</v>
      </c>
      <c r="B304" s="3" t="str">
        <f>'Raw CB'!B304</f>
        <v>CB</v>
      </c>
      <c r="C304" s="2">
        <f>'Raw CB'!C304</f>
        <v>3</v>
      </c>
      <c r="D304" s="3" t="str">
        <f>'Raw CB'!D304</f>
        <v>Peridinium inconspicuum</v>
      </c>
      <c r="E304" s="1">
        <f>('Raw CB'!H304*'Raw CB'!K304)/20*9</f>
        <v>159.29999999999998</v>
      </c>
      <c r="H304" s="1">
        <f>'Raw CB'!L304*E304</f>
        <v>265553.09999999998</v>
      </c>
    </row>
    <row r="305" spans="1:10">
      <c r="A305" s="3">
        <f>'Raw CB'!A305</f>
        <v>36375</v>
      </c>
      <c r="B305" s="3" t="str">
        <f>'Raw CB'!B305</f>
        <v>CB</v>
      </c>
      <c r="C305" s="2">
        <f>'Raw CB'!C305</f>
        <v>1</v>
      </c>
      <c r="D305" s="3" t="str">
        <f>'Raw CB'!D305</f>
        <v>Peridinium inconspicuum</v>
      </c>
      <c r="E305" s="1">
        <f>('Raw CB'!H305*'Raw CB'!K305)/20*9</f>
        <v>0</v>
      </c>
      <c r="F305" s="1">
        <f>STDEV(E305:E307)</f>
        <v>79.649999999999991</v>
      </c>
      <c r="G305" s="1">
        <f>F305/SQRT(3)</f>
        <v>45.985948940953691</v>
      </c>
      <c r="H305" s="1">
        <f>'Raw CB'!L305*E305</f>
        <v>0</v>
      </c>
      <c r="I305" s="1">
        <f>STDEV(H305:H307)</f>
        <v>132776.54999999999</v>
      </c>
      <c r="J305" s="1">
        <f>I305/SQRT(3)</f>
        <v>76658.576884569804</v>
      </c>
    </row>
    <row r="306" spans="1:10">
      <c r="A306" s="3">
        <f>'Raw CB'!A306</f>
        <v>36375</v>
      </c>
      <c r="B306" s="3" t="str">
        <f>'Raw CB'!B306</f>
        <v>CB</v>
      </c>
      <c r="C306" s="2">
        <f>'Raw CB'!C306</f>
        <v>2</v>
      </c>
      <c r="D306" s="3" t="str">
        <f>'Raw CB'!D306</f>
        <v>Peridinium inconspicuum</v>
      </c>
      <c r="E306" s="1">
        <f>('Raw CB'!H306*'Raw CB'!K306)/20*9</f>
        <v>159.29999999999998</v>
      </c>
      <c r="H306" s="1">
        <f>'Raw CB'!L306*E306</f>
        <v>265553.09999999998</v>
      </c>
    </row>
    <row r="307" spans="1:10">
      <c r="A307" s="3">
        <f>'Raw CB'!A307</f>
        <v>36375</v>
      </c>
      <c r="B307" s="3" t="str">
        <f>'Raw CB'!B307</f>
        <v>CB</v>
      </c>
      <c r="C307" s="2">
        <f>'Raw CB'!C307</f>
        <v>3</v>
      </c>
      <c r="D307" s="3" t="str">
        <f>'Raw CB'!D307</f>
        <v>Peridinium inconspicuum</v>
      </c>
      <c r="E307" s="1">
        <f>('Raw CB'!H307*'Raw CB'!K307)/20*9</f>
        <v>79.649999999999991</v>
      </c>
      <c r="H307" s="1">
        <f>'Raw CB'!L307*E307</f>
        <v>132776.54999999999</v>
      </c>
    </row>
    <row r="308" spans="1:10">
      <c r="A308" s="3">
        <f>'Raw CB'!A308</f>
        <v>36382</v>
      </c>
      <c r="B308" s="3" t="str">
        <f>'Raw CB'!B308</f>
        <v>CB</v>
      </c>
      <c r="C308" s="2">
        <f>'Raw CB'!C308</f>
        <v>1</v>
      </c>
      <c r="D308" s="3" t="str">
        <f>'Raw CB'!D308</f>
        <v>Peridinium inconspicuum</v>
      </c>
      <c r="E308" s="1">
        <f>('Raw CB'!H308*'Raw CB'!K308)/20*9</f>
        <v>79.649999999999991</v>
      </c>
      <c r="F308" s="1">
        <f>STDEV(E308:E310)</f>
        <v>200.44810425643837</v>
      </c>
      <c r="G308" s="1">
        <f>F308/SQRT(3)</f>
        <v>115.72876695100487</v>
      </c>
      <c r="H308" s="1">
        <f>'Raw CB'!L308*E308</f>
        <v>132776.54999999999</v>
      </c>
      <c r="I308" s="1">
        <f>STDEV(H308:H310)</f>
        <v>334146.98979548283</v>
      </c>
      <c r="J308" s="1">
        <f>I308/SQRT(3)</f>
        <v>192919.85450732516</v>
      </c>
    </row>
    <row r="309" spans="1:10">
      <c r="A309" s="3">
        <f>'Raw CB'!A309</f>
        <v>36382</v>
      </c>
      <c r="B309" s="3" t="str">
        <f>'Raw CB'!B309</f>
        <v>CB</v>
      </c>
      <c r="C309" s="2">
        <f>'Raw CB'!C309</f>
        <v>2</v>
      </c>
      <c r="D309" s="3" t="str">
        <f>'Raw CB'!D309</f>
        <v>Peridinium inconspicuum</v>
      </c>
      <c r="E309" s="1">
        <f>('Raw CB'!H309*'Raw CB'!K309)/20*9</f>
        <v>318.59999999999997</v>
      </c>
      <c r="H309" s="1">
        <f>'Raw CB'!L309*E309</f>
        <v>531106.19999999995</v>
      </c>
    </row>
    <row r="310" spans="1:10">
      <c r="A310" s="3">
        <f>'Raw CB'!A310</f>
        <v>36382</v>
      </c>
      <c r="B310" s="3" t="str">
        <f>'Raw CB'!B310</f>
        <v>CB</v>
      </c>
      <c r="C310" s="2">
        <f>'Raw CB'!C310</f>
        <v>3</v>
      </c>
      <c r="D310" s="3" t="str">
        <f>'Raw CB'!D310</f>
        <v>Peridinium inconspicuum</v>
      </c>
      <c r="E310" s="1">
        <f>('Raw CB'!H310*'Raw CB'!K310)/20*9</f>
        <v>477.90000000000003</v>
      </c>
      <c r="H310" s="1">
        <f>'Raw CB'!L310*E310</f>
        <v>796659.3</v>
      </c>
    </row>
    <row r="311" spans="1:10">
      <c r="A311" s="3">
        <f>'Raw CB'!A311</f>
        <v>36389</v>
      </c>
      <c r="B311" s="3" t="str">
        <f>'Raw CB'!B311</f>
        <v>CB</v>
      </c>
      <c r="C311" s="2">
        <f>'Raw CB'!C311</f>
        <v>1</v>
      </c>
      <c r="D311" s="3" t="str">
        <f>'Raw CB'!D311</f>
        <v>Peridinium inconspicuum</v>
      </c>
      <c r="E311" s="1">
        <f>('Raw CB'!H311*'Raw CB'!K311)/20*9</f>
        <v>716.85</v>
      </c>
      <c r="F311" s="1">
        <f>STDEV(E311:E313)</f>
        <v>261.65405118209048</v>
      </c>
      <c r="G311" s="1">
        <f>F311/SQRT(3)</f>
        <v>151.06603688453606</v>
      </c>
      <c r="H311" s="1">
        <f>'Raw CB'!L311*E311</f>
        <v>1194988.95</v>
      </c>
      <c r="I311" s="1">
        <f>STDEV(H311:H313)</f>
        <v>436177.30332054466</v>
      </c>
      <c r="J311" s="1">
        <f>I311/SQRT(3)</f>
        <v>251827.08348652153</v>
      </c>
    </row>
    <row r="312" spans="1:10">
      <c r="A312" s="3">
        <f>'Raw CB'!A312</f>
        <v>36389</v>
      </c>
      <c r="B312" s="3" t="str">
        <f>'Raw CB'!B312</f>
        <v>CB</v>
      </c>
      <c r="C312" s="2">
        <f>'Raw CB'!C312</f>
        <v>2</v>
      </c>
      <c r="D312" s="3" t="str">
        <f>'Raw CB'!D312</f>
        <v>Peridinium inconspicuum</v>
      </c>
      <c r="E312" s="1">
        <f>('Raw CB'!H312*'Raw CB'!K312)/20*9</f>
        <v>396.59999999999997</v>
      </c>
      <c r="H312" s="1">
        <f>'Raw CB'!L312*E312</f>
        <v>661132.19999999995</v>
      </c>
    </row>
    <row r="313" spans="1:10">
      <c r="A313" s="3">
        <f>'Raw CB'!A313</f>
        <v>36389</v>
      </c>
      <c r="B313" s="3" t="str">
        <f>'Raw CB'!B313</f>
        <v>CB</v>
      </c>
      <c r="C313" s="2">
        <f>'Raw CB'!C313</f>
        <v>3</v>
      </c>
      <c r="D313" s="3" t="str">
        <f>'Raw CB'!D313</f>
        <v>Peridinium inconspicuum</v>
      </c>
      <c r="E313" s="1">
        <f>('Raw CB'!H313*'Raw CB'!K313)/20*9</f>
        <v>198.29999999999998</v>
      </c>
      <c r="H313" s="1">
        <f>'Raw CB'!L313*E313</f>
        <v>330566.09999999998</v>
      </c>
    </row>
    <row r="314" spans="1:10">
      <c r="A314" s="3">
        <f>'Raw CB'!A314</f>
        <v>36307</v>
      </c>
      <c r="B314" s="3" t="str">
        <f>'Raw CB'!B314</f>
        <v>CB</v>
      </c>
      <c r="C314" s="2">
        <f>'Raw CB'!C314</f>
        <v>1</v>
      </c>
      <c r="D314" s="3" t="str">
        <f>'Raw CB'!D314</f>
        <v>Peridinium limbatum</v>
      </c>
      <c r="E314" s="1">
        <f>('Raw CB'!H314*'Raw CB'!K314)/20*9</f>
        <v>79.649999999999991</v>
      </c>
      <c r="F314" s="1">
        <f>STDEV(E314:E316)</f>
        <v>45.985948940953683</v>
      </c>
      <c r="G314" s="1">
        <f>F314/SQRT(3)</f>
        <v>26.549999999999997</v>
      </c>
      <c r="H314" s="1">
        <f>'Raw CB'!L314*E314</f>
        <v>19432210.499999996</v>
      </c>
      <c r="I314" s="1">
        <f>STDEV(H314:H316)</f>
        <v>11219191.963124471</v>
      </c>
      <c r="J314" s="1">
        <f>I314/SQRT(3)</f>
        <v>6477403.4999999991</v>
      </c>
    </row>
    <row r="315" spans="1:10">
      <c r="A315" s="3">
        <f>'Raw CB'!A315</f>
        <v>36307</v>
      </c>
      <c r="B315" s="3" t="str">
        <f>'Raw CB'!B315</f>
        <v>CB</v>
      </c>
      <c r="C315" s="2">
        <f>'Raw CB'!C315</f>
        <v>2</v>
      </c>
      <c r="D315" s="3" t="str">
        <f>'Raw CB'!D315</f>
        <v>Peridinium limbatum</v>
      </c>
      <c r="E315" s="1">
        <f>('Raw CB'!H315*'Raw CB'!K315)/20*9</f>
        <v>0</v>
      </c>
      <c r="H315" s="1">
        <f>'Raw CB'!L315*E315</f>
        <v>0</v>
      </c>
    </row>
    <row r="316" spans="1:10">
      <c r="A316" s="3">
        <f>'Raw CB'!A316</f>
        <v>36307</v>
      </c>
      <c r="B316" s="3" t="str">
        <f>'Raw CB'!B316</f>
        <v>CB</v>
      </c>
      <c r="C316" s="2">
        <f>'Raw CB'!C316</f>
        <v>3</v>
      </c>
      <c r="D316" s="3" t="str">
        <f>'Raw CB'!D316</f>
        <v>Peridinium limbatum</v>
      </c>
      <c r="E316" s="1">
        <f>('Raw CB'!H316*'Raw CB'!K316)/20*9</f>
        <v>0</v>
      </c>
      <c r="H316" s="1">
        <f>'Raw CB'!L316*E316</f>
        <v>0</v>
      </c>
    </row>
    <row r="317" spans="1:10">
      <c r="A317" s="3">
        <f>'Raw CB'!A317</f>
        <v>36312</v>
      </c>
      <c r="B317" s="3" t="str">
        <f>'Raw CB'!B317</f>
        <v>CB</v>
      </c>
      <c r="C317" s="2">
        <f>'Raw CB'!C317</f>
        <v>1</v>
      </c>
      <c r="D317" s="3" t="str">
        <f>'Raw CB'!D317</f>
        <v>Peridinium limbatum</v>
      </c>
      <c r="E317" s="1">
        <f>('Raw CB'!H317*'Raw CB'!K317)/20*9</f>
        <v>0</v>
      </c>
      <c r="F317" s="1">
        <f>STDEV(E317:E319)</f>
        <v>45.985948940953683</v>
      </c>
      <c r="G317" s="1">
        <f>F317/SQRT(3)</f>
        <v>26.549999999999997</v>
      </c>
      <c r="H317" s="1">
        <f>'Raw CB'!L317*E317</f>
        <v>0</v>
      </c>
      <c r="I317" s="1">
        <f>STDEV(H317:H319)</f>
        <v>11219191.963124471</v>
      </c>
      <c r="J317" s="1">
        <f>I317/SQRT(3)</f>
        <v>6477403.4999999991</v>
      </c>
    </row>
    <row r="318" spans="1:10">
      <c r="A318" s="3">
        <f>'Raw CB'!A318</f>
        <v>36312</v>
      </c>
      <c r="B318" s="3" t="str">
        <f>'Raw CB'!B318</f>
        <v>CB</v>
      </c>
      <c r="C318" s="2">
        <f>'Raw CB'!C318</f>
        <v>2</v>
      </c>
      <c r="D318" s="3" t="str">
        <f>'Raw CB'!D318</f>
        <v>Peridinium limbatum</v>
      </c>
      <c r="E318" s="1">
        <f>('Raw CB'!H318*'Raw CB'!K318)/20*9</f>
        <v>0</v>
      </c>
      <c r="H318" s="1">
        <f>'Raw CB'!L318*E318</f>
        <v>0</v>
      </c>
    </row>
    <row r="319" spans="1:10">
      <c r="A319" s="3">
        <f>'Raw CB'!A319</f>
        <v>36312</v>
      </c>
      <c r="B319" s="3" t="str">
        <f>'Raw CB'!B319</f>
        <v>CB</v>
      </c>
      <c r="C319" s="2">
        <f>'Raw CB'!C319</f>
        <v>3</v>
      </c>
      <c r="D319" s="3" t="str">
        <f>'Raw CB'!D319</f>
        <v>Peridinium limbatum</v>
      </c>
      <c r="E319" s="1">
        <f>('Raw CB'!H319*'Raw CB'!K319)/20*9</f>
        <v>79.649999999999991</v>
      </c>
      <c r="H319" s="1">
        <f>'Raw CB'!L319*E319</f>
        <v>19432210.499999996</v>
      </c>
    </row>
    <row r="320" spans="1:10">
      <c r="A320" s="3">
        <f>'Raw CB'!A320</f>
        <v>36319</v>
      </c>
      <c r="B320" s="3" t="str">
        <f>'Raw CB'!B320</f>
        <v>CB</v>
      </c>
      <c r="C320" s="2">
        <f>'Raw CB'!C320</f>
        <v>1</v>
      </c>
      <c r="D320" s="3" t="str">
        <f>'Raw CB'!D320</f>
        <v>Peridinium limbatum</v>
      </c>
      <c r="E320" s="1">
        <f>('Raw CB'!H320*'Raw CB'!K320)/20*9</f>
        <v>0</v>
      </c>
      <c r="F320" s="1">
        <f>STDEV(E320:E322)</f>
        <v>0</v>
      </c>
      <c r="G320" s="1">
        <f>F320/SQRT(3)</f>
        <v>0</v>
      </c>
      <c r="H320" s="1">
        <f>'Raw CB'!L320*E320</f>
        <v>0</v>
      </c>
      <c r="I320" s="1">
        <f>STDEV(H320:H322)</f>
        <v>0</v>
      </c>
      <c r="J320" s="1">
        <f>I320/SQRT(3)</f>
        <v>0</v>
      </c>
    </row>
    <row r="321" spans="1:10">
      <c r="A321" s="3">
        <f>'Raw CB'!A321</f>
        <v>36319</v>
      </c>
      <c r="B321" s="3" t="str">
        <f>'Raw CB'!B321</f>
        <v>CB</v>
      </c>
      <c r="C321" s="2">
        <f>'Raw CB'!C321</f>
        <v>2</v>
      </c>
      <c r="D321" s="3" t="str">
        <f>'Raw CB'!D321</f>
        <v>Peridinium limbatum</v>
      </c>
      <c r="E321" s="1">
        <f>('Raw CB'!H321*'Raw CB'!K321)/20*9</f>
        <v>0</v>
      </c>
      <c r="H321" s="1">
        <f>'Raw CB'!L321*E321</f>
        <v>0</v>
      </c>
    </row>
    <row r="322" spans="1:10">
      <c r="A322" s="3">
        <f>'Raw CB'!A322</f>
        <v>36319</v>
      </c>
      <c r="B322" s="3" t="str">
        <f>'Raw CB'!B322</f>
        <v>CB</v>
      </c>
      <c r="C322" s="2">
        <f>'Raw CB'!C322</f>
        <v>3</v>
      </c>
      <c r="D322" s="3" t="str">
        <f>'Raw CB'!D322</f>
        <v>Peridinium limbatum</v>
      </c>
      <c r="E322" s="1">
        <f>('Raw CB'!H322*'Raw CB'!K322)/20*9</f>
        <v>0</v>
      </c>
      <c r="H322" s="1">
        <f>'Raw CB'!L322*E322</f>
        <v>0</v>
      </c>
    </row>
    <row r="323" spans="1:10">
      <c r="A323" s="3">
        <f>'Raw CB'!A323</f>
        <v>36326</v>
      </c>
      <c r="B323" s="3" t="str">
        <f>'Raw CB'!B323</f>
        <v>CB</v>
      </c>
      <c r="C323" s="2">
        <f>'Raw CB'!C323</f>
        <v>1</v>
      </c>
      <c r="D323" s="3" t="str">
        <f>'Raw CB'!D323</f>
        <v>Peridinium limbatum</v>
      </c>
      <c r="E323" s="1">
        <f>('Raw CB'!H323*'Raw CB'!K323)/20*9</f>
        <v>297.45</v>
      </c>
      <c r="F323" s="1">
        <f>STDEV(E323:E325)</f>
        <v>151.45412671829052</v>
      </c>
      <c r="G323" s="1">
        <f>F323/SQRT(3)</f>
        <v>87.442080830684731</v>
      </c>
      <c r="H323" s="1">
        <f>'Raw CB'!L323*E323</f>
        <v>72568876.5</v>
      </c>
      <c r="I323" s="1">
        <f>STDEV(H323:H325)</f>
        <v>36950263.295461334</v>
      </c>
      <c r="J323" s="1">
        <f>I323/SQRT(3)</f>
        <v>21333244.46026215</v>
      </c>
    </row>
    <row r="324" spans="1:10">
      <c r="A324" s="3">
        <f>'Raw CB'!A324</f>
        <v>36326</v>
      </c>
      <c r="B324" s="3" t="str">
        <f>'Raw CB'!B324</f>
        <v>CB</v>
      </c>
      <c r="C324" s="2">
        <f>'Raw CB'!C324</f>
        <v>2</v>
      </c>
      <c r="D324" s="3" t="str">
        <f>'Raw CB'!D324</f>
        <v>Peridinium limbatum</v>
      </c>
      <c r="E324" s="1">
        <f>('Raw CB'!H324*'Raw CB'!K324)/20*9</f>
        <v>0</v>
      </c>
      <c r="H324" s="1">
        <f>'Raw CB'!L324*E324</f>
        <v>0</v>
      </c>
    </row>
    <row r="325" spans="1:10">
      <c r="A325" s="3">
        <f>'Raw CB'!A325</f>
        <v>36326</v>
      </c>
      <c r="B325" s="3" t="str">
        <f>'Raw CB'!B325</f>
        <v>CB</v>
      </c>
      <c r="C325" s="2">
        <f>'Raw CB'!C325</f>
        <v>3</v>
      </c>
      <c r="D325" s="3" t="str">
        <f>'Raw CB'!D325</f>
        <v>Peridinium limbatum</v>
      </c>
      <c r="E325" s="1">
        <f>('Raw CB'!H325*'Raw CB'!K325)/20*9</f>
        <v>99.149999999999991</v>
      </c>
      <c r="H325" s="1">
        <f>'Raw CB'!L325*E325</f>
        <v>24189625.499999996</v>
      </c>
    </row>
    <row r="326" spans="1:10">
      <c r="A326" s="3">
        <f>'Raw CB'!A326</f>
        <v>36333</v>
      </c>
      <c r="B326" s="3" t="str">
        <f>'Raw CB'!B326</f>
        <v>CB</v>
      </c>
      <c r="C326" s="2">
        <f>'Raw CB'!C326</f>
        <v>1</v>
      </c>
      <c r="D326" s="3" t="str">
        <f>'Raw CB'!D326</f>
        <v>Peridinium limbatum</v>
      </c>
      <c r="E326" s="1">
        <f>('Raw CB'!H326*'Raw CB'!K326)/20*9</f>
        <v>159.29999999999998</v>
      </c>
      <c r="F326" s="1">
        <f>STDEV(E326:E328)</f>
        <v>243.3347694021551</v>
      </c>
      <c r="G326" s="1">
        <f>F326/SQRT(3)</f>
        <v>140.48939461752977</v>
      </c>
      <c r="H326" s="1">
        <f>'Raw CB'!L326*E326</f>
        <v>38864420.999999993</v>
      </c>
      <c r="I326" s="1">
        <f>STDEV(H326:H328)</f>
        <v>59366383.691043787</v>
      </c>
      <c r="J326" s="1">
        <f>I326/SQRT(3)</f>
        <v>34275197.604838744</v>
      </c>
    </row>
    <row r="327" spans="1:10">
      <c r="A327" s="3">
        <f>'Raw CB'!A327</f>
        <v>36333</v>
      </c>
      <c r="B327" s="3" t="str">
        <f>'Raw CB'!B327</f>
        <v>CB</v>
      </c>
      <c r="C327" s="2">
        <f>'Raw CB'!C327</f>
        <v>2</v>
      </c>
      <c r="D327" s="3" t="str">
        <f>'Raw CB'!D327</f>
        <v>Peridinium limbatum</v>
      </c>
      <c r="E327" s="1">
        <f>('Raw CB'!H327*'Raw CB'!K327)/20*9</f>
        <v>0</v>
      </c>
      <c r="H327" s="1">
        <f>'Raw CB'!L327*E327</f>
        <v>0</v>
      </c>
    </row>
    <row r="328" spans="1:10">
      <c r="A328" s="3">
        <f>'Raw CB'!A328</f>
        <v>36333</v>
      </c>
      <c r="B328" s="3" t="str">
        <f>'Raw CB'!B328</f>
        <v>CB</v>
      </c>
      <c r="C328" s="2">
        <f>'Raw CB'!C328</f>
        <v>3</v>
      </c>
      <c r="D328" s="3" t="str">
        <f>'Raw CB'!D328</f>
        <v>Peridinium limbatum</v>
      </c>
      <c r="E328" s="1">
        <f>('Raw CB'!H328*'Raw CB'!K328)/20*9</f>
        <v>477.90000000000003</v>
      </c>
      <c r="H328" s="1">
        <f>'Raw CB'!L328*E328</f>
        <v>116593263.00000001</v>
      </c>
    </row>
    <row r="329" spans="1:10">
      <c r="A329" s="3">
        <f>'Raw CB'!A329</f>
        <v>36340</v>
      </c>
      <c r="B329" s="3" t="str">
        <f>'Raw CB'!B329</f>
        <v>CB</v>
      </c>
      <c r="C329" s="2">
        <f>'Raw CB'!C329</f>
        <v>1</v>
      </c>
      <c r="D329" s="3" t="str">
        <f>'Raw CB'!D329</f>
        <v>Peridinium limbatum</v>
      </c>
      <c r="E329" s="1">
        <f>('Raw CB'!H329*'Raw CB'!K329)/20*9</f>
        <v>594.9</v>
      </c>
      <c r="F329" s="1">
        <f>STDEV(E329:E331)</f>
        <v>198.30000000000004</v>
      </c>
      <c r="G329" s="1">
        <f>F329/SQRT(3)</f>
        <v>114.48855838030282</v>
      </c>
      <c r="H329" s="1">
        <f>'Raw CB'!L329*E329</f>
        <v>145137753</v>
      </c>
      <c r="I329" s="1">
        <f>STDEV(H329:H331)</f>
        <v>48379250.999999911</v>
      </c>
      <c r="J329" s="1">
        <f>I329/SQRT(3)</f>
        <v>27931773.588042423</v>
      </c>
    </row>
    <row r="330" spans="1:10">
      <c r="A330" s="3">
        <f>'Raw CB'!A330</f>
        <v>36340</v>
      </c>
      <c r="B330" s="3" t="str">
        <f>'Raw CB'!B330</f>
        <v>CB</v>
      </c>
      <c r="C330" s="2">
        <f>'Raw CB'!C330</f>
        <v>2</v>
      </c>
      <c r="D330" s="3" t="str">
        <f>'Raw CB'!D330</f>
        <v>Peridinium limbatum</v>
      </c>
      <c r="E330" s="1">
        <f>('Raw CB'!H330*'Raw CB'!K330)/20*9</f>
        <v>396.59999999999997</v>
      </c>
      <c r="H330" s="1">
        <f>'Raw CB'!L330*E330</f>
        <v>96758501.999999985</v>
      </c>
    </row>
    <row r="331" spans="1:10">
      <c r="A331" s="3">
        <f>'Raw CB'!A331</f>
        <v>36340</v>
      </c>
      <c r="B331" s="3" t="str">
        <f>'Raw CB'!B331</f>
        <v>CB</v>
      </c>
      <c r="C331" s="2">
        <f>'Raw CB'!C331</f>
        <v>3</v>
      </c>
      <c r="D331" s="3" t="str">
        <f>'Raw CB'!D331</f>
        <v>Peridinium limbatum</v>
      </c>
      <c r="E331" s="1">
        <f>('Raw CB'!H331*'Raw CB'!K331)/20*9</f>
        <v>793.19999999999993</v>
      </c>
      <c r="H331" s="1">
        <f>'Raw CB'!L331*E331</f>
        <v>193517003.99999997</v>
      </c>
    </row>
    <row r="332" spans="1:10">
      <c r="A332" s="3">
        <f>'Raw CB'!A332</f>
        <v>36347</v>
      </c>
      <c r="B332" s="3" t="str">
        <f>'Raw CB'!B332</f>
        <v>CB</v>
      </c>
      <c r="C332" s="2">
        <f>'Raw CB'!C332</f>
        <v>1</v>
      </c>
      <c r="D332" s="3" t="str">
        <f>'Raw CB'!D332</f>
        <v>Peridinium limbatum</v>
      </c>
      <c r="E332" s="1">
        <f>('Raw CB'!H332*'Raw CB'!K332)/20*9</f>
        <v>716.85</v>
      </c>
      <c r="F332" s="1">
        <f>STDEV(E332:E334)</f>
        <v>279.72160713824064</v>
      </c>
      <c r="G332" s="1">
        <f>F332/SQRT(3)</f>
        <v>161.49734517941798</v>
      </c>
      <c r="H332" s="1">
        <f>'Raw CB'!L332*E332</f>
        <v>108025710.75</v>
      </c>
      <c r="I332" s="1">
        <f>STDEV(H332:H334)</f>
        <v>42152647.587697074</v>
      </c>
      <c r="J332" s="1">
        <f>I332/SQRT(3)</f>
        <v>24336842.431812335</v>
      </c>
    </row>
    <row r="333" spans="1:10">
      <c r="A333" s="3">
        <f>'Raw CB'!A333</f>
        <v>36347</v>
      </c>
      <c r="B333" s="3" t="str">
        <f>'Raw CB'!B333</f>
        <v>CB</v>
      </c>
      <c r="C333" s="2">
        <f>'Raw CB'!C333</f>
        <v>2</v>
      </c>
      <c r="D333" s="3" t="str">
        <f>'Raw CB'!D333</f>
        <v>Peridinium limbatum</v>
      </c>
      <c r="E333" s="1">
        <f>('Raw CB'!H333*'Raw CB'!K333)/20*9</f>
        <v>1274.3999999999999</v>
      </c>
      <c r="H333" s="1">
        <f>'Raw CB'!L333*E333</f>
        <v>192045707.99999997</v>
      </c>
    </row>
    <row r="334" spans="1:10">
      <c r="A334" s="3">
        <f>'Raw CB'!A334</f>
        <v>36347</v>
      </c>
      <c r="B334" s="3" t="str">
        <f>'Raw CB'!B334</f>
        <v>CB</v>
      </c>
      <c r="C334" s="2">
        <f>'Raw CB'!C334</f>
        <v>3</v>
      </c>
      <c r="D334" s="3" t="str">
        <f>'Raw CB'!D334</f>
        <v>Peridinium limbatum</v>
      </c>
      <c r="E334" s="1">
        <f>('Raw CB'!H334*'Raw CB'!K334)/20*9</f>
        <v>1035.45</v>
      </c>
      <c r="H334" s="1">
        <f>'Raw CB'!L334*E334</f>
        <v>156037137.75</v>
      </c>
    </row>
    <row r="335" spans="1:10">
      <c r="A335" s="3">
        <f>'Raw CB'!A335</f>
        <v>36354</v>
      </c>
      <c r="B335" s="3" t="str">
        <f>'Raw CB'!B335</f>
        <v>CB</v>
      </c>
      <c r="C335" s="2">
        <f>'Raw CB'!C335</f>
        <v>1</v>
      </c>
      <c r="D335" s="3" t="str">
        <f>'Raw CB'!D335</f>
        <v>Peridinium limbatum</v>
      </c>
      <c r="E335" s="1">
        <f>('Raw CB'!H335*'Raw CB'!K335)/20*9</f>
        <v>694.05000000000007</v>
      </c>
      <c r="F335" s="1">
        <f>STDEV(E335:E337)</f>
        <v>432.18483025205785</v>
      </c>
      <c r="G335" s="1">
        <f>F335/SQRT(3)</f>
        <v>249.52202808569834</v>
      </c>
      <c r="H335" s="1">
        <f>'Raw CB'!L335*E335</f>
        <v>104589864.75000001</v>
      </c>
      <c r="I335" s="1">
        <f>STDEV(H335:H337)</f>
        <v>65128092.994833864</v>
      </c>
      <c r="J335" s="1">
        <f>I335/SQRT(3)</f>
        <v>37601722.022374317</v>
      </c>
    </row>
    <row r="336" spans="1:10">
      <c r="A336" s="3">
        <f>'Raw CB'!A336</f>
        <v>36354</v>
      </c>
      <c r="B336" s="3" t="str">
        <f>'Raw CB'!B336</f>
        <v>CB</v>
      </c>
      <c r="C336" s="2">
        <f>'Raw CB'!C336</f>
        <v>2</v>
      </c>
      <c r="D336" s="3" t="str">
        <f>'Raw CB'!D336</f>
        <v>Peridinium limbatum</v>
      </c>
      <c r="E336" s="1">
        <f>('Raw CB'!H336*'Raw CB'!K336)/20*9</f>
        <v>1388.1000000000001</v>
      </c>
      <c r="H336" s="1">
        <f>'Raw CB'!L336*E336</f>
        <v>209179729.50000003</v>
      </c>
    </row>
    <row r="337" spans="1:10">
      <c r="A337" s="3">
        <f>'Raw CB'!A337</f>
        <v>36354</v>
      </c>
      <c r="B337" s="3" t="str">
        <f>'Raw CB'!B337</f>
        <v>CB</v>
      </c>
      <c r="C337" s="2">
        <f>'Raw CB'!C337</f>
        <v>3</v>
      </c>
      <c r="D337" s="3" t="str">
        <f>'Raw CB'!D337</f>
        <v>Peridinium limbatum</v>
      </c>
      <c r="E337" s="1">
        <f>('Raw CB'!H337*'Raw CB'!K337)/20*9</f>
        <v>1487.25</v>
      </c>
      <c r="H337" s="1">
        <f>'Raw CB'!L337*E337</f>
        <v>224121138.75</v>
      </c>
    </row>
    <row r="338" spans="1:10">
      <c r="A338" s="3">
        <f>'Raw CB'!A338</f>
        <v>36361</v>
      </c>
      <c r="B338" s="3" t="str">
        <f>'Raw CB'!B338</f>
        <v>CB</v>
      </c>
      <c r="C338" s="2">
        <f>'Raw CB'!C338</f>
        <v>1</v>
      </c>
      <c r="D338" s="3" t="str">
        <f>'Raw CB'!D338</f>
        <v>Peridinium limbatum</v>
      </c>
      <c r="E338" s="1">
        <f>('Raw CB'!H338*'Raw CB'!K338)/20*9</f>
        <v>398.25</v>
      </c>
      <c r="F338" s="1">
        <f>STDEV(E338:E340)</f>
        <v>205.47257116218708</v>
      </c>
      <c r="G338" s="1">
        <f>F338/SQRT(3)</f>
        <v>118.62964427157326</v>
      </c>
      <c r="H338" s="1">
        <f>'Raw CB'!L338*E338</f>
        <v>63997580.25</v>
      </c>
      <c r="I338" s="1">
        <f>STDEV(H338:H340)</f>
        <v>33018825.768049959</v>
      </c>
      <c r="J338" s="1">
        <f>I338/SQRT(3)</f>
        <v>19063427.945508998</v>
      </c>
    </row>
    <row r="339" spans="1:10">
      <c r="A339" s="3">
        <f>'Raw CB'!A339</f>
        <v>36361</v>
      </c>
      <c r="B339" s="3" t="str">
        <f>'Raw CB'!B339</f>
        <v>CB</v>
      </c>
      <c r="C339" s="2">
        <f>'Raw CB'!C339</f>
        <v>2</v>
      </c>
      <c r="D339" s="3" t="str">
        <f>'Raw CB'!D339</f>
        <v>Peridinium limbatum</v>
      </c>
      <c r="E339" s="1">
        <f>('Raw CB'!H339*'Raw CB'!K339)/20*9</f>
        <v>793.19999999999993</v>
      </c>
      <c r="H339" s="1">
        <f>'Raw CB'!L339*E339</f>
        <v>127464860.39999999</v>
      </c>
    </row>
    <row r="340" spans="1:10">
      <c r="A340" s="3">
        <f>'Raw CB'!A340</f>
        <v>36361</v>
      </c>
      <c r="B340" s="3" t="str">
        <f>'Raw CB'!B340</f>
        <v>CB</v>
      </c>
      <c r="C340" s="2">
        <f>'Raw CB'!C340</f>
        <v>3</v>
      </c>
      <c r="D340" s="3" t="str">
        <f>'Raw CB'!D340</f>
        <v>Peridinium limbatum</v>
      </c>
      <c r="E340" s="1">
        <f>('Raw CB'!H340*'Raw CB'!K340)/20*9</f>
        <v>694.05000000000007</v>
      </c>
      <c r="H340" s="1">
        <f>'Raw CB'!L340*E340</f>
        <v>111531752.85000001</v>
      </c>
    </row>
    <row r="341" spans="1:10">
      <c r="A341" s="3">
        <f>'Raw CB'!A341</f>
        <v>36368</v>
      </c>
      <c r="B341" s="3" t="str">
        <f>'Raw CB'!B341</f>
        <v>CB</v>
      </c>
      <c r="C341" s="2">
        <f>'Raw CB'!C341</f>
        <v>1</v>
      </c>
      <c r="D341" s="3" t="str">
        <f>'Raw CB'!D341</f>
        <v>Peridinium limbatum</v>
      </c>
      <c r="E341" s="1">
        <f>('Raw CB'!H341*'Raw CB'!K341)/20*9</f>
        <v>477.90000000000003</v>
      </c>
      <c r="F341" s="1">
        <f>STDEV(E341:E343)</f>
        <v>475.681361312381</v>
      </c>
      <c r="G341" s="1">
        <f>F341/SQRT(3)</f>
        <v>274.63476200219083</v>
      </c>
      <c r="H341" s="1">
        <f>'Raw CB'!L341*E341</f>
        <v>76797096.300000012</v>
      </c>
      <c r="I341" s="1">
        <f>STDEV(H341:H343)</f>
        <v>76440567.71881564</v>
      </c>
      <c r="J341" s="1">
        <f>I341/SQRT(3)</f>
        <v>44132982.349466026</v>
      </c>
    </row>
    <row r="342" spans="1:10">
      <c r="A342" s="3">
        <f>'Raw CB'!A342</f>
        <v>36368</v>
      </c>
      <c r="B342" s="3" t="str">
        <f>'Raw CB'!B342</f>
        <v>CB</v>
      </c>
      <c r="C342" s="2">
        <f>'Raw CB'!C342</f>
        <v>2</v>
      </c>
      <c r="D342" s="3" t="str">
        <f>'Raw CB'!D342</f>
        <v>Peridinium limbatum</v>
      </c>
      <c r="E342" s="1">
        <f>('Raw CB'!H342*'Raw CB'!K342)/20*9</f>
        <v>594.9</v>
      </c>
      <c r="H342" s="1">
        <f>'Raw CB'!L342*E342</f>
        <v>95598645.299999997</v>
      </c>
    </row>
    <row r="343" spans="1:10">
      <c r="A343" s="3">
        <f>'Raw CB'!A343</f>
        <v>36368</v>
      </c>
      <c r="B343" s="3" t="str">
        <f>'Raw CB'!B343</f>
        <v>CB</v>
      </c>
      <c r="C343" s="2">
        <f>'Raw CB'!C343</f>
        <v>3</v>
      </c>
      <c r="D343" s="3" t="str">
        <f>'Raw CB'!D343</f>
        <v>Peridinium limbatum</v>
      </c>
      <c r="E343" s="1">
        <f>('Raw CB'!H343*'Raw CB'!K343)/20*9</f>
        <v>1354.05</v>
      </c>
      <c r="H343" s="1">
        <f>'Raw CB'!L343*E343</f>
        <v>217591772.84999999</v>
      </c>
    </row>
    <row r="344" spans="1:10">
      <c r="A344" s="3">
        <f>'Raw CB'!A344</f>
        <v>36375</v>
      </c>
      <c r="B344" s="3" t="str">
        <f>'Raw CB'!B344</f>
        <v>CB</v>
      </c>
      <c r="C344" s="2">
        <f>'Raw CB'!C344</f>
        <v>1</v>
      </c>
      <c r="D344" s="3" t="str">
        <f>'Raw CB'!D344</f>
        <v>Peridinium limbatum</v>
      </c>
      <c r="E344" s="1">
        <f>('Raw CB'!H344*'Raw CB'!K344)/20*9</f>
        <v>1194.75</v>
      </c>
      <c r="F344" s="1">
        <f>STDEV(E344:E346)</f>
        <v>438.67799409133892</v>
      </c>
      <c r="G344" s="1">
        <f>F344/SQRT(3)</f>
        <v>253.27085797619961</v>
      </c>
      <c r="H344" s="1">
        <f>'Raw CB'!L344*E344</f>
        <v>158286453.75</v>
      </c>
      <c r="I344" s="1">
        <f>STDEV(H344:H346)</f>
        <v>58118254.047190852</v>
      </c>
      <c r="J344" s="1">
        <f>I344/SQRT(3)</f>
        <v>33554589.618976697</v>
      </c>
    </row>
    <row r="345" spans="1:10">
      <c r="A345" s="3">
        <f>'Raw CB'!A345</f>
        <v>36375</v>
      </c>
      <c r="B345" s="3" t="str">
        <f>'Raw CB'!B345</f>
        <v>CB</v>
      </c>
      <c r="C345" s="2">
        <f>'Raw CB'!C345</f>
        <v>2</v>
      </c>
      <c r="D345" s="3" t="str">
        <f>'Raw CB'!D345</f>
        <v>Peridinium limbatum</v>
      </c>
      <c r="E345" s="1">
        <f>('Raw CB'!H345*'Raw CB'!K345)/20*9</f>
        <v>1593</v>
      </c>
      <c r="H345" s="1">
        <f>'Raw CB'!L345*E345</f>
        <v>211048605</v>
      </c>
    </row>
    <row r="346" spans="1:10">
      <c r="A346" s="3">
        <f>'Raw CB'!A346</f>
        <v>36375</v>
      </c>
      <c r="B346" s="3" t="str">
        <f>'Raw CB'!B346</f>
        <v>CB</v>
      </c>
      <c r="C346" s="2">
        <f>'Raw CB'!C346</f>
        <v>3</v>
      </c>
      <c r="D346" s="3" t="str">
        <f>'Raw CB'!D346</f>
        <v>Peridinium limbatum</v>
      </c>
      <c r="E346" s="1">
        <f>('Raw CB'!H346*'Raw CB'!K346)/20*9</f>
        <v>2070.9</v>
      </c>
      <c r="H346" s="1">
        <f>'Raw CB'!L346*E346</f>
        <v>274363186.5</v>
      </c>
    </row>
    <row r="347" spans="1:10">
      <c r="A347" s="3">
        <f>'Raw CB'!A347</f>
        <v>36382</v>
      </c>
      <c r="B347" s="3" t="str">
        <f>'Raw CB'!B347</f>
        <v>CB</v>
      </c>
      <c r="C347" s="2">
        <f>'Raw CB'!C347</f>
        <v>1</v>
      </c>
      <c r="D347" s="3" t="str">
        <f>'Raw CB'!D347</f>
        <v>Peridinium limbatum</v>
      </c>
      <c r="E347" s="1">
        <f>('Raw CB'!H347*'Raw CB'!K347)/20*9</f>
        <v>955.80000000000007</v>
      </c>
      <c r="F347" s="1">
        <f>STDEV(E347:E349)</f>
        <v>121.66738470107713</v>
      </c>
      <c r="G347" s="1">
        <f>F347/SQRT(3)</f>
        <v>70.244697308764643</v>
      </c>
      <c r="H347" s="1">
        <f>'Raw CB'!L347*E347</f>
        <v>126629163.00000001</v>
      </c>
      <c r="I347" s="1">
        <f>STDEV(H347:H349)</f>
        <v>16119103.462122327</v>
      </c>
      <c r="J347" s="1">
        <f>I347/SQRT(3)</f>
        <v>9306368.7229517549</v>
      </c>
    </row>
    <row r="348" spans="1:10">
      <c r="A348" s="3">
        <f>'Raw CB'!A348</f>
        <v>36382</v>
      </c>
      <c r="B348" s="3" t="str">
        <f>'Raw CB'!B348</f>
        <v>CB</v>
      </c>
      <c r="C348" s="2">
        <f>'Raw CB'!C348</f>
        <v>2</v>
      </c>
      <c r="D348" s="3" t="str">
        <f>'Raw CB'!D348</f>
        <v>Peridinium limbatum</v>
      </c>
      <c r="E348" s="1">
        <f>('Raw CB'!H348*'Raw CB'!K348)/20*9</f>
        <v>876.15</v>
      </c>
      <c r="H348" s="1">
        <f>'Raw CB'!L348*E348</f>
        <v>116076732.75</v>
      </c>
    </row>
    <row r="349" spans="1:10">
      <c r="A349" s="3">
        <f>'Raw CB'!A349</f>
        <v>36382</v>
      </c>
      <c r="B349" s="3" t="str">
        <f>'Raw CB'!B349</f>
        <v>CB</v>
      </c>
      <c r="C349" s="2">
        <f>'Raw CB'!C349</f>
        <v>3</v>
      </c>
      <c r="D349" s="3" t="str">
        <f>'Raw CB'!D349</f>
        <v>Peridinium limbatum</v>
      </c>
      <c r="E349" s="1">
        <f>('Raw CB'!H349*'Raw CB'!K349)/20*9</f>
        <v>716.85</v>
      </c>
      <c r="H349" s="1">
        <f>'Raw CB'!L349*E349</f>
        <v>94971872.25</v>
      </c>
    </row>
    <row r="350" spans="1:10">
      <c r="A350" s="3">
        <f>'Raw CB'!A350</f>
        <v>36389</v>
      </c>
      <c r="B350" s="3" t="str">
        <f>'Raw CB'!B350</f>
        <v>CB</v>
      </c>
      <c r="C350" s="2">
        <f>'Raw CB'!C350</f>
        <v>1</v>
      </c>
      <c r="D350" s="3" t="str">
        <f>'Raw CB'!D350</f>
        <v>Peridinium limbatum</v>
      </c>
      <c r="E350" s="1">
        <f>('Raw CB'!H350*'Raw CB'!K350)/20*9</f>
        <v>1274.3999999999999</v>
      </c>
      <c r="F350" s="1">
        <f>STDEV(E350:E352)</f>
        <v>541.2758053894521</v>
      </c>
      <c r="G350" s="1">
        <f>F350/SQRT(3)</f>
        <v>312.50573194743168</v>
      </c>
      <c r="H350" s="1">
        <f>'Raw CB'!L350*E350</f>
        <v>168838883.99999997</v>
      </c>
      <c r="I350" s="1">
        <f>STDEV(H350:H352)</f>
        <v>71710925.077021509</v>
      </c>
      <c r="J350" s="1">
        <f>I350/SQRT(3)</f>
        <v>41402321.897055455</v>
      </c>
    </row>
    <row r="351" spans="1:10">
      <c r="A351" s="3">
        <f>'Raw CB'!A351</f>
        <v>36389</v>
      </c>
      <c r="B351" s="3" t="str">
        <f>'Raw CB'!B351</f>
        <v>CB</v>
      </c>
      <c r="C351" s="2">
        <f>'Raw CB'!C351</f>
        <v>2</v>
      </c>
      <c r="D351" s="3" t="str">
        <f>'Raw CB'!D351</f>
        <v>Peridinium limbatum</v>
      </c>
      <c r="E351" s="1">
        <f>('Raw CB'!H351*'Raw CB'!K351)/20*9</f>
        <v>1189.8</v>
      </c>
      <c r="H351" s="1">
        <f>'Raw CB'!L351*E351</f>
        <v>157630653</v>
      </c>
    </row>
    <row r="352" spans="1:10">
      <c r="A352" s="3">
        <f>'Raw CB'!A352</f>
        <v>36389</v>
      </c>
      <c r="B352" s="3" t="str">
        <f>'Raw CB'!B352</f>
        <v>CB</v>
      </c>
      <c r="C352" s="2">
        <f>'Raw CB'!C352</f>
        <v>3</v>
      </c>
      <c r="D352" s="3" t="str">
        <f>'Raw CB'!D352</f>
        <v>Peridinium limbatum</v>
      </c>
      <c r="E352" s="1">
        <f>('Raw CB'!H352*'Raw CB'!K352)/20*9</f>
        <v>297.45</v>
      </c>
      <c r="H352" s="1">
        <f>'Raw CB'!L352*E352</f>
        <v>39407663.25</v>
      </c>
    </row>
    <row r="353" spans="1:10">
      <c r="A353" s="3">
        <f>'Raw CB'!A353</f>
        <v>36307</v>
      </c>
      <c r="B353" s="3" t="str">
        <f>'Raw CB'!B353</f>
        <v>CB</v>
      </c>
      <c r="C353" s="2">
        <f>'Raw CB'!C353</f>
        <v>1</v>
      </c>
      <c r="D353" s="3" t="str">
        <f>'Raw CB'!D353</f>
        <v>Peridinum quadridens</v>
      </c>
      <c r="E353" s="1">
        <f>('Raw CB'!H353*'Raw CB'!K353)/20*9</f>
        <v>398.25</v>
      </c>
      <c r="F353" s="1">
        <f>STDEV(E353:E355)</f>
        <v>91.97189788190731</v>
      </c>
      <c r="G353" s="1">
        <f>F353/SQRT(3)</f>
        <v>53.099999999999959</v>
      </c>
      <c r="H353" s="1">
        <f>'Raw CB'!L353*E353</f>
        <v>4555980</v>
      </c>
      <c r="I353" s="1">
        <f>STDEV(H353:H355)</f>
        <v>1052158.5117690205</v>
      </c>
      <c r="J353" s="1">
        <f>I353/SQRT(3)</f>
        <v>607464</v>
      </c>
    </row>
    <row r="354" spans="1:10">
      <c r="A354" s="3">
        <f>'Raw CB'!A354</f>
        <v>36307</v>
      </c>
      <c r="B354" s="3" t="str">
        <f>'Raw CB'!B354</f>
        <v>CB</v>
      </c>
      <c r="C354" s="2">
        <f>'Raw CB'!C354</f>
        <v>2</v>
      </c>
      <c r="D354" s="3" t="str">
        <f>'Raw CB'!D354</f>
        <v>Peridinum quadridens</v>
      </c>
      <c r="E354" s="1">
        <f>('Raw CB'!H354*'Raw CB'!K354)/20*9</f>
        <v>238.95000000000002</v>
      </c>
      <c r="H354" s="1">
        <f>'Raw CB'!L354*E354</f>
        <v>2733588</v>
      </c>
    </row>
    <row r="355" spans="1:10">
      <c r="A355" s="3">
        <f>'Raw CB'!A355</f>
        <v>36307</v>
      </c>
      <c r="B355" s="3" t="str">
        <f>'Raw CB'!B355</f>
        <v>CB</v>
      </c>
      <c r="C355" s="2">
        <f>'Raw CB'!C355</f>
        <v>3</v>
      </c>
      <c r="D355" s="3" t="str">
        <f>'Raw CB'!D355</f>
        <v>Peridinum quadridens</v>
      </c>
      <c r="E355" s="1">
        <f>('Raw CB'!H355*'Raw CB'!K355)/20*9</f>
        <v>398.25</v>
      </c>
      <c r="H355" s="1">
        <f>'Raw CB'!L355*E355</f>
        <v>4555980</v>
      </c>
    </row>
    <row r="356" spans="1:10">
      <c r="A356" s="3">
        <f>'Raw CB'!A356</f>
        <v>36312</v>
      </c>
      <c r="B356" s="3" t="str">
        <f>'Raw CB'!B356</f>
        <v>CB</v>
      </c>
      <c r="C356" s="2">
        <f>'Raw CB'!C356</f>
        <v>1</v>
      </c>
      <c r="D356" s="3" t="str">
        <f>'Raw CB'!D356</f>
        <v>Peridinum quadridens</v>
      </c>
      <c r="E356" s="1">
        <f>('Raw CB'!H356*'Raw CB'!K356)/20*9</f>
        <v>0</v>
      </c>
      <c r="F356" s="1">
        <f>STDEV(E356:E358)</f>
        <v>80.441733571573394</v>
      </c>
      <c r="G356" s="1">
        <f>F356/SQRT(3)</f>
        <v>46.443056531628059</v>
      </c>
      <c r="H356" s="1">
        <f>'Raw CB'!L356*E356</f>
        <v>0</v>
      </c>
      <c r="I356" s="1">
        <f>STDEV(H356:H358)</f>
        <v>920253.43205879955</v>
      </c>
      <c r="J356" s="1">
        <f>I356/SQRT(3)</f>
        <v>531308.56672182493</v>
      </c>
    </row>
    <row r="357" spans="1:10">
      <c r="A357" s="3">
        <f>'Raw CB'!A357</f>
        <v>36312</v>
      </c>
      <c r="B357" s="3" t="str">
        <f>'Raw CB'!B357</f>
        <v>CB</v>
      </c>
      <c r="C357" s="2">
        <f>'Raw CB'!C357</f>
        <v>2</v>
      </c>
      <c r="D357" s="3" t="str">
        <f>'Raw CB'!D357</f>
        <v>Peridinum quadridens</v>
      </c>
      <c r="E357" s="1">
        <f>('Raw CB'!H357*'Raw CB'!K357)/20*9</f>
        <v>99.149999999999991</v>
      </c>
      <c r="H357" s="1">
        <f>'Raw CB'!L357*E357</f>
        <v>1134276</v>
      </c>
    </row>
    <row r="358" spans="1:10">
      <c r="A358" s="3">
        <f>'Raw CB'!A358</f>
        <v>36312</v>
      </c>
      <c r="B358" s="3" t="str">
        <f>'Raw CB'!B358</f>
        <v>CB</v>
      </c>
      <c r="C358" s="2">
        <f>'Raw CB'!C358</f>
        <v>3</v>
      </c>
      <c r="D358" s="3" t="str">
        <f>'Raw CB'!D358</f>
        <v>Peridinum quadridens</v>
      </c>
      <c r="E358" s="1">
        <f>('Raw CB'!H358*'Raw CB'!K358)/20*9</f>
        <v>159.29999999999998</v>
      </c>
      <c r="H358" s="1">
        <f>'Raw CB'!L358*E358</f>
        <v>1822391.9999999998</v>
      </c>
    </row>
    <row r="359" spans="1:10">
      <c r="A359" s="3">
        <f>'Raw CB'!A359</f>
        <v>36319</v>
      </c>
      <c r="B359" s="3" t="str">
        <f>'Raw CB'!B359</f>
        <v>CB</v>
      </c>
      <c r="C359" s="2">
        <f>'Raw CB'!C359</f>
        <v>1</v>
      </c>
      <c r="D359" s="3" t="str">
        <f>'Raw CB'!D359</f>
        <v>Peridinum quadridens</v>
      </c>
      <c r="E359" s="1">
        <f>('Raw CB'!H359*'Raw CB'!K359)/20*9</f>
        <v>0</v>
      </c>
      <c r="F359" s="1">
        <f>STDEV(E359:E361)</f>
        <v>0</v>
      </c>
      <c r="G359" s="1">
        <f>F359/SQRT(3)</f>
        <v>0</v>
      </c>
      <c r="H359" s="1">
        <f>'Raw CB'!L359*E359</f>
        <v>0</v>
      </c>
      <c r="I359" s="1">
        <f>STDEV(H359:H361)</f>
        <v>0</v>
      </c>
      <c r="J359" s="1">
        <f>I359/SQRT(3)</f>
        <v>0</v>
      </c>
    </row>
    <row r="360" spans="1:10">
      <c r="A360" s="3">
        <f>'Raw CB'!A360</f>
        <v>36319</v>
      </c>
      <c r="B360" s="3" t="str">
        <f>'Raw CB'!B360</f>
        <v>CB</v>
      </c>
      <c r="C360" s="2">
        <f>'Raw CB'!C360</f>
        <v>2</v>
      </c>
      <c r="D360" s="3" t="str">
        <f>'Raw CB'!D360</f>
        <v>Peridinum quadridens</v>
      </c>
      <c r="E360" s="1">
        <f>('Raw CB'!H360*'Raw CB'!K360)/20*9</f>
        <v>0</v>
      </c>
      <c r="H360" s="1">
        <f>'Raw CB'!L360*E360</f>
        <v>0</v>
      </c>
    </row>
    <row r="361" spans="1:10">
      <c r="A361" s="3">
        <f>'Raw CB'!A361</f>
        <v>36319</v>
      </c>
      <c r="B361" s="3" t="str">
        <f>'Raw CB'!B361</f>
        <v>CB</v>
      </c>
      <c r="C361" s="2">
        <f>'Raw CB'!C361</f>
        <v>3</v>
      </c>
      <c r="D361" s="3" t="str">
        <f>'Raw CB'!D361</f>
        <v>Peridinum quadridens</v>
      </c>
      <c r="E361" s="1">
        <f>('Raw CB'!H361*'Raw CB'!K361)/20*9</f>
        <v>0</v>
      </c>
      <c r="H361" s="1">
        <f>'Raw CB'!L361*E361</f>
        <v>0</v>
      </c>
    </row>
    <row r="362" spans="1:10">
      <c r="A362" s="3">
        <f>'Raw CB'!A362</f>
        <v>36326</v>
      </c>
      <c r="B362" s="3" t="str">
        <f>'Raw CB'!B362</f>
        <v>CB</v>
      </c>
      <c r="C362" s="2">
        <f>'Raw CB'!C362</f>
        <v>1</v>
      </c>
      <c r="D362" s="3" t="str">
        <f>'Raw CB'!D362</f>
        <v>Peridinum quadridens</v>
      </c>
      <c r="E362" s="1">
        <f>('Raw CB'!H362*'Raw CB'!K362)/20*9</f>
        <v>0</v>
      </c>
      <c r="F362" s="1">
        <f>STDEV(E362:E364)</f>
        <v>0</v>
      </c>
      <c r="G362" s="1">
        <f>F362/SQRT(3)</f>
        <v>0</v>
      </c>
      <c r="H362" s="1">
        <f>'Raw CB'!L362*E362</f>
        <v>0</v>
      </c>
      <c r="I362" s="1">
        <f>STDEV(H362:H364)</f>
        <v>0</v>
      </c>
      <c r="J362" s="1">
        <f>I362/SQRT(3)</f>
        <v>0</v>
      </c>
    </row>
    <row r="363" spans="1:10">
      <c r="A363" s="3">
        <f>'Raw CB'!A363</f>
        <v>36326</v>
      </c>
      <c r="B363" s="3" t="str">
        <f>'Raw CB'!B363</f>
        <v>CB</v>
      </c>
      <c r="C363" s="2">
        <f>'Raw CB'!C363</f>
        <v>2</v>
      </c>
      <c r="D363" s="3" t="str">
        <f>'Raw CB'!D363</f>
        <v>Peridinum quadridens</v>
      </c>
      <c r="E363" s="1">
        <f>('Raw CB'!H363*'Raw CB'!K363)/20*9</f>
        <v>0</v>
      </c>
      <c r="H363" s="1">
        <f>'Raw CB'!L363*E363</f>
        <v>0</v>
      </c>
    </row>
    <row r="364" spans="1:10">
      <c r="A364" s="3">
        <f>'Raw CB'!A364</f>
        <v>36326</v>
      </c>
      <c r="B364" s="3" t="str">
        <f>'Raw CB'!B364</f>
        <v>CB</v>
      </c>
      <c r="C364" s="2">
        <f>'Raw CB'!C364</f>
        <v>3</v>
      </c>
      <c r="D364" s="3" t="str">
        <f>'Raw CB'!D364</f>
        <v>Peridinum quadridens</v>
      </c>
      <c r="E364" s="1">
        <f>('Raw CB'!H364*'Raw CB'!K364)/20*9</f>
        <v>0</v>
      </c>
      <c r="H364" s="1">
        <f>'Raw CB'!L364*E364</f>
        <v>0</v>
      </c>
    </row>
    <row r="365" spans="1:10">
      <c r="A365" s="3">
        <f>'Raw CB'!A365</f>
        <v>36333</v>
      </c>
      <c r="B365" s="3" t="str">
        <f>'Raw CB'!B365</f>
        <v>CB</v>
      </c>
      <c r="C365" s="2">
        <f>'Raw CB'!C365</f>
        <v>1</v>
      </c>
      <c r="D365" s="3" t="str">
        <f>'Raw CB'!D365</f>
        <v>Peridinum quadridens</v>
      </c>
      <c r="E365" s="1">
        <f>('Raw CB'!H365*'Raw CB'!K365)/20*9</f>
        <v>0</v>
      </c>
      <c r="F365" s="1">
        <f>STDEV(E365:E367)</f>
        <v>0</v>
      </c>
      <c r="G365" s="1">
        <f>F365/SQRT(3)</f>
        <v>0</v>
      </c>
      <c r="H365" s="1">
        <f>'Raw CB'!L365*E365</f>
        <v>0</v>
      </c>
      <c r="I365" s="1">
        <f>STDEV(H365:H367)</f>
        <v>0</v>
      </c>
      <c r="J365" s="1">
        <f>I365/SQRT(3)</f>
        <v>0</v>
      </c>
    </row>
    <row r="366" spans="1:10">
      <c r="A366" s="3">
        <f>'Raw CB'!A366</f>
        <v>36333</v>
      </c>
      <c r="B366" s="3" t="str">
        <f>'Raw CB'!B366</f>
        <v>CB</v>
      </c>
      <c r="C366" s="2">
        <f>'Raw CB'!C366</f>
        <v>2</v>
      </c>
      <c r="D366" s="3" t="str">
        <f>'Raw CB'!D366</f>
        <v>Peridinum quadridens</v>
      </c>
      <c r="E366" s="1">
        <f>('Raw CB'!H366*'Raw CB'!K366)/20*9</f>
        <v>0</v>
      </c>
      <c r="H366" s="1">
        <f>'Raw CB'!L366*E366</f>
        <v>0</v>
      </c>
    </row>
    <row r="367" spans="1:10">
      <c r="A367" s="3">
        <f>'Raw CB'!A367</f>
        <v>36333</v>
      </c>
      <c r="B367" s="3" t="str">
        <f>'Raw CB'!B367</f>
        <v>CB</v>
      </c>
      <c r="C367" s="2">
        <f>'Raw CB'!C367</f>
        <v>3</v>
      </c>
      <c r="D367" s="3" t="str">
        <f>'Raw CB'!D367</f>
        <v>Peridinum quadridens</v>
      </c>
      <c r="E367" s="1">
        <f>('Raw CB'!H367*'Raw CB'!K367)/20*9</f>
        <v>0</v>
      </c>
      <c r="H367" s="1">
        <f>'Raw CB'!L367*E367</f>
        <v>0</v>
      </c>
    </row>
    <row r="368" spans="1:10">
      <c r="A368" s="3">
        <f>'Raw CB'!A368</f>
        <v>36340</v>
      </c>
      <c r="B368" s="3" t="str">
        <f>'Raw CB'!B368</f>
        <v>CB</v>
      </c>
      <c r="C368" s="2">
        <f>'Raw CB'!C368</f>
        <v>1</v>
      </c>
      <c r="D368" s="3" t="str">
        <f>'Raw CB'!D368</f>
        <v>Peridinum quadridens</v>
      </c>
      <c r="E368" s="1">
        <f>('Raw CB'!H368*'Raw CB'!K368)/20*9</f>
        <v>0</v>
      </c>
      <c r="F368" s="1">
        <f>STDEV(E368:E370)</f>
        <v>0</v>
      </c>
      <c r="G368" s="1">
        <f>F368/SQRT(3)</f>
        <v>0</v>
      </c>
      <c r="H368" s="1">
        <f>'Raw CB'!L368*E368</f>
        <v>0</v>
      </c>
      <c r="I368" s="1">
        <f>STDEV(H368:H370)</f>
        <v>0</v>
      </c>
      <c r="J368" s="1">
        <f>I368/SQRT(3)</f>
        <v>0</v>
      </c>
    </row>
    <row r="369" spans="1:10">
      <c r="A369" s="3">
        <f>'Raw CB'!A369</f>
        <v>36340</v>
      </c>
      <c r="B369" s="3" t="str">
        <f>'Raw CB'!B369</f>
        <v>CB</v>
      </c>
      <c r="C369" s="2">
        <f>'Raw CB'!C369</f>
        <v>2</v>
      </c>
      <c r="D369" s="3" t="str">
        <f>'Raw CB'!D369</f>
        <v>Peridinum quadridens</v>
      </c>
      <c r="E369" s="1">
        <f>('Raw CB'!H369*'Raw CB'!K369)/20*9</f>
        <v>0</v>
      </c>
      <c r="H369" s="1">
        <f>'Raw CB'!L369*E369</f>
        <v>0</v>
      </c>
    </row>
    <row r="370" spans="1:10">
      <c r="A370" s="3">
        <f>'Raw CB'!A370</f>
        <v>36340</v>
      </c>
      <c r="B370" s="3" t="str">
        <f>'Raw CB'!B370</f>
        <v>CB</v>
      </c>
      <c r="C370" s="2">
        <f>'Raw CB'!C370</f>
        <v>3</v>
      </c>
      <c r="D370" s="3" t="str">
        <f>'Raw CB'!D370</f>
        <v>Peridinum quadridens</v>
      </c>
      <c r="E370" s="1">
        <f>('Raw CB'!H370*'Raw CB'!K370)/20*9</f>
        <v>0</v>
      </c>
      <c r="H370" s="1">
        <f>'Raw CB'!L370*E370</f>
        <v>0</v>
      </c>
    </row>
    <row r="371" spans="1:10">
      <c r="A371" s="3">
        <f>'Raw CB'!A371</f>
        <v>36347</v>
      </c>
      <c r="B371" s="3" t="str">
        <f>'Raw CB'!B371</f>
        <v>CB</v>
      </c>
      <c r="C371" s="2">
        <f>'Raw CB'!C371</f>
        <v>1</v>
      </c>
      <c r="D371" s="3" t="str">
        <f>'Raw CB'!D371</f>
        <v>Peridinum quadridens</v>
      </c>
      <c r="E371" s="1">
        <f>('Raw CB'!H371*'Raw CB'!K371)/20*9</f>
        <v>0</v>
      </c>
      <c r="F371" s="1">
        <f>STDEV(E371:E373)</f>
        <v>0</v>
      </c>
      <c r="G371" s="1">
        <f>F371/SQRT(3)</f>
        <v>0</v>
      </c>
      <c r="H371" s="1">
        <f>'Raw CB'!L371*E371</f>
        <v>0</v>
      </c>
      <c r="I371" s="1">
        <f>STDEV(H371:H373)</f>
        <v>0</v>
      </c>
      <c r="J371" s="1">
        <f>I371/SQRT(3)</f>
        <v>0</v>
      </c>
    </row>
    <row r="372" spans="1:10">
      <c r="A372" s="3">
        <f>'Raw CB'!A372</f>
        <v>36347</v>
      </c>
      <c r="B372" s="3" t="str">
        <f>'Raw CB'!B372</f>
        <v>CB</v>
      </c>
      <c r="C372" s="2">
        <f>'Raw CB'!C372</f>
        <v>2</v>
      </c>
      <c r="D372" s="3" t="str">
        <f>'Raw CB'!D372</f>
        <v>Peridinum quadridens</v>
      </c>
      <c r="E372" s="1">
        <f>('Raw CB'!H372*'Raw CB'!K372)/20*9</f>
        <v>0</v>
      </c>
      <c r="H372" s="1">
        <f>'Raw CB'!L372*E372</f>
        <v>0</v>
      </c>
    </row>
    <row r="373" spans="1:10">
      <c r="A373" s="3">
        <f>'Raw CB'!A373</f>
        <v>36347</v>
      </c>
      <c r="B373" s="3" t="str">
        <f>'Raw CB'!B373</f>
        <v>CB</v>
      </c>
      <c r="C373" s="2">
        <f>'Raw CB'!C373</f>
        <v>3</v>
      </c>
      <c r="D373" s="3" t="str">
        <f>'Raw CB'!D373</f>
        <v>Peridinum quadridens</v>
      </c>
      <c r="E373" s="1">
        <f>('Raw CB'!H373*'Raw CB'!K373)/20*9</f>
        <v>0</v>
      </c>
      <c r="H373" s="1">
        <f>'Raw CB'!L373*E373</f>
        <v>0</v>
      </c>
    </row>
    <row r="374" spans="1:10">
      <c r="A374" s="3">
        <f>'Raw CB'!A374</f>
        <v>36354</v>
      </c>
      <c r="B374" s="3" t="str">
        <f>'Raw CB'!B374</f>
        <v>CB</v>
      </c>
      <c r="C374" s="2">
        <f>'Raw CB'!C374</f>
        <v>1</v>
      </c>
      <c r="D374" s="3" t="str">
        <f>'Raw CB'!D374</f>
        <v>Peridinum quadridens</v>
      </c>
      <c r="E374" s="1">
        <f>('Raw CB'!H374*'Raw CB'!K374)/20*9</f>
        <v>0</v>
      </c>
      <c r="F374" s="1">
        <f>STDEV(E374:E376)</f>
        <v>0</v>
      </c>
      <c r="G374" s="1">
        <f>F374/SQRT(3)</f>
        <v>0</v>
      </c>
      <c r="H374" s="1">
        <f>'Raw CB'!L374*E374</f>
        <v>0</v>
      </c>
      <c r="I374" s="1">
        <f>STDEV(H374:H376)</f>
        <v>0</v>
      </c>
      <c r="J374" s="1">
        <f>I374/SQRT(3)</f>
        <v>0</v>
      </c>
    </row>
    <row r="375" spans="1:10">
      <c r="A375" s="3">
        <f>'Raw CB'!A375</f>
        <v>36354</v>
      </c>
      <c r="B375" s="3" t="str">
        <f>'Raw CB'!B375</f>
        <v>CB</v>
      </c>
      <c r="C375" s="2">
        <f>'Raw CB'!C375</f>
        <v>2</v>
      </c>
      <c r="D375" s="3" t="str">
        <f>'Raw CB'!D375</f>
        <v>Peridinum quadridens</v>
      </c>
      <c r="E375" s="1">
        <f>('Raw CB'!H375*'Raw CB'!K375)/20*9</f>
        <v>0</v>
      </c>
      <c r="H375" s="1">
        <f>'Raw CB'!L375*E375</f>
        <v>0</v>
      </c>
    </row>
    <row r="376" spans="1:10">
      <c r="A376" s="3">
        <f>'Raw CB'!A376</f>
        <v>36354</v>
      </c>
      <c r="B376" s="3" t="str">
        <f>'Raw CB'!B376</f>
        <v>CB</v>
      </c>
      <c r="C376" s="2">
        <f>'Raw CB'!C376</f>
        <v>3</v>
      </c>
      <c r="D376" s="3" t="str">
        <f>'Raw CB'!D376</f>
        <v>Peridinum quadridens</v>
      </c>
      <c r="E376" s="1">
        <f>('Raw CB'!H376*'Raw CB'!K376)/20*9</f>
        <v>0</v>
      </c>
      <c r="H376" s="1">
        <f>'Raw CB'!L376*E376</f>
        <v>0</v>
      </c>
    </row>
    <row r="377" spans="1:10">
      <c r="A377" s="3">
        <f>'Raw CB'!A377</f>
        <v>36361</v>
      </c>
      <c r="B377" s="3" t="str">
        <f>'Raw CB'!B377</f>
        <v>CB</v>
      </c>
      <c r="C377" s="2">
        <f>'Raw CB'!C377</f>
        <v>1</v>
      </c>
      <c r="D377" s="3" t="str">
        <f>'Raw CB'!D377</f>
        <v>Peridinum quadridens</v>
      </c>
      <c r="E377" s="1">
        <f>('Raw CB'!H377*'Raw CB'!K377)/20*9</f>
        <v>0</v>
      </c>
      <c r="F377" s="1">
        <f>STDEV(E377:E379)</f>
        <v>0</v>
      </c>
      <c r="G377" s="1">
        <f>F377/SQRT(3)</f>
        <v>0</v>
      </c>
      <c r="H377" s="1">
        <f>'Raw CB'!L377*E377</f>
        <v>0</v>
      </c>
      <c r="I377" s="1">
        <f>STDEV(H377:H379)</f>
        <v>0</v>
      </c>
      <c r="J377" s="1">
        <f>I377/SQRT(3)</f>
        <v>0</v>
      </c>
    </row>
    <row r="378" spans="1:10">
      <c r="A378" s="3">
        <f>'Raw CB'!A378</f>
        <v>36361</v>
      </c>
      <c r="B378" s="3" t="str">
        <f>'Raw CB'!B378</f>
        <v>CB</v>
      </c>
      <c r="C378" s="2">
        <f>'Raw CB'!C378</f>
        <v>2</v>
      </c>
      <c r="D378" s="3" t="str">
        <f>'Raw CB'!D378</f>
        <v>Peridinum quadridens</v>
      </c>
      <c r="E378" s="1">
        <f>('Raw CB'!H378*'Raw CB'!K378)/20*9</f>
        <v>0</v>
      </c>
      <c r="H378" s="1">
        <f>'Raw CB'!L378*E378</f>
        <v>0</v>
      </c>
    </row>
    <row r="379" spans="1:10">
      <c r="A379" s="3">
        <f>'Raw CB'!A379</f>
        <v>36361</v>
      </c>
      <c r="B379" s="3" t="str">
        <f>'Raw CB'!B379</f>
        <v>CB</v>
      </c>
      <c r="C379" s="2">
        <f>'Raw CB'!C379</f>
        <v>3</v>
      </c>
      <c r="D379" s="3" t="str">
        <f>'Raw CB'!D379</f>
        <v>Peridinum quadridens</v>
      </c>
      <c r="E379" s="1">
        <f>('Raw CB'!H379*'Raw CB'!K379)/20*9</f>
        <v>0</v>
      </c>
      <c r="H379" s="1">
        <f>'Raw CB'!L379*E379</f>
        <v>0</v>
      </c>
    </row>
    <row r="380" spans="1:10">
      <c r="A380" s="3">
        <f>'Raw CB'!A380</f>
        <v>36368</v>
      </c>
      <c r="B380" s="3" t="str">
        <f>'Raw CB'!B380</f>
        <v>CB</v>
      </c>
      <c r="C380" s="2">
        <f>'Raw CB'!C380</f>
        <v>1</v>
      </c>
      <c r="D380" s="3" t="str">
        <f>'Raw CB'!D380</f>
        <v>Peridinum quadridens</v>
      </c>
      <c r="E380" s="1">
        <f>('Raw CB'!H380*'Raw CB'!K380)/20*9</f>
        <v>0</v>
      </c>
      <c r="F380" s="1">
        <f>STDEV(E380:E382)</f>
        <v>0</v>
      </c>
      <c r="G380" s="1">
        <f>F380/SQRT(3)</f>
        <v>0</v>
      </c>
      <c r="H380" s="1">
        <f>'Raw CB'!L380*E380</f>
        <v>0</v>
      </c>
      <c r="I380" s="1">
        <f>STDEV(H380:H382)</f>
        <v>0</v>
      </c>
      <c r="J380" s="1">
        <f>I380/SQRT(3)</f>
        <v>0</v>
      </c>
    </row>
    <row r="381" spans="1:10">
      <c r="A381" s="3">
        <f>'Raw CB'!A381</f>
        <v>36368</v>
      </c>
      <c r="B381" s="3" t="str">
        <f>'Raw CB'!B381</f>
        <v>CB</v>
      </c>
      <c r="C381" s="2">
        <f>'Raw CB'!C381</f>
        <v>2</v>
      </c>
      <c r="D381" s="3" t="str">
        <f>'Raw CB'!D381</f>
        <v>Peridinum quadridens</v>
      </c>
      <c r="E381" s="1">
        <f>('Raw CB'!H381*'Raw CB'!K381)/20*9</f>
        <v>0</v>
      </c>
      <c r="H381" s="1">
        <f>'Raw CB'!L381*E381</f>
        <v>0</v>
      </c>
    </row>
    <row r="382" spans="1:10">
      <c r="A382" s="3">
        <f>'Raw CB'!A382</f>
        <v>36368</v>
      </c>
      <c r="B382" s="3" t="str">
        <f>'Raw CB'!B382</f>
        <v>CB</v>
      </c>
      <c r="C382" s="2">
        <f>'Raw CB'!C382</f>
        <v>3</v>
      </c>
      <c r="D382" s="3" t="str">
        <f>'Raw CB'!D382</f>
        <v>Peridinum quadridens</v>
      </c>
      <c r="E382" s="1">
        <f>('Raw CB'!H382*'Raw CB'!K382)/20*9</f>
        <v>0</v>
      </c>
      <c r="H382" s="1">
        <f>'Raw CB'!L382*E382</f>
        <v>0</v>
      </c>
    </row>
    <row r="383" spans="1:10">
      <c r="A383" s="3">
        <f>'Raw CB'!A383</f>
        <v>36375</v>
      </c>
      <c r="B383" s="3" t="str">
        <f>'Raw CB'!B383</f>
        <v>CB</v>
      </c>
      <c r="C383" s="2">
        <f>'Raw CB'!C383</f>
        <v>1</v>
      </c>
      <c r="D383" s="3" t="str">
        <f>'Raw CB'!D383</f>
        <v>Peridinum quadridens</v>
      </c>
      <c r="E383" s="1">
        <f>('Raw CB'!H383*'Raw CB'!K383)/20*9</f>
        <v>0</v>
      </c>
      <c r="F383" s="1">
        <f>STDEV(E383:E385)</f>
        <v>0</v>
      </c>
      <c r="G383" s="1">
        <f>F383/SQRT(3)</f>
        <v>0</v>
      </c>
      <c r="H383" s="1">
        <f>'Raw CB'!L383*E383</f>
        <v>0</v>
      </c>
      <c r="I383" s="1">
        <f>STDEV(H383:H385)</f>
        <v>0</v>
      </c>
      <c r="J383" s="1">
        <f>I383/SQRT(3)</f>
        <v>0</v>
      </c>
    </row>
    <row r="384" spans="1:10">
      <c r="A384" s="3">
        <f>'Raw CB'!A384</f>
        <v>36375</v>
      </c>
      <c r="B384" s="3" t="str">
        <f>'Raw CB'!B384</f>
        <v>CB</v>
      </c>
      <c r="C384" s="2">
        <f>'Raw CB'!C384</f>
        <v>2</v>
      </c>
      <c r="D384" s="3" t="str">
        <f>'Raw CB'!D384</f>
        <v>Peridinum quadridens</v>
      </c>
      <c r="E384" s="1">
        <f>('Raw CB'!H384*'Raw CB'!K384)/20*9</f>
        <v>0</v>
      </c>
      <c r="H384" s="1">
        <f>'Raw CB'!L384*E384</f>
        <v>0</v>
      </c>
    </row>
    <row r="385" spans="1:10">
      <c r="A385" s="3">
        <f>'Raw CB'!A385</f>
        <v>36375</v>
      </c>
      <c r="B385" s="3" t="str">
        <f>'Raw CB'!B385</f>
        <v>CB</v>
      </c>
      <c r="C385" s="2">
        <f>'Raw CB'!C385</f>
        <v>3</v>
      </c>
      <c r="D385" s="3" t="str">
        <f>'Raw CB'!D385</f>
        <v>Peridinum quadridens</v>
      </c>
      <c r="E385" s="1">
        <f>('Raw CB'!H385*'Raw CB'!K385)/20*9</f>
        <v>0</v>
      </c>
      <c r="H385" s="1">
        <f>'Raw CB'!L385*E385</f>
        <v>0</v>
      </c>
    </row>
    <row r="386" spans="1:10">
      <c r="A386" s="3">
        <f>'Raw CB'!A386</f>
        <v>36382</v>
      </c>
      <c r="B386" s="3" t="str">
        <f>'Raw CB'!B386</f>
        <v>CB</v>
      </c>
      <c r="C386" s="2">
        <f>'Raw CB'!C386</f>
        <v>1</v>
      </c>
      <c r="D386" s="3" t="str">
        <f>'Raw CB'!D386</f>
        <v>Peridinum quadridens</v>
      </c>
      <c r="E386" s="1">
        <f>('Raw CB'!H386*'Raw CB'!K386)/20*9</f>
        <v>0</v>
      </c>
      <c r="F386" s="1">
        <f>STDEV(E386:E388)</f>
        <v>0</v>
      </c>
      <c r="G386" s="1">
        <f>F386/SQRT(3)</f>
        <v>0</v>
      </c>
      <c r="H386" s="1">
        <f>'Raw CB'!L386*E386</f>
        <v>0</v>
      </c>
      <c r="I386" s="1">
        <f>STDEV(H386:H388)</f>
        <v>0</v>
      </c>
      <c r="J386" s="1">
        <f>I386/SQRT(3)</f>
        <v>0</v>
      </c>
    </row>
    <row r="387" spans="1:10">
      <c r="A387" s="3">
        <f>'Raw CB'!A387</f>
        <v>36382</v>
      </c>
      <c r="B387" s="3" t="str">
        <f>'Raw CB'!B387</f>
        <v>CB</v>
      </c>
      <c r="C387" s="2">
        <f>'Raw CB'!C387</f>
        <v>2</v>
      </c>
      <c r="D387" s="3" t="str">
        <f>'Raw CB'!D387</f>
        <v>Peridinum quadridens</v>
      </c>
      <c r="E387" s="1">
        <f>('Raw CB'!H387*'Raw CB'!K387)/20*9</f>
        <v>0</v>
      </c>
      <c r="H387" s="1">
        <f>'Raw CB'!L387*E387</f>
        <v>0</v>
      </c>
    </row>
    <row r="388" spans="1:10">
      <c r="A388" s="3">
        <f>'Raw CB'!A388</f>
        <v>36382</v>
      </c>
      <c r="B388" s="3" t="str">
        <f>'Raw CB'!B388</f>
        <v>CB</v>
      </c>
      <c r="C388" s="2">
        <f>'Raw CB'!C388</f>
        <v>3</v>
      </c>
      <c r="D388" s="3" t="str">
        <f>'Raw CB'!D388</f>
        <v>Peridinum quadridens</v>
      </c>
      <c r="E388" s="1">
        <f>('Raw CB'!H388*'Raw CB'!K388)/20*9</f>
        <v>0</v>
      </c>
      <c r="H388" s="1">
        <f>'Raw CB'!L388*E388</f>
        <v>0</v>
      </c>
    </row>
    <row r="389" spans="1:10">
      <c r="A389" s="3">
        <f>'Raw CB'!A389</f>
        <v>36389</v>
      </c>
      <c r="B389" s="3" t="str">
        <f>'Raw CB'!B389</f>
        <v>CB</v>
      </c>
      <c r="C389" s="2">
        <f>'Raw CB'!C389</f>
        <v>1</v>
      </c>
      <c r="D389" s="3" t="str">
        <f>'Raw CB'!D389</f>
        <v>Peridinum quadridens</v>
      </c>
      <c r="E389" s="1">
        <f>('Raw CB'!H389*'Raw CB'!K389)/20*9</f>
        <v>0</v>
      </c>
      <c r="F389" s="1">
        <f>STDEV(E389:E391)</f>
        <v>0</v>
      </c>
      <c r="G389" s="1">
        <f>F389/SQRT(3)</f>
        <v>0</v>
      </c>
      <c r="H389" s="1">
        <f>'Raw CB'!L389*E389</f>
        <v>0</v>
      </c>
      <c r="I389" s="1">
        <f>STDEV(H389:H391)</f>
        <v>0</v>
      </c>
      <c r="J389" s="1">
        <f>I389/SQRT(3)</f>
        <v>0</v>
      </c>
    </row>
    <row r="390" spans="1:10">
      <c r="A390" s="3">
        <f>'Raw CB'!A390</f>
        <v>36389</v>
      </c>
      <c r="B390" s="3" t="str">
        <f>'Raw CB'!B390</f>
        <v>CB</v>
      </c>
      <c r="C390" s="2">
        <f>'Raw CB'!C390</f>
        <v>2</v>
      </c>
      <c r="D390" s="3" t="str">
        <f>'Raw CB'!D390</f>
        <v>Peridinum quadridens</v>
      </c>
      <c r="E390" s="1">
        <f>('Raw CB'!H390*'Raw CB'!K390)/20*9</f>
        <v>0</v>
      </c>
      <c r="H390" s="1">
        <f>'Raw CB'!L390*E390</f>
        <v>0</v>
      </c>
    </row>
    <row r="391" spans="1:10">
      <c r="A391" s="3">
        <f>'Raw CB'!A391</f>
        <v>36389</v>
      </c>
      <c r="B391" s="3" t="str">
        <f>'Raw CB'!B391</f>
        <v>CB</v>
      </c>
      <c r="C391" s="2">
        <f>'Raw CB'!C391</f>
        <v>3</v>
      </c>
      <c r="D391" s="3" t="str">
        <f>'Raw CB'!D391</f>
        <v>Peridinum quadridens</v>
      </c>
      <c r="E391" s="1">
        <f>('Raw CB'!H391*'Raw CB'!K391)/20*9</f>
        <v>0</v>
      </c>
      <c r="H391" s="1">
        <f>'Raw CB'!L391*E391</f>
        <v>0</v>
      </c>
    </row>
    <row r="392" spans="1:10">
      <c r="A392" s="3">
        <f>'Raw CB'!A392</f>
        <v>36307</v>
      </c>
      <c r="B392" s="3" t="str">
        <f>'Raw CB'!B392</f>
        <v>CB</v>
      </c>
      <c r="C392" s="2">
        <f>'Raw CB'!C392</f>
        <v>1</v>
      </c>
      <c r="D392" s="3" t="str">
        <f>'Raw CB'!D392</f>
        <v>Rotifers</v>
      </c>
      <c r="E392" s="1">
        <f>('Raw CB'!H392*'Raw CB'!K392)/20*9</f>
        <v>0</v>
      </c>
      <c r="F392" s="1">
        <f>STDEV(E392:E394)</f>
        <v>0</v>
      </c>
      <c r="G392" s="1">
        <f>F392/SQRT(3)</f>
        <v>0</v>
      </c>
      <c r="H392" s="1">
        <f>'Raw CB'!L392*E392</f>
        <v>0</v>
      </c>
      <c r="I392" s="1">
        <f>STDEV(H392:H394)</f>
        <v>0</v>
      </c>
      <c r="J392" s="1">
        <f>I392/SQRT(3)</f>
        <v>0</v>
      </c>
    </row>
    <row r="393" spans="1:10">
      <c r="A393" s="3">
        <f>'Raw CB'!A393</f>
        <v>36307</v>
      </c>
      <c r="B393" s="3" t="str">
        <f>'Raw CB'!B393</f>
        <v>CB</v>
      </c>
      <c r="C393" s="2">
        <f>'Raw CB'!C393</f>
        <v>2</v>
      </c>
      <c r="D393" s="3" t="str">
        <f>'Raw CB'!D393</f>
        <v>Rotifers</v>
      </c>
      <c r="E393" s="1">
        <f>('Raw CB'!H393*'Raw CB'!K393)/20*9</f>
        <v>0</v>
      </c>
      <c r="H393" s="1">
        <f>'Raw CB'!L393*E393</f>
        <v>0</v>
      </c>
    </row>
    <row r="394" spans="1:10">
      <c r="A394" s="3">
        <f>'Raw CB'!A394</f>
        <v>36307</v>
      </c>
      <c r="B394" s="3" t="str">
        <f>'Raw CB'!B394</f>
        <v>CB</v>
      </c>
      <c r="C394" s="2">
        <f>'Raw CB'!C394</f>
        <v>3</v>
      </c>
      <c r="D394" s="3" t="str">
        <f>'Raw CB'!D394</f>
        <v>Rotifers</v>
      </c>
      <c r="E394" s="1">
        <f>('Raw CB'!H394*'Raw CB'!K394)/20*9</f>
        <v>0</v>
      </c>
      <c r="H394" s="1">
        <f>'Raw CB'!L394*E394</f>
        <v>0</v>
      </c>
    </row>
    <row r="395" spans="1:10">
      <c r="A395" s="3">
        <f>'Raw CB'!A395</f>
        <v>36312</v>
      </c>
      <c r="B395" s="3" t="str">
        <f>'Raw CB'!B395</f>
        <v>CB</v>
      </c>
      <c r="C395" s="2">
        <f>'Raw CB'!C395</f>
        <v>1</v>
      </c>
      <c r="D395" s="3" t="str">
        <f>'Raw CB'!D395</f>
        <v>Rotifers</v>
      </c>
      <c r="E395" s="1">
        <f>('Raw CB'!H395*'Raw CB'!K395)/20*9</f>
        <v>0</v>
      </c>
      <c r="F395" s="1">
        <f>STDEV(E395:E397)</f>
        <v>45.985948940953683</v>
      </c>
      <c r="G395" s="1">
        <f>F395/SQRT(3)</f>
        <v>26.549999999999997</v>
      </c>
      <c r="H395" s="1">
        <f>'Raw CB'!L395*E395</f>
        <v>0</v>
      </c>
      <c r="I395" s="1">
        <f>STDEV(H395:H397)</f>
        <v>0</v>
      </c>
      <c r="J395" s="1">
        <f>I395/SQRT(3)</f>
        <v>0</v>
      </c>
    </row>
    <row r="396" spans="1:10">
      <c r="A396" s="3">
        <f>'Raw CB'!A396</f>
        <v>36312</v>
      </c>
      <c r="B396" s="3" t="str">
        <f>'Raw CB'!B396</f>
        <v>CB</v>
      </c>
      <c r="C396" s="2">
        <f>'Raw CB'!C396</f>
        <v>2</v>
      </c>
      <c r="D396" s="3" t="str">
        <f>'Raw CB'!D396</f>
        <v>Rotifers</v>
      </c>
      <c r="E396" s="1">
        <f>('Raw CB'!H396*'Raw CB'!K396)/20*9</f>
        <v>0</v>
      </c>
      <c r="H396" s="1">
        <f>'Raw CB'!L396*E396</f>
        <v>0</v>
      </c>
    </row>
    <row r="397" spans="1:10">
      <c r="A397" s="3">
        <f>'Raw CB'!A397</f>
        <v>36312</v>
      </c>
      <c r="B397" s="3" t="str">
        <f>'Raw CB'!B397</f>
        <v>CB</v>
      </c>
      <c r="C397" s="2">
        <f>'Raw CB'!C397</f>
        <v>3</v>
      </c>
      <c r="D397" s="3" t="str">
        <f>'Raw CB'!D397</f>
        <v>Rotifers</v>
      </c>
      <c r="E397" s="1">
        <f>('Raw CB'!H397*'Raw CB'!K397)/20*9</f>
        <v>79.649999999999991</v>
      </c>
      <c r="H397" s="1">
        <f>'Raw CB'!L397*E397</f>
        <v>0</v>
      </c>
    </row>
    <row r="398" spans="1:10">
      <c r="A398" s="3">
        <f>'Raw CB'!A398</f>
        <v>36319</v>
      </c>
      <c r="B398" s="3" t="str">
        <f>'Raw CB'!B398</f>
        <v>CB</v>
      </c>
      <c r="C398" s="2">
        <f>'Raw CB'!C398</f>
        <v>1</v>
      </c>
      <c r="D398" s="3" t="str">
        <f>'Raw CB'!D398</f>
        <v>Rotifers</v>
      </c>
      <c r="E398" s="1">
        <f>('Raw CB'!H398*'Raw CB'!K398)/20*9</f>
        <v>238.95000000000002</v>
      </c>
      <c r="F398" s="1">
        <f>STDEV(E398:E400)</f>
        <v>120.76763846329035</v>
      </c>
      <c r="G398" s="1">
        <f>F398/SQRT(3)</f>
        <v>69.725228576176093</v>
      </c>
      <c r="H398" s="1">
        <f>'Raw CB'!L398*E398</f>
        <v>0</v>
      </c>
      <c r="I398" s="1">
        <f>STDEV(H398:H400)</f>
        <v>0</v>
      </c>
      <c r="J398" s="1">
        <f>I398/SQRT(3)</f>
        <v>0</v>
      </c>
    </row>
    <row r="399" spans="1:10">
      <c r="A399" s="3">
        <f>'Raw CB'!A399</f>
        <v>36319</v>
      </c>
      <c r="B399" s="3" t="str">
        <f>'Raw CB'!B399</f>
        <v>CB</v>
      </c>
      <c r="C399" s="2">
        <f>'Raw CB'!C399</f>
        <v>2</v>
      </c>
      <c r="D399" s="3" t="str">
        <f>'Raw CB'!D399</f>
        <v>Rotifers</v>
      </c>
      <c r="E399" s="1">
        <f>('Raw CB'!H399*'Raw CB'!K399)/20*9</f>
        <v>396.59999999999997</v>
      </c>
      <c r="H399" s="1">
        <f>'Raw CB'!L399*E399</f>
        <v>0</v>
      </c>
    </row>
    <row r="400" spans="1:10">
      <c r="A400" s="3">
        <f>'Raw CB'!A400</f>
        <v>36319</v>
      </c>
      <c r="B400" s="3" t="str">
        <f>'Raw CB'!B400</f>
        <v>CB</v>
      </c>
      <c r="C400" s="2">
        <f>'Raw CB'!C400</f>
        <v>3</v>
      </c>
      <c r="D400" s="3" t="str">
        <f>'Raw CB'!D400</f>
        <v>Rotifers</v>
      </c>
      <c r="E400" s="1">
        <f>('Raw CB'!H400*'Raw CB'!K400)/20*9</f>
        <v>159.29999999999998</v>
      </c>
      <c r="H400" s="1">
        <f>'Raw CB'!L400*E400</f>
        <v>0</v>
      </c>
    </row>
    <row r="401" spans="1:10">
      <c r="A401" s="3">
        <f>'Raw CB'!A401</f>
        <v>36326</v>
      </c>
      <c r="B401" s="3" t="str">
        <f>'Raw CB'!B401</f>
        <v>CB</v>
      </c>
      <c r="C401" s="2">
        <f>'Raw CB'!C401</f>
        <v>1</v>
      </c>
      <c r="D401" s="3" t="str">
        <f>'Raw CB'!D401</f>
        <v>Rotifers</v>
      </c>
      <c r="E401" s="1">
        <f>('Raw CB'!H401*'Raw CB'!K401)/20*9</f>
        <v>0</v>
      </c>
      <c r="F401" s="1">
        <f>STDEV(E401:E403)</f>
        <v>206.39718384706705</v>
      </c>
      <c r="G401" s="1">
        <f>F401/SQRT(3)</f>
        <v>119.16346965408485</v>
      </c>
      <c r="H401" s="1">
        <f>'Raw CB'!L401*E401</f>
        <v>0</v>
      </c>
      <c r="I401" s="1">
        <f>STDEV(H401:H403)</f>
        <v>0</v>
      </c>
      <c r="J401" s="1">
        <f>I401/SQRT(3)</f>
        <v>0</v>
      </c>
    </row>
    <row r="402" spans="1:10">
      <c r="A402" s="3">
        <f>'Raw CB'!A402</f>
        <v>36326</v>
      </c>
      <c r="B402" s="3" t="str">
        <f>'Raw CB'!B402</f>
        <v>CB</v>
      </c>
      <c r="C402" s="2">
        <f>'Raw CB'!C402</f>
        <v>2</v>
      </c>
      <c r="D402" s="3" t="str">
        <f>'Raw CB'!D402</f>
        <v>Rotifers</v>
      </c>
      <c r="E402" s="1">
        <f>('Raw CB'!H402*'Raw CB'!K402)/20*9</f>
        <v>99.149999999999991</v>
      </c>
      <c r="H402" s="1">
        <f>'Raw CB'!L402*E402</f>
        <v>0</v>
      </c>
    </row>
    <row r="403" spans="1:10">
      <c r="A403" s="3">
        <f>'Raw CB'!A403</f>
        <v>36326</v>
      </c>
      <c r="B403" s="3" t="str">
        <f>'Raw CB'!B403</f>
        <v>CB</v>
      </c>
      <c r="C403" s="2">
        <f>'Raw CB'!C403</f>
        <v>3</v>
      </c>
      <c r="D403" s="3" t="str">
        <f>'Raw CB'!D403</f>
        <v>Rotifers</v>
      </c>
      <c r="E403" s="1">
        <f>('Raw CB'!H403*'Raw CB'!K403)/20*9</f>
        <v>396.59999999999997</v>
      </c>
      <c r="H403" s="1">
        <f>'Raw CB'!L403*E403</f>
        <v>0</v>
      </c>
    </row>
    <row r="404" spans="1:10">
      <c r="A404" s="3">
        <f>'Raw CB'!A404</f>
        <v>36333</v>
      </c>
      <c r="B404" s="3" t="str">
        <f>'Raw CB'!B404</f>
        <v>CB</v>
      </c>
      <c r="C404" s="2">
        <f>'Raw CB'!C404</f>
        <v>1</v>
      </c>
      <c r="D404" s="3" t="str">
        <f>'Raw CB'!D404</f>
        <v>Rotifers</v>
      </c>
      <c r="E404" s="1">
        <f>('Raw CB'!H404*'Raw CB'!K404)/20*9</f>
        <v>557.55000000000007</v>
      </c>
      <c r="F404" s="1">
        <f>STDEV(E404:E406)</f>
        <v>0</v>
      </c>
      <c r="G404" s="1">
        <f>F404/SQRT(3)</f>
        <v>0</v>
      </c>
      <c r="H404" s="1">
        <f>'Raw CB'!L404*E404</f>
        <v>0</v>
      </c>
      <c r="I404" s="1">
        <f>STDEV(H404:H406)</f>
        <v>0</v>
      </c>
      <c r="J404" s="1">
        <f>I404/SQRT(3)</f>
        <v>0</v>
      </c>
    </row>
    <row r="405" spans="1:10">
      <c r="A405" s="3">
        <f>'Raw CB'!A405</f>
        <v>36333</v>
      </c>
      <c r="B405" s="3" t="str">
        <f>'Raw CB'!B405</f>
        <v>CB</v>
      </c>
      <c r="C405" s="2">
        <f>'Raw CB'!C405</f>
        <v>2</v>
      </c>
      <c r="D405" s="3" t="str">
        <f>'Raw CB'!D405</f>
        <v>Rotifers</v>
      </c>
      <c r="E405" s="1">
        <f>('Raw CB'!H405*'Raw CB'!K405)/20*9</f>
        <v>557.55000000000007</v>
      </c>
      <c r="H405" s="1">
        <f>'Raw CB'!L405*E405</f>
        <v>0</v>
      </c>
    </row>
    <row r="406" spans="1:10">
      <c r="A406" s="3">
        <f>'Raw CB'!A406</f>
        <v>36333</v>
      </c>
      <c r="B406" s="3" t="str">
        <f>'Raw CB'!B406</f>
        <v>CB</v>
      </c>
      <c r="C406" s="2">
        <f>'Raw CB'!C406</f>
        <v>3</v>
      </c>
      <c r="D406" s="3" t="str">
        <f>'Raw CB'!D406</f>
        <v>Rotifers</v>
      </c>
      <c r="E406" s="1">
        <f>('Raw CB'!H406*'Raw CB'!K406)/20*9</f>
        <v>557.55000000000007</v>
      </c>
      <c r="H406" s="1">
        <f>'Raw CB'!L406*E406</f>
        <v>0</v>
      </c>
    </row>
    <row r="407" spans="1:10">
      <c r="A407" s="3">
        <f>'Raw CB'!A407</f>
        <v>36340</v>
      </c>
      <c r="B407" s="3" t="str">
        <f>'Raw CB'!B407</f>
        <v>CB</v>
      </c>
      <c r="C407" s="2">
        <f>'Raw CB'!C407</f>
        <v>1</v>
      </c>
      <c r="D407" s="3" t="str">
        <f>'Raw CB'!D407</f>
        <v>Rotifers</v>
      </c>
      <c r="E407" s="1">
        <f>('Raw CB'!H407*'Raw CB'!K407)/20*9</f>
        <v>297.45</v>
      </c>
      <c r="F407" s="1">
        <f>STDEV(E407:E409)</f>
        <v>286.22139595075697</v>
      </c>
      <c r="G407" s="1">
        <f>F407/SQRT(3)</f>
        <v>165.25</v>
      </c>
      <c r="H407" s="1">
        <f>'Raw CB'!L407*E407</f>
        <v>0</v>
      </c>
      <c r="I407" s="1">
        <f>STDEV(H407:H409)</f>
        <v>0</v>
      </c>
      <c r="J407" s="1">
        <f>I407/SQRT(3)</f>
        <v>0</v>
      </c>
    </row>
    <row r="408" spans="1:10">
      <c r="A408" s="3">
        <f>'Raw CB'!A408</f>
        <v>36340</v>
      </c>
      <c r="B408" s="3" t="str">
        <f>'Raw CB'!B408</f>
        <v>CB</v>
      </c>
      <c r="C408" s="2">
        <f>'Raw CB'!C408</f>
        <v>2</v>
      </c>
      <c r="D408" s="3" t="str">
        <f>'Raw CB'!D408</f>
        <v>Rotifers</v>
      </c>
      <c r="E408" s="1">
        <f>('Raw CB'!H408*'Raw CB'!K408)/20*9</f>
        <v>297.45</v>
      </c>
      <c r="H408" s="1">
        <f>'Raw CB'!L408*E408</f>
        <v>0</v>
      </c>
    </row>
    <row r="409" spans="1:10">
      <c r="A409" s="3">
        <f>'Raw CB'!A409</f>
        <v>36340</v>
      </c>
      <c r="B409" s="3" t="str">
        <f>'Raw CB'!B409</f>
        <v>CB</v>
      </c>
      <c r="C409" s="2">
        <f>'Raw CB'!C409</f>
        <v>3</v>
      </c>
      <c r="D409" s="3" t="str">
        <f>'Raw CB'!D409</f>
        <v>Rotifers</v>
      </c>
      <c r="E409" s="1">
        <f>('Raw CB'!H409*'Raw CB'!K409)/20*9</f>
        <v>793.19999999999993</v>
      </c>
      <c r="H409" s="1">
        <f>'Raw CB'!L409*E409</f>
        <v>0</v>
      </c>
    </row>
    <row r="410" spans="1:10">
      <c r="A410" s="3">
        <f>'Raw CB'!A410</f>
        <v>36347</v>
      </c>
      <c r="B410" s="3" t="str">
        <f>'Raw CB'!B410</f>
        <v>CB</v>
      </c>
      <c r="C410" s="2">
        <f>'Raw CB'!C410</f>
        <v>1</v>
      </c>
      <c r="D410" s="3" t="str">
        <f>'Raw CB'!D410</f>
        <v>Rotifers</v>
      </c>
      <c r="E410" s="1">
        <f>('Raw CB'!H410*'Raw CB'!K410)/20*9</f>
        <v>398.25</v>
      </c>
      <c r="F410" s="1">
        <f>STDEV(E410:E412)</f>
        <v>91.97189788190731</v>
      </c>
      <c r="G410" s="1">
        <f>F410/SQRT(3)</f>
        <v>53.099999999999959</v>
      </c>
      <c r="H410" s="1">
        <f>'Raw CB'!L410*E410</f>
        <v>0</v>
      </c>
      <c r="I410" s="1">
        <f>STDEV(H410:H412)</f>
        <v>0</v>
      </c>
      <c r="J410" s="1">
        <f>I410/SQRT(3)</f>
        <v>0</v>
      </c>
    </row>
    <row r="411" spans="1:10">
      <c r="A411" s="3">
        <f>'Raw CB'!A411</f>
        <v>36347</v>
      </c>
      <c r="B411" s="3" t="str">
        <f>'Raw CB'!B411</f>
        <v>CB</v>
      </c>
      <c r="C411" s="2">
        <f>'Raw CB'!C411</f>
        <v>2</v>
      </c>
      <c r="D411" s="3" t="str">
        <f>'Raw CB'!D411</f>
        <v>Rotifers</v>
      </c>
      <c r="E411" s="1">
        <f>('Raw CB'!H411*'Raw CB'!K411)/20*9</f>
        <v>238.95000000000002</v>
      </c>
      <c r="H411" s="1">
        <f>'Raw CB'!L411*E411</f>
        <v>0</v>
      </c>
    </row>
    <row r="412" spans="1:10">
      <c r="A412" s="3">
        <f>'Raw CB'!A412</f>
        <v>36347</v>
      </c>
      <c r="B412" s="3" t="str">
        <f>'Raw CB'!B412</f>
        <v>CB</v>
      </c>
      <c r="C412" s="2">
        <f>'Raw CB'!C412</f>
        <v>3</v>
      </c>
      <c r="D412" s="3" t="str">
        <f>'Raw CB'!D412</f>
        <v>Rotifers</v>
      </c>
      <c r="E412" s="1">
        <f>('Raw CB'!H412*'Raw CB'!K412)/20*9</f>
        <v>398.25</v>
      </c>
      <c r="H412" s="1">
        <f>'Raw CB'!L412*E412</f>
        <v>0</v>
      </c>
    </row>
    <row r="413" spans="1:10">
      <c r="A413" s="3">
        <f>'Raw CB'!A413</f>
        <v>36354</v>
      </c>
      <c r="B413" s="3" t="str">
        <f>'Raw CB'!B413</f>
        <v>CB</v>
      </c>
      <c r="C413" s="2">
        <f>'Raw CB'!C413</f>
        <v>1</v>
      </c>
      <c r="D413" s="3" t="str">
        <f>'Raw CB'!D413</f>
        <v>Rotifers</v>
      </c>
      <c r="E413" s="1">
        <f>('Raw CB'!H413*'Raw CB'!K413)/20*9</f>
        <v>99.149999999999991</v>
      </c>
      <c r="F413" s="1">
        <f>STDEV(E413:E415)</f>
        <v>114.48855838030281</v>
      </c>
      <c r="G413" s="1">
        <f>F413/SQRT(3)</f>
        <v>66.100000000000009</v>
      </c>
      <c r="H413" s="1">
        <f>'Raw CB'!L413*E413</f>
        <v>0</v>
      </c>
      <c r="I413" s="1">
        <f>STDEV(H413:H415)</f>
        <v>0</v>
      </c>
      <c r="J413" s="1">
        <f>I413/SQRT(3)</f>
        <v>0</v>
      </c>
    </row>
    <row r="414" spans="1:10">
      <c r="A414" s="3">
        <f>'Raw CB'!A414</f>
        <v>36354</v>
      </c>
      <c r="B414" s="3" t="str">
        <f>'Raw CB'!B414</f>
        <v>CB</v>
      </c>
      <c r="C414" s="2">
        <f>'Raw CB'!C414</f>
        <v>2</v>
      </c>
      <c r="D414" s="3" t="str">
        <f>'Raw CB'!D414</f>
        <v>Rotifers</v>
      </c>
      <c r="E414" s="1">
        <f>('Raw CB'!H414*'Raw CB'!K414)/20*9</f>
        <v>297.45</v>
      </c>
      <c r="H414" s="1">
        <f>'Raw CB'!L414*E414</f>
        <v>0</v>
      </c>
    </row>
    <row r="415" spans="1:10">
      <c r="A415" s="3">
        <f>'Raw CB'!A415</f>
        <v>36354</v>
      </c>
      <c r="B415" s="3" t="str">
        <f>'Raw CB'!B415</f>
        <v>CB</v>
      </c>
      <c r="C415" s="2">
        <f>'Raw CB'!C415</f>
        <v>3</v>
      </c>
      <c r="D415" s="3" t="str">
        <f>'Raw CB'!D415</f>
        <v>Rotifers</v>
      </c>
      <c r="E415" s="1">
        <f>('Raw CB'!H415*'Raw CB'!K415)/20*9</f>
        <v>297.45</v>
      </c>
      <c r="H415" s="1">
        <f>'Raw CB'!L415*E415</f>
        <v>0</v>
      </c>
    </row>
    <row r="416" spans="1:10">
      <c r="A416" s="3">
        <f>'Raw CB'!A416</f>
        <v>36361</v>
      </c>
      <c r="B416" s="3" t="str">
        <f>'Raw CB'!B416</f>
        <v>CB</v>
      </c>
      <c r="C416" s="2">
        <f>'Raw CB'!C416</f>
        <v>1</v>
      </c>
      <c r="D416" s="3" t="str">
        <f>'Raw CB'!D416</f>
        <v>Rotifers</v>
      </c>
      <c r="E416" s="1">
        <f>('Raw CB'!H416*'Raw CB'!K416)/20*9</f>
        <v>79.649999999999991</v>
      </c>
      <c r="F416" s="1">
        <f>STDEV(E416:E418)</f>
        <v>357.51514303592796</v>
      </c>
      <c r="G416" s="1">
        <f>F416/SQRT(3)</f>
        <v>206.41146407116059</v>
      </c>
      <c r="H416" s="1">
        <f>'Raw CB'!L416*E416</f>
        <v>0</v>
      </c>
      <c r="I416" s="1">
        <f>STDEV(H416:H418)</f>
        <v>0</v>
      </c>
      <c r="J416" s="1">
        <f>I416/SQRT(3)</f>
        <v>0</v>
      </c>
    </row>
    <row r="417" spans="1:10">
      <c r="A417" s="3">
        <f>'Raw CB'!A417</f>
        <v>36361</v>
      </c>
      <c r="B417" s="3" t="str">
        <f>'Raw CB'!B417</f>
        <v>CB</v>
      </c>
      <c r="C417" s="2">
        <f>'Raw CB'!C417</f>
        <v>2</v>
      </c>
      <c r="D417" s="3" t="str">
        <f>'Raw CB'!D417</f>
        <v>Rotifers</v>
      </c>
      <c r="E417" s="1">
        <f>('Raw CB'!H417*'Raw CB'!K417)/20*9</f>
        <v>396.59999999999997</v>
      </c>
      <c r="H417" s="1">
        <f>'Raw CB'!L417*E417</f>
        <v>0</v>
      </c>
    </row>
    <row r="418" spans="1:10">
      <c r="A418" s="3">
        <f>'Raw CB'!A418</f>
        <v>36361</v>
      </c>
      <c r="B418" s="3" t="str">
        <f>'Raw CB'!B418</f>
        <v>CB</v>
      </c>
      <c r="C418" s="2">
        <f>'Raw CB'!C418</f>
        <v>3</v>
      </c>
      <c r="D418" s="3" t="str">
        <f>'Raw CB'!D418</f>
        <v>Rotifers</v>
      </c>
      <c r="E418" s="1">
        <f>('Raw CB'!H418*'Raw CB'!K418)/20*9</f>
        <v>793.19999999999993</v>
      </c>
      <c r="H418" s="1">
        <f>'Raw CB'!L418*E418</f>
        <v>0</v>
      </c>
    </row>
    <row r="419" spans="1:10">
      <c r="A419" s="3">
        <f>'Raw CB'!A419</f>
        <v>36368</v>
      </c>
      <c r="B419" s="3" t="str">
        <f>'Raw CB'!B419</f>
        <v>CB</v>
      </c>
      <c r="C419" s="2">
        <f>'Raw CB'!C419</f>
        <v>1</v>
      </c>
      <c r="D419" s="3" t="str">
        <f>'Raw CB'!D419</f>
        <v>Rotifers</v>
      </c>
      <c r="E419" s="1">
        <f>('Raw CB'!H419*'Raw CB'!K419)/20*9</f>
        <v>159.29999999999998</v>
      </c>
      <c r="F419" s="1">
        <f>STDEV(E419:E421)</f>
        <v>60.474436748100473</v>
      </c>
      <c r="G419" s="1">
        <f>F419/SQRT(3)</f>
        <v>34.914932335606807</v>
      </c>
      <c r="H419" s="1">
        <f>'Raw CB'!L419*E419</f>
        <v>0</v>
      </c>
      <c r="I419" s="1">
        <f>STDEV(H419:H421)</f>
        <v>0</v>
      </c>
      <c r="J419" s="1">
        <f>I419/SQRT(3)</f>
        <v>0</v>
      </c>
    </row>
    <row r="420" spans="1:10">
      <c r="A420" s="3">
        <f>'Raw CB'!A420</f>
        <v>36368</v>
      </c>
      <c r="B420" s="3" t="str">
        <f>'Raw CB'!B420</f>
        <v>CB</v>
      </c>
      <c r="C420" s="2">
        <f>'Raw CB'!C420</f>
        <v>2</v>
      </c>
      <c r="D420" s="3" t="str">
        <f>'Raw CB'!D420</f>
        <v>Rotifers</v>
      </c>
      <c r="E420" s="1">
        <f>('Raw CB'!H420*'Raw CB'!K420)/20*9</f>
        <v>198.29999999999998</v>
      </c>
      <c r="H420" s="1">
        <f>'Raw CB'!L420*E420</f>
        <v>0</v>
      </c>
    </row>
    <row r="421" spans="1:10">
      <c r="A421" s="3">
        <f>'Raw CB'!A421</f>
        <v>36368</v>
      </c>
      <c r="B421" s="3" t="str">
        <f>'Raw CB'!B421</f>
        <v>CB</v>
      </c>
      <c r="C421" s="2">
        <f>'Raw CB'!C421</f>
        <v>3</v>
      </c>
      <c r="D421" s="3" t="str">
        <f>'Raw CB'!D421</f>
        <v>Rotifers</v>
      </c>
      <c r="E421" s="1">
        <f>('Raw CB'!H421*'Raw CB'!K421)/20*9</f>
        <v>79.649999999999991</v>
      </c>
      <c r="H421" s="1">
        <f>'Raw CB'!L421*E421</f>
        <v>0</v>
      </c>
    </row>
    <row r="422" spans="1:10">
      <c r="A422" s="3">
        <f>'Raw CB'!A422</f>
        <v>36375</v>
      </c>
      <c r="B422" s="3" t="str">
        <f>'Raw CB'!B422</f>
        <v>CB</v>
      </c>
      <c r="C422" s="2">
        <f>'Raw CB'!C422</f>
        <v>1</v>
      </c>
      <c r="D422" s="3" t="str">
        <f>'Raw CB'!D422</f>
        <v>Rotifers</v>
      </c>
      <c r="E422" s="1">
        <f>('Raw CB'!H422*'Raw CB'!K422)/20*9</f>
        <v>79.649999999999991</v>
      </c>
      <c r="F422" s="1">
        <f>STDEV(E422:E424)</f>
        <v>45.985948940953683</v>
      </c>
      <c r="G422" s="1">
        <f>F422/SQRT(3)</f>
        <v>26.549999999999997</v>
      </c>
      <c r="H422" s="1">
        <f>'Raw CB'!L422*E422</f>
        <v>0</v>
      </c>
      <c r="I422" s="1">
        <f>STDEV(H422:H424)</f>
        <v>0</v>
      </c>
      <c r="J422" s="1">
        <f>I422/SQRT(3)</f>
        <v>0</v>
      </c>
    </row>
    <row r="423" spans="1:10">
      <c r="A423" s="3">
        <f>'Raw CB'!A423</f>
        <v>36375</v>
      </c>
      <c r="B423" s="3" t="str">
        <f>'Raw CB'!B423</f>
        <v>CB</v>
      </c>
      <c r="C423" s="2">
        <f>'Raw CB'!C423</f>
        <v>2</v>
      </c>
      <c r="D423" s="3" t="str">
        <f>'Raw CB'!D423</f>
        <v>Rotifers</v>
      </c>
      <c r="E423" s="1">
        <f>('Raw CB'!H423*'Raw CB'!K423)/20*9</f>
        <v>79.649999999999991</v>
      </c>
      <c r="H423" s="1">
        <f>'Raw CB'!L423*E423</f>
        <v>0</v>
      </c>
    </row>
    <row r="424" spans="1:10">
      <c r="A424" s="3">
        <f>'Raw CB'!A424</f>
        <v>36375</v>
      </c>
      <c r="B424" s="3" t="str">
        <f>'Raw CB'!B424</f>
        <v>CB</v>
      </c>
      <c r="C424" s="2">
        <f>'Raw CB'!C424</f>
        <v>3</v>
      </c>
      <c r="D424" s="3" t="str">
        <f>'Raw CB'!D424</f>
        <v>Rotifers</v>
      </c>
      <c r="E424" s="1">
        <f>('Raw CB'!H424*'Raw CB'!K424)/20*9</f>
        <v>0</v>
      </c>
      <c r="H424" s="1">
        <f>'Raw CB'!L424*E424</f>
        <v>0</v>
      </c>
    </row>
    <row r="425" spans="1:10">
      <c r="A425" s="3">
        <f>'Raw CB'!A425</f>
        <v>36382</v>
      </c>
      <c r="B425" s="3" t="str">
        <f>'Raw CB'!B425</f>
        <v>CB</v>
      </c>
      <c r="C425" s="2">
        <f>'Raw CB'!C425</f>
        <v>1</v>
      </c>
      <c r="D425" s="3" t="str">
        <f>'Raw CB'!D425</f>
        <v>Rotifers</v>
      </c>
      <c r="E425" s="1">
        <f>('Raw CB'!H425*'Raw CB'!K425)/20*9</f>
        <v>0</v>
      </c>
      <c r="F425" s="1">
        <f>STDEV(E425:E427)</f>
        <v>45.985948940953683</v>
      </c>
      <c r="G425" s="1">
        <f>F425/SQRT(3)</f>
        <v>26.549999999999997</v>
      </c>
      <c r="H425" s="1">
        <f>'Raw CB'!L425*E425</f>
        <v>0</v>
      </c>
      <c r="I425" s="1">
        <f>STDEV(H425:H427)</f>
        <v>0</v>
      </c>
      <c r="J425" s="1">
        <f>I425/SQRT(3)</f>
        <v>0</v>
      </c>
    </row>
    <row r="426" spans="1:10">
      <c r="A426" s="3">
        <f>'Raw CB'!A426</f>
        <v>36382</v>
      </c>
      <c r="B426" s="3" t="str">
        <f>'Raw CB'!B426</f>
        <v>CB</v>
      </c>
      <c r="C426" s="2">
        <f>'Raw CB'!C426</f>
        <v>2</v>
      </c>
      <c r="D426" s="3" t="str">
        <f>'Raw CB'!D426</f>
        <v>Rotifers</v>
      </c>
      <c r="E426" s="1">
        <f>('Raw CB'!H426*'Raw CB'!K426)/20*9</f>
        <v>79.649999999999991</v>
      </c>
      <c r="H426" s="1">
        <f>'Raw CB'!L426*E426</f>
        <v>0</v>
      </c>
    </row>
    <row r="427" spans="1:10">
      <c r="A427" s="3">
        <f>'Raw CB'!A427</f>
        <v>36382</v>
      </c>
      <c r="B427" s="3" t="str">
        <f>'Raw CB'!B427</f>
        <v>CB</v>
      </c>
      <c r="C427" s="2">
        <f>'Raw CB'!C427</f>
        <v>3</v>
      </c>
      <c r="D427" s="3" t="str">
        <f>'Raw CB'!D427</f>
        <v>Rotifers</v>
      </c>
      <c r="E427" s="1">
        <f>('Raw CB'!H427*'Raw CB'!K427)/20*9</f>
        <v>79.649999999999991</v>
      </c>
      <c r="H427" s="1">
        <f>'Raw CB'!L427*E427</f>
        <v>0</v>
      </c>
    </row>
    <row r="428" spans="1:10">
      <c r="A428" s="3">
        <f>'Raw CB'!A428</f>
        <v>36389</v>
      </c>
      <c r="B428" s="3" t="str">
        <f>'Raw CB'!B428</f>
        <v>CB</v>
      </c>
      <c r="C428" s="2">
        <f>'Raw CB'!C428</f>
        <v>1</v>
      </c>
      <c r="D428" s="3" t="str">
        <f>'Raw CB'!D428</f>
        <v>Rotifers</v>
      </c>
      <c r="E428" s="1">
        <f>('Raw CB'!H428*'Raw CB'!K428)/20*9</f>
        <v>79.649999999999991</v>
      </c>
      <c r="F428" s="1">
        <f>STDEV(E428:E430)</f>
        <v>63.624936149280309</v>
      </c>
      <c r="G428" s="1">
        <f>F428/SQRT(3)</f>
        <v>36.733874012959738</v>
      </c>
      <c r="H428" s="1">
        <f>'Raw CB'!L428*E428</f>
        <v>0</v>
      </c>
      <c r="I428" s="1">
        <f>STDEV(H428:H430)</f>
        <v>0</v>
      </c>
      <c r="J428" s="1">
        <f>I428/SQRT(3)</f>
        <v>0</v>
      </c>
    </row>
    <row r="429" spans="1:10">
      <c r="A429" s="3">
        <f>'Raw CB'!A429</f>
        <v>36389</v>
      </c>
      <c r="B429" s="3" t="str">
        <f>'Raw CB'!B429</f>
        <v>CB</v>
      </c>
      <c r="C429" s="2">
        <f>'Raw CB'!C429</f>
        <v>2</v>
      </c>
      <c r="D429" s="3" t="str">
        <f>'Raw CB'!D429</f>
        <v>Rotifers</v>
      </c>
      <c r="E429" s="1">
        <f>('Raw CB'!H429*'Raw CB'!K429)/20*9</f>
        <v>99.149999999999991</v>
      </c>
      <c r="H429" s="1">
        <f>'Raw CB'!L429*E429</f>
        <v>0</v>
      </c>
    </row>
    <row r="430" spans="1:10">
      <c r="A430" s="3">
        <f>'Raw CB'!A430</f>
        <v>36389</v>
      </c>
      <c r="B430" s="3" t="str">
        <f>'Raw CB'!B430</f>
        <v>CB</v>
      </c>
      <c r="C430" s="2">
        <f>'Raw CB'!C430</f>
        <v>3</v>
      </c>
      <c r="D430" s="3" t="str">
        <f>'Raw CB'!D430</f>
        <v>Rotifers</v>
      </c>
      <c r="E430" s="1">
        <f>('Raw CB'!H430*'Raw CB'!K430)/20*9</f>
        <v>198.29999999999998</v>
      </c>
      <c r="H430" s="1">
        <f>'Raw CB'!L430*E430</f>
        <v>0</v>
      </c>
    </row>
    <row r="431" spans="1:10">
      <c r="A431" s="3">
        <f>'Raw CB'!A431</f>
        <v>36307</v>
      </c>
      <c r="B431" s="3" t="str">
        <f>'Raw CB'!B431</f>
        <v>CB</v>
      </c>
      <c r="C431" s="2">
        <f>'Raw CB'!C431</f>
        <v>1</v>
      </c>
      <c r="D431" s="3" t="str">
        <f>'Raw CB'!D431</f>
        <v>Strobilidium sp.</v>
      </c>
      <c r="E431" s="1">
        <f>('Raw CB'!H431*'Raw CB'!K431)/20*9</f>
        <v>0</v>
      </c>
      <c r="F431" s="1">
        <f>STDEV(E431:E433)</f>
        <v>79.649999999999991</v>
      </c>
      <c r="G431" s="1">
        <f>F431/SQRT(3)</f>
        <v>45.985948940953691</v>
      </c>
      <c r="H431" s="1">
        <f>'Raw CB'!L431*E431</f>
        <v>0</v>
      </c>
      <c r="I431" s="1">
        <f>STDEV(H431:H433)</f>
        <v>0</v>
      </c>
      <c r="J431" s="1">
        <f>I431/SQRT(3)</f>
        <v>0</v>
      </c>
    </row>
    <row r="432" spans="1:10">
      <c r="A432" s="3">
        <f>'Raw CB'!A432</f>
        <v>36307</v>
      </c>
      <c r="B432" s="3" t="str">
        <f>'Raw CB'!B432</f>
        <v>CB</v>
      </c>
      <c r="C432" s="2">
        <f>'Raw CB'!C432</f>
        <v>2</v>
      </c>
      <c r="D432" s="3" t="str">
        <f>'Raw CB'!D432</f>
        <v>Strobilidium sp.</v>
      </c>
      <c r="E432" s="1">
        <f>('Raw CB'!H432*'Raw CB'!K432)/20*9</f>
        <v>159.29999999999998</v>
      </c>
      <c r="H432" s="1">
        <f>'Raw CB'!L432*E432</f>
        <v>0</v>
      </c>
    </row>
    <row r="433" spans="1:10">
      <c r="A433" s="3">
        <f>'Raw CB'!A433</f>
        <v>36307</v>
      </c>
      <c r="B433" s="3" t="str">
        <f>'Raw CB'!B433</f>
        <v>CB</v>
      </c>
      <c r="C433" s="2">
        <f>'Raw CB'!C433</f>
        <v>3</v>
      </c>
      <c r="D433" s="3" t="str">
        <f>'Raw CB'!D433</f>
        <v>Strobilidium sp.</v>
      </c>
      <c r="E433" s="1">
        <f>('Raw CB'!H433*'Raw CB'!K433)/20*9</f>
        <v>79.649999999999991</v>
      </c>
      <c r="H433" s="1">
        <f>'Raw CB'!L433*E433</f>
        <v>0</v>
      </c>
    </row>
    <row r="434" spans="1:10">
      <c r="A434" s="3">
        <f>'Raw CB'!A434</f>
        <v>36312</v>
      </c>
      <c r="B434" s="3" t="str">
        <f>'Raw CB'!B434</f>
        <v>CB</v>
      </c>
      <c r="C434" s="2">
        <f>'Raw CB'!C434</f>
        <v>1</v>
      </c>
      <c r="D434" s="3" t="str">
        <f>'Raw CB'!D434</f>
        <v>Strobilidium sp.</v>
      </c>
      <c r="E434" s="1">
        <f>('Raw CB'!H434*'Raw CB'!K434)/20*9</f>
        <v>238.95000000000002</v>
      </c>
      <c r="F434" s="1">
        <f>STDEV(E434:E436)</f>
        <v>80.713567632709683</v>
      </c>
      <c r="G434" s="1">
        <f>F434/SQRT(3)</f>
        <v>46.6</v>
      </c>
      <c r="H434" s="1">
        <f>'Raw CB'!L434*E434</f>
        <v>0</v>
      </c>
      <c r="I434" s="1">
        <f>STDEV(H434:H436)</f>
        <v>0</v>
      </c>
      <c r="J434" s="1">
        <f>I434/SQRT(3)</f>
        <v>0</v>
      </c>
    </row>
    <row r="435" spans="1:10">
      <c r="A435" s="3">
        <f>'Raw CB'!A435</f>
        <v>36312</v>
      </c>
      <c r="B435" s="3" t="str">
        <f>'Raw CB'!B435</f>
        <v>CB</v>
      </c>
      <c r="C435" s="2">
        <f>'Raw CB'!C435</f>
        <v>2</v>
      </c>
      <c r="D435" s="3" t="str">
        <f>'Raw CB'!D435</f>
        <v>Strobilidium sp.</v>
      </c>
      <c r="E435" s="1">
        <f>('Raw CB'!H435*'Raw CB'!K435)/20*9</f>
        <v>99.149999999999991</v>
      </c>
      <c r="H435" s="1">
        <f>'Raw CB'!L435*E435</f>
        <v>0</v>
      </c>
    </row>
    <row r="436" spans="1:10">
      <c r="A436" s="3">
        <f>'Raw CB'!A436</f>
        <v>36312</v>
      </c>
      <c r="B436" s="3" t="str">
        <f>'Raw CB'!B436</f>
        <v>CB</v>
      </c>
      <c r="C436" s="2">
        <f>'Raw CB'!C436</f>
        <v>3</v>
      </c>
      <c r="D436" s="3" t="str">
        <f>'Raw CB'!D436</f>
        <v>Strobilidium sp.</v>
      </c>
      <c r="E436" s="1">
        <f>('Raw CB'!H436*'Raw CB'!K436)/20*9</f>
        <v>238.95000000000002</v>
      </c>
      <c r="H436" s="1">
        <f>'Raw CB'!L436*E436</f>
        <v>0</v>
      </c>
    </row>
    <row r="437" spans="1:10">
      <c r="A437" s="3">
        <f>'Raw CB'!A437</f>
        <v>36319</v>
      </c>
      <c r="B437" s="3" t="str">
        <f>'Raw CB'!B437</f>
        <v>CB</v>
      </c>
      <c r="C437" s="2">
        <f>'Raw CB'!C437</f>
        <v>1</v>
      </c>
      <c r="D437" s="3" t="str">
        <f>'Raw CB'!D437</f>
        <v>Strobilidium sp.</v>
      </c>
      <c r="E437" s="1">
        <f>('Raw CB'!H437*'Raw CB'!K437)/20*9</f>
        <v>159.29999999999998</v>
      </c>
      <c r="F437" s="1">
        <f>STDEV(E437:E439)</f>
        <v>41.517857603686657</v>
      </c>
      <c r="G437" s="1">
        <f>F437/SQRT(3)</f>
        <v>23.970346263665043</v>
      </c>
      <c r="H437" s="1">
        <f>'Raw CB'!L437*E437</f>
        <v>0</v>
      </c>
      <c r="I437" s="1">
        <f>STDEV(H437:H439)</f>
        <v>0</v>
      </c>
      <c r="J437" s="1">
        <f>I437/SQRT(3)</f>
        <v>0</v>
      </c>
    </row>
    <row r="438" spans="1:10">
      <c r="A438" s="3">
        <f>'Raw CB'!A438</f>
        <v>36319</v>
      </c>
      <c r="B438" s="3" t="str">
        <f>'Raw CB'!B438</f>
        <v>CB</v>
      </c>
      <c r="C438" s="2">
        <f>'Raw CB'!C438</f>
        <v>2</v>
      </c>
      <c r="D438" s="3" t="str">
        <f>'Raw CB'!D438</f>
        <v>Strobilidium sp.</v>
      </c>
      <c r="E438" s="1">
        <f>('Raw CB'!H438*'Raw CB'!K438)/20*9</f>
        <v>99.149999999999991</v>
      </c>
      <c r="H438" s="1">
        <f>'Raw CB'!L438*E438</f>
        <v>0</v>
      </c>
    </row>
    <row r="439" spans="1:10">
      <c r="A439" s="3">
        <f>'Raw CB'!A439</f>
        <v>36319</v>
      </c>
      <c r="B439" s="3" t="str">
        <f>'Raw CB'!B439</f>
        <v>CB</v>
      </c>
      <c r="C439" s="2">
        <f>'Raw CB'!C439</f>
        <v>3</v>
      </c>
      <c r="D439" s="3" t="str">
        <f>'Raw CB'!D439</f>
        <v>Strobilidium sp.</v>
      </c>
      <c r="E439" s="1">
        <f>('Raw CB'!H439*'Raw CB'!K439)/20*9</f>
        <v>79.649999999999991</v>
      </c>
      <c r="H439" s="1">
        <f>'Raw CB'!L439*E439</f>
        <v>0</v>
      </c>
    </row>
    <row r="440" spans="1:10">
      <c r="A440" s="3">
        <f>'Raw CB'!A440</f>
        <v>36326</v>
      </c>
      <c r="B440" s="3" t="str">
        <f>'Raw CB'!B440</f>
        <v>CB</v>
      </c>
      <c r="C440" s="2">
        <f>'Raw CB'!C440</f>
        <v>1</v>
      </c>
      <c r="D440" s="3" t="str">
        <f>'Raw CB'!D440</f>
        <v>Strobilidium sp.</v>
      </c>
      <c r="E440" s="1">
        <f>('Raw CB'!H440*'Raw CB'!K440)/20*9</f>
        <v>0</v>
      </c>
      <c r="F440" s="1">
        <f>STDEV(E440:E442)</f>
        <v>57.244279190151389</v>
      </c>
      <c r="G440" s="1">
        <f>F440/SQRT(3)</f>
        <v>33.049999999999997</v>
      </c>
      <c r="H440" s="1">
        <f>'Raw CB'!L440*E440</f>
        <v>0</v>
      </c>
      <c r="I440" s="1">
        <f>STDEV(H440:H442)</f>
        <v>0</v>
      </c>
      <c r="J440" s="1">
        <f>I440/SQRT(3)</f>
        <v>0</v>
      </c>
    </row>
    <row r="441" spans="1:10">
      <c r="A441" s="3">
        <f>'Raw CB'!A441</f>
        <v>36326</v>
      </c>
      <c r="B441" s="3" t="str">
        <f>'Raw CB'!B441</f>
        <v>CB</v>
      </c>
      <c r="C441" s="2">
        <f>'Raw CB'!C441</f>
        <v>2</v>
      </c>
      <c r="D441" s="3" t="str">
        <f>'Raw CB'!D441</f>
        <v>Strobilidium sp.</v>
      </c>
      <c r="E441" s="1">
        <f>('Raw CB'!H441*'Raw CB'!K441)/20*9</f>
        <v>99.149999999999991</v>
      </c>
      <c r="H441" s="1">
        <f>'Raw CB'!L441*E441</f>
        <v>0</v>
      </c>
    </row>
    <row r="442" spans="1:10">
      <c r="A442" s="3">
        <f>'Raw CB'!A442</f>
        <v>36326</v>
      </c>
      <c r="B442" s="3" t="str">
        <f>'Raw CB'!B442</f>
        <v>CB</v>
      </c>
      <c r="C442" s="2">
        <f>'Raw CB'!C442</f>
        <v>3</v>
      </c>
      <c r="D442" s="3" t="str">
        <f>'Raw CB'!D442</f>
        <v>Strobilidium sp.</v>
      </c>
      <c r="E442" s="1">
        <f>('Raw CB'!H442*'Raw CB'!K442)/20*9</f>
        <v>0</v>
      </c>
      <c r="H442" s="1">
        <f>'Raw CB'!L442*E442</f>
        <v>0</v>
      </c>
    </row>
    <row r="443" spans="1:10">
      <c r="A443" s="3">
        <f>'Raw CB'!A443</f>
        <v>36333</v>
      </c>
      <c r="B443" s="3" t="str">
        <f>'Raw CB'!B443</f>
        <v>CB</v>
      </c>
      <c r="C443" s="2">
        <f>'Raw CB'!C443</f>
        <v>1</v>
      </c>
      <c r="D443" s="3" t="str">
        <f>'Raw CB'!D443</f>
        <v>Strobilidium sp.</v>
      </c>
      <c r="E443" s="1">
        <f>('Raw CB'!H443*'Raw CB'!K443)/20*9</f>
        <v>398.25</v>
      </c>
      <c r="F443" s="1">
        <f>STDEV(E443:E445)</f>
        <v>229.92974470476847</v>
      </c>
      <c r="G443" s="1">
        <f>F443/SQRT(3)</f>
        <v>132.75</v>
      </c>
      <c r="H443" s="1">
        <f>'Raw CB'!L443*E443</f>
        <v>0</v>
      </c>
      <c r="I443" s="1">
        <f>STDEV(H443:H445)</f>
        <v>0</v>
      </c>
      <c r="J443" s="1">
        <f>I443/SQRT(3)</f>
        <v>0</v>
      </c>
    </row>
    <row r="444" spans="1:10">
      <c r="A444" s="3">
        <f>'Raw CB'!A444</f>
        <v>36333</v>
      </c>
      <c r="B444" s="3" t="str">
        <f>'Raw CB'!B444</f>
        <v>CB</v>
      </c>
      <c r="C444" s="2">
        <f>'Raw CB'!C444</f>
        <v>2</v>
      </c>
      <c r="D444" s="3" t="str">
        <f>'Raw CB'!D444</f>
        <v>Strobilidium sp.</v>
      </c>
      <c r="E444" s="1">
        <f>('Raw CB'!H444*'Raw CB'!K444)/20*9</f>
        <v>0</v>
      </c>
      <c r="H444" s="1">
        <f>'Raw CB'!L444*E444</f>
        <v>0</v>
      </c>
    </row>
    <row r="445" spans="1:10">
      <c r="A445" s="3">
        <f>'Raw CB'!A445</f>
        <v>36333</v>
      </c>
      <c r="B445" s="3" t="str">
        <f>'Raw CB'!B445</f>
        <v>CB</v>
      </c>
      <c r="C445" s="2">
        <f>'Raw CB'!C445</f>
        <v>3</v>
      </c>
      <c r="D445" s="3" t="str">
        <f>'Raw CB'!D445</f>
        <v>Strobilidium sp.</v>
      </c>
      <c r="E445" s="1">
        <f>('Raw CB'!H445*'Raw CB'!K445)/20*9</f>
        <v>0</v>
      </c>
      <c r="H445" s="1">
        <f>'Raw CB'!L445*E445</f>
        <v>0</v>
      </c>
    </row>
    <row r="446" spans="1:10">
      <c r="A446" s="3">
        <f>'Raw CB'!A446</f>
        <v>36340</v>
      </c>
      <c r="B446" s="3" t="str">
        <f>'Raw CB'!B446</f>
        <v>CB</v>
      </c>
      <c r="C446" s="2">
        <f>'Raw CB'!C446</f>
        <v>1</v>
      </c>
      <c r="D446" s="3" t="str">
        <f>'Raw CB'!D446</f>
        <v>Strobilidium sp.</v>
      </c>
      <c r="E446" s="1">
        <f>('Raw CB'!H446*'Raw CB'!K446)/20*9</f>
        <v>198.29999999999998</v>
      </c>
      <c r="F446" s="1">
        <f>STDEV(E446:E448)</f>
        <v>57.244279190151403</v>
      </c>
      <c r="G446" s="1">
        <f>F446/SQRT(3)</f>
        <v>33.050000000000004</v>
      </c>
      <c r="H446" s="1">
        <f>'Raw CB'!L446*E446</f>
        <v>0</v>
      </c>
      <c r="I446" s="1">
        <f>STDEV(H446:H448)</f>
        <v>0</v>
      </c>
      <c r="J446" s="1">
        <f>I446/SQRT(3)</f>
        <v>0</v>
      </c>
    </row>
    <row r="447" spans="1:10">
      <c r="A447" s="3">
        <f>'Raw CB'!A447</f>
        <v>36340</v>
      </c>
      <c r="B447" s="3" t="str">
        <f>'Raw CB'!B447</f>
        <v>CB</v>
      </c>
      <c r="C447" s="2">
        <f>'Raw CB'!C447</f>
        <v>2</v>
      </c>
      <c r="D447" s="3" t="str">
        <f>'Raw CB'!D447</f>
        <v>Strobilidium sp.</v>
      </c>
      <c r="E447" s="1">
        <f>('Raw CB'!H447*'Raw CB'!K447)/20*9</f>
        <v>198.29999999999998</v>
      </c>
      <c r="H447" s="1">
        <f>'Raw CB'!L447*E447</f>
        <v>0</v>
      </c>
    </row>
    <row r="448" spans="1:10">
      <c r="A448" s="3">
        <f>'Raw CB'!A448</f>
        <v>36340</v>
      </c>
      <c r="B448" s="3" t="str">
        <f>'Raw CB'!B448</f>
        <v>CB</v>
      </c>
      <c r="C448" s="2">
        <f>'Raw CB'!C448</f>
        <v>3</v>
      </c>
      <c r="D448" s="3" t="str">
        <f>'Raw CB'!D448</f>
        <v>Strobilidium sp.</v>
      </c>
      <c r="E448" s="1">
        <f>('Raw CB'!H448*'Raw CB'!K448)/20*9</f>
        <v>99.149999999999991</v>
      </c>
      <c r="H448" s="1">
        <f>'Raw CB'!L448*E448</f>
        <v>0</v>
      </c>
    </row>
    <row r="449" spans="1:10">
      <c r="A449" s="3">
        <f>'Raw CB'!A449</f>
        <v>36347</v>
      </c>
      <c r="B449" s="3" t="str">
        <f>'Raw CB'!B449</f>
        <v>CB</v>
      </c>
      <c r="C449" s="2">
        <f>'Raw CB'!C449</f>
        <v>1</v>
      </c>
      <c r="D449" s="3" t="str">
        <f>'Raw CB'!D449</f>
        <v>Strobilidium sp.</v>
      </c>
      <c r="E449" s="1">
        <f>('Raw CB'!H449*'Raw CB'!K449)/20*9</f>
        <v>79.649999999999991</v>
      </c>
      <c r="F449" s="1">
        <f>STDEV(E449:E451)</f>
        <v>79.650000000000034</v>
      </c>
      <c r="G449" s="1">
        <f>F449/SQRT(3)</f>
        <v>45.985948940953712</v>
      </c>
      <c r="H449" s="1">
        <f>'Raw CB'!L449*E449</f>
        <v>0</v>
      </c>
      <c r="I449" s="1">
        <f>STDEV(H449:H451)</f>
        <v>0</v>
      </c>
      <c r="J449" s="1">
        <f>I449/SQRT(3)</f>
        <v>0</v>
      </c>
    </row>
    <row r="450" spans="1:10">
      <c r="A450" s="3">
        <f>'Raw CB'!A450</f>
        <v>36347</v>
      </c>
      <c r="B450" s="3" t="str">
        <f>'Raw CB'!B450</f>
        <v>CB</v>
      </c>
      <c r="C450" s="2">
        <f>'Raw CB'!C450</f>
        <v>2</v>
      </c>
      <c r="D450" s="3" t="str">
        <f>'Raw CB'!D450</f>
        <v>Strobilidium sp.</v>
      </c>
      <c r="E450" s="1">
        <f>('Raw CB'!H450*'Raw CB'!K450)/20*9</f>
        <v>159.29999999999998</v>
      </c>
      <c r="H450" s="1">
        <f>'Raw CB'!L450*E450</f>
        <v>0</v>
      </c>
    </row>
    <row r="451" spans="1:10">
      <c r="A451" s="3">
        <f>'Raw CB'!A451</f>
        <v>36347</v>
      </c>
      <c r="B451" s="3" t="str">
        <f>'Raw CB'!B451</f>
        <v>CB</v>
      </c>
      <c r="C451" s="2">
        <f>'Raw CB'!C451</f>
        <v>3</v>
      </c>
      <c r="D451" s="3" t="str">
        <f>'Raw CB'!D451</f>
        <v>Strobilidium sp.</v>
      </c>
      <c r="E451" s="1">
        <f>('Raw CB'!H451*'Raw CB'!K451)/20*9</f>
        <v>238.95000000000002</v>
      </c>
      <c r="H451" s="1">
        <f>'Raw CB'!L451*E451</f>
        <v>0</v>
      </c>
    </row>
    <row r="452" spans="1:10">
      <c r="A452" s="3">
        <f>'Raw CB'!A452</f>
        <v>36354</v>
      </c>
      <c r="B452" s="3" t="str">
        <f>'Raw CB'!B452</f>
        <v>CB</v>
      </c>
      <c r="C452" s="2">
        <f>'Raw CB'!C452</f>
        <v>1</v>
      </c>
      <c r="D452" s="3" t="str">
        <f>'Raw CB'!D452</f>
        <v>Strobilidium sp.</v>
      </c>
      <c r="E452" s="1">
        <f>('Raw CB'!H452*'Raw CB'!K452)/20*9</f>
        <v>0</v>
      </c>
      <c r="F452" s="1">
        <f>STDEV(E452:E454)</f>
        <v>57.244279190151389</v>
      </c>
      <c r="G452" s="1">
        <f>F452/SQRT(3)</f>
        <v>33.049999999999997</v>
      </c>
      <c r="H452" s="1">
        <f>'Raw CB'!L452*E452</f>
        <v>0</v>
      </c>
      <c r="I452" s="1">
        <f>STDEV(H452:H454)</f>
        <v>0</v>
      </c>
      <c r="J452" s="1">
        <f>I452/SQRT(3)</f>
        <v>0</v>
      </c>
    </row>
    <row r="453" spans="1:10">
      <c r="A453" s="3">
        <f>'Raw CB'!A453</f>
        <v>36354</v>
      </c>
      <c r="B453" s="3" t="str">
        <f>'Raw CB'!B453</f>
        <v>CB</v>
      </c>
      <c r="C453" s="2">
        <f>'Raw CB'!C453</f>
        <v>2</v>
      </c>
      <c r="D453" s="3" t="str">
        <f>'Raw CB'!D453</f>
        <v>Strobilidium sp.</v>
      </c>
      <c r="E453" s="1">
        <f>('Raw CB'!H453*'Raw CB'!K453)/20*9</f>
        <v>99.149999999999991</v>
      </c>
      <c r="H453" s="1">
        <f>'Raw CB'!L453*E453</f>
        <v>0</v>
      </c>
    </row>
    <row r="454" spans="1:10">
      <c r="A454" s="3">
        <f>'Raw CB'!A454</f>
        <v>36354</v>
      </c>
      <c r="B454" s="3" t="str">
        <f>'Raw CB'!B454</f>
        <v>CB</v>
      </c>
      <c r="C454" s="2">
        <f>'Raw CB'!C454</f>
        <v>3</v>
      </c>
      <c r="D454" s="3" t="str">
        <f>'Raw CB'!D454</f>
        <v>Strobilidium sp.</v>
      </c>
      <c r="E454" s="1">
        <f>('Raw CB'!H454*'Raw CB'!K454)/20*9</f>
        <v>0</v>
      </c>
      <c r="H454" s="1">
        <f>'Raw CB'!L454*E454</f>
        <v>0</v>
      </c>
    </row>
    <row r="455" spans="1:10">
      <c r="A455" s="3">
        <f>'Raw CB'!A455</f>
        <v>36361</v>
      </c>
      <c r="B455" s="3" t="str">
        <f>'Raw CB'!B455</f>
        <v>CB</v>
      </c>
      <c r="C455" s="2">
        <f>'Raw CB'!C455</f>
        <v>1</v>
      </c>
      <c r="D455" s="3" t="str">
        <f>'Raw CB'!D455</f>
        <v>Strobilidium sp.</v>
      </c>
      <c r="E455" s="1">
        <f>('Raw CB'!H455*'Raw CB'!K455)/20*9</f>
        <v>0</v>
      </c>
      <c r="F455" s="1">
        <f>STDEV(E455:E457)</f>
        <v>0</v>
      </c>
      <c r="G455" s="1">
        <f>F455/SQRT(3)</f>
        <v>0</v>
      </c>
      <c r="H455" s="1">
        <f>'Raw CB'!L455*E455</f>
        <v>0</v>
      </c>
      <c r="I455" s="1">
        <f>STDEV(H455:H457)</f>
        <v>0</v>
      </c>
      <c r="J455" s="1">
        <f>I455/SQRT(3)</f>
        <v>0</v>
      </c>
    </row>
    <row r="456" spans="1:10">
      <c r="A456" s="3">
        <f>'Raw CB'!A456</f>
        <v>36361</v>
      </c>
      <c r="B456" s="3" t="str">
        <f>'Raw CB'!B456</f>
        <v>CB</v>
      </c>
      <c r="C456" s="2">
        <f>'Raw CB'!C456</f>
        <v>2</v>
      </c>
      <c r="D456" s="3" t="str">
        <f>'Raw CB'!D456</f>
        <v>Strobilidium sp.</v>
      </c>
      <c r="E456" s="1">
        <f>('Raw CB'!H456*'Raw CB'!K456)/20*9</f>
        <v>0</v>
      </c>
      <c r="H456" s="1">
        <f>'Raw CB'!L456*E456</f>
        <v>0</v>
      </c>
    </row>
    <row r="457" spans="1:10">
      <c r="A457" s="3">
        <f>'Raw CB'!A457</f>
        <v>36361</v>
      </c>
      <c r="B457" s="3" t="str">
        <f>'Raw CB'!B457</f>
        <v>CB</v>
      </c>
      <c r="C457" s="2">
        <f>'Raw CB'!C457</f>
        <v>3</v>
      </c>
      <c r="D457" s="3" t="str">
        <f>'Raw CB'!D457</f>
        <v>Strobilidium sp.</v>
      </c>
      <c r="E457" s="1">
        <f>('Raw CB'!H457*'Raw CB'!K457)/20*9</f>
        <v>0</v>
      </c>
      <c r="H457" s="1">
        <f>'Raw CB'!L457*E457</f>
        <v>0</v>
      </c>
    </row>
    <row r="458" spans="1:10">
      <c r="A458" s="3">
        <f>'Raw CB'!A458</f>
        <v>36368</v>
      </c>
      <c r="B458" s="3" t="str">
        <f>'Raw CB'!B458</f>
        <v>CB</v>
      </c>
      <c r="C458" s="2">
        <f>'Raw CB'!C458</f>
        <v>1</v>
      </c>
      <c r="D458" s="3" t="str">
        <f>'Raw CB'!D458</f>
        <v>Strobilidium sp.</v>
      </c>
      <c r="E458" s="1">
        <f>('Raw CB'!H458*'Raw CB'!K458)/20*9</f>
        <v>79.649999999999991</v>
      </c>
      <c r="F458" s="1">
        <f>STDEV(E458:E460)</f>
        <v>99.787135944469284</v>
      </c>
      <c r="G458" s="1">
        <f>F458/SQRT(3)</f>
        <v>57.612129799201128</v>
      </c>
      <c r="H458" s="1">
        <f>'Raw CB'!L458*E458</f>
        <v>0</v>
      </c>
      <c r="I458" s="1">
        <f>STDEV(H458:H460)</f>
        <v>0</v>
      </c>
      <c r="J458" s="1">
        <f>I458/SQRT(3)</f>
        <v>0</v>
      </c>
    </row>
    <row r="459" spans="1:10">
      <c r="A459" s="3">
        <f>'Raw CB'!A459</f>
        <v>36368</v>
      </c>
      <c r="B459" s="3" t="str">
        <f>'Raw CB'!B459</f>
        <v>CB</v>
      </c>
      <c r="C459" s="2">
        <f>'Raw CB'!C459</f>
        <v>2</v>
      </c>
      <c r="D459" s="3" t="str">
        <f>'Raw CB'!D459</f>
        <v>Strobilidium sp.</v>
      </c>
      <c r="E459" s="1">
        <f>('Raw CB'!H459*'Raw CB'!K459)/20*9</f>
        <v>198.29999999999998</v>
      </c>
      <c r="H459" s="1">
        <f>'Raw CB'!L459*E459</f>
        <v>0</v>
      </c>
    </row>
    <row r="460" spans="1:10">
      <c r="A460" s="3">
        <f>'Raw CB'!A460</f>
        <v>36368</v>
      </c>
      <c r="B460" s="3" t="str">
        <f>'Raw CB'!B460</f>
        <v>CB</v>
      </c>
      <c r="C460" s="2">
        <f>'Raw CB'!C460</f>
        <v>3</v>
      </c>
      <c r="D460" s="3" t="str">
        <f>'Raw CB'!D460</f>
        <v>Strobilidium sp.</v>
      </c>
      <c r="E460" s="1">
        <f>('Raw CB'!H460*'Raw CB'!K460)/20*9</f>
        <v>0</v>
      </c>
      <c r="H460" s="1">
        <f>'Raw CB'!L460*E460</f>
        <v>0</v>
      </c>
    </row>
    <row r="461" spans="1:10">
      <c r="A461" s="3">
        <f>'Raw CB'!A461</f>
        <v>36375</v>
      </c>
      <c r="B461" s="3" t="str">
        <f>'Raw CB'!B461</f>
        <v>CB</v>
      </c>
      <c r="C461" s="2">
        <f>'Raw CB'!C461</f>
        <v>1</v>
      </c>
      <c r="D461" s="3" t="str">
        <f>'Raw CB'!D461</f>
        <v>Strobilidium sp.</v>
      </c>
      <c r="E461" s="1">
        <f>('Raw CB'!H461*'Raw CB'!K461)/20*9</f>
        <v>0</v>
      </c>
      <c r="F461" s="1">
        <f>STDEV(E461:E463)</f>
        <v>45.985948940953683</v>
      </c>
      <c r="G461" s="1">
        <f>F461/SQRT(3)</f>
        <v>26.549999999999997</v>
      </c>
      <c r="H461" s="1">
        <f>'Raw CB'!L461*E461</f>
        <v>0</v>
      </c>
      <c r="I461" s="1">
        <f>STDEV(H461:H463)</f>
        <v>0</v>
      </c>
      <c r="J461" s="1">
        <f>I461/SQRT(3)</f>
        <v>0</v>
      </c>
    </row>
    <row r="462" spans="1:10">
      <c r="A462" s="3">
        <f>'Raw CB'!A462</f>
        <v>36375</v>
      </c>
      <c r="B462" s="3" t="str">
        <f>'Raw CB'!B462</f>
        <v>CB</v>
      </c>
      <c r="C462" s="2">
        <f>'Raw CB'!C462</f>
        <v>2</v>
      </c>
      <c r="D462" s="3" t="str">
        <f>'Raw CB'!D462</f>
        <v>Strobilidium sp.</v>
      </c>
      <c r="E462" s="1">
        <f>('Raw CB'!H462*'Raw CB'!K462)/20*9</f>
        <v>0</v>
      </c>
      <c r="H462" s="1">
        <f>'Raw CB'!L462*E462</f>
        <v>0</v>
      </c>
    </row>
    <row r="463" spans="1:10">
      <c r="A463" s="3">
        <f>'Raw CB'!A463</f>
        <v>36375</v>
      </c>
      <c r="B463" s="3" t="str">
        <f>'Raw CB'!B463</f>
        <v>CB</v>
      </c>
      <c r="C463" s="2">
        <f>'Raw CB'!C463</f>
        <v>3</v>
      </c>
      <c r="D463" s="3" t="str">
        <f>'Raw CB'!D463</f>
        <v>Strobilidium sp.</v>
      </c>
      <c r="E463" s="1">
        <f>('Raw CB'!H463*'Raw CB'!K463)/20*9</f>
        <v>79.649999999999991</v>
      </c>
      <c r="H463" s="1">
        <f>'Raw CB'!L463*E463</f>
        <v>0</v>
      </c>
    </row>
    <row r="464" spans="1:10">
      <c r="A464" s="3">
        <f>'Raw CB'!A464</f>
        <v>36382</v>
      </c>
      <c r="B464" s="3" t="str">
        <f>'Raw CB'!B464</f>
        <v>CB</v>
      </c>
      <c r="C464" s="2">
        <f>'Raw CB'!C464</f>
        <v>1</v>
      </c>
      <c r="D464" s="3" t="str">
        <f>'Raw CB'!D464</f>
        <v>Strobilidium sp.</v>
      </c>
      <c r="E464" s="1">
        <f>('Raw CB'!H464*'Raw CB'!K464)/20*9</f>
        <v>0</v>
      </c>
      <c r="F464" s="1">
        <f>STDEV(E464:E466)</f>
        <v>165.80469685747747</v>
      </c>
      <c r="G464" s="1">
        <f>F464/SQRT(3)</f>
        <v>95.727386363568911</v>
      </c>
      <c r="H464" s="1">
        <f>'Raw CB'!L464*E464</f>
        <v>0</v>
      </c>
      <c r="I464" s="1">
        <f>STDEV(H464:H466)</f>
        <v>0</v>
      </c>
      <c r="J464" s="1">
        <f>I464/SQRT(3)</f>
        <v>0</v>
      </c>
    </row>
    <row r="465" spans="1:10">
      <c r="A465" s="3">
        <f>'Raw CB'!A465</f>
        <v>36382</v>
      </c>
      <c r="B465" s="3" t="str">
        <f>'Raw CB'!B465</f>
        <v>CB</v>
      </c>
      <c r="C465" s="2">
        <f>'Raw CB'!C465</f>
        <v>2</v>
      </c>
      <c r="D465" s="3" t="str">
        <f>'Raw CB'!D465</f>
        <v>Strobilidium sp.</v>
      </c>
      <c r="E465" s="1">
        <f>('Raw CB'!H465*'Raw CB'!K465)/20*9</f>
        <v>79.649999999999991</v>
      </c>
      <c r="H465" s="1">
        <f>'Raw CB'!L465*E465</f>
        <v>0</v>
      </c>
    </row>
    <row r="466" spans="1:10">
      <c r="A466" s="3">
        <f>'Raw CB'!A466</f>
        <v>36382</v>
      </c>
      <c r="B466" s="3" t="str">
        <f>'Raw CB'!B466</f>
        <v>CB</v>
      </c>
      <c r="C466" s="2">
        <f>'Raw CB'!C466</f>
        <v>3</v>
      </c>
      <c r="D466" s="3" t="str">
        <f>'Raw CB'!D466</f>
        <v>Strobilidium sp.</v>
      </c>
      <c r="E466" s="1">
        <f>('Raw CB'!H466*'Raw CB'!K466)/20*9</f>
        <v>318.59999999999997</v>
      </c>
      <c r="H466" s="1">
        <f>'Raw CB'!L466*E466</f>
        <v>0</v>
      </c>
    </row>
    <row r="467" spans="1:10">
      <c r="A467" s="3">
        <f>'Raw CB'!A467</f>
        <v>36389</v>
      </c>
      <c r="B467" s="3" t="str">
        <f>'Raw CB'!B467</f>
        <v>CB</v>
      </c>
      <c r="C467" s="2">
        <f>'Raw CB'!C467</f>
        <v>1</v>
      </c>
      <c r="D467" s="3" t="str">
        <f>'Raw CB'!D467</f>
        <v>Strobilidium sp.</v>
      </c>
      <c r="E467" s="1">
        <f>('Raw CB'!H467*'Raw CB'!K467)/20*9</f>
        <v>398.25</v>
      </c>
      <c r="F467" s="1">
        <f>STDEV(E467:E469)</f>
        <v>113.53593043613978</v>
      </c>
      <c r="G467" s="1">
        <f>F467/SQRT(3)</f>
        <v>65.549999999999926</v>
      </c>
      <c r="H467" s="1">
        <f>'Raw CB'!L467*E467</f>
        <v>0</v>
      </c>
      <c r="I467" s="1">
        <f>STDEV(H467:H469)</f>
        <v>0</v>
      </c>
      <c r="J467" s="1">
        <f>I467/SQRT(3)</f>
        <v>0</v>
      </c>
    </row>
    <row r="468" spans="1:10">
      <c r="A468" s="3">
        <f>'Raw CB'!A468</f>
        <v>36389</v>
      </c>
      <c r="B468" s="3" t="str">
        <f>'Raw CB'!B468</f>
        <v>CB</v>
      </c>
      <c r="C468" s="2">
        <f>'Raw CB'!C468</f>
        <v>2</v>
      </c>
      <c r="D468" s="3" t="str">
        <f>'Raw CB'!D468</f>
        <v>Strobilidium sp.</v>
      </c>
      <c r="E468" s="1">
        <f>('Raw CB'!H468*'Raw CB'!K468)/20*9</f>
        <v>594.9</v>
      </c>
      <c r="H468" s="1">
        <f>'Raw CB'!L468*E468</f>
        <v>0</v>
      </c>
    </row>
    <row r="469" spans="1:10">
      <c r="A469" s="3">
        <f>'Raw CB'!A469</f>
        <v>36389</v>
      </c>
      <c r="B469" s="3" t="str">
        <f>'Raw CB'!B469</f>
        <v>CB</v>
      </c>
      <c r="C469" s="2">
        <f>'Raw CB'!C469</f>
        <v>3</v>
      </c>
      <c r="D469" s="3" t="str">
        <f>'Raw CB'!D469</f>
        <v>Strobilidium sp.</v>
      </c>
      <c r="E469" s="1">
        <f>('Raw CB'!H469*'Raw CB'!K469)/20*9</f>
        <v>594.9</v>
      </c>
      <c r="H469" s="1">
        <f>'Raw CB'!L469*E469</f>
        <v>0</v>
      </c>
    </row>
    <row r="470" spans="1:10">
      <c r="A470" s="3">
        <f>'Raw CB'!A470</f>
        <v>36307</v>
      </c>
      <c r="B470" s="3" t="str">
        <f>'Raw CB'!B470</f>
        <v>CB</v>
      </c>
      <c r="C470" s="2">
        <f>'Raw CB'!C470</f>
        <v>1</v>
      </c>
      <c r="D470" s="3" t="str">
        <f>'Raw CB'!D470</f>
        <v>Strombidium sp.</v>
      </c>
      <c r="E470" s="1">
        <f>('Raw CB'!H470*'Raw CB'!K470)/20*9</f>
        <v>0</v>
      </c>
      <c r="F470" s="1">
        <f>STDEV(E470:E472)</f>
        <v>0</v>
      </c>
      <c r="G470" s="1">
        <f>F470/SQRT(3)</f>
        <v>0</v>
      </c>
      <c r="H470" s="1">
        <f>'Raw CB'!L470*E470</f>
        <v>0</v>
      </c>
      <c r="I470" s="1">
        <f>STDEV(H470:H472)</f>
        <v>0</v>
      </c>
      <c r="J470" s="1">
        <f>I470/SQRT(3)</f>
        <v>0</v>
      </c>
    </row>
    <row r="471" spans="1:10">
      <c r="A471" s="3">
        <f>'Raw CB'!A471</f>
        <v>36307</v>
      </c>
      <c r="B471" s="3" t="str">
        <f>'Raw CB'!B471</f>
        <v>CB</v>
      </c>
      <c r="C471" s="2">
        <f>'Raw CB'!C471</f>
        <v>2</v>
      </c>
      <c r="D471" s="3" t="str">
        <f>'Raw CB'!D471</f>
        <v>Strombidium sp.</v>
      </c>
      <c r="E471" s="1">
        <f>('Raw CB'!H471*'Raw CB'!K471)/20*9</f>
        <v>0</v>
      </c>
      <c r="H471" s="1">
        <f>'Raw CB'!L471*E471</f>
        <v>0</v>
      </c>
    </row>
    <row r="472" spans="1:10">
      <c r="A472" s="3">
        <f>'Raw CB'!A472</f>
        <v>36307</v>
      </c>
      <c r="B472" s="3" t="str">
        <f>'Raw CB'!B472</f>
        <v>CB</v>
      </c>
      <c r="C472" s="2">
        <f>'Raw CB'!C472</f>
        <v>3</v>
      </c>
      <c r="D472" s="3" t="str">
        <f>'Raw CB'!D472</f>
        <v>Strombidium sp.</v>
      </c>
      <c r="E472" s="1">
        <f>('Raw CB'!H472*'Raw CB'!K472)/20*9</f>
        <v>0</v>
      </c>
      <c r="H472" s="1">
        <f>'Raw CB'!L472*E472</f>
        <v>0</v>
      </c>
    </row>
    <row r="473" spans="1:10">
      <c r="A473" s="3">
        <f>'Raw CB'!A473</f>
        <v>36312</v>
      </c>
      <c r="B473" s="3" t="str">
        <f>'Raw CB'!B473</f>
        <v>CB</v>
      </c>
      <c r="C473" s="2">
        <f>'Raw CB'!C473</f>
        <v>1</v>
      </c>
      <c r="D473" s="3" t="str">
        <f>'Raw CB'!D473</f>
        <v>Strombidium sp.</v>
      </c>
      <c r="E473" s="1">
        <f>('Raw CB'!H473*'Raw CB'!K473)/20*9</f>
        <v>0</v>
      </c>
      <c r="F473" s="1">
        <f>STDEV(E473:E475)</f>
        <v>137.95784682286109</v>
      </c>
      <c r="G473" s="1">
        <f>F473/SQRT(3)</f>
        <v>79.650000000000006</v>
      </c>
      <c r="H473" s="1">
        <f>'Raw CB'!L473*E473</f>
        <v>0</v>
      </c>
      <c r="I473" s="1">
        <f>STDEV(H473:H475)</f>
        <v>0</v>
      </c>
      <c r="J473" s="1">
        <f>I473/SQRT(3)</f>
        <v>0</v>
      </c>
    </row>
    <row r="474" spans="1:10">
      <c r="A474" s="3">
        <f>'Raw CB'!A474</f>
        <v>36312</v>
      </c>
      <c r="B474" s="3" t="str">
        <f>'Raw CB'!B474</f>
        <v>CB</v>
      </c>
      <c r="C474" s="2">
        <f>'Raw CB'!C474</f>
        <v>2</v>
      </c>
      <c r="D474" s="3" t="str">
        <f>'Raw CB'!D474</f>
        <v>Strombidium sp.</v>
      </c>
      <c r="E474" s="1">
        <f>('Raw CB'!H474*'Raw CB'!K474)/20*9</f>
        <v>0</v>
      </c>
      <c r="H474" s="1">
        <f>'Raw CB'!L474*E474</f>
        <v>0</v>
      </c>
    </row>
    <row r="475" spans="1:10">
      <c r="A475" s="3">
        <f>'Raw CB'!A475</f>
        <v>36312</v>
      </c>
      <c r="B475" s="3" t="str">
        <f>'Raw CB'!B475</f>
        <v>CB</v>
      </c>
      <c r="C475" s="2">
        <f>'Raw CB'!C475</f>
        <v>3</v>
      </c>
      <c r="D475" s="3" t="str">
        <f>'Raw CB'!D475</f>
        <v>Strombidium sp.</v>
      </c>
      <c r="E475" s="1">
        <f>('Raw CB'!H475*'Raw CB'!K475)/20*9</f>
        <v>238.95000000000002</v>
      </c>
      <c r="H475" s="1">
        <f>'Raw CB'!L475*E475</f>
        <v>0</v>
      </c>
    </row>
    <row r="476" spans="1:10">
      <c r="A476" s="3">
        <f>'Raw CB'!A476</f>
        <v>36319</v>
      </c>
      <c r="B476" s="3" t="str">
        <f>'Raw CB'!B476</f>
        <v>CB</v>
      </c>
      <c r="C476" s="2">
        <f>'Raw CB'!C476</f>
        <v>1</v>
      </c>
      <c r="D476" s="3" t="str">
        <f>'Raw CB'!D476</f>
        <v>Strombidium sp.</v>
      </c>
      <c r="E476" s="1">
        <f>('Raw CB'!H476*'Raw CB'!K476)/20*9</f>
        <v>637.19999999999993</v>
      </c>
      <c r="F476" s="1">
        <f>STDEV(E476:E478)</f>
        <v>287.45914057479553</v>
      </c>
      <c r="G476" s="1">
        <f>F476/SQRT(3)</f>
        <v>165.96461219187668</v>
      </c>
      <c r="H476" s="1">
        <f>'Raw CB'!L476*E476</f>
        <v>0</v>
      </c>
      <c r="I476" s="1">
        <f>STDEV(H476:H478)</f>
        <v>0</v>
      </c>
      <c r="J476" s="1">
        <f>I476/SQRT(3)</f>
        <v>0</v>
      </c>
    </row>
    <row r="477" spans="1:10">
      <c r="A477" s="3">
        <f>'Raw CB'!A477</f>
        <v>36319</v>
      </c>
      <c r="B477" s="3" t="str">
        <f>'Raw CB'!B477</f>
        <v>CB</v>
      </c>
      <c r="C477" s="2">
        <f>'Raw CB'!C477</f>
        <v>2</v>
      </c>
      <c r="D477" s="3" t="str">
        <f>'Raw CB'!D477</f>
        <v>Strombidium sp.</v>
      </c>
      <c r="E477" s="1">
        <f>('Raw CB'!H477*'Raw CB'!K477)/20*9</f>
        <v>892.35</v>
      </c>
      <c r="H477" s="1">
        <f>'Raw CB'!L477*E477</f>
        <v>0</v>
      </c>
    </row>
    <row r="478" spans="1:10">
      <c r="A478" s="3">
        <f>'Raw CB'!A478</f>
        <v>36319</v>
      </c>
      <c r="B478" s="3" t="str">
        <f>'Raw CB'!B478</f>
        <v>CB</v>
      </c>
      <c r="C478" s="2">
        <f>'Raw CB'!C478</f>
        <v>3</v>
      </c>
      <c r="D478" s="3" t="str">
        <f>'Raw CB'!D478</f>
        <v>Strombidium sp.</v>
      </c>
      <c r="E478" s="1">
        <f>('Raw CB'!H478*'Raw CB'!K478)/20*9</f>
        <v>318.59999999999997</v>
      </c>
      <c r="H478" s="1">
        <f>'Raw CB'!L478*E478</f>
        <v>0</v>
      </c>
    </row>
    <row r="479" spans="1:10">
      <c r="A479" s="3">
        <f>'Raw CB'!A479</f>
        <v>36326</v>
      </c>
      <c r="B479" s="3" t="str">
        <f>'Raw CB'!B479</f>
        <v>CB</v>
      </c>
      <c r="C479" s="2">
        <f>'Raw CB'!C479</f>
        <v>1</v>
      </c>
      <c r="D479" s="3" t="str">
        <f>'Raw CB'!D479</f>
        <v>Strombidium sp.</v>
      </c>
      <c r="E479" s="1">
        <f>('Raw CB'!H479*'Raw CB'!K479)/20*9</f>
        <v>0</v>
      </c>
      <c r="F479" s="1">
        <f>STDEV(E479:E481)</f>
        <v>57.244279190151389</v>
      </c>
      <c r="G479" s="1">
        <f>F479/SQRT(3)</f>
        <v>33.049999999999997</v>
      </c>
      <c r="H479" s="1">
        <f>'Raw CB'!L479*E479</f>
        <v>0</v>
      </c>
      <c r="I479" s="1">
        <f>STDEV(H479:H481)</f>
        <v>0</v>
      </c>
      <c r="J479" s="1">
        <f>I479/SQRT(3)</f>
        <v>0</v>
      </c>
    </row>
    <row r="480" spans="1:10">
      <c r="A480" s="3">
        <f>'Raw CB'!A480</f>
        <v>36326</v>
      </c>
      <c r="B480" s="3" t="str">
        <f>'Raw CB'!B480</f>
        <v>CB</v>
      </c>
      <c r="C480" s="2">
        <f>'Raw CB'!C480</f>
        <v>2</v>
      </c>
      <c r="D480" s="3" t="str">
        <f>'Raw CB'!D480</f>
        <v>Strombidium sp.</v>
      </c>
      <c r="E480" s="1">
        <f>('Raw CB'!H480*'Raw CB'!K480)/20*9</f>
        <v>99.149999999999991</v>
      </c>
      <c r="H480" s="1">
        <f>'Raw CB'!L480*E480</f>
        <v>0</v>
      </c>
    </row>
    <row r="481" spans="1:10">
      <c r="A481" s="3">
        <f>'Raw CB'!A481</f>
        <v>36326</v>
      </c>
      <c r="B481" s="3" t="str">
        <f>'Raw CB'!B481</f>
        <v>CB</v>
      </c>
      <c r="C481" s="2">
        <f>'Raw CB'!C481</f>
        <v>3</v>
      </c>
      <c r="D481" s="3" t="str">
        <f>'Raw CB'!D481</f>
        <v>Strombidium sp.</v>
      </c>
      <c r="E481" s="1">
        <f>('Raw CB'!H481*'Raw CB'!K481)/20*9</f>
        <v>99.149999999999991</v>
      </c>
      <c r="H481" s="1">
        <f>'Raw CB'!L481*E481</f>
        <v>0</v>
      </c>
    </row>
    <row r="482" spans="1:10">
      <c r="A482" s="3">
        <f>'Raw CB'!A482</f>
        <v>36333</v>
      </c>
      <c r="B482" s="3" t="str">
        <f>'Raw CB'!B482</f>
        <v>CB</v>
      </c>
      <c r="C482" s="2">
        <f>'Raw CB'!C482</f>
        <v>1</v>
      </c>
      <c r="D482" s="3" t="str">
        <f>'Raw CB'!D482</f>
        <v>Strombidium sp.</v>
      </c>
      <c r="E482" s="1">
        <f>('Raw CB'!H482*'Raw CB'!K482)/20*9</f>
        <v>79.649999999999991</v>
      </c>
      <c r="F482" s="1">
        <f>STDEV(E482:E484)</f>
        <v>200.44810425643834</v>
      </c>
      <c r="G482" s="1">
        <f>F482/SQRT(3)</f>
        <v>115.72876695100486</v>
      </c>
      <c r="H482" s="1">
        <f>'Raw CB'!L482*E482</f>
        <v>0</v>
      </c>
      <c r="I482" s="1">
        <f>STDEV(H482:H484)</f>
        <v>0</v>
      </c>
      <c r="J482" s="1">
        <f>I482/SQRT(3)</f>
        <v>0</v>
      </c>
    </row>
    <row r="483" spans="1:10">
      <c r="A483" s="3">
        <f>'Raw CB'!A483</f>
        <v>36333</v>
      </c>
      <c r="B483" s="3" t="str">
        <f>'Raw CB'!B483</f>
        <v>CB</v>
      </c>
      <c r="C483" s="2">
        <f>'Raw CB'!C483</f>
        <v>2</v>
      </c>
      <c r="D483" s="3" t="str">
        <f>'Raw CB'!D483</f>
        <v>Strombidium sp.</v>
      </c>
      <c r="E483" s="1">
        <f>('Raw CB'!H483*'Raw CB'!K483)/20*9</f>
        <v>477.90000000000003</v>
      </c>
      <c r="H483" s="1">
        <f>'Raw CB'!L483*E483</f>
        <v>0</v>
      </c>
    </row>
    <row r="484" spans="1:10">
      <c r="A484" s="3">
        <f>'Raw CB'!A484</f>
        <v>36333</v>
      </c>
      <c r="B484" s="3" t="str">
        <f>'Raw CB'!B484</f>
        <v>CB</v>
      </c>
      <c r="C484" s="2">
        <f>'Raw CB'!C484</f>
        <v>3</v>
      </c>
      <c r="D484" s="3" t="str">
        <f>'Raw CB'!D484</f>
        <v>Strombidium sp.</v>
      </c>
      <c r="E484" s="1">
        <f>('Raw CB'!H484*'Raw CB'!K484)/20*9</f>
        <v>318.59999999999997</v>
      </c>
      <c r="H484" s="1">
        <f>'Raw CB'!L484*E484</f>
        <v>0</v>
      </c>
    </row>
    <row r="485" spans="1:10">
      <c r="A485" s="3">
        <f>'Raw CB'!A485</f>
        <v>36340</v>
      </c>
      <c r="B485" s="3" t="str">
        <f>'Raw CB'!B485</f>
        <v>CB</v>
      </c>
      <c r="C485" s="2">
        <f>'Raw CB'!C485</f>
        <v>1</v>
      </c>
      <c r="D485" s="3" t="str">
        <f>'Raw CB'!D485</f>
        <v>Strombidium sp.</v>
      </c>
      <c r="E485" s="1">
        <f>('Raw CB'!H485*'Raw CB'!K485)/20*9</f>
        <v>0</v>
      </c>
      <c r="F485" s="1">
        <f>STDEV(E485:E487)</f>
        <v>99.149999999999977</v>
      </c>
      <c r="G485" s="1">
        <f>F485/SQRT(3)</f>
        <v>57.244279190151381</v>
      </c>
      <c r="H485" s="1">
        <f>'Raw CB'!L485*E485</f>
        <v>0</v>
      </c>
      <c r="I485" s="1">
        <f>STDEV(H485:H487)</f>
        <v>0</v>
      </c>
      <c r="J485" s="1">
        <f>I485/SQRT(3)</f>
        <v>0</v>
      </c>
    </row>
    <row r="486" spans="1:10">
      <c r="A486" s="3">
        <f>'Raw CB'!A486</f>
        <v>36340</v>
      </c>
      <c r="B486" s="3" t="str">
        <f>'Raw CB'!B486</f>
        <v>CB</v>
      </c>
      <c r="C486" s="2">
        <f>'Raw CB'!C486</f>
        <v>2</v>
      </c>
      <c r="D486" s="3" t="str">
        <f>'Raw CB'!D486</f>
        <v>Strombidium sp.</v>
      </c>
      <c r="E486" s="1">
        <f>('Raw CB'!H486*'Raw CB'!K486)/20*9</f>
        <v>198.29999999999998</v>
      </c>
      <c r="H486" s="1">
        <f>'Raw CB'!L486*E486</f>
        <v>0</v>
      </c>
    </row>
    <row r="487" spans="1:10">
      <c r="A487" s="3">
        <f>'Raw CB'!A487</f>
        <v>36340</v>
      </c>
      <c r="B487" s="3" t="str">
        <f>'Raw CB'!B487</f>
        <v>CB</v>
      </c>
      <c r="C487" s="2">
        <f>'Raw CB'!C487</f>
        <v>3</v>
      </c>
      <c r="D487" s="3" t="str">
        <f>'Raw CB'!D487</f>
        <v>Strombidium sp.</v>
      </c>
      <c r="E487" s="1">
        <f>('Raw CB'!H487*'Raw CB'!K487)/20*9</f>
        <v>99.149999999999991</v>
      </c>
      <c r="H487" s="1">
        <f>'Raw CB'!L487*E487</f>
        <v>0</v>
      </c>
    </row>
    <row r="488" spans="1:10">
      <c r="A488" s="3">
        <f>'Raw CB'!A488</f>
        <v>36347</v>
      </c>
      <c r="B488" s="3" t="str">
        <f>'Raw CB'!B488</f>
        <v>CB</v>
      </c>
      <c r="C488" s="2">
        <f>'Raw CB'!C488</f>
        <v>1</v>
      </c>
      <c r="D488" s="3" t="str">
        <f>'Raw CB'!D488</f>
        <v>Strombidium sp.</v>
      </c>
      <c r="E488" s="1">
        <f>('Raw CB'!H488*'Raw CB'!K488)/20*9</f>
        <v>0</v>
      </c>
      <c r="F488" s="1">
        <f>STDEV(E488:E490)</f>
        <v>45.985948940953683</v>
      </c>
      <c r="G488" s="1">
        <f>F488/SQRT(3)</f>
        <v>26.549999999999997</v>
      </c>
      <c r="H488" s="1">
        <f>'Raw CB'!L488*E488</f>
        <v>0</v>
      </c>
      <c r="I488" s="1">
        <f>STDEV(H488:H490)</f>
        <v>0</v>
      </c>
      <c r="J488" s="1">
        <f>I488/SQRT(3)</f>
        <v>0</v>
      </c>
    </row>
    <row r="489" spans="1:10">
      <c r="A489" s="3">
        <f>'Raw CB'!A489</f>
        <v>36347</v>
      </c>
      <c r="B489" s="3" t="str">
        <f>'Raw CB'!B489</f>
        <v>CB</v>
      </c>
      <c r="C489" s="2">
        <f>'Raw CB'!C489</f>
        <v>2</v>
      </c>
      <c r="D489" s="3" t="str">
        <f>'Raw CB'!D489</f>
        <v>Strombidium sp.</v>
      </c>
      <c r="E489" s="1">
        <f>('Raw CB'!H489*'Raw CB'!K489)/20*9</f>
        <v>79.649999999999991</v>
      </c>
      <c r="H489" s="1">
        <f>'Raw CB'!L489*E489</f>
        <v>0</v>
      </c>
    </row>
    <row r="490" spans="1:10">
      <c r="A490" s="3">
        <f>'Raw CB'!A490</f>
        <v>36347</v>
      </c>
      <c r="B490" s="3" t="str">
        <f>'Raw CB'!B490</f>
        <v>CB</v>
      </c>
      <c r="C490" s="2">
        <f>'Raw CB'!C490</f>
        <v>3</v>
      </c>
      <c r="D490" s="3" t="str">
        <f>'Raw CB'!D490</f>
        <v>Strombidium sp.</v>
      </c>
      <c r="E490" s="1">
        <f>('Raw CB'!H490*'Raw CB'!K490)/20*9</f>
        <v>0</v>
      </c>
      <c r="H490" s="1">
        <f>'Raw CB'!L490*E490</f>
        <v>0</v>
      </c>
    </row>
    <row r="491" spans="1:10">
      <c r="A491" s="3">
        <f>'Raw CB'!A491</f>
        <v>36354</v>
      </c>
      <c r="B491" s="3" t="str">
        <f>'Raw CB'!B491</f>
        <v>CB</v>
      </c>
      <c r="C491" s="2">
        <f>'Raw CB'!C491</f>
        <v>1</v>
      </c>
      <c r="D491" s="3" t="str">
        <f>'Raw CB'!D491</f>
        <v>Strombidium sp.</v>
      </c>
      <c r="E491" s="1">
        <f>('Raw CB'!H491*'Raw CB'!K491)/20*9</f>
        <v>0</v>
      </c>
      <c r="F491" s="1">
        <f>STDEV(E491:E493)</f>
        <v>0</v>
      </c>
      <c r="G491" s="1">
        <f>F491/SQRT(3)</f>
        <v>0</v>
      </c>
      <c r="H491" s="1">
        <f>'Raw CB'!L491*E491</f>
        <v>0</v>
      </c>
      <c r="I491" s="1">
        <f>STDEV(H491:H493)</f>
        <v>0</v>
      </c>
      <c r="J491" s="1">
        <f>I491/SQRT(3)</f>
        <v>0</v>
      </c>
    </row>
    <row r="492" spans="1:10">
      <c r="A492" s="3">
        <f>'Raw CB'!A492</f>
        <v>36354</v>
      </c>
      <c r="B492" s="3" t="str">
        <f>'Raw CB'!B492</f>
        <v>CB</v>
      </c>
      <c r="C492" s="2">
        <f>'Raw CB'!C492</f>
        <v>2</v>
      </c>
      <c r="D492" s="3" t="str">
        <f>'Raw CB'!D492</f>
        <v>Strombidium sp.</v>
      </c>
      <c r="E492" s="1">
        <f>('Raw CB'!H492*'Raw CB'!K492)/20*9</f>
        <v>0</v>
      </c>
      <c r="H492" s="1">
        <f>'Raw CB'!L492*E492</f>
        <v>0</v>
      </c>
    </row>
    <row r="493" spans="1:10">
      <c r="A493" s="3">
        <f>'Raw CB'!A493</f>
        <v>36354</v>
      </c>
      <c r="B493" s="3" t="str">
        <f>'Raw CB'!B493</f>
        <v>CB</v>
      </c>
      <c r="C493" s="2">
        <f>'Raw CB'!C493</f>
        <v>3</v>
      </c>
      <c r="D493" s="3" t="str">
        <f>'Raw CB'!D493</f>
        <v>Strombidium sp.</v>
      </c>
      <c r="E493" s="1">
        <f>('Raw CB'!H493*'Raw CB'!K493)/20*9</f>
        <v>0</v>
      </c>
      <c r="H493" s="1">
        <f>'Raw CB'!L493*E493</f>
        <v>0</v>
      </c>
    </row>
    <row r="494" spans="1:10">
      <c r="A494" s="3">
        <f>'Raw CB'!A494</f>
        <v>36361</v>
      </c>
      <c r="B494" s="3" t="str">
        <f>'Raw CB'!B494</f>
        <v>CB</v>
      </c>
      <c r="C494" s="2">
        <f>'Raw CB'!C494</f>
        <v>1</v>
      </c>
      <c r="D494" s="3" t="str">
        <f>'Raw CB'!D494</f>
        <v>Strombidium sp.</v>
      </c>
      <c r="E494" s="1">
        <f>('Raw CB'!H494*'Raw CB'!K494)/20*9</f>
        <v>0</v>
      </c>
      <c r="F494" s="1">
        <f>STDEV(E494:E496)</f>
        <v>57.244279190151389</v>
      </c>
      <c r="G494" s="1">
        <f>F494/SQRT(3)</f>
        <v>33.049999999999997</v>
      </c>
      <c r="H494" s="1">
        <f>'Raw CB'!L494*E494</f>
        <v>0</v>
      </c>
      <c r="I494" s="1">
        <f>STDEV(H494:H496)</f>
        <v>0</v>
      </c>
      <c r="J494" s="1">
        <f>I494/SQRT(3)</f>
        <v>0</v>
      </c>
    </row>
    <row r="495" spans="1:10">
      <c r="A495" s="3">
        <f>'Raw CB'!A495</f>
        <v>36361</v>
      </c>
      <c r="B495" s="3" t="str">
        <f>'Raw CB'!B495</f>
        <v>CB</v>
      </c>
      <c r="C495" s="2">
        <f>'Raw CB'!C495</f>
        <v>2</v>
      </c>
      <c r="D495" s="3" t="str">
        <f>'Raw CB'!D495</f>
        <v>Strombidium sp.</v>
      </c>
      <c r="E495" s="1">
        <f>('Raw CB'!H495*'Raw CB'!K495)/20*9</f>
        <v>99.149999999999991</v>
      </c>
      <c r="H495" s="1">
        <f>'Raw CB'!L495*E495</f>
        <v>0</v>
      </c>
    </row>
    <row r="496" spans="1:10">
      <c r="A496" s="3">
        <f>'Raw CB'!A496</f>
        <v>36361</v>
      </c>
      <c r="B496" s="3" t="str">
        <f>'Raw CB'!B496</f>
        <v>CB</v>
      </c>
      <c r="C496" s="2">
        <f>'Raw CB'!C496</f>
        <v>3</v>
      </c>
      <c r="D496" s="3" t="str">
        <f>'Raw CB'!D496</f>
        <v>Strombidium sp.</v>
      </c>
      <c r="E496" s="1">
        <f>('Raw CB'!H496*'Raw CB'!K496)/20*9</f>
        <v>0</v>
      </c>
      <c r="H496" s="1">
        <f>'Raw CB'!L496*E496</f>
        <v>0</v>
      </c>
    </row>
    <row r="497" spans="1:10">
      <c r="A497" s="3">
        <f>'Raw CB'!A497</f>
        <v>36368</v>
      </c>
      <c r="B497" s="3" t="str">
        <f>'Raw CB'!B497</f>
        <v>CB</v>
      </c>
      <c r="C497" s="2">
        <f>'Raw CB'!C497</f>
        <v>1</v>
      </c>
      <c r="D497" s="3" t="str">
        <f>'Raw CB'!D497</f>
        <v>Strombidium sp.</v>
      </c>
      <c r="E497" s="1">
        <f>('Raw CB'!H497*'Raw CB'!K497)/20*9</f>
        <v>0</v>
      </c>
      <c r="F497" s="1">
        <f>STDEV(E497:E499)</f>
        <v>45.985948940953683</v>
      </c>
      <c r="G497" s="1">
        <f>F497/SQRT(3)</f>
        <v>26.549999999999997</v>
      </c>
      <c r="H497" s="1">
        <f>'Raw CB'!L497*E497</f>
        <v>0</v>
      </c>
      <c r="I497" s="1">
        <f>STDEV(H497:H499)</f>
        <v>0</v>
      </c>
      <c r="J497" s="1">
        <f>I497/SQRT(3)</f>
        <v>0</v>
      </c>
    </row>
    <row r="498" spans="1:10">
      <c r="A498" s="3">
        <f>'Raw CB'!A498</f>
        <v>36368</v>
      </c>
      <c r="B498" s="3" t="str">
        <f>'Raw CB'!B498</f>
        <v>CB</v>
      </c>
      <c r="C498" s="2">
        <f>'Raw CB'!C498</f>
        <v>2</v>
      </c>
      <c r="D498" s="3" t="str">
        <f>'Raw CB'!D498</f>
        <v>Strombidium sp.</v>
      </c>
      <c r="E498" s="1">
        <f>('Raw CB'!H498*'Raw CB'!K498)/20*9</f>
        <v>0</v>
      </c>
      <c r="H498" s="1">
        <f>'Raw CB'!L498*E498</f>
        <v>0</v>
      </c>
    </row>
    <row r="499" spans="1:10">
      <c r="A499" s="3">
        <f>'Raw CB'!A499</f>
        <v>36368</v>
      </c>
      <c r="B499" s="3" t="str">
        <f>'Raw CB'!B499</f>
        <v>CB</v>
      </c>
      <c r="C499" s="2">
        <f>'Raw CB'!C499</f>
        <v>3</v>
      </c>
      <c r="D499" s="3" t="str">
        <f>'Raw CB'!D499</f>
        <v>Strombidium sp.</v>
      </c>
      <c r="E499" s="1">
        <f>('Raw CB'!H499*'Raw CB'!K499)/20*9</f>
        <v>79.649999999999991</v>
      </c>
      <c r="H499" s="1">
        <f>'Raw CB'!L499*E499</f>
        <v>0</v>
      </c>
    </row>
    <row r="500" spans="1:10">
      <c r="A500" s="3">
        <f>'Raw CB'!A500</f>
        <v>36375</v>
      </c>
      <c r="B500" s="3" t="str">
        <f>'Raw CB'!B500</f>
        <v>CB</v>
      </c>
      <c r="C500" s="2">
        <f>'Raw CB'!C500</f>
        <v>1</v>
      </c>
      <c r="D500" s="3" t="str">
        <f>'Raw CB'!D500</f>
        <v>Strombidium sp.</v>
      </c>
      <c r="E500" s="1">
        <f>('Raw CB'!H500*'Raw CB'!K500)/20*9</f>
        <v>477.90000000000003</v>
      </c>
      <c r="F500" s="1">
        <f>STDEV(E500:E502)</f>
        <v>159.30000000000007</v>
      </c>
      <c r="G500" s="1">
        <f>F500/SQRT(3)</f>
        <v>91.971897881907424</v>
      </c>
      <c r="H500" s="1">
        <f>'Raw CB'!L500*E500</f>
        <v>0</v>
      </c>
      <c r="I500" s="1">
        <f>STDEV(H500:H502)</f>
        <v>0</v>
      </c>
      <c r="J500" s="1">
        <f>I500/SQRT(3)</f>
        <v>0</v>
      </c>
    </row>
    <row r="501" spans="1:10">
      <c r="A501" s="3">
        <f>'Raw CB'!A501</f>
        <v>36375</v>
      </c>
      <c r="B501" s="3" t="str">
        <f>'Raw CB'!B501</f>
        <v>CB</v>
      </c>
      <c r="C501" s="2">
        <f>'Raw CB'!C501</f>
        <v>2</v>
      </c>
      <c r="D501" s="3" t="str">
        <f>'Raw CB'!D501</f>
        <v>Strombidium sp.</v>
      </c>
      <c r="E501" s="1">
        <f>('Raw CB'!H501*'Raw CB'!K501)/20*9</f>
        <v>318.59999999999997</v>
      </c>
      <c r="H501" s="1">
        <f>'Raw CB'!L501*E501</f>
        <v>0</v>
      </c>
    </row>
    <row r="502" spans="1:10">
      <c r="A502" s="3">
        <f>'Raw CB'!A502</f>
        <v>36375</v>
      </c>
      <c r="B502" s="3" t="str">
        <f>'Raw CB'!B502</f>
        <v>CB</v>
      </c>
      <c r="C502" s="2">
        <f>'Raw CB'!C502</f>
        <v>3</v>
      </c>
      <c r="D502" s="3" t="str">
        <f>'Raw CB'!D502</f>
        <v>Strombidium sp.</v>
      </c>
      <c r="E502" s="1">
        <f>('Raw CB'!H502*'Raw CB'!K502)/20*9</f>
        <v>159.29999999999998</v>
      </c>
      <c r="H502" s="1">
        <f>'Raw CB'!L502*E502</f>
        <v>0</v>
      </c>
    </row>
    <row r="503" spans="1:10">
      <c r="A503" s="3">
        <f>'Raw CB'!A503</f>
        <v>36382</v>
      </c>
      <c r="B503" s="3" t="str">
        <f>'Raw CB'!B503</f>
        <v>CB</v>
      </c>
      <c r="C503" s="2">
        <f>'Raw CB'!C503</f>
        <v>1</v>
      </c>
      <c r="D503" s="3" t="str">
        <f>'Raw CB'!D503</f>
        <v>Strombidium sp.</v>
      </c>
      <c r="E503" s="1">
        <f>('Raw CB'!H503*'Raw CB'!K503)/20*9</f>
        <v>79.649999999999991</v>
      </c>
      <c r="F503" s="1">
        <f>STDEV(E503:E505)</f>
        <v>45.985948940953698</v>
      </c>
      <c r="G503" s="1">
        <f>F503/SQRT(3)</f>
        <v>26.550000000000004</v>
      </c>
      <c r="H503" s="1">
        <f>'Raw CB'!L503*E503</f>
        <v>0</v>
      </c>
      <c r="I503" s="1">
        <f>STDEV(H503:H505)</f>
        <v>0</v>
      </c>
      <c r="J503" s="1">
        <f>I503/SQRT(3)</f>
        <v>0</v>
      </c>
    </row>
    <row r="504" spans="1:10">
      <c r="A504" s="3">
        <f>'Raw CB'!A504</f>
        <v>36382</v>
      </c>
      <c r="B504" s="3" t="str">
        <f>'Raw CB'!B504</f>
        <v>CB</v>
      </c>
      <c r="C504" s="2">
        <f>'Raw CB'!C504</f>
        <v>2</v>
      </c>
      <c r="D504" s="3" t="str">
        <f>'Raw CB'!D504</f>
        <v>Strombidium sp.</v>
      </c>
      <c r="E504" s="1">
        <f>('Raw CB'!H504*'Raw CB'!K504)/20*9</f>
        <v>159.29999999999998</v>
      </c>
      <c r="H504" s="1">
        <f>'Raw CB'!L504*E504</f>
        <v>0</v>
      </c>
    </row>
    <row r="505" spans="1:10">
      <c r="A505" s="3">
        <f>'Raw CB'!A505</f>
        <v>36382</v>
      </c>
      <c r="B505" s="3" t="str">
        <f>'Raw CB'!B505</f>
        <v>CB</v>
      </c>
      <c r="C505" s="2">
        <f>'Raw CB'!C505</f>
        <v>3</v>
      </c>
      <c r="D505" s="3" t="str">
        <f>'Raw CB'!D505</f>
        <v>Strombidium sp.</v>
      </c>
      <c r="E505" s="1">
        <f>('Raw CB'!H505*'Raw CB'!K505)/20*9</f>
        <v>79.649999999999991</v>
      </c>
      <c r="H505" s="1">
        <f>'Raw CB'!L505*E505</f>
        <v>0</v>
      </c>
    </row>
    <row r="506" spans="1:10">
      <c r="A506" s="3">
        <f>'Raw CB'!A506</f>
        <v>36389</v>
      </c>
      <c r="B506" s="3" t="str">
        <f>'Raw CB'!B506</f>
        <v>CB</v>
      </c>
      <c r="C506" s="2">
        <f>'Raw CB'!C506</f>
        <v>1</v>
      </c>
      <c r="D506" s="3" t="str">
        <f>'Raw CB'!D506</f>
        <v>Strombidium sp.</v>
      </c>
      <c r="E506" s="1">
        <f>('Raw CB'!H506*'Raw CB'!K506)/20*9</f>
        <v>716.85</v>
      </c>
      <c r="F506" s="1">
        <f>STDEV(E506:E508)</f>
        <v>178.67867108303699</v>
      </c>
      <c r="G506" s="1">
        <f>F506/SQRT(3)</f>
        <v>103.16017884823601</v>
      </c>
      <c r="H506" s="1">
        <f>'Raw CB'!L506*E506</f>
        <v>0</v>
      </c>
      <c r="I506" s="1">
        <f>STDEV(H506:H508)</f>
        <v>0</v>
      </c>
      <c r="J506" s="1">
        <f>I506/SQRT(3)</f>
        <v>0</v>
      </c>
    </row>
    <row r="507" spans="1:10">
      <c r="A507" s="3">
        <f>'Raw CB'!A507</f>
        <v>36389</v>
      </c>
      <c r="B507" s="3" t="str">
        <f>'Raw CB'!B507</f>
        <v>CB</v>
      </c>
      <c r="C507" s="2">
        <f>'Raw CB'!C507</f>
        <v>2</v>
      </c>
      <c r="D507" s="3" t="str">
        <f>'Raw CB'!D507</f>
        <v>Strombidium sp.</v>
      </c>
      <c r="E507" s="1">
        <f>('Raw CB'!H507*'Raw CB'!K507)/20*9</f>
        <v>396.59999999999997</v>
      </c>
      <c r="H507" s="1">
        <f>'Raw CB'!L507*E507</f>
        <v>0</v>
      </c>
    </row>
    <row r="508" spans="1:10">
      <c r="A508" s="3">
        <f>'Raw CB'!A508</f>
        <v>36389</v>
      </c>
      <c r="B508" s="3" t="str">
        <f>'Raw CB'!B508</f>
        <v>CB</v>
      </c>
      <c r="C508" s="2">
        <f>'Raw CB'!C508</f>
        <v>3</v>
      </c>
      <c r="D508" s="3" t="str">
        <f>'Raw CB'!D508</f>
        <v>Strombidium sp.</v>
      </c>
      <c r="E508" s="1">
        <f>('Raw CB'!H508*'Raw CB'!K508)/20*9</f>
        <v>694.05000000000007</v>
      </c>
      <c r="H508" s="1">
        <f>'Raw CB'!L508*E508</f>
        <v>0</v>
      </c>
    </row>
    <row r="509" spans="1:10">
      <c r="A509" s="3">
        <f>'Raw CB'!A509</f>
        <v>36307</v>
      </c>
      <c r="B509" s="3" t="str">
        <f>'Raw CB'!B509</f>
        <v>CB</v>
      </c>
      <c r="C509" s="2">
        <f>'Raw CB'!C509</f>
        <v>1</v>
      </c>
      <c r="D509" s="3" t="str">
        <f>'Raw CB'!D509</f>
        <v>Synura sp.</v>
      </c>
      <c r="E509" s="1">
        <f>('Raw CB'!H509*'Raw CB'!K509)/20*9</f>
        <v>238.95000000000002</v>
      </c>
      <c r="F509" s="1">
        <f>STDEV(E509:E511)</f>
        <v>79.650000000000034</v>
      </c>
      <c r="G509" s="1">
        <f>F509/SQRT(3)</f>
        <v>45.985948940953712</v>
      </c>
      <c r="H509" s="1">
        <f>'Raw CB'!L509*E509</f>
        <v>25234314.75</v>
      </c>
      <c r="I509" s="1">
        <f>STDEV(H509:H511)</f>
        <v>8411438.25</v>
      </c>
      <c r="J509" s="1">
        <f>I509/SQRT(3)</f>
        <v>4856346.1379094152</v>
      </c>
    </row>
    <row r="510" spans="1:10">
      <c r="A510" s="3">
        <f>'Raw CB'!A510</f>
        <v>36307</v>
      </c>
      <c r="B510" s="3" t="str">
        <f>'Raw CB'!B510</f>
        <v>CB</v>
      </c>
      <c r="C510" s="2">
        <f>'Raw CB'!C510</f>
        <v>2</v>
      </c>
      <c r="D510" s="3" t="str">
        <f>'Raw CB'!D510</f>
        <v>Synura sp.</v>
      </c>
      <c r="E510" s="1">
        <f>('Raw CB'!H510*'Raw CB'!K510)/20*9</f>
        <v>159.29999999999998</v>
      </c>
      <c r="H510" s="1">
        <f>'Raw CB'!L510*E510</f>
        <v>16822876.5</v>
      </c>
    </row>
    <row r="511" spans="1:10">
      <c r="A511" s="3">
        <f>'Raw CB'!A511</f>
        <v>36307</v>
      </c>
      <c r="B511" s="3" t="str">
        <f>'Raw CB'!B511</f>
        <v>CB</v>
      </c>
      <c r="C511" s="2">
        <f>'Raw CB'!C511</f>
        <v>3</v>
      </c>
      <c r="D511" s="3" t="str">
        <f>'Raw CB'!D511</f>
        <v>Synura sp.</v>
      </c>
      <c r="E511" s="1">
        <f>('Raw CB'!H511*'Raw CB'!K511)/20*9</f>
        <v>79.649999999999991</v>
      </c>
      <c r="H511" s="1">
        <f>'Raw CB'!L511*E511</f>
        <v>8411438.25</v>
      </c>
    </row>
    <row r="512" spans="1:10">
      <c r="A512" s="3">
        <f>'Raw CB'!A512</f>
        <v>36312</v>
      </c>
      <c r="B512" s="3" t="str">
        <f>'Raw CB'!B512</f>
        <v>CB</v>
      </c>
      <c r="C512" s="2">
        <f>'Raw CB'!C512</f>
        <v>1</v>
      </c>
      <c r="D512" s="3" t="str">
        <f>'Raw CB'!D512</f>
        <v>Synura sp.</v>
      </c>
      <c r="E512" s="1">
        <f>('Raw CB'!H512*'Raw CB'!K512)/20*9</f>
        <v>398.25</v>
      </c>
      <c r="F512" s="1">
        <f>STDEV(E512:E514)</f>
        <v>144.04876778369197</v>
      </c>
      <c r="G512" s="1">
        <f>F512/SQRT(3)</f>
        <v>83.166594856348453</v>
      </c>
      <c r="H512" s="1">
        <f>'Raw CB'!L512*E512</f>
        <v>42057191.25</v>
      </c>
      <c r="I512" s="1">
        <f>STDEV(H512:H514)</f>
        <v>15212270.121796787</v>
      </c>
      <c r="J512" s="1">
        <f>I512/SQRT(3)</f>
        <v>8782808.2498046756</v>
      </c>
    </row>
    <row r="513" spans="1:10">
      <c r="A513" s="3">
        <f>'Raw CB'!A513</f>
        <v>36312</v>
      </c>
      <c r="B513" s="3" t="str">
        <f>'Raw CB'!B513</f>
        <v>CB</v>
      </c>
      <c r="C513" s="2">
        <f>'Raw CB'!C513</f>
        <v>2</v>
      </c>
      <c r="D513" s="3" t="str">
        <f>'Raw CB'!D513</f>
        <v>Synura sp.</v>
      </c>
      <c r="E513" s="1">
        <f>('Raw CB'!H513*'Raw CB'!K513)/20*9</f>
        <v>198.29999999999998</v>
      </c>
      <c r="H513" s="1">
        <f>'Raw CB'!L513*E513</f>
        <v>20941471.5</v>
      </c>
    </row>
    <row r="514" spans="1:10">
      <c r="A514" s="3">
        <f>'Raw CB'!A514</f>
        <v>36312</v>
      </c>
      <c r="B514" s="3" t="str">
        <f>'Raw CB'!B514</f>
        <v>CB</v>
      </c>
      <c r="C514" s="2">
        <f>'Raw CB'!C514</f>
        <v>3</v>
      </c>
      <c r="D514" s="3" t="str">
        <f>'Raw CB'!D514</f>
        <v>Synura sp.</v>
      </c>
      <c r="E514" s="1">
        <f>('Raw CB'!H514*'Raw CB'!K514)/20*9</f>
        <v>477.90000000000003</v>
      </c>
      <c r="H514" s="1">
        <f>'Raw CB'!L514*E514</f>
        <v>50468629.5</v>
      </c>
    </row>
    <row r="515" spans="1:10">
      <c r="A515" s="3">
        <f>'Raw CB'!A515</f>
        <v>36319</v>
      </c>
      <c r="B515" s="3" t="str">
        <f>'Raw CB'!B515</f>
        <v>CB</v>
      </c>
      <c r="C515" s="2">
        <f>'Raw CB'!C515</f>
        <v>1</v>
      </c>
      <c r="D515" s="3" t="str">
        <f>'Raw CB'!D515</f>
        <v>Synura sp.</v>
      </c>
      <c r="E515" s="1">
        <f>('Raw CB'!H515*'Raw CB'!K515)/20*9</f>
        <v>955.80000000000007</v>
      </c>
      <c r="F515" s="1">
        <f>STDEV(E515:E517)</f>
        <v>580.60749004813886</v>
      </c>
      <c r="G515" s="1">
        <f>F515/SQRT(3)</f>
        <v>335.21389067280597</v>
      </c>
      <c r="H515" s="1">
        <f>'Raw CB'!L515*E515</f>
        <v>100937259</v>
      </c>
      <c r="I515" s="1">
        <f>STDEV(H515:H517)</f>
        <v>61315053.986533746</v>
      </c>
      <c r="J515" s="1">
        <f>I515/SQRT(3)</f>
        <v>35400262.924501695</v>
      </c>
    </row>
    <row r="516" spans="1:10">
      <c r="A516" s="3">
        <f>'Raw CB'!A516</f>
        <v>36319</v>
      </c>
      <c r="B516" s="3" t="str">
        <f>'Raw CB'!B516</f>
        <v>CB</v>
      </c>
      <c r="C516" s="2">
        <f>'Raw CB'!C516</f>
        <v>2</v>
      </c>
      <c r="D516" s="3" t="str">
        <f>'Raw CB'!D516</f>
        <v>Synura sp.</v>
      </c>
      <c r="E516" s="1">
        <f>('Raw CB'!H516*'Raw CB'!K516)/20*9</f>
        <v>2082.15</v>
      </c>
      <c r="H516" s="1">
        <f>'Raw CB'!L516*E516</f>
        <v>219885450.75</v>
      </c>
    </row>
    <row r="517" spans="1:10">
      <c r="A517" s="3">
        <f>'Raw CB'!A517</f>
        <v>36319</v>
      </c>
      <c r="B517" s="3" t="str">
        <f>'Raw CB'!B517</f>
        <v>CB</v>
      </c>
      <c r="C517" s="2">
        <f>'Raw CB'!C517</f>
        <v>3</v>
      </c>
      <c r="D517" s="3" t="str">
        <f>'Raw CB'!D517</f>
        <v>Synura sp.</v>
      </c>
      <c r="E517" s="1">
        <f>('Raw CB'!H517*'Raw CB'!K517)/20*9</f>
        <v>1274.3999999999999</v>
      </c>
      <c r="H517" s="1">
        <f>'Raw CB'!L517*E517</f>
        <v>134583012</v>
      </c>
    </row>
    <row r="518" spans="1:10">
      <c r="A518" s="3">
        <f>'Raw CB'!A518</f>
        <v>36326</v>
      </c>
      <c r="B518" s="3" t="str">
        <f>'Raw CB'!B518</f>
        <v>CB</v>
      </c>
      <c r="C518" s="2">
        <f>'Raw CB'!C518</f>
        <v>1</v>
      </c>
      <c r="D518" s="3" t="str">
        <f>'Raw CB'!D518</f>
        <v>Synura sp.</v>
      </c>
      <c r="E518" s="1">
        <f>('Raw CB'!H518*'Raw CB'!K518)/20*9</f>
        <v>2776.2000000000003</v>
      </c>
      <c r="F518" s="1">
        <f>STDEV(E518:E520)</f>
        <v>650.17002968454324</v>
      </c>
      <c r="G518" s="1">
        <f>F518/SQRT(3)</f>
        <v>375.37584165739804</v>
      </c>
      <c r="H518" s="1">
        <f>'Raw CB'!L518*E518</f>
        <v>293180601</v>
      </c>
      <c r="I518" s="1">
        <f>STDEV(H518:H520)</f>
        <v>68661205.984836236</v>
      </c>
      <c r="J518" s="1">
        <f>I518/SQRT(3)</f>
        <v>39641565.758229546</v>
      </c>
    </row>
    <row r="519" spans="1:10">
      <c r="A519" s="3">
        <f>'Raw CB'!A519</f>
        <v>36326</v>
      </c>
      <c r="B519" s="3" t="str">
        <f>'Raw CB'!B519</f>
        <v>CB</v>
      </c>
      <c r="C519" s="2">
        <f>'Raw CB'!C519</f>
        <v>2</v>
      </c>
      <c r="D519" s="3" t="str">
        <f>'Raw CB'!D519</f>
        <v>Synura sp.</v>
      </c>
      <c r="E519" s="1">
        <f>('Raw CB'!H519*'Raw CB'!K519)/20*9</f>
        <v>1487.25</v>
      </c>
      <c r="H519" s="1">
        <f>'Raw CB'!L519*E519</f>
        <v>157061036.25</v>
      </c>
    </row>
    <row r="520" spans="1:10">
      <c r="A520" s="3">
        <f>'Raw CB'!A520</f>
        <v>36326</v>
      </c>
      <c r="B520" s="3" t="str">
        <f>'Raw CB'!B520</f>
        <v>CB</v>
      </c>
      <c r="C520" s="2">
        <f>'Raw CB'!C520</f>
        <v>3</v>
      </c>
      <c r="D520" s="3" t="str">
        <f>'Raw CB'!D520</f>
        <v>Synura sp.</v>
      </c>
      <c r="E520" s="1">
        <f>('Raw CB'!H520*'Raw CB'!K520)/20*9</f>
        <v>1983</v>
      </c>
      <c r="H520" s="1">
        <f>'Raw CB'!L520*E520</f>
        <v>209414715</v>
      </c>
    </row>
    <row r="521" spans="1:10">
      <c r="A521" s="3">
        <f>'Raw CB'!A521</f>
        <v>36333</v>
      </c>
      <c r="B521" s="3" t="str">
        <f>'Raw CB'!B521</f>
        <v>CB</v>
      </c>
      <c r="C521" s="2">
        <f>'Raw CB'!C521</f>
        <v>1</v>
      </c>
      <c r="D521" s="3" t="str">
        <f>'Raw CB'!D521</f>
        <v>Synura sp.</v>
      </c>
      <c r="E521" s="1">
        <f>('Raw CB'!H521*'Raw CB'!K521)/20*9</f>
        <v>7248.1500000000005</v>
      </c>
      <c r="F521" s="1">
        <f>STDEV(E521:E523)</f>
        <v>1130.1696023163981</v>
      </c>
      <c r="G521" s="1">
        <f>F521/SQRT(3)</f>
        <v>652.50372412730485</v>
      </c>
      <c r="H521" s="1">
        <f>'Raw CB'!L521*E521</f>
        <v>765440880.75</v>
      </c>
      <c r="I521" s="1">
        <f>STDEV(H521:H523)</f>
        <v>119351560.85262248</v>
      </c>
      <c r="J521" s="1">
        <f>I521/SQRT(3)</f>
        <v>68907655.786463588</v>
      </c>
    </row>
    <row r="522" spans="1:10">
      <c r="A522" s="3">
        <f>'Raw CB'!A522</f>
        <v>36333</v>
      </c>
      <c r="B522" s="3" t="str">
        <f>'Raw CB'!B522</f>
        <v>CB</v>
      </c>
      <c r="C522" s="2">
        <f>'Raw CB'!C522</f>
        <v>2</v>
      </c>
      <c r="D522" s="3" t="str">
        <f>'Raw CB'!D522</f>
        <v>Synura sp.</v>
      </c>
      <c r="E522" s="1">
        <f>('Raw CB'!H522*'Raw CB'!K522)/20*9</f>
        <v>5814.45</v>
      </c>
      <c r="H522" s="1">
        <f>'Raw CB'!L522*E522</f>
        <v>614034992.25</v>
      </c>
    </row>
    <row r="523" spans="1:10">
      <c r="A523" s="3">
        <f>'Raw CB'!A523</f>
        <v>36333</v>
      </c>
      <c r="B523" s="3" t="str">
        <f>'Raw CB'!B523</f>
        <v>CB</v>
      </c>
      <c r="C523" s="2">
        <f>'Raw CB'!C523</f>
        <v>3</v>
      </c>
      <c r="D523" s="3" t="str">
        <f>'Raw CB'!D523</f>
        <v>Synura sp.</v>
      </c>
      <c r="E523" s="1">
        <f>('Raw CB'!H523*'Raw CB'!K523)/20*9</f>
        <v>5017.95</v>
      </c>
      <c r="H523" s="1">
        <f>'Raw CB'!L523*E523</f>
        <v>529920609.75</v>
      </c>
    </row>
    <row r="524" spans="1:10">
      <c r="A524" s="3">
        <f>'Raw CB'!A524</f>
        <v>36340</v>
      </c>
      <c r="B524" s="3" t="str">
        <f>'Raw CB'!B524</f>
        <v>CB</v>
      </c>
      <c r="C524" s="2">
        <f>'Raw CB'!C524</f>
        <v>1</v>
      </c>
      <c r="D524" s="3" t="str">
        <f>'Raw CB'!D524</f>
        <v>Synura sp.</v>
      </c>
      <c r="E524" s="1">
        <f>('Raw CB'!H524*'Raw CB'!K524)/20*9</f>
        <v>16558.05</v>
      </c>
      <c r="F524" s="1">
        <f>STDEV(E524:E526)</f>
        <v>4647.7278577816933</v>
      </c>
      <c r="G524" s="1">
        <f>F524/SQRT(3)</f>
        <v>2683.3669298103837</v>
      </c>
      <c r="H524" s="1">
        <f>'Raw CB'!L524*E524</f>
        <v>1748612870.25</v>
      </c>
      <c r="I524" s="1">
        <f>STDEV(H524:H526)</f>
        <v>490823300.42103559</v>
      </c>
      <c r="J524" s="1">
        <f>I524/SQRT(3)</f>
        <v>283376964.62262547</v>
      </c>
    </row>
    <row r="525" spans="1:10">
      <c r="A525" s="3">
        <f>'Raw CB'!A525</f>
        <v>36340</v>
      </c>
      <c r="B525" s="3" t="str">
        <f>'Raw CB'!B525</f>
        <v>CB</v>
      </c>
      <c r="C525" s="2">
        <f>'Raw CB'!C525</f>
        <v>2</v>
      </c>
      <c r="D525" s="3" t="str">
        <f>'Raw CB'!D525</f>
        <v>Synura sp.</v>
      </c>
      <c r="E525" s="1">
        <f>('Raw CB'!H525*'Raw CB'!K525)/20*9</f>
        <v>9419.2500000000018</v>
      </c>
      <c r="H525" s="1">
        <f>'Raw CB'!L525*E525</f>
        <v>994719896.25000024</v>
      </c>
    </row>
    <row r="526" spans="1:10">
      <c r="A526" s="3">
        <f>'Raw CB'!A526</f>
        <v>36340</v>
      </c>
      <c r="B526" s="3" t="str">
        <f>'Raw CB'!B526</f>
        <v>CB</v>
      </c>
      <c r="C526" s="2">
        <f>'Raw CB'!C526</f>
        <v>3</v>
      </c>
      <c r="D526" s="3" t="str">
        <f>'Raw CB'!D526</f>
        <v>Synura sp.</v>
      </c>
      <c r="E526" s="1">
        <f>('Raw CB'!H526*'Raw CB'!K526)/20*9</f>
        <v>7832.8499999999995</v>
      </c>
      <c r="H526" s="1">
        <f>'Raw CB'!L526*E526</f>
        <v>827188124.25</v>
      </c>
    </row>
    <row r="527" spans="1:10">
      <c r="A527" s="3">
        <f>'Raw CB'!A527</f>
        <v>36347</v>
      </c>
      <c r="B527" s="3" t="str">
        <f>'Raw CB'!B527</f>
        <v>CB</v>
      </c>
      <c r="C527" s="2">
        <f>'Raw CB'!C527</f>
        <v>1</v>
      </c>
      <c r="D527" s="3" t="str">
        <f>'Raw CB'!D527</f>
        <v>Synura sp.</v>
      </c>
      <c r="E527" s="1">
        <f>('Raw CB'!H527*'Raw CB'!K527)/20*9</f>
        <v>4699.3499999999995</v>
      </c>
      <c r="F527" s="1">
        <f>STDEV(E527:E529)</f>
        <v>1081.4033694695033</v>
      </c>
      <c r="G527" s="1">
        <f>F527/SQRT(3)</f>
        <v>624.34852646578611</v>
      </c>
      <c r="H527" s="1">
        <f>'Raw CB'!L527*E527</f>
        <v>496274856.74999994</v>
      </c>
      <c r="I527" s="1">
        <f>STDEV(H527:H529)</f>
        <v>114201602.83282697</v>
      </c>
      <c r="J527" s="1">
        <f>I527/SQRT(3)</f>
        <v>65934326.137419388</v>
      </c>
    </row>
    <row r="528" spans="1:10">
      <c r="A528" s="3">
        <f>'Raw CB'!A528</f>
        <v>36347</v>
      </c>
      <c r="B528" s="3" t="str">
        <f>'Raw CB'!B528</f>
        <v>CB</v>
      </c>
      <c r="C528" s="2">
        <f>'Raw CB'!C528</f>
        <v>2</v>
      </c>
      <c r="D528" s="3" t="str">
        <f>'Raw CB'!D528</f>
        <v>Synura sp.</v>
      </c>
      <c r="E528" s="1">
        <f>('Raw CB'!H528*'Raw CB'!K528)/20*9</f>
        <v>6610.95</v>
      </c>
      <c r="H528" s="1">
        <f>'Raw CB'!L528*E528</f>
        <v>698149374.75</v>
      </c>
    </row>
    <row r="529" spans="1:10">
      <c r="A529" s="3">
        <f>'Raw CB'!A529</f>
        <v>36347</v>
      </c>
      <c r="B529" s="3" t="str">
        <f>'Raw CB'!B529</f>
        <v>CB</v>
      </c>
      <c r="C529" s="2">
        <f>'Raw CB'!C529</f>
        <v>3</v>
      </c>
      <c r="D529" s="3" t="str">
        <f>'Raw CB'!D529</f>
        <v>Synura sp.</v>
      </c>
      <c r="E529" s="1">
        <f>('Raw CB'!H529*'Raw CB'!K529)/20*9</f>
        <v>4779</v>
      </c>
      <c r="H529" s="1">
        <f>'Raw CB'!L529*E529</f>
        <v>504686295</v>
      </c>
    </row>
    <row r="530" spans="1:10">
      <c r="A530" s="3">
        <f>'Raw CB'!A530</f>
        <v>36354</v>
      </c>
      <c r="B530" s="3" t="str">
        <f>'Raw CB'!B530</f>
        <v>CB</v>
      </c>
      <c r="C530" s="2">
        <f>'Raw CB'!C530</f>
        <v>1</v>
      </c>
      <c r="D530" s="3" t="str">
        <f>'Raw CB'!D530</f>
        <v>Synura sp.</v>
      </c>
      <c r="E530" s="1">
        <f>('Raw CB'!H530*'Raw CB'!K530)/20*9</f>
        <v>5552.4000000000005</v>
      </c>
      <c r="F530" s="1">
        <f>STDEV(E530:E532)</f>
        <v>1353.4368446662018</v>
      </c>
      <c r="G530" s="1">
        <f>F530/SQRT(3)</f>
        <v>781.40712659918938</v>
      </c>
      <c r="H530" s="1">
        <f>'Raw CB'!L530*E530</f>
        <v>586361202</v>
      </c>
      <c r="I530" s="1">
        <f>STDEV(H530:H532)</f>
        <v>142929697.98097414</v>
      </c>
      <c r="J530" s="1">
        <f>I530/SQRT(3)</f>
        <v>82520499.604507327</v>
      </c>
    </row>
    <row r="531" spans="1:10">
      <c r="A531" s="3">
        <f>'Raw CB'!A531</f>
        <v>36354</v>
      </c>
      <c r="B531" s="3" t="str">
        <f>'Raw CB'!B531</f>
        <v>CB</v>
      </c>
      <c r="C531" s="2">
        <f>'Raw CB'!C531</f>
        <v>2</v>
      </c>
      <c r="D531" s="3" t="str">
        <f>'Raw CB'!D531</f>
        <v>Synura sp.</v>
      </c>
      <c r="E531" s="1">
        <f>('Raw CB'!H531*'Raw CB'!K531)/20*9</f>
        <v>8031.1500000000005</v>
      </c>
      <c r="H531" s="1">
        <f>'Raw CB'!L531*E531</f>
        <v>848129595.75</v>
      </c>
    </row>
    <row r="532" spans="1:10">
      <c r="A532" s="3">
        <f>'Raw CB'!A532</f>
        <v>36354</v>
      </c>
      <c r="B532" s="3" t="str">
        <f>'Raw CB'!B532</f>
        <v>CB</v>
      </c>
      <c r="C532" s="2">
        <f>'Raw CB'!C532</f>
        <v>3</v>
      </c>
      <c r="D532" s="3" t="str">
        <f>'Raw CB'!D532</f>
        <v>Synura sp.</v>
      </c>
      <c r="E532" s="1">
        <f>('Raw CB'!H532*'Raw CB'!K532)/20*9</f>
        <v>7733.7</v>
      </c>
      <c r="H532" s="1">
        <f>'Raw CB'!L532*E532</f>
        <v>816717388.5</v>
      </c>
    </row>
    <row r="533" spans="1:10">
      <c r="A533" s="3">
        <f>'Raw CB'!A533</f>
        <v>36361</v>
      </c>
      <c r="B533" s="3" t="str">
        <f>'Raw CB'!B533</f>
        <v>CB</v>
      </c>
      <c r="C533" s="2">
        <f>'Raw CB'!C533</f>
        <v>1</v>
      </c>
      <c r="D533" s="3" t="str">
        <f>'Raw CB'!D533</f>
        <v>Synura sp.</v>
      </c>
      <c r="E533" s="1">
        <f>('Raw CB'!H533*'Raw CB'!K533)/20*9</f>
        <v>6212.7</v>
      </c>
      <c r="F533" s="1">
        <f>STDEV(E533:E535)</f>
        <v>1081.5153570338177</v>
      </c>
      <c r="G533" s="1">
        <f>F533/SQRT(3)</f>
        <v>624.41318251618895</v>
      </c>
      <c r="H533" s="1">
        <f>'Raw CB'!L533*E533</f>
        <v>656092183.5</v>
      </c>
      <c r="I533" s="1">
        <f>STDEV(H533:H535)</f>
        <v>114213429.27955805</v>
      </c>
      <c r="J533" s="1">
        <f>I533/SQRT(3)</f>
        <v>65941154.139623128</v>
      </c>
    </row>
    <row r="534" spans="1:10">
      <c r="A534" s="3">
        <f>'Raw CB'!A534</f>
        <v>36361</v>
      </c>
      <c r="B534" s="3" t="str">
        <f>'Raw CB'!B534</f>
        <v>CB</v>
      </c>
      <c r="C534" s="2">
        <f>'Raw CB'!C534</f>
        <v>2</v>
      </c>
      <c r="D534" s="3" t="str">
        <f>'Raw CB'!D534</f>
        <v>Synura sp.</v>
      </c>
      <c r="E534" s="1">
        <f>('Raw CB'!H534*'Raw CB'!K534)/20*9</f>
        <v>6543.9000000000005</v>
      </c>
      <c r="H534" s="1">
        <f>'Raw CB'!L534*E534</f>
        <v>691068559.5</v>
      </c>
    </row>
    <row r="535" spans="1:10">
      <c r="A535" s="3">
        <f>'Raw CB'!A535</f>
        <v>36361</v>
      </c>
      <c r="B535" s="3" t="str">
        <f>'Raw CB'!B535</f>
        <v>CB</v>
      </c>
      <c r="C535" s="2">
        <f>'Raw CB'!C535</f>
        <v>3</v>
      </c>
      <c r="D535" s="3" t="str">
        <f>'Raw CB'!D535</f>
        <v>Synura sp.</v>
      </c>
      <c r="E535" s="1">
        <f>('Raw CB'!H535*'Raw CB'!K535)/20*9</f>
        <v>8229.4500000000007</v>
      </c>
      <c r="H535" s="1">
        <f>'Raw CB'!L535*E535</f>
        <v>869071067.25000012</v>
      </c>
    </row>
    <row r="536" spans="1:10">
      <c r="A536" s="3">
        <f>'Raw CB'!A536</f>
        <v>36368</v>
      </c>
      <c r="B536" s="3" t="str">
        <f>'Raw CB'!B536</f>
        <v>CB</v>
      </c>
      <c r="C536" s="2">
        <f>'Raw CB'!C536</f>
        <v>1</v>
      </c>
      <c r="D536" s="3" t="str">
        <f>'Raw CB'!D536</f>
        <v>Synura sp.</v>
      </c>
      <c r="E536" s="1">
        <f>('Raw CB'!H536*'Raw CB'!K536)/20*9</f>
        <v>2230.2000000000003</v>
      </c>
      <c r="F536" s="1">
        <f>STDEV(E536:E538)</f>
        <v>374.20368450885138</v>
      </c>
      <c r="G536" s="1">
        <f>F536/SQRT(3)</f>
        <v>216.04659798293514</v>
      </c>
      <c r="H536" s="1">
        <f>'Raw CB'!L536*E536</f>
        <v>235520271.00000003</v>
      </c>
      <c r="I536" s="1">
        <f>STDEV(H536:H538)</f>
        <v>39517780.102557383</v>
      </c>
      <c r="J536" s="1">
        <f>I536/SQRT(3)</f>
        <v>22815600.979987942</v>
      </c>
    </row>
    <row r="537" spans="1:10">
      <c r="A537" s="3">
        <f>'Raw CB'!A537</f>
        <v>36368</v>
      </c>
      <c r="B537" s="3" t="str">
        <f>'Raw CB'!B537</f>
        <v>CB</v>
      </c>
      <c r="C537" s="2">
        <f>'Raw CB'!C537</f>
        <v>2</v>
      </c>
      <c r="D537" s="3" t="str">
        <f>'Raw CB'!D537</f>
        <v>Synura sp.</v>
      </c>
      <c r="E537" s="1">
        <f>('Raw CB'!H537*'Raw CB'!K537)/20*9</f>
        <v>1685.5500000000002</v>
      </c>
      <c r="H537" s="1">
        <f>'Raw CB'!L537*E537</f>
        <v>178002507.75000003</v>
      </c>
    </row>
    <row r="538" spans="1:10">
      <c r="A538" s="3">
        <f>'Raw CB'!A538</f>
        <v>36368</v>
      </c>
      <c r="B538" s="3" t="str">
        <f>'Raw CB'!B538</f>
        <v>CB</v>
      </c>
      <c r="C538" s="2">
        <f>'Raw CB'!C538</f>
        <v>3</v>
      </c>
      <c r="D538" s="3" t="str">
        <f>'Raw CB'!D538</f>
        <v>Synura sp.</v>
      </c>
      <c r="E538" s="1">
        <f>('Raw CB'!H538*'Raw CB'!K538)/20*9</f>
        <v>1513.3500000000001</v>
      </c>
      <c r="H538" s="1">
        <f>'Raw CB'!L538*E538</f>
        <v>159817326.75</v>
      </c>
    </row>
    <row r="539" spans="1:10">
      <c r="A539" s="3">
        <f>'Raw CB'!A539</f>
        <v>36375</v>
      </c>
      <c r="B539" s="3" t="str">
        <f>'Raw CB'!B539</f>
        <v>CB</v>
      </c>
      <c r="C539" s="2">
        <f>'Raw CB'!C539</f>
        <v>1</v>
      </c>
      <c r="D539" s="3" t="str">
        <f>'Raw CB'!D539</f>
        <v>Synura sp.</v>
      </c>
      <c r="E539" s="1">
        <f>('Raw CB'!H539*'Raw CB'!K539)/20*9</f>
        <v>2309.85</v>
      </c>
      <c r="F539" s="1">
        <f>STDEV(E539:E541)</f>
        <v>522.29997846065532</v>
      </c>
      <c r="G539" s="1">
        <f>F539/SQRT(3)</f>
        <v>301.55003316199509</v>
      </c>
      <c r="H539" s="1">
        <f>'Raw CB'!L539*E539</f>
        <v>243931709.25</v>
      </c>
      <c r="I539" s="1">
        <f>STDEV(H539:H541)</f>
        <v>55157489.225337438</v>
      </c>
      <c r="J539" s="1">
        <f>I539/SQRT(3)</f>
        <v>31845191.252072453</v>
      </c>
    </row>
    <row r="540" spans="1:10">
      <c r="A540" s="3">
        <f>'Raw CB'!A540</f>
        <v>36375</v>
      </c>
      <c r="B540" s="3" t="str">
        <f>'Raw CB'!B540</f>
        <v>CB</v>
      </c>
      <c r="C540" s="2">
        <f>'Raw CB'!C540</f>
        <v>2</v>
      </c>
      <c r="D540" s="3" t="str">
        <f>'Raw CB'!D540</f>
        <v>Synura sp.</v>
      </c>
      <c r="E540" s="1">
        <f>('Raw CB'!H540*'Raw CB'!K540)/20*9</f>
        <v>2708.1</v>
      </c>
      <c r="H540" s="1">
        <f>'Raw CB'!L540*E540</f>
        <v>285988900.5</v>
      </c>
    </row>
    <row r="541" spans="1:10">
      <c r="A541" s="3">
        <f>'Raw CB'!A541</f>
        <v>36375</v>
      </c>
      <c r="B541" s="3" t="str">
        <f>'Raw CB'!B541</f>
        <v>CB</v>
      </c>
      <c r="C541" s="2">
        <f>'Raw CB'!C541</f>
        <v>3</v>
      </c>
      <c r="D541" s="3" t="str">
        <f>'Raw CB'!D541</f>
        <v>Synura sp.</v>
      </c>
      <c r="E541" s="1">
        <f>('Raw CB'!H541*'Raw CB'!K541)/20*9</f>
        <v>1672.6499999999999</v>
      </c>
      <c r="H541" s="1">
        <f>'Raw CB'!L541*E541</f>
        <v>176640203.25</v>
      </c>
    </row>
    <row r="542" spans="1:10">
      <c r="A542" s="3">
        <f>'Raw CB'!A542</f>
        <v>36382</v>
      </c>
      <c r="B542" s="3" t="str">
        <f>'Raw CB'!B542</f>
        <v>CB</v>
      </c>
      <c r="C542" s="2">
        <f>'Raw CB'!C542</f>
        <v>1</v>
      </c>
      <c r="D542" s="3" t="str">
        <f>'Raw CB'!D542</f>
        <v>Synura sp.</v>
      </c>
      <c r="E542" s="1">
        <f>('Raw CB'!H542*'Raw CB'!K542)/20*9</f>
        <v>1433.7</v>
      </c>
      <c r="F542" s="1">
        <f>STDEV(E542:E544)</f>
        <v>91.971897881905264</v>
      </c>
      <c r="G542" s="1">
        <f>F542/SQRT(3)</f>
        <v>53.099999999998779</v>
      </c>
      <c r="H542" s="1">
        <f>'Raw CB'!L542*E542</f>
        <v>170696322</v>
      </c>
      <c r="I542" s="1">
        <f>STDEV(H542:H544)</f>
        <v>10950174.161819711</v>
      </c>
      <c r="J542" s="1">
        <f>I542/SQRT(3)</f>
        <v>6322085.9999998957</v>
      </c>
    </row>
    <row r="543" spans="1:10">
      <c r="A543" s="3">
        <f>'Raw CB'!A543</f>
        <v>36382</v>
      </c>
      <c r="B543" s="3" t="str">
        <f>'Raw CB'!B543</f>
        <v>CB</v>
      </c>
      <c r="C543" s="2">
        <f>'Raw CB'!C543</f>
        <v>2</v>
      </c>
      <c r="D543" s="3" t="str">
        <f>'Raw CB'!D543</f>
        <v>Synura sp.</v>
      </c>
      <c r="E543" s="1">
        <f>('Raw CB'!H543*'Raw CB'!K543)/20*9</f>
        <v>1433.7</v>
      </c>
      <c r="H543" s="1">
        <f>'Raw CB'!L543*E543</f>
        <v>170696322</v>
      </c>
    </row>
    <row r="544" spans="1:10">
      <c r="A544" s="3">
        <f>'Raw CB'!A544</f>
        <v>36382</v>
      </c>
      <c r="B544" s="3" t="str">
        <f>'Raw CB'!B544</f>
        <v>CB</v>
      </c>
      <c r="C544" s="2">
        <f>'Raw CB'!C544</f>
        <v>3</v>
      </c>
      <c r="D544" s="3" t="str">
        <f>'Raw CB'!D544</f>
        <v>Synura sp.</v>
      </c>
      <c r="E544" s="1">
        <f>('Raw CB'!H544*'Raw CB'!K544)/20*9</f>
        <v>1274.3999999999999</v>
      </c>
      <c r="H544" s="1">
        <f>'Raw CB'!L544*E544</f>
        <v>151730063.99999997</v>
      </c>
    </row>
    <row r="545" spans="1:10">
      <c r="A545" s="3">
        <f>'Raw CB'!A545</f>
        <v>36389</v>
      </c>
      <c r="B545" s="3" t="str">
        <f>'Raw CB'!B545</f>
        <v>CB</v>
      </c>
      <c r="C545" s="2">
        <f>'Raw CB'!C545</f>
        <v>1</v>
      </c>
      <c r="D545" s="3" t="str">
        <f>'Raw CB'!D545</f>
        <v>Synura sp.</v>
      </c>
      <c r="E545" s="1">
        <f>('Raw CB'!H545*'Raw CB'!K545)/20*9</f>
        <v>955.80000000000007</v>
      </c>
      <c r="F545" s="1">
        <f>STDEV(E545:E547)</f>
        <v>470.13681253439313</v>
      </c>
      <c r="G545" s="1">
        <f>F545/SQRT(3)</f>
        <v>271.43361527268451</v>
      </c>
      <c r="H545" s="1">
        <f>'Raw CB'!L545*E545</f>
        <v>113797548.00000001</v>
      </c>
      <c r="I545" s="1">
        <f>STDEV(H545:H547)</f>
        <v>55974488.900344953</v>
      </c>
      <c r="J545" s="1">
        <f>I545/SQRT(3)</f>
        <v>32316886.23436588</v>
      </c>
    </row>
    <row r="546" spans="1:10">
      <c r="A546" s="3">
        <f>'Raw CB'!A546</f>
        <v>36389</v>
      </c>
      <c r="B546" s="3" t="str">
        <f>'Raw CB'!B546</f>
        <v>CB</v>
      </c>
      <c r="C546" s="2">
        <f>'Raw CB'!C546</f>
        <v>2</v>
      </c>
      <c r="D546" s="3" t="str">
        <f>'Raw CB'!D546</f>
        <v>Synura sp.</v>
      </c>
      <c r="E546" s="1">
        <f>('Raw CB'!H546*'Raw CB'!K546)/20*9</f>
        <v>1288.9499999999998</v>
      </c>
      <c r="H546" s="1">
        <f>'Raw CB'!L546*E546</f>
        <v>153462386.99999997</v>
      </c>
    </row>
    <row r="547" spans="1:10">
      <c r="A547" s="3">
        <f>'Raw CB'!A547</f>
        <v>36389</v>
      </c>
      <c r="B547" s="3" t="str">
        <f>'Raw CB'!B547</f>
        <v>CB</v>
      </c>
      <c r="C547" s="2">
        <f>'Raw CB'!C547</f>
        <v>3</v>
      </c>
      <c r="D547" s="3" t="str">
        <f>'Raw CB'!D547</f>
        <v>Synura sp.</v>
      </c>
      <c r="E547" s="1">
        <f>('Raw CB'!H547*'Raw CB'!K547)/20*9</f>
        <v>1883.85</v>
      </c>
      <c r="H547" s="1">
        <f>'Raw CB'!L547*E547</f>
        <v>224291181</v>
      </c>
    </row>
  </sheetData>
  <pageMargins left="0.78749999999999998" right="0.78749999999999998" top="0.78749999999999998" bottom="0.78749999999999998" header="9.8611111111111122E-2" footer="9.8611111111111122E-2"/>
  <pageSetup fitToHeight="0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8"/>
  <dimension ref="A1:J547"/>
  <sheetViews>
    <sheetView workbookViewId="0">
      <selection activeCell="F2" sqref="F2"/>
    </sheetView>
  </sheetViews>
  <sheetFormatPr defaultColWidth="12.7109375" defaultRowHeight="12"/>
  <cols>
    <col min="1" max="2" width="11.42578125" style="1" customWidth="1"/>
    <col min="3" max="3" width="11.42578125" style="2" customWidth="1"/>
    <col min="4" max="4" width="14.85546875" style="1" customWidth="1"/>
    <col min="5" max="10" width="11.42578125" style="1" customWidth="1"/>
    <col min="11" max="16384" width="12.7109375" style="1"/>
  </cols>
  <sheetData>
    <row r="1" spans="1:10">
      <c r="A1" s="1" t="s">
        <v>12</v>
      </c>
      <c r="B1" s="1" t="s">
        <v>13</v>
      </c>
      <c r="C1" s="2" t="s">
        <v>14</v>
      </c>
      <c r="D1" s="1" t="s">
        <v>15</v>
      </c>
      <c r="E1" s="1" t="s">
        <v>321</v>
      </c>
      <c r="F1" s="1" t="s">
        <v>20</v>
      </c>
      <c r="G1" s="4" t="s">
        <v>7035</v>
      </c>
      <c r="H1" s="1" t="s">
        <v>6855</v>
      </c>
      <c r="I1" s="1" t="s">
        <v>20</v>
      </c>
      <c r="J1" s="4" t="s">
        <v>7035</v>
      </c>
    </row>
    <row r="2" spans="1:10">
      <c r="A2" s="3">
        <f>'Raw WB'!A2</f>
        <v>36307</v>
      </c>
      <c r="B2" s="3" t="str">
        <f>'Raw WB'!B2</f>
        <v>WB</v>
      </c>
      <c r="C2" s="2">
        <f>'Raw WB'!C2</f>
        <v>1</v>
      </c>
      <c r="D2" s="3" t="str">
        <f>'Raw WB'!D2</f>
        <v>Cryptomonas sp.</v>
      </c>
      <c r="E2" s="1">
        <f>('Raw WB'!H2*'Raw WB'!K2)/20*9</f>
        <v>9080.1</v>
      </c>
      <c r="F2" s="1">
        <f>STDEV(E2:E4)</f>
        <v>1581.676001114007</v>
      </c>
      <c r="G2" s="1">
        <f>F2/SQRT(3)</f>
        <v>913.18106501394277</v>
      </c>
      <c r="H2" s="1">
        <f>'Raw WB'!L2*E2</f>
        <v>10469355.300000001</v>
      </c>
      <c r="I2" s="1">
        <f>STDEV(H2:H4)</f>
        <v>1823672.4292844592</v>
      </c>
      <c r="J2" s="1">
        <f>I2/SQRT(3)</f>
        <v>1052897.7679610814</v>
      </c>
    </row>
    <row r="3" spans="1:10">
      <c r="A3" s="3">
        <f>'Raw WB'!A3</f>
        <v>36307</v>
      </c>
      <c r="B3" s="3" t="str">
        <f>'Raw WB'!B3</f>
        <v>WB</v>
      </c>
      <c r="C3" s="2">
        <f>'Raw WB'!C3</f>
        <v>2</v>
      </c>
      <c r="D3" s="3" t="str">
        <f>'Raw WB'!D3</f>
        <v>Cryptomonas sp.</v>
      </c>
      <c r="E3" s="1">
        <f>('Raw WB'!H3*'Raw WB'!K3)/20*9</f>
        <v>8363.25</v>
      </c>
      <c r="H3" s="1">
        <f>'Raw WB'!L3*E3</f>
        <v>9642827.25</v>
      </c>
    </row>
    <row r="4" spans="1:10">
      <c r="A4" s="3">
        <f>'Raw WB'!A4</f>
        <v>36307</v>
      </c>
      <c r="B4" s="3" t="str">
        <f>'Raw WB'!B4</f>
        <v>WB</v>
      </c>
      <c r="C4" s="2">
        <f>'Raw WB'!C4</f>
        <v>3</v>
      </c>
      <c r="D4" s="3" t="str">
        <f>'Raw WB'!D4</f>
        <v>Cryptomonas sp.</v>
      </c>
      <c r="E4" s="1">
        <f>('Raw WB'!H4*'Raw WB'!K4)/20*9</f>
        <v>11389.949999999999</v>
      </c>
      <c r="H4" s="1">
        <f>'Raw WB'!L4*E4</f>
        <v>13132612.35</v>
      </c>
    </row>
    <row r="5" spans="1:10">
      <c r="A5" s="3">
        <f>'Raw WB'!A5</f>
        <v>36312</v>
      </c>
      <c r="B5" s="3" t="str">
        <f>'Raw WB'!B5</f>
        <v>WB</v>
      </c>
      <c r="C5" s="2">
        <f>'Raw WB'!C5</f>
        <v>1</v>
      </c>
      <c r="D5" s="3" t="str">
        <f>'Raw WB'!D5</f>
        <v>Cryptomonas sp.</v>
      </c>
      <c r="E5" s="1">
        <f>('Raw WB'!H5*'Raw WB'!K5)/20*9</f>
        <v>7039.6500000000005</v>
      </c>
      <c r="F5" s="1">
        <f>STDEV(E5:E7)</f>
        <v>2581.9859464179913</v>
      </c>
      <c r="G5" s="1">
        <f>F5/SQRT(3)</f>
        <v>1490.710281208258</v>
      </c>
      <c r="H5" s="1">
        <f>'Raw WB'!L5*E5</f>
        <v>8116716.4500000002</v>
      </c>
      <c r="I5" s="1">
        <f>STDEV(H5:H7)</f>
        <v>2977029.7962199464</v>
      </c>
      <c r="J5" s="1">
        <f>I5/SQRT(3)</f>
        <v>1718788.9542331228</v>
      </c>
    </row>
    <row r="6" spans="1:10">
      <c r="A6" s="3">
        <f>'Raw WB'!A6</f>
        <v>36312</v>
      </c>
      <c r="B6" s="3" t="str">
        <f>'Raw WB'!B6</f>
        <v>WB</v>
      </c>
      <c r="C6" s="2">
        <f>'Raw WB'!C6</f>
        <v>2</v>
      </c>
      <c r="D6" s="3" t="str">
        <f>'Raw WB'!D6</f>
        <v>Cryptomonas sp.</v>
      </c>
      <c r="E6" s="1">
        <f>('Raw WB'!H6*'Raw WB'!K6)/20*9</f>
        <v>10212.450000000001</v>
      </c>
      <c r="H6" s="1">
        <f>'Raw WB'!L6*E6</f>
        <v>11774954.850000001</v>
      </c>
    </row>
    <row r="7" spans="1:10">
      <c r="A7" s="3">
        <f>'Raw WB'!A7</f>
        <v>36312</v>
      </c>
      <c r="B7" s="3" t="str">
        <f>'Raw WB'!B7</f>
        <v>WB</v>
      </c>
      <c r="C7" s="2">
        <f>'Raw WB'!C7</f>
        <v>3</v>
      </c>
      <c r="D7" s="3" t="str">
        <f>'Raw WB'!D7</f>
        <v>Cryptomonas sp.</v>
      </c>
      <c r="E7" s="1">
        <f>('Raw WB'!H7*'Raw WB'!K7)/20*9</f>
        <v>5097.5999999999995</v>
      </c>
      <c r="H7" s="1">
        <f>'Raw WB'!L7*E7</f>
        <v>5877532.7999999998</v>
      </c>
    </row>
    <row r="8" spans="1:10">
      <c r="A8" s="3">
        <f>'Raw WB'!A8</f>
        <v>36319</v>
      </c>
      <c r="B8" s="3" t="str">
        <f>'Raw WB'!B8</f>
        <v>WB</v>
      </c>
      <c r="C8" s="2">
        <f>'Raw WB'!C8</f>
        <v>1</v>
      </c>
      <c r="D8" s="3" t="str">
        <f>'Raw WB'!D8</f>
        <v>Cryptomonas sp.</v>
      </c>
      <c r="E8" s="1">
        <f>('Raw WB'!H8*'Raw WB'!K8)/20*9</f>
        <v>9617.5500000000011</v>
      </c>
      <c r="F8" s="1">
        <f>STDEV(E8:E10)</f>
        <v>5109.6315317251583</v>
      </c>
      <c r="G8" s="1">
        <f>F8/SQRT(3)</f>
        <v>2950.0471403013203</v>
      </c>
      <c r="H8" s="1">
        <f>'Raw WB'!L8*E8</f>
        <v>11089035.15</v>
      </c>
      <c r="I8" s="1">
        <f>STDEV(H8:H10)</f>
        <v>5891405.1560791032</v>
      </c>
      <c r="J8" s="1">
        <f>I8/SQRT(3)</f>
        <v>3401404.3527674195</v>
      </c>
    </row>
    <row r="9" spans="1:10">
      <c r="A9" s="3">
        <f>'Raw WB'!A9</f>
        <v>36319</v>
      </c>
      <c r="B9" s="3" t="str">
        <f>'Raw WB'!B9</f>
        <v>WB</v>
      </c>
      <c r="C9" s="2">
        <f>'Raw WB'!C9</f>
        <v>2</v>
      </c>
      <c r="D9" s="3" t="str">
        <f>'Raw WB'!D9</f>
        <v>Cryptomonas sp.</v>
      </c>
      <c r="E9" s="1">
        <f>('Raw WB'!H9*'Raw WB'!K9)/20*9</f>
        <v>14971.650000000001</v>
      </c>
      <c r="H9" s="1">
        <f>'Raw WB'!L9*E9</f>
        <v>17262312.450000003</v>
      </c>
    </row>
    <row r="10" spans="1:10">
      <c r="A10" s="3">
        <f>'Raw WB'!A10</f>
        <v>36319</v>
      </c>
      <c r="B10" s="3" t="str">
        <f>'Raw WB'!B10</f>
        <v>WB</v>
      </c>
      <c r="C10" s="2">
        <f>'Raw WB'!C10</f>
        <v>3</v>
      </c>
      <c r="D10" s="3" t="str">
        <f>'Raw WB'!D10</f>
        <v>Cryptomonas sp.</v>
      </c>
      <c r="E10" s="1">
        <f>('Raw WB'!H10*'Raw WB'!K10)/20*9</f>
        <v>19832.850000000002</v>
      </c>
      <c r="H10" s="1">
        <f>'Raw WB'!L10*E10</f>
        <v>22867276.050000001</v>
      </c>
    </row>
    <row r="11" spans="1:10">
      <c r="A11" s="3">
        <f>'Raw WB'!A11</f>
        <v>36326</v>
      </c>
      <c r="B11" s="3" t="str">
        <f>'Raw WB'!B11</f>
        <v>WB</v>
      </c>
      <c r="C11" s="2">
        <f>'Raw WB'!C11</f>
        <v>1</v>
      </c>
      <c r="D11" s="3" t="str">
        <f>'Raw WB'!D11</f>
        <v>Cryptomonas sp.</v>
      </c>
      <c r="E11" s="1">
        <f>('Raw WB'!H11*'Raw WB'!K11)/20*9</f>
        <v>8283.6</v>
      </c>
      <c r="F11" s="1">
        <f>STDEV(E11:E13)</f>
        <v>947.14581374781471</v>
      </c>
      <c r="G11" s="1">
        <f>F11/SQRT(3)</f>
        <v>546.83489052912796</v>
      </c>
      <c r="H11" s="1">
        <f>'Raw WB'!L11*E11</f>
        <v>9550990.8000000007</v>
      </c>
      <c r="I11" s="1">
        <f>STDEV(H11:H13)</f>
        <v>1092059.1232512323</v>
      </c>
      <c r="J11" s="1">
        <f>I11/SQRT(3)</f>
        <v>630500.62878008571</v>
      </c>
    </row>
    <row r="12" spans="1:10">
      <c r="A12" s="3">
        <f>'Raw WB'!A12</f>
        <v>36326</v>
      </c>
      <c r="B12" s="3" t="str">
        <f>'Raw WB'!B12</f>
        <v>WB</v>
      </c>
      <c r="C12" s="2">
        <f>'Raw WB'!C12</f>
        <v>2</v>
      </c>
      <c r="D12" s="3" t="str">
        <f>'Raw WB'!D12</f>
        <v>Cryptomonas sp.</v>
      </c>
      <c r="E12" s="1">
        <f>('Raw WB'!H12*'Raw WB'!K12)/20*9</f>
        <v>6841.3499999999995</v>
      </c>
      <c r="H12" s="1">
        <f>'Raw WB'!L12*E12</f>
        <v>7888076.5499999998</v>
      </c>
    </row>
    <row r="13" spans="1:10">
      <c r="A13" s="3">
        <f>'Raw WB'!A13</f>
        <v>36326</v>
      </c>
      <c r="B13" s="3" t="str">
        <f>'Raw WB'!B13</f>
        <v>WB</v>
      </c>
      <c r="C13" s="2">
        <f>'Raw WB'!C13</f>
        <v>3</v>
      </c>
      <c r="D13" s="3" t="str">
        <f>'Raw WB'!D13</f>
        <v>Cryptomonas sp.</v>
      </c>
      <c r="E13" s="1">
        <f>('Raw WB'!H13*'Raw WB'!K13)/20*9</f>
        <v>8626.0500000000011</v>
      </c>
      <c r="H13" s="1">
        <f>'Raw WB'!L13*E13</f>
        <v>9945835.6500000004</v>
      </c>
    </row>
    <row r="14" spans="1:10">
      <c r="A14" s="3">
        <f>'Raw WB'!A14</f>
        <v>36333</v>
      </c>
      <c r="B14" s="3" t="str">
        <f>'Raw WB'!B14</f>
        <v>WB</v>
      </c>
      <c r="C14" s="2">
        <f>'Raw WB'!C14</f>
        <v>1</v>
      </c>
      <c r="D14" s="3" t="str">
        <f>'Raw WB'!D14</f>
        <v>Cryptomonas sp.</v>
      </c>
      <c r="E14" s="1">
        <f>('Raw WB'!H14*'Raw WB'!K14)/20*9</f>
        <v>4560.9000000000005</v>
      </c>
      <c r="F14" s="1">
        <f>STDEV(E14:E16)</f>
        <v>660.17323294723587</v>
      </c>
      <c r="G14" s="1">
        <f>F14/SQRT(3)</f>
        <v>381.15119375387218</v>
      </c>
      <c r="H14" s="1">
        <f>'Raw WB'!L14*E14</f>
        <v>5258717.7</v>
      </c>
      <c r="I14" s="1">
        <f>STDEV(H14:H16)</f>
        <v>761179.73758815043</v>
      </c>
      <c r="J14" s="1">
        <f>I14/SQRT(3)</f>
        <v>439467.3263982074</v>
      </c>
    </row>
    <row r="15" spans="1:10">
      <c r="A15" s="3">
        <f>'Raw WB'!A15</f>
        <v>36333</v>
      </c>
      <c r="B15" s="3" t="str">
        <f>'Raw WB'!B15</f>
        <v>WB</v>
      </c>
      <c r="C15" s="2">
        <f>'Raw WB'!C15</f>
        <v>2</v>
      </c>
      <c r="D15" s="3" t="str">
        <f>'Raw WB'!D15</f>
        <v>Cryptomonas sp.</v>
      </c>
      <c r="E15" s="1">
        <f>('Raw WB'!H15*'Raw WB'!K15)/20*9</f>
        <v>5750.6999999999989</v>
      </c>
      <c r="H15" s="1">
        <f>'Raw WB'!L15*E15</f>
        <v>6630557.0999999987</v>
      </c>
    </row>
    <row r="16" spans="1:10">
      <c r="A16" s="3">
        <f>'Raw WB'!A16</f>
        <v>36333</v>
      </c>
      <c r="B16" s="3" t="str">
        <f>'Raw WB'!B16</f>
        <v>WB</v>
      </c>
      <c r="C16" s="2">
        <f>'Raw WB'!C16</f>
        <v>3</v>
      </c>
      <c r="D16" s="3" t="str">
        <f>'Raw WB'!D16</f>
        <v>Cryptomonas sp.</v>
      </c>
      <c r="E16" s="1">
        <f>('Raw WB'!H16*'Raw WB'!K16)/20*9</f>
        <v>4660.0499999999993</v>
      </c>
      <c r="H16" s="1">
        <f>'Raw WB'!L16*E16</f>
        <v>5373037.6499999994</v>
      </c>
    </row>
    <row r="17" spans="1:10">
      <c r="A17" s="3">
        <f>'Raw WB'!A17</f>
        <v>36340</v>
      </c>
      <c r="B17" s="3" t="str">
        <f>'Raw WB'!B17</f>
        <v>WB</v>
      </c>
      <c r="C17" s="2">
        <f>'Raw WB'!C17</f>
        <v>1</v>
      </c>
      <c r="D17" s="3" t="str">
        <f>'Raw WB'!D17</f>
        <v>Cryptomonas sp.</v>
      </c>
      <c r="E17" s="1">
        <f>('Raw WB'!H17*'Raw WB'!K17)/20*9</f>
        <v>4380.75</v>
      </c>
      <c r="F17" s="1">
        <f>STDEV(E17:E19)</f>
        <v>452.90907200009821</v>
      </c>
      <c r="G17" s="1">
        <f>F17/SQRT(3)</f>
        <v>261.48717463768031</v>
      </c>
      <c r="H17" s="1">
        <f>'Raw WB'!L17*E17</f>
        <v>5051004.75</v>
      </c>
      <c r="I17" s="1">
        <f>STDEV(H17:H19)</f>
        <v>522204.16001613415</v>
      </c>
      <c r="J17" s="1">
        <f>I17/SQRT(3)</f>
        <v>301494.71235725749</v>
      </c>
    </row>
    <row r="18" spans="1:10">
      <c r="A18" s="3">
        <f>'Raw WB'!A18</f>
        <v>36340</v>
      </c>
      <c r="B18" s="3" t="str">
        <f>'Raw WB'!B18</f>
        <v>WB</v>
      </c>
      <c r="C18" s="2">
        <f>'Raw WB'!C18</f>
        <v>2</v>
      </c>
      <c r="D18" s="3" t="str">
        <f>'Raw WB'!D18</f>
        <v>Cryptomonas sp.</v>
      </c>
      <c r="E18" s="1">
        <f>('Raw WB'!H18*'Raw WB'!K18)/20*9</f>
        <v>5256.9000000000005</v>
      </c>
      <c r="H18" s="1">
        <f>'Raw WB'!L18*E18</f>
        <v>6061205.7000000002</v>
      </c>
    </row>
    <row r="19" spans="1:10">
      <c r="A19" s="3">
        <f>'Raw WB'!A19</f>
        <v>36340</v>
      </c>
      <c r="B19" s="3" t="str">
        <f>'Raw WB'!B19</f>
        <v>WB</v>
      </c>
      <c r="C19" s="2">
        <f>'Raw WB'!C19</f>
        <v>3</v>
      </c>
      <c r="D19" s="3" t="str">
        <f>'Raw WB'!D19</f>
        <v>Cryptomonas sp.</v>
      </c>
      <c r="E19" s="1">
        <f>('Raw WB'!H19*'Raw WB'!K19)/20*9</f>
        <v>4619.7</v>
      </c>
      <c r="H19" s="1">
        <f>'Raw WB'!L19*E19</f>
        <v>5326514.0999999996</v>
      </c>
    </row>
    <row r="20" spans="1:10">
      <c r="A20" s="3">
        <f>'Raw WB'!A20</f>
        <v>36347</v>
      </c>
      <c r="B20" s="3" t="str">
        <f>'Raw WB'!B20</f>
        <v>WB</v>
      </c>
      <c r="C20" s="2">
        <f>'Raw WB'!C20</f>
        <v>1</v>
      </c>
      <c r="D20" s="3" t="str">
        <f>'Raw WB'!D20</f>
        <v>Cryptomonas sp.</v>
      </c>
      <c r="E20" s="1">
        <f>('Raw WB'!H20*'Raw WB'!K20)/20*9</f>
        <v>2280.4500000000003</v>
      </c>
      <c r="F20" s="1">
        <f>STDEV(E20:E22)</f>
        <v>202.38220648071075</v>
      </c>
      <c r="G20" s="1">
        <f>F20/SQRT(3)</f>
        <v>116.84542139082878</v>
      </c>
      <c r="H20" s="1">
        <f>'Raw WB'!L20*E20</f>
        <v>3283848.0000000005</v>
      </c>
      <c r="I20" s="1">
        <f>STDEV(H20:H22)</f>
        <v>291430.3773322198</v>
      </c>
      <c r="J20" s="1">
        <f>I20/SQRT(3)</f>
        <v>168257.40680279132</v>
      </c>
    </row>
    <row r="21" spans="1:10">
      <c r="A21" s="3">
        <f>'Raw WB'!A21</f>
        <v>36347</v>
      </c>
      <c r="B21" s="3" t="str">
        <f>'Raw WB'!B21</f>
        <v>WB</v>
      </c>
      <c r="C21" s="2">
        <f>'Raw WB'!C21</f>
        <v>2</v>
      </c>
      <c r="D21" s="3" t="str">
        <f>'Raw WB'!D21</f>
        <v>Cryptomonas sp.</v>
      </c>
      <c r="E21" s="1">
        <f>('Raw WB'!H21*'Raw WB'!K21)/20*9</f>
        <v>2677.0499999999997</v>
      </c>
      <c r="H21" s="1">
        <f>'Raw WB'!L21*E21</f>
        <v>3854951.9999999995</v>
      </c>
    </row>
    <row r="22" spans="1:10">
      <c r="A22" s="3">
        <f>'Raw WB'!A22</f>
        <v>36347</v>
      </c>
      <c r="B22" s="3" t="str">
        <f>'Raw WB'!B22</f>
        <v>WB</v>
      </c>
      <c r="C22" s="2">
        <f>'Raw WB'!C22</f>
        <v>3</v>
      </c>
      <c r="D22" s="3" t="str">
        <f>'Raw WB'!D22</f>
        <v>Cryptomonas sp.</v>
      </c>
      <c r="E22" s="1">
        <f>('Raw WB'!H22*'Raw WB'!K22)/20*9</f>
        <v>2548.7999999999997</v>
      </c>
      <c r="H22" s="1">
        <f>'Raw WB'!L22*E22</f>
        <v>3670271.9999999995</v>
      </c>
    </row>
    <row r="23" spans="1:10">
      <c r="A23" s="3">
        <f>'Raw WB'!A23</f>
        <v>36354</v>
      </c>
      <c r="B23" s="3" t="str">
        <f>'Raw WB'!B23</f>
        <v>WB</v>
      </c>
      <c r="C23" s="2">
        <f>'Raw WB'!C23</f>
        <v>1</v>
      </c>
      <c r="D23" s="3" t="str">
        <f>'Raw WB'!D23</f>
        <v>Cryptomonas sp.</v>
      </c>
      <c r="E23" s="1">
        <f>('Raw WB'!H23*'Raw WB'!K23)/20*9</f>
        <v>5973.75</v>
      </c>
      <c r="F23" s="1">
        <f>STDEV(E23:E25)</f>
        <v>860.49561881511102</v>
      </c>
      <c r="G23" s="1">
        <f>F23/SQRT(3)</f>
        <v>496.80737715939796</v>
      </c>
      <c r="H23" s="1">
        <f>'Raw WB'!L23*E23</f>
        <v>8602200</v>
      </c>
      <c r="I23" s="1">
        <f>STDEV(H23:H25)</f>
        <v>1239113.6910937591</v>
      </c>
      <c r="J23" s="1">
        <f>I23/SQRT(3)</f>
        <v>715402.62310953264</v>
      </c>
    </row>
    <row r="24" spans="1:10">
      <c r="A24" s="3">
        <f>'Raw WB'!A24</f>
        <v>36354</v>
      </c>
      <c r="B24" s="3" t="str">
        <f>'Raw WB'!B24</f>
        <v>WB</v>
      </c>
      <c r="C24" s="2">
        <f>'Raw WB'!C24</f>
        <v>2</v>
      </c>
      <c r="D24" s="3" t="str">
        <f>'Raw WB'!D24</f>
        <v>Cryptomonas sp.</v>
      </c>
      <c r="E24" s="1">
        <f>('Raw WB'!H24*'Raw WB'!K24)/20*9</f>
        <v>7039.6500000000005</v>
      </c>
      <c r="H24" s="1">
        <f>'Raw WB'!L24*E24</f>
        <v>10137096</v>
      </c>
    </row>
    <row r="25" spans="1:10">
      <c r="A25" s="3">
        <f>'Raw WB'!A25</f>
        <v>36354</v>
      </c>
      <c r="B25" s="3" t="str">
        <f>'Raw WB'!B25</f>
        <v>WB</v>
      </c>
      <c r="C25" s="2">
        <f>'Raw WB'!C25</f>
        <v>3</v>
      </c>
      <c r="D25" s="3" t="str">
        <f>'Raw WB'!D25</f>
        <v>Cryptomonas sp.</v>
      </c>
      <c r="E25" s="1">
        <f>('Raw WB'!H25*'Raw WB'!K25)/20*9</f>
        <v>5336.55</v>
      </c>
      <c r="H25" s="1">
        <f>'Raw WB'!L25*E25</f>
        <v>7684632</v>
      </c>
    </row>
    <row r="26" spans="1:10">
      <c r="A26" s="3">
        <f>'Raw WB'!A26</f>
        <v>36361</v>
      </c>
      <c r="B26" s="3" t="str">
        <f>'Raw WB'!B26</f>
        <v>WB</v>
      </c>
      <c r="C26" s="2">
        <f>'Raw WB'!C26</f>
        <v>1</v>
      </c>
      <c r="D26" s="3" t="str">
        <f>'Raw WB'!D26</f>
        <v>Cryptomonas sp.</v>
      </c>
      <c r="E26" s="1">
        <f>('Raw WB'!H26*'Raw WB'!K26)/20*9</f>
        <v>8124.3</v>
      </c>
      <c r="F26" s="1">
        <f>STDEV(E26:E28)</f>
        <v>918.5686106655312</v>
      </c>
      <c r="G26" s="1">
        <f>F26/SQRT(3)</f>
        <v>530.33583463688501</v>
      </c>
      <c r="H26" s="1">
        <f>'Raw WB'!L26*E26</f>
        <v>11698992</v>
      </c>
      <c r="I26" s="1">
        <f>STDEV(H26:H28)</f>
        <v>1322738.7993583616</v>
      </c>
      <c r="J26" s="1">
        <f>I26/SQRT(3)</f>
        <v>763683.60187711252</v>
      </c>
    </row>
    <row r="27" spans="1:10">
      <c r="A27" s="3">
        <f>'Raw WB'!A27</f>
        <v>36361</v>
      </c>
      <c r="B27" s="3" t="str">
        <f>'Raw WB'!B27</f>
        <v>WB</v>
      </c>
      <c r="C27" s="2">
        <f>'Raw WB'!C27</f>
        <v>2</v>
      </c>
      <c r="D27" s="3" t="str">
        <f>'Raw WB'!D27</f>
        <v>Cryptomonas sp.</v>
      </c>
      <c r="E27" s="1">
        <f>('Raw WB'!H27*'Raw WB'!K27)/20*9</f>
        <v>7327.8</v>
      </c>
      <c r="H27" s="1">
        <f>'Raw WB'!L27*E27</f>
        <v>10552032</v>
      </c>
    </row>
    <row r="28" spans="1:10">
      <c r="A28" s="3">
        <f>'Raw WB'!A28</f>
        <v>36361</v>
      </c>
      <c r="B28" s="3" t="str">
        <f>'Raw WB'!B28</f>
        <v>WB</v>
      </c>
      <c r="C28" s="2">
        <f>'Raw WB'!C28</f>
        <v>3</v>
      </c>
      <c r="D28" s="3" t="str">
        <f>'Raw WB'!D28</f>
        <v>Cryptomonas sp.</v>
      </c>
      <c r="E28" s="1">
        <f>('Raw WB'!H28*'Raw WB'!K28)/20*9</f>
        <v>6292.3499999999995</v>
      </c>
      <c r="H28" s="1">
        <f>'Raw WB'!L28*E28</f>
        <v>9060984</v>
      </c>
    </row>
    <row r="29" spans="1:10">
      <c r="A29" s="3">
        <f>'Raw WB'!A29</f>
        <v>36368</v>
      </c>
      <c r="B29" s="3" t="str">
        <f>'Raw WB'!B29</f>
        <v>WB</v>
      </c>
      <c r="C29" s="2">
        <f>'Raw WB'!C29</f>
        <v>1</v>
      </c>
      <c r="D29" s="3" t="str">
        <f>'Raw WB'!D29</f>
        <v>Cryptomonas sp.</v>
      </c>
      <c r="E29" s="1">
        <f>('Raw WB'!H29*'Raw WB'!K29)/20*9</f>
        <v>8203.9499999999989</v>
      </c>
      <c r="F29" s="1">
        <f>STDEV(E29:E31)</f>
        <v>1816.881506180305</v>
      </c>
      <c r="G29" s="1">
        <f>F29/SQRT(3)</f>
        <v>1048.9770266788519</v>
      </c>
      <c r="H29" s="1">
        <f>'Raw WB'!L29*E29</f>
        <v>9475562.2499999981</v>
      </c>
      <c r="I29" s="1">
        <f>STDEV(H29:H31)</f>
        <v>2098498.1396382554</v>
      </c>
      <c r="J29" s="1">
        <f>I29/SQRT(3)</f>
        <v>1211568.4658140757</v>
      </c>
    </row>
    <row r="30" spans="1:10">
      <c r="A30" s="3">
        <f>'Raw WB'!A30</f>
        <v>36368</v>
      </c>
      <c r="B30" s="3" t="str">
        <f>'Raw WB'!B30</f>
        <v>WB</v>
      </c>
      <c r="C30" s="2">
        <f>'Raw WB'!C30</f>
        <v>2</v>
      </c>
      <c r="D30" s="3" t="str">
        <f>'Raw WB'!D30</f>
        <v>Cryptomonas sp.</v>
      </c>
      <c r="E30" s="1">
        <f>('Raw WB'!H30*'Raw WB'!K30)/20*9</f>
        <v>11310.300000000001</v>
      </c>
      <c r="H30" s="1">
        <f>'Raw WB'!L30*E30</f>
        <v>13063396.500000002</v>
      </c>
    </row>
    <row r="31" spans="1:10">
      <c r="A31" s="3">
        <f>'Raw WB'!A31</f>
        <v>36368</v>
      </c>
      <c r="B31" s="3" t="str">
        <f>'Raw WB'!B31</f>
        <v>WB</v>
      </c>
      <c r="C31" s="2">
        <f>'Raw WB'!C31</f>
        <v>3</v>
      </c>
      <c r="D31" s="3" t="str">
        <f>'Raw WB'!D31</f>
        <v>Cryptomonas sp.</v>
      </c>
      <c r="E31" s="1">
        <f>('Raw WB'!H31*'Raw WB'!K31)/20*9</f>
        <v>8124.3</v>
      </c>
      <c r="H31" s="1">
        <f>'Raw WB'!L31*E31</f>
        <v>9383566.5</v>
      </c>
    </row>
    <row r="32" spans="1:10">
      <c r="A32" s="3">
        <f>'Raw WB'!A32</f>
        <v>36375</v>
      </c>
      <c r="B32" s="3" t="str">
        <f>'Raw WB'!B32</f>
        <v>WB</v>
      </c>
      <c r="C32" s="2">
        <f>'Raw WB'!C32</f>
        <v>1</v>
      </c>
      <c r="D32" s="3" t="str">
        <f>'Raw WB'!D32</f>
        <v>Cryptomonas sp.</v>
      </c>
      <c r="E32" s="1">
        <f>('Raw WB'!H32*'Raw WB'!K32)/20*9</f>
        <v>9319.0500000000011</v>
      </c>
      <c r="F32" s="1">
        <f>STDEV(E32:E34)</f>
        <v>2548.8000000000025</v>
      </c>
      <c r="G32" s="1">
        <f>F32/SQRT(3)</f>
        <v>1471.5503661105197</v>
      </c>
      <c r="H32" s="1">
        <f>'Raw WB'!L32*E32</f>
        <v>13438070.100000001</v>
      </c>
      <c r="I32" s="1">
        <f>STDEV(H32:H34)</f>
        <v>3675369.600000008</v>
      </c>
      <c r="J32" s="1">
        <f>I32/SQRT(3)</f>
        <v>2121975.6279313718</v>
      </c>
    </row>
    <row r="33" spans="1:10">
      <c r="A33" s="3">
        <f>'Raw WB'!A33</f>
        <v>36375</v>
      </c>
      <c r="B33" s="3" t="str">
        <f>'Raw WB'!B33</f>
        <v>WB</v>
      </c>
      <c r="C33" s="2">
        <f>'Raw WB'!C33</f>
        <v>2</v>
      </c>
      <c r="D33" s="3" t="str">
        <f>'Raw WB'!D33</f>
        <v>Cryptomonas sp.</v>
      </c>
      <c r="E33" s="1">
        <f>('Raw WB'!H33*'Raw WB'!K33)/20*9</f>
        <v>11867.85</v>
      </c>
      <c r="H33" s="1">
        <f>'Raw WB'!L33*E33</f>
        <v>17113439.699999999</v>
      </c>
    </row>
    <row r="34" spans="1:10">
      <c r="A34" s="3">
        <f>'Raw WB'!A34</f>
        <v>36375</v>
      </c>
      <c r="B34" s="3" t="str">
        <f>'Raw WB'!B34</f>
        <v>WB</v>
      </c>
      <c r="C34" s="2">
        <f>'Raw WB'!C34</f>
        <v>3</v>
      </c>
      <c r="D34" s="3" t="str">
        <f>'Raw WB'!D34</f>
        <v>Cryptomonas sp.</v>
      </c>
      <c r="E34" s="1">
        <f>('Raw WB'!H34*'Raw WB'!K34)/20*9</f>
        <v>6770.25</v>
      </c>
      <c r="H34" s="1">
        <f>'Raw WB'!L34*E34</f>
        <v>9762700.5</v>
      </c>
    </row>
    <row r="35" spans="1:10">
      <c r="A35" s="3">
        <f>'Raw WB'!A35</f>
        <v>36382</v>
      </c>
      <c r="B35" s="3" t="str">
        <f>'Raw WB'!B35</f>
        <v>WB</v>
      </c>
      <c r="C35" s="2">
        <f>'Raw WB'!C35</f>
        <v>1</v>
      </c>
      <c r="D35" s="3" t="str">
        <f>'Raw WB'!D35</f>
        <v>Cryptomonas sp.</v>
      </c>
      <c r="E35" s="1">
        <f>('Raw WB'!H35*'Raw WB'!K35)/20*9</f>
        <v>6147.3000000000011</v>
      </c>
      <c r="F35" s="1">
        <f>STDEV(E35:E37)</f>
        <v>1162.9415677496361</v>
      </c>
      <c r="G35" s="1">
        <f>F35/SQRT(3)</f>
        <v>671.42462719205787</v>
      </c>
      <c r="H35" s="1">
        <f>'Raw WB'!L35*E35</f>
        <v>8864406.6000000015</v>
      </c>
      <c r="I35" s="1">
        <f>STDEV(H35:H37)</f>
        <v>1676961.7406949885</v>
      </c>
      <c r="J35" s="1">
        <f>I35/SQRT(3)</f>
        <v>968194.31241095508</v>
      </c>
    </row>
    <row r="36" spans="1:10">
      <c r="A36" s="3">
        <f>'Raw WB'!A36</f>
        <v>36382</v>
      </c>
      <c r="B36" s="3" t="str">
        <f>'Raw WB'!B36</f>
        <v>WB</v>
      </c>
      <c r="C36" s="2">
        <f>'Raw WB'!C36</f>
        <v>2</v>
      </c>
      <c r="D36" s="3" t="str">
        <f>'Raw WB'!D36</f>
        <v>Cryptomonas sp.</v>
      </c>
      <c r="E36" s="1">
        <f>('Raw WB'!H36*'Raw WB'!K36)/20*9</f>
        <v>6690.5999999999995</v>
      </c>
      <c r="H36" s="1">
        <f>'Raw WB'!L36*E36</f>
        <v>9647845.1999999993</v>
      </c>
    </row>
    <row r="37" spans="1:10">
      <c r="A37" s="3">
        <f>'Raw WB'!A37</f>
        <v>36382</v>
      </c>
      <c r="B37" s="3" t="str">
        <f>'Raw WB'!B37</f>
        <v>WB</v>
      </c>
      <c r="C37" s="2">
        <f>'Raw WB'!C37</f>
        <v>3</v>
      </c>
      <c r="D37" s="3" t="str">
        <f>'Raw WB'!D37</f>
        <v>Cryptomonas sp.</v>
      </c>
      <c r="E37" s="1">
        <f>('Raw WB'!H37*'Raw WB'!K37)/20*9</f>
        <v>4460.4000000000005</v>
      </c>
      <c r="H37" s="1">
        <f>'Raw WB'!L37*E37</f>
        <v>6431896.8000000007</v>
      </c>
    </row>
    <row r="38" spans="1:10">
      <c r="A38" s="3">
        <f>'Raw WB'!A38</f>
        <v>36389</v>
      </c>
      <c r="B38" s="3" t="str">
        <f>'Raw WB'!B38</f>
        <v>WB</v>
      </c>
      <c r="C38" s="2">
        <f>'Raw WB'!C38</f>
        <v>1</v>
      </c>
      <c r="D38" s="3" t="str">
        <f>'Raw WB'!D38</f>
        <v>Cryptomonas sp.</v>
      </c>
      <c r="E38" s="1">
        <f>('Raw WB'!H38*'Raw WB'!K38)/20*9</f>
        <v>79.649999999999991</v>
      </c>
      <c r="F38" s="1">
        <f>STDEV(E38:E40)</f>
        <v>459.85948940953688</v>
      </c>
      <c r="G38" s="1">
        <f>F38/SQRT(3)</f>
        <v>265.5</v>
      </c>
      <c r="H38" s="1">
        <f>'Raw WB'!L38*E38</f>
        <v>114855.29999999999</v>
      </c>
      <c r="I38" s="1">
        <f>STDEV(H38:H40)</f>
        <v>663117.38372855226</v>
      </c>
      <c r="J38" s="1">
        <f>I38/SQRT(3)</f>
        <v>382851.00000000006</v>
      </c>
    </row>
    <row r="39" spans="1:10">
      <c r="A39" s="3">
        <f>'Raw WB'!A39</f>
        <v>36389</v>
      </c>
      <c r="B39" s="3" t="str">
        <f>'Raw WB'!B39</f>
        <v>WB</v>
      </c>
      <c r="C39" s="2">
        <f>'Raw WB'!C39</f>
        <v>2</v>
      </c>
      <c r="D39" s="3" t="str">
        <f>'Raw WB'!D39</f>
        <v>Cryptomonas sp.</v>
      </c>
      <c r="E39" s="1">
        <f>('Raw WB'!H39*'Raw WB'!K39)/20*9</f>
        <v>79.649999999999991</v>
      </c>
      <c r="H39" s="1">
        <f>'Raw WB'!L39*E39</f>
        <v>114855.29999999999</v>
      </c>
    </row>
    <row r="40" spans="1:10">
      <c r="A40" s="3">
        <f>'Raw WB'!A40</f>
        <v>36389</v>
      </c>
      <c r="B40" s="3" t="str">
        <f>'Raw WB'!B40</f>
        <v>WB</v>
      </c>
      <c r="C40" s="2">
        <f>'Raw WB'!C40</f>
        <v>3</v>
      </c>
      <c r="D40" s="3" t="str">
        <f>'Raw WB'!D40</f>
        <v>Cryptomonas sp.</v>
      </c>
      <c r="E40" s="1">
        <f>('Raw WB'!H40*'Raw WB'!K40)/20*9</f>
        <v>876.15</v>
      </c>
      <c r="H40" s="1">
        <f>'Raw WB'!L40*E40</f>
        <v>1263408.3</v>
      </c>
    </row>
    <row r="41" spans="1:10">
      <c r="A41" s="3">
        <f>'Raw WB'!A41</f>
        <v>36307</v>
      </c>
      <c r="B41" s="3" t="str">
        <f>'Raw WB'!B41</f>
        <v>WB</v>
      </c>
      <c r="C41" s="2">
        <f>'Raw WB'!C41</f>
        <v>1</v>
      </c>
      <c r="D41" s="3" t="str">
        <f>'Raw WB'!D41</f>
        <v>Dinobryon sp.</v>
      </c>
      <c r="E41" s="1">
        <f>('Raw WB'!H41*'Raw WB'!K41)/20*9</f>
        <v>0</v>
      </c>
      <c r="F41" s="1">
        <f>STDEV(E41:E43)</f>
        <v>0</v>
      </c>
      <c r="G41" s="1">
        <f>F41/SQRT(3)</f>
        <v>0</v>
      </c>
      <c r="H41" s="1">
        <f>'Raw WB'!L41*E41</f>
        <v>0</v>
      </c>
      <c r="I41" s="1">
        <f>STDEV(H41:H43)</f>
        <v>0</v>
      </c>
      <c r="J41" s="1">
        <f>I41/SQRT(3)</f>
        <v>0</v>
      </c>
    </row>
    <row r="42" spans="1:10">
      <c r="A42" s="3">
        <f>'Raw WB'!A42</f>
        <v>36307</v>
      </c>
      <c r="B42" s="3" t="str">
        <f>'Raw WB'!B42</f>
        <v>WB</v>
      </c>
      <c r="C42" s="2">
        <f>'Raw WB'!C42</f>
        <v>2</v>
      </c>
      <c r="D42" s="3" t="str">
        <f>'Raw WB'!D42</f>
        <v>Dinobryon sp.</v>
      </c>
      <c r="E42" s="1">
        <f>('Raw WB'!H42*'Raw WB'!K42)/20*9</f>
        <v>0</v>
      </c>
      <c r="H42" s="1">
        <f>'Raw WB'!L42*E42</f>
        <v>0</v>
      </c>
    </row>
    <row r="43" spans="1:10">
      <c r="A43" s="3">
        <f>'Raw WB'!A43</f>
        <v>36307</v>
      </c>
      <c r="B43" s="3" t="str">
        <f>'Raw WB'!B43</f>
        <v>WB</v>
      </c>
      <c r="C43" s="2">
        <f>'Raw WB'!C43</f>
        <v>3</v>
      </c>
      <c r="D43" s="3" t="str">
        <f>'Raw WB'!D43</f>
        <v>Dinobryon sp.</v>
      </c>
      <c r="E43" s="1">
        <f>('Raw WB'!H43*'Raw WB'!K43)/20*9</f>
        <v>0</v>
      </c>
      <c r="H43" s="1">
        <f>'Raw WB'!L43*E43</f>
        <v>0</v>
      </c>
    </row>
    <row r="44" spans="1:10">
      <c r="A44" s="3">
        <f>'Raw WB'!A44</f>
        <v>36312</v>
      </c>
      <c r="B44" s="3" t="str">
        <f>'Raw WB'!B44</f>
        <v>WB</v>
      </c>
      <c r="C44" s="2">
        <f>'Raw WB'!C44</f>
        <v>1</v>
      </c>
      <c r="D44" s="3" t="str">
        <f>'Raw WB'!D44</f>
        <v>Dinobryon sp.</v>
      </c>
      <c r="E44" s="1">
        <f>('Raw WB'!H44*'Raw WB'!K44)/20*9</f>
        <v>0</v>
      </c>
      <c r="F44" s="1">
        <f>STDEV(E44:E46)</f>
        <v>0</v>
      </c>
      <c r="G44" s="1">
        <f>F44/SQRT(3)</f>
        <v>0</v>
      </c>
      <c r="H44" s="1">
        <f>'Raw WB'!L44*E44</f>
        <v>0</v>
      </c>
      <c r="I44" s="1">
        <f>STDEV(H44:H46)</f>
        <v>0</v>
      </c>
      <c r="J44" s="1">
        <f>I44/SQRT(3)</f>
        <v>0</v>
      </c>
    </row>
    <row r="45" spans="1:10">
      <c r="A45" s="3">
        <f>'Raw WB'!A45</f>
        <v>36312</v>
      </c>
      <c r="B45" s="3" t="str">
        <f>'Raw WB'!B45</f>
        <v>WB</v>
      </c>
      <c r="C45" s="2">
        <f>'Raw WB'!C45</f>
        <v>2</v>
      </c>
      <c r="D45" s="3" t="str">
        <f>'Raw WB'!D45</f>
        <v>Dinobryon sp.</v>
      </c>
      <c r="E45" s="1">
        <f>('Raw WB'!H45*'Raw WB'!K45)/20*9</f>
        <v>0</v>
      </c>
      <c r="H45" s="1">
        <f>'Raw WB'!L45*E45</f>
        <v>0</v>
      </c>
    </row>
    <row r="46" spans="1:10">
      <c r="A46" s="3">
        <f>'Raw WB'!A46</f>
        <v>36312</v>
      </c>
      <c r="B46" s="3" t="str">
        <f>'Raw WB'!B46</f>
        <v>WB</v>
      </c>
      <c r="C46" s="2">
        <f>'Raw WB'!C46</f>
        <v>3</v>
      </c>
      <c r="D46" s="3" t="str">
        <f>'Raw WB'!D46</f>
        <v>Dinobryon sp.</v>
      </c>
      <c r="E46" s="1">
        <f>('Raw WB'!H46*'Raw WB'!K46)/20*9</f>
        <v>0</v>
      </c>
      <c r="H46" s="1">
        <f>'Raw WB'!L46*E46</f>
        <v>0</v>
      </c>
    </row>
    <row r="47" spans="1:10">
      <c r="A47" s="3">
        <f>'Raw WB'!A47</f>
        <v>36319</v>
      </c>
      <c r="B47" s="3" t="str">
        <f>'Raw WB'!B47</f>
        <v>WB</v>
      </c>
      <c r="C47" s="2">
        <f>'Raw WB'!C47</f>
        <v>1</v>
      </c>
      <c r="D47" s="3" t="str">
        <f>'Raw WB'!D47</f>
        <v>Dinobryon sp.</v>
      </c>
      <c r="E47" s="1">
        <f>('Raw WB'!H47*'Raw WB'!K47)/20*9</f>
        <v>0</v>
      </c>
      <c r="F47" s="1">
        <f>STDEV(E47:E49)</f>
        <v>0</v>
      </c>
      <c r="G47" s="1">
        <f>F47/SQRT(3)</f>
        <v>0</v>
      </c>
      <c r="H47" s="1">
        <f>'Raw WB'!L47*E47</f>
        <v>0</v>
      </c>
      <c r="I47" s="1">
        <f>STDEV(H47:H49)</f>
        <v>0</v>
      </c>
      <c r="J47" s="1">
        <f>I47/SQRT(3)</f>
        <v>0</v>
      </c>
    </row>
    <row r="48" spans="1:10">
      <c r="A48" s="3">
        <f>'Raw WB'!A48</f>
        <v>36319</v>
      </c>
      <c r="B48" s="3" t="str">
        <f>'Raw WB'!B48</f>
        <v>WB</v>
      </c>
      <c r="C48" s="2">
        <f>'Raw WB'!C48</f>
        <v>2</v>
      </c>
      <c r="D48" s="3" t="str">
        <f>'Raw WB'!D48</f>
        <v>Dinobryon sp.</v>
      </c>
      <c r="E48" s="1">
        <f>('Raw WB'!H48*'Raw WB'!K48)/20*9</f>
        <v>0</v>
      </c>
      <c r="H48" s="1">
        <f>'Raw WB'!L48*E48</f>
        <v>0</v>
      </c>
    </row>
    <row r="49" spans="1:10">
      <c r="A49" s="3">
        <f>'Raw WB'!A49</f>
        <v>36319</v>
      </c>
      <c r="B49" s="3" t="str">
        <f>'Raw WB'!B49</f>
        <v>WB</v>
      </c>
      <c r="C49" s="2">
        <f>'Raw WB'!C49</f>
        <v>3</v>
      </c>
      <c r="D49" s="3" t="str">
        <f>'Raw WB'!D49</f>
        <v>Dinobryon sp.</v>
      </c>
      <c r="E49" s="1">
        <f>('Raw WB'!H49*'Raw WB'!K49)/20*9</f>
        <v>0</v>
      </c>
      <c r="H49" s="1">
        <f>'Raw WB'!L49*E49</f>
        <v>0</v>
      </c>
    </row>
    <row r="50" spans="1:10">
      <c r="A50" s="3">
        <f>'Raw WB'!A50</f>
        <v>36326</v>
      </c>
      <c r="B50" s="3" t="str">
        <f>'Raw WB'!B50</f>
        <v>WB</v>
      </c>
      <c r="C50" s="2">
        <f>'Raw WB'!C50</f>
        <v>1</v>
      </c>
      <c r="D50" s="3" t="str">
        <f>'Raw WB'!D50</f>
        <v>Dinobryon sp.</v>
      </c>
      <c r="E50" s="1">
        <f>('Raw WB'!H50*'Raw WB'!K50)/20*9</f>
        <v>0</v>
      </c>
      <c r="F50" s="1">
        <f>STDEV(E50:E52)</f>
        <v>2289.7711676060558</v>
      </c>
      <c r="G50" s="1">
        <f>F50/SQRT(3)</f>
        <v>1322</v>
      </c>
      <c r="H50" s="1">
        <f>'Raw WB'!L50*E50</f>
        <v>0</v>
      </c>
      <c r="I50" s="1">
        <f>STDEV(H50:H52)</f>
        <v>192340.77807890868</v>
      </c>
      <c r="J50" s="1">
        <f>I50/SQRT(3)</f>
        <v>111048</v>
      </c>
    </row>
    <row r="51" spans="1:10">
      <c r="A51" s="3">
        <f>'Raw WB'!A51</f>
        <v>36326</v>
      </c>
      <c r="B51" s="3" t="str">
        <f>'Raw WB'!B51</f>
        <v>WB</v>
      </c>
      <c r="C51" s="2">
        <f>'Raw WB'!C51</f>
        <v>2</v>
      </c>
      <c r="D51" s="3" t="str">
        <f>'Raw WB'!D51</f>
        <v>Dinobryon sp.</v>
      </c>
      <c r="E51" s="1">
        <f>('Raw WB'!H51*'Raw WB'!K51)/20*9</f>
        <v>0</v>
      </c>
      <c r="H51" s="1">
        <f>'Raw WB'!L51*E51</f>
        <v>0</v>
      </c>
    </row>
    <row r="52" spans="1:10">
      <c r="A52" s="3">
        <f>'Raw WB'!A52</f>
        <v>36326</v>
      </c>
      <c r="B52" s="3" t="str">
        <f>'Raw WB'!B52</f>
        <v>WB</v>
      </c>
      <c r="C52" s="2">
        <f>'Raw WB'!C52</f>
        <v>3</v>
      </c>
      <c r="D52" s="3" t="str">
        <f>'Raw WB'!D52</f>
        <v>Dinobryon sp.</v>
      </c>
      <c r="E52" s="1">
        <f>('Raw WB'!H52*'Raw WB'!K52)/20*9</f>
        <v>3966</v>
      </c>
      <c r="H52" s="1">
        <f>'Raw WB'!L52*E52</f>
        <v>333144</v>
      </c>
    </row>
    <row r="53" spans="1:10">
      <c r="A53" s="3">
        <f>'Raw WB'!A53</f>
        <v>36333</v>
      </c>
      <c r="B53" s="3" t="str">
        <f>'Raw WB'!B53</f>
        <v>WB</v>
      </c>
      <c r="C53" s="2">
        <f>'Raw WB'!C53</f>
        <v>1</v>
      </c>
      <c r="D53" s="3" t="str">
        <f>'Raw WB'!D53</f>
        <v>Dinobryon sp.</v>
      </c>
      <c r="E53" s="1">
        <f>('Raw WB'!H53*'Raw WB'!K53)/20*9</f>
        <v>29348.400000000001</v>
      </c>
      <c r="F53" s="1">
        <f>STDEV(E53:E55)</f>
        <v>16081.058182532641</v>
      </c>
      <c r="G53" s="1">
        <f>F53/SQRT(3)</f>
        <v>9284.4032705392547</v>
      </c>
      <c r="H53" s="1">
        <f>'Raw WB'!L53*E53</f>
        <v>2465265.6</v>
      </c>
      <c r="I53" s="1">
        <f>STDEV(H53:H55)</f>
        <v>1350808.8873327414</v>
      </c>
      <c r="J53" s="1">
        <f>I53/SQRT(3)</f>
        <v>779889.87472529721</v>
      </c>
    </row>
    <row r="54" spans="1:10">
      <c r="A54" s="3">
        <f>'Raw WB'!A54</f>
        <v>36333</v>
      </c>
      <c r="B54" s="3" t="str">
        <f>'Raw WB'!B54</f>
        <v>WB</v>
      </c>
      <c r="C54" s="2">
        <f>'Raw WB'!C54</f>
        <v>2</v>
      </c>
      <c r="D54" s="3" t="str">
        <f>'Raw WB'!D54</f>
        <v>Dinobryon sp.</v>
      </c>
      <c r="E54" s="1">
        <f>('Raw WB'!H54*'Raw WB'!K54)/20*9</f>
        <v>49773.3</v>
      </c>
      <c r="H54" s="1">
        <f>'Raw WB'!L54*E54</f>
        <v>4180957.2</v>
      </c>
    </row>
    <row r="55" spans="1:10">
      <c r="A55" s="3">
        <f>'Raw WB'!A55</f>
        <v>36333</v>
      </c>
      <c r="B55" s="3" t="str">
        <f>'Raw WB'!B55</f>
        <v>WB</v>
      </c>
      <c r="C55" s="2">
        <f>'Raw WB'!C55</f>
        <v>3</v>
      </c>
      <c r="D55" s="3" t="str">
        <f>'Raw WB'!D55</f>
        <v>Dinobryon sp.</v>
      </c>
      <c r="E55" s="1">
        <f>('Raw WB'!H55*'Raw WB'!K55)/20*9</f>
        <v>18045.3</v>
      </c>
      <c r="H55" s="1">
        <f>'Raw WB'!L55*E55</f>
        <v>1515805.2</v>
      </c>
    </row>
    <row r="56" spans="1:10">
      <c r="A56" s="3">
        <f>'Raw WB'!A56</f>
        <v>36340</v>
      </c>
      <c r="B56" s="3" t="str">
        <f>'Raw WB'!B56</f>
        <v>WB</v>
      </c>
      <c r="C56" s="2">
        <f>'Raw WB'!C56</f>
        <v>1</v>
      </c>
      <c r="D56" s="3" t="str">
        <f>'Raw WB'!D56</f>
        <v>Dinobryon sp.</v>
      </c>
      <c r="E56" s="1">
        <f>('Raw WB'!H56*'Raw WB'!K56)/20*9</f>
        <v>28355.399999999998</v>
      </c>
      <c r="F56" s="1">
        <f>STDEV(E56:E58)</f>
        <v>4064.4919719443719</v>
      </c>
      <c r="G56" s="1">
        <f>F56/SQRT(3)</f>
        <v>2346.6355341211561</v>
      </c>
      <c r="H56" s="1">
        <f>'Raw WB'!L56*E56</f>
        <v>2381853.5999999996</v>
      </c>
      <c r="I56" s="1">
        <f>STDEV(H56:H58)</f>
        <v>341417.32564332389</v>
      </c>
      <c r="J56" s="1">
        <f>I56/SQRT(3)</f>
        <v>197117.38486617518</v>
      </c>
    </row>
    <row r="57" spans="1:10">
      <c r="A57" s="3">
        <f>'Raw WB'!A57</f>
        <v>36340</v>
      </c>
      <c r="B57" s="3" t="str">
        <f>'Raw WB'!B57</f>
        <v>WB</v>
      </c>
      <c r="C57" s="2">
        <f>'Raw WB'!C57</f>
        <v>2</v>
      </c>
      <c r="D57" s="3" t="str">
        <f>'Raw WB'!D57</f>
        <v>Dinobryon sp.</v>
      </c>
      <c r="E57" s="1">
        <f>('Raw WB'!H57*'Raw WB'!K57)/20*9</f>
        <v>32656.5</v>
      </c>
      <c r="H57" s="1">
        <f>'Raw WB'!L57*E57</f>
        <v>2743146</v>
      </c>
    </row>
    <row r="58" spans="1:10">
      <c r="A58" s="3">
        <f>'Raw WB'!A58</f>
        <v>36340</v>
      </c>
      <c r="B58" s="3" t="str">
        <f>'Raw WB'!B58</f>
        <v>WB</v>
      </c>
      <c r="C58" s="2">
        <f>'Raw WB'!C58</f>
        <v>3</v>
      </c>
      <c r="D58" s="3" t="str">
        <f>'Raw WB'!D58</f>
        <v>Dinobryon sp.</v>
      </c>
      <c r="E58" s="1">
        <f>('Raw WB'!H58*'Raw WB'!K58)/20*9</f>
        <v>24532.2</v>
      </c>
      <c r="H58" s="1">
        <f>'Raw WB'!L58*E58</f>
        <v>2060704.8</v>
      </c>
    </row>
    <row r="59" spans="1:10">
      <c r="A59" s="3">
        <f>'Raw WB'!A59</f>
        <v>36347</v>
      </c>
      <c r="B59" s="3" t="str">
        <f>'Raw WB'!B59</f>
        <v>WB</v>
      </c>
      <c r="C59" s="2">
        <f>'Raw WB'!C59</f>
        <v>1</v>
      </c>
      <c r="D59" s="3" t="str">
        <f>'Raw WB'!D59</f>
        <v>Dinobryon sp.</v>
      </c>
      <c r="E59" s="1">
        <f>('Raw WB'!H59*'Raw WB'!K59)/20*9</f>
        <v>2280.4500000000003</v>
      </c>
      <c r="F59" s="1">
        <f>STDEV(E59:E61)</f>
        <v>5542.7519076718554</v>
      </c>
      <c r="G59" s="1">
        <f>F59/SQRT(3)</f>
        <v>3200.1093059456575</v>
      </c>
      <c r="H59" s="1">
        <f>'Raw WB'!L59*E59</f>
        <v>191557.80000000002</v>
      </c>
      <c r="I59" s="1">
        <f>STDEV(H59:H61)</f>
        <v>465591.16024443595</v>
      </c>
      <c r="J59" s="1">
        <f>I59/SQRT(3)</f>
        <v>268809.18169943528</v>
      </c>
    </row>
    <row r="60" spans="1:10">
      <c r="A60" s="3">
        <f>'Raw WB'!A60</f>
        <v>36347</v>
      </c>
      <c r="B60" s="3" t="str">
        <f>'Raw WB'!B60</f>
        <v>WB</v>
      </c>
      <c r="C60" s="2">
        <f>'Raw WB'!C60</f>
        <v>2</v>
      </c>
      <c r="D60" s="3" t="str">
        <f>'Raw WB'!D60</f>
        <v>Dinobryon sp.</v>
      </c>
      <c r="E60" s="1">
        <f>('Raw WB'!H60*'Raw WB'!K60)/20*9</f>
        <v>8824.35</v>
      </c>
      <c r="H60" s="1">
        <f>'Raw WB'!L60*E60</f>
        <v>741245.4</v>
      </c>
    </row>
    <row r="61" spans="1:10">
      <c r="A61" s="3">
        <f>'Raw WB'!A61</f>
        <v>36347</v>
      </c>
      <c r="B61" s="3" t="str">
        <f>'Raw WB'!B61</f>
        <v>WB</v>
      </c>
      <c r="C61" s="2">
        <f>'Raw WB'!C61</f>
        <v>3</v>
      </c>
      <c r="D61" s="3" t="str">
        <f>'Raw WB'!D61</f>
        <v>Dinobryon sp.</v>
      </c>
      <c r="E61" s="1">
        <f>('Raw WB'!H61*'Raw WB'!K61)/20*9</f>
        <v>13301.550000000001</v>
      </c>
      <c r="H61" s="1">
        <f>'Raw WB'!L61*E61</f>
        <v>1117330.2000000002</v>
      </c>
    </row>
    <row r="62" spans="1:10">
      <c r="A62" s="3">
        <f>'Raw WB'!A62</f>
        <v>36354</v>
      </c>
      <c r="B62" s="3" t="str">
        <f>'Raw WB'!B62</f>
        <v>WB</v>
      </c>
      <c r="C62" s="2">
        <f>'Raw WB'!C62</f>
        <v>1</v>
      </c>
      <c r="D62" s="3" t="str">
        <f>'Raw WB'!D62</f>
        <v>Dinobryon sp.</v>
      </c>
      <c r="E62" s="1">
        <f>('Raw WB'!H62*'Raw WB'!K62)/20*9</f>
        <v>2947.0499999999997</v>
      </c>
      <c r="F62" s="1">
        <f>STDEV(E62:E64)</f>
        <v>1492.7871055512235</v>
      </c>
      <c r="G62" s="1">
        <f>F62/SQRT(3)</f>
        <v>861.86103723280121</v>
      </c>
      <c r="H62" s="1">
        <f>'Raw WB'!L62*E62</f>
        <v>247552.19999999998</v>
      </c>
      <c r="I62" s="1">
        <f>STDEV(H62:H64)</f>
        <v>125394.11686630275</v>
      </c>
      <c r="J62" s="1">
        <f>I62/SQRT(3)</f>
        <v>72396.327127555283</v>
      </c>
    </row>
    <row r="63" spans="1:10">
      <c r="A63" s="3">
        <f>'Raw WB'!A63</f>
        <v>36354</v>
      </c>
      <c r="B63" s="3" t="str">
        <f>'Raw WB'!B63</f>
        <v>WB</v>
      </c>
      <c r="C63" s="2">
        <f>'Raw WB'!C63</f>
        <v>2</v>
      </c>
      <c r="D63" s="3" t="str">
        <f>'Raw WB'!D63</f>
        <v>Dinobryon sp.</v>
      </c>
      <c r="E63" s="1">
        <f>('Raw WB'!H63*'Raw WB'!K63)/20*9</f>
        <v>4164.3</v>
      </c>
      <c r="H63" s="1">
        <f>'Raw WB'!L63*E63</f>
        <v>349801.2</v>
      </c>
    </row>
    <row r="64" spans="1:10">
      <c r="A64" s="3">
        <f>'Raw WB'!A64</f>
        <v>36354</v>
      </c>
      <c r="B64" s="3" t="str">
        <f>'Raw WB'!B64</f>
        <v>WB</v>
      </c>
      <c r="C64" s="2">
        <f>'Raw WB'!C64</f>
        <v>3</v>
      </c>
      <c r="D64" s="3" t="str">
        <f>'Raw WB'!D64</f>
        <v>Dinobryon sp.</v>
      </c>
      <c r="E64" s="1">
        <f>('Raw WB'!H64*'Raw WB'!K64)/20*9</f>
        <v>1194.75</v>
      </c>
      <c r="H64" s="1">
        <f>'Raw WB'!L64*E64</f>
        <v>100359</v>
      </c>
    </row>
    <row r="65" spans="1:10">
      <c r="A65" s="3">
        <f>'Raw WB'!A65</f>
        <v>36361</v>
      </c>
      <c r="B65" s="3" t="str">
        <f>'Raw WB'!B65</f>
        <v>WB</v>
      </c>
      <c r="C65" s="2">
        <f>'Raw WB'!C65</f>
        <v>1</v>
      </c>
      <c r="D65" s="3" t="str">
        <f>'Raw WB'!D65</f>
        <v>Dinobryon sp.</v>
      </c>
      <c r="E65" s="1">
        <f>('Raw WB'!H65*'Raw WB'!K65)/20*9</f>
        <v>79.649999999999991</v>
      </c>
      <c r="F65" s="1">
        <f>STDEV(E65:E67)</f>
        <v>1809.8845039117832</v>
      </c>
      <c r="G65" s="1">
        <f>F65/SQRT(3)</f>
        <v>1044.9373055356004</v>
      </c>
      <c r="H65" s="1">
        <f>'Raw WB'!L65*E65</f>
        <v>6690.5999999999995</v>
      </c>
      <c r="I65" s="1">
        <f>STDEV(H65:H67)</f>
        <v>152030.29832858979</v>
      </c>
      <c r="J65" s="1">
        <f>I65/SQRT(3)</f>
        <v>87774.733664990432</v>
      </c>
    </row>
    <row r="66" spans="1:10">
      <c r="A66" s="3">
        <f>'Raw WB'!A66</f>
        <v>36361</v>
      </c>
      <c r="B66" s="3" t="str">
        <f>'Raw WB'!B66</f>
        <v>WB</v>
      </c>
      <c r="C66" s="2">
        <f>'Raw WB'!C66</f>
        <v>2</v>
      </c>
      <c r="D66" s="3" t="str">
        <f>'Raw WB'!D66</f>
        <v>Dinobryon sp.</v>
      </c>
      <c r="E66" s="1">
        <f>('Raw WB'!H66*'Raw WB'!K66)/20*9</f>
        <v>3663.9</v>
      </c>
      <c r="H66" s="1">
        <f>'Raw WB'!L66*E66</f>
        <v>307767.60000000003</v>
      </c>
    </row>
    <row r="67" spans="1:10">
      <c r="A67" s="3">
        <f>'Raw WB'!A67</f>
        <v>36361</v>
      </c>
      <c r="B67" s="3" t="str">
        <f>'Raw WB'!B67</f>
        <v>WB</v>
      </c>
      <c r="C67" s="2">
        <f>'Raw WB'!C67</f>
        <v>3</v>
      </c>
      <c r="D67" s="3" t="str">
        <f>'Raw WB'!D67</f>
        <v>Dinobryon sp.</v>
      </c>
      <c r="E67" s="1">
        <f>('Raw WB'!H67*'Raw WB'!K67)/20*9</f>
        <v>2309.85</v>
      </c>
      <c r="H67" s="1">
        <f>'Raw WB'!L67*E67</f>
        <v>194027.4</v>
      </c>
    </row>
    <row r="68" spans="1:10">
      <c r="A68" s="3">
        <f>'Raw WB'!A68</f>
        <v>36368</v>
      </c>
      <c r="B68" s="3" t="str">
        <f>'Raw WB'!B68</f>
        <v>WB</v>
      </c>
      <c r="C68" s="2">
        <f>'Raw WB'!C68</f>
        <v>1</v>
      </c>
      <c r="D68" s="3" t="str">
        <f>'Raw WB'!D68</f>
        <v>Dinobryon sp.</v>
      </c>
      <c r="E68" s="1">
        <f>('Raw WB'!H68*'Raw WB'!K68)/20*9</f>
        <v>0</v>
      </c>
      <c r="F68" s="1">
        <f>STDEV(E68:E70)</f>
        <v>1922.0806441198035</v>
      </c>
      <c r="G68" s="1">
        <f>F68/SQRT(3)</f>
        <v>1109.7137772867379</v>
      </c>
      <c r="H68" s="1">
        <f>'Raw WB'!L68*E68</f>
        <v>0</v>
      </c>
      <c r="I68" s="1">
        <f>STDEV(H68:H70)</f>
        <v>161454.7741060635</v>
      </c>
      <c r="J68" s="1">
        <f>I68/SQRT(3)</f>
        <v>93215.957292085994</v>
      </c>
    </row>
    <row r="69" spans="1:10">
      <c r="A69" s="3">
        <f>'Raw WB'!A69</f>
        <v>36368</v>
      </c>
      <c r="B69" s="3" t="str">
        <f>'Raw WB'!B69</f>
        <v>WB</v>
      </c>
      <c r="C69" s="2">
        <f>'Raw WB'!C69</f>
        <v>2</v>
      </c>
      <c r="D69" s="3" t="str">
        <f>'Raw WB'!D69</f>
        <v>Dinobryon sp.</v>
      </c>
      <c r="E69" s="1">
        <f>('Raw WB'!H69*'Raw WB'!K69)/20*9</f>
        <v>1115.1000000000001</v>
      </c>
      <c r="H69" s="1">
        <f>'Raw WB'!L69*E69</f>
        <v>93668.400000000009</v>
      </c>
    </row>
    <row r="70" spans="1:10">
      <c r="A70" s="3">
        <f>'Raw WB'!A70</f>
        <v>36368</v>
      </c>
      <c r="B70" s="3" t="str">
        <f>'Raw WB'!B70</f>
        <v>WB</v>
      </c>
      <c r="C70" s="2">
        <f>'Raw WB'!C70</f>
        <v>3</v>
      </c>
      <c r="D70" s="3" t="str">
        <f>'Raw WB'!D70</f>
        <v>Dinobryon sp.</v>
      </c>
      <c r="E70" s="1">
        <f>('Raw WB'!H70*'Raw WB'!K70)/20*9</f>
        <v>3743.5499999999997</v>
      </c>
      <c r="H70" s="1">
        <f>'Raw WB'!L70*E70</f>
        <v>314458.19999999995</v>
      </c>
    </row>
    <row r="71" spans="1:10">
      <c r="A71" s="3">
        <f>'Raw WB'!A71</f>
        <v>36375</v>
      </c>
      <c r="B71" s="3" t="str">
        <f>'Raw WB'!B71</f>
        <v>WB</v>
      </c>
      <c r="C71" s="2">
        <f>'Raw WB'!C71</f>
        <v>1</v>
      </c>
      <c r="D71" s="3" t="str">
        <f>'Raw WB'!D71</f>
        <v>Dinobryon sp.</v>
      </c>
      <c r="E71" s="1">
        <f>('Raw WB'!H71*'Raw WB'!K71)/20*9</f>
        <v>0</v>
      </c>
      <c r="F71" s="1">
        <f>STDEV(E71:E73)</f>
        <v>1701.4801108152865</v>
      </c>
      <c r="G71" s="1">
        <f>F71/SQRT(3)</f>
        <v>982.35</v>
      </c>
      <c r="H71" s="1">
        <f>'Raw WB'!L71*E71</f>
        <v>0</v>
      </c>
      <c r="I71" s="1">
        <f>STDEV(H71:H73)</f>
        <v>142924.32930848407</v>
      </c>
      <c r="J71" s="1">
        <f>I71/SQRT(3)</f>
        <v>82517.400000000009</v>
      </c>
    </row>
    <row r="72" spans="1:10">
      <c r="A72" s="3">
        <f>'Raw WB'!A72</f>
        <v>36375</v>
      </c>
      <c r="B72" s="3" t="str">
        <f>'Raw WB'!B72</f>
        <v>WB</v>
      </c>
      <c r="C72" s="2">
        <f>'Raw WB'!C72</f>
        <v>2</v>
      </c>
      <c r="D72" s="3" t="str">
        <f>'Raw WB'!D72</f>
        <v>Dinobryon sp.</v>
      </c>
      <c r="E72" s="1">
        <f>('Raw WB'!H72*'Raw WB'!K72)/20*9</f>
        <v>2947.0499999999997</v>
      </c>
      <c r="H72" s="1">
        <f>'Raw WB'!L72*E72</f>
        <v>247552.19999999998</v>
      </c>
    </row>
    <row r="73" spans="1:10">
      <c r="A73" s="3">
        <f>'Raw WB'!A73</f>
        <v>36375</v>
      </c>
      <c r="B73" s="3" t="str">
        <f>'Raw WB'!B73</f>
        <v>WB</v>
      </c>
      <c r="C73" s="2">
        <f>'Raw WB'!C73</f>
        <v>3</v>
      </c>
      <c r="D73" s="3" t="str">
        <f>'Raw WB'!D73</f>
        <v>Dinobryon sp.</v>
      </c>
      <c r="E73" s="1">
        <f>('Raw WB'!H73*'Raw WB'!K73)/20*9</f>
        <v>0</v>
      </c>
      <c r="H73" s="1">
        <f>'Raw WB'!L73*E73</f>
        <v>0</v>
      </c>
    </row>
    <row r="74" spans="1:10">
      <c r="A74" s="3">
        <f>'Raw WB'!A74</f>
        <v>36382</v>
      </c>
      <c r="B74" s="3" t="str">
        <f>'Raw WB'!B74</f>
        <v>WB</v>
      </c>
      <c r="C74" s="2">
        <f>'Raw WB'!C74</f>
        <v>1</v>
      </c>
      <c r="D74" s="3" t="str">
        <f>'Raw WB'!D74</f>
        <v>Dinobryon sp.</v>
      </c>
      <c r="E74" s="1">
        <f>('Raw WB'!H74*'Raw WB'!K74)/20*9</f>
        <v>99.149999999999991</v>
      </c>
      <c r="F74" s="1">
        <f>STDEV(E74:E76)</f>
        <v>1075.4612370978323</v>
      </c>
      <c r="G74" s="1">
        <f>F74/SQRT(3)</f>
        <v>620.91783474144142</v>
      </c>
      <c r="H74" s="1">
        <f>'Raw WB'!L74*E74</f>
        <v>8328.5999999999985</v>
      </c>
      <c r="I74" s="1">
        <f>STDEV(H74:H76)</f>
        <v>90338.743916217907</v>
      </c>
      <c r="J74" s="1">
        <f>I74/SQRT(3)</f>
        <v>52157.098118281079</v>
      </c>
    </row>
    <row r="75" spans="1:10">
      <c r="A75" s="3">
        <f>'Raw WB'!A75</f>
        <v>36382</v>
      </c>
      <c r="B75" s="3" t="str">
        <f>'Raw WB'!B75</f>
        <v>WB</v>
      </c>
      <c r="C75" s="2">
        <f>'Raw WB'!C75</f>
        <v>2</v>
      </c>
      <c r="D75" s="3" t="str">
        <f>'Raw WB'!D75</f>
        <v>Dinobryon sp.</v>
      </c>
      <c r="E75" s="1">
        <f>('Raw WB'!H75*'Raw WB'!K75)/20*9</f>
        <v>1991.25</v>
      </c>
      <c r="H75" s="1">
        <f>'Raw WB'!L75*E75</f>
        <v>167265</v>
      </c>
    </row>
    <row r="76" spans="1:10">
      <c r="A76" s="3">
        <f>'Raw WB'!A76</f>
        <v>36382</v>
      </c>
      <c r="B76" s="3" t="str">
        <f>'Raw WB'!B76</f>
        <v>WB</v>
      </c>
      <c r="C76" s="2">
        <f>'Raw WB'!C76</f>
        <v>3</v>
      </c>
      <c r="D76" s="3" t="str">
        <f>'Raw WB'!D76</f>
        <v>Dinobryon sp.</v>
      </c>
      <c r="E76" s="1">
        <f>('Raw WB'!H76*'Raw WB'!K76)/20*9</f>
        <v>159.29999999999998</v>
      </c>
      <c r="H76" s="1">
        <f>'Raw WB'!L76*E76</f>
        <v>13381.199999999999</v>
      </c>
    </row>
    <row r="77" spans="1:10">
      <c r="A77" s="3">
        <f>'Raw WB'!A77</f>
        <v>36389</v>
      </c>
      <c r="B77" s="3" t="str">
        <f>'Raw WB'!B77</f>
        <v>WB</v>
      </c>
      <c r="C77" s="2">
        <f>'Raw WB'!C77</f>
        <v>1</v>
      </c>
      <c r="D77" s="3" t="str">
        <f>'Raw WB'!D77</f>
        <v>Dinobryon sp.</v>
      </c>
      <c r="E77" s="1">
        <f>('Raw WB'!H77*'Raw WB'!K77)/20*9</f>
        <v>0</v>
      </c>
      <c r="F77" s="1">
        <f>STDEV(E77:E79)</f>
        <v>0</v>
      </c>
      <c r="G77" s="1">
        <f>F77/SQRT(3)</f>
        <v>0</v>
      </c>
      <c r="H77" s="1">
        <f>'Raw WB'!L77*E77</f>
        <v>0</v>
      </c>
      <c r="I77" s="1">
        <f>STDEV(H77:H79)</f>
        <v>0</v>
      </c>
      <c r="J77" s="1">
        <f>I77/SQRT(3)</f>
        <v>0</v>
      </c>
    </row>
    <row r="78" spans="1:10">
      <c r="A78" s="3">
        <f>'Raw WB'!A78</f>
        <v>36389</v>
      </c>
      <c r="B78" s="3" t="str">
        <f>'Raw WB'!B78</f>
        <v>WB</v>
      </c>
      <c r="C78" s="2">
        <f>'Raw WB'!C78</f>
        <v>2</v>
      </c>
      <c r="D78" s="3" t="str">
        <f>'Raw WB'!D78</f>
        <v>Dinobryon sp.</v>
      </c>
      <c r="E78" s="1">
        <f>('Raw WB'!H78*'Raw WB'!K78)/20*9</f>
        <v>0</v>
      </c>
      <c r="H78" s="1">
        <f>'Raw WB'!L78*E78</f>
        <v>0</v>
      </c>
    </row>
    <row r="79" spans="1:10">
      <c r="A79" s="3">
        <f>'Raw WB'!A79</f>
        <v>36389</v>
      </c>
      <c r="B79" s="3" t="str">
        <f>'Raw WB'!B79</f>
        <v>WB</v>
      </c>
      <c r="C79" s="2">
        <f>'Raw WB'!C79</f>
        <v>3</v>
      </c>
      <c r="D79" s="3" t="str">
        <f>'Raw WB'!D79</f>
        <v>Dinobryon sp.</v>
      </c>
      <c r="E79" s="1">
        <f>('Raw WB'!H79*'Raw WB'!K79)/20*9</f>
        <v>0</v>
      </c>
      <c r="H79" s="1">
        <f>'Raw WB'!L79*E79</f>
        <v>0</v>
      </c>
    </row>
    <row r="80" spans="1:10">
      <c r="A80" s="3">
        <f>'Raw WB'!A80</f>
        <v>36307</v>
      </c>
      <c r="B80" s="3" t="str">
        <f>'Raw WB'!B80</f>
        <v>WB</v>
      </c>
      <c r="C80" s="2">
        <f>'Raw WB'!C80</f>
        <v>1</v>
      </c>
      <c r="D80" s="3" t="str">
        <f>'Raw WB'!D80</f>
        <v>G. fuscum</v>
      </c>
      <c r="E80" s="1">
        <f>('Raw WB'!H80*'Raw WB'!K80)/20*9</f>
        <v>0</v>
      </c>
      <c r="F80" s="1">
        <f>STDEV(E80:E82)</f>
        <v>0</v>
      </c>
      <c r="G80" s="1">
        <f>F80/SQRT(3)</f>
        <v>0</v>
      </c>
      <c r="H80" s="1">
        <f>'Raw WB'!L80*E80</f>
        <v>0</v>
      </c>
      <c r="I80" s="1">
        <f>STDEV(H80:H82)</f>
        <v>0</v>
      </c>
      <c r="J80" s="1">
        <f>I80/SQRT(3)</f>
        <v>0</v>
      </c>
    </row>
    <row r="81" spans="1:10">
      <c r="A81" s="3">
        <f>'Raw WB'!A81</f>
        <v>36307</v>
      </c>
      <c r="B81" s="3" t="str">
        <f>'Raw WB'!B81</f>
        <v>WB</v>
      </c>
      <c r="C81" s="2">
        <f>'Raw WB'!C81</f>
        <v>2</v>
      </c>
      <c r="D81" s="3" t="str">
        <f>'Raw WB'!D81</f>
        <v>G. fuscum</v>
      </c>
      <c r="E81" s="1">
        <f>('Raw WB'!H81*'Raw WB'!K81)/20*9</f>
        <v>0</v>
      </c>
      <c r="H81" s="1">
        <f>'Raw WB'!L81*E81</f>
        <v>0</v>
      </c>
    </row>
    <row r="82" spans="1:10">
      <c r="A82" s="3">
        <f>'Raw WB'!A82</f>
        <v>36307</v>
      </c>
      <c r="B82" s="3" t="str">
        <f>'Raw WB'!B82</f>
        <v>WB</v>
      </c>
      <c r="C82" s="2">
        <f>'Raw WB'!C82</f>
        <v>3</v>
      </c>
      <c r="D82" s="3" t="str">
        <f>'Raw WB'!D82</f>
        <v>G. fuscum</v>
      </c>
      <c r="E82" s="1">
        <f>('Raw WB'!H82*'Raw WB'!K82)/20*9</f>
        <v>0</v>
      </c>
      <c r="H82" s="1">
        <f>'Raw WB'!L82*E82</f>
        <v>0</v>
      </c>
    </row>
    <row r="83" spans="1:10">
      <c r="A83" s="3">
        <f>'Raw WB'!A83</f>
        <v>36312</v>
      </c>
      <c r="B83" s="3" t="str">
        <f>'Raw WB'!B83</f>
        <v>WB</v>
      </c>
      <c r="C83" s="2">
        <f>'Raw WB'!C83</f>
        <v>1</v>
      </c>
      <c r="D83" s="3" t="str">
        <f>'Raw WB'!D83</f>
        <v>G. fuscum</v>
      </c>
      <c r="E83" s="1">
        <f>('Raw WB'!H83*'Raw WB'!K83)/20*9</f>
        <v>0</v>
      </c>
      <c r="F83" s="1">
        <f>STDEV(E83:E85)</f>
        <v>91.971897881907367</v>
      </c>
      <c r="G83" s="1">
        <f>F83/SQRT(3)</f>
        <v>53.099999999999994</v>
      </c>
      <c r="H83" s="1">
        <f>'Raw WB'!L83*E83</f>
        <v>0</v>
      </c>
      <c r="I83" s="1">
        <f>STDEV(H83:H85)</f>
        <v>2260485.3061415195</v>
      </c>
      <c r="J83" s="1">
        <f>I83/SQRT(3)</f>
        <v>1305091.8</v>
      </c>
    </row>
    <row r="84" spans="1:10">
      <c r="A84" s="3">
        <f>'Raw WB'!A84</f>
        <v>36312</v>
      </c>
      <c r="B84" s="3" t="str">
        <f>'Raw WB'!B84</f>
        <v>WB</v>
      </c>
      <c r="C84" s="2">
        <f>'Raw WB'!C84</f>
        <v>2</v>
      </c>
      <c r="D84" s="3" t="str">
        <f>'Raw WB'!D84</f>
        <v>G. fuscum</v>
      </c>
      <c r="E84" s="1">
        <f>('Raw WB'!H84*'Raw WB'!K84)/20*9</f>
        <v>0</v>
      </c>
      <c r="H84" s="1">
        <f>'Raw WB'!L84*E84</f>
        <v>0</v>
      </c>
    </row>
    <row r="85" spans="1:10">
      <c r="A85" s="3">
        <f>'Raw WB'!A85</f>
        <v>36312</v>
      </c>
      <c r="B85" s="3" t="str">
        <f>'Raw WB'!B85</f>
        <v>WB</v>
      </c>
      <c r="C85" s="2">
        <f>'Raw WB'!C85</f>
        <v>3</v>
      </c>
      <c r="D85" s="3" t="str">
        <f>'Raw WB'!D85</f>
        <v>G. fuscum</v>
      </c>
      <c r="E85" s="1">
        <f>('Raw WB'!H85*'Raw WB'!K85)/20*9</f>
        <v>159.29999999999998</v>
      </c>
      <c r="H85" s="1">
        <f>'Raw WB'!L85*E85</f>
        <v>3915275.3999999994</v>
      </c>
    </row>
    <row r="86" spans="1:10">
      <c r="A86" s="3">
        <f>'Raw WB'!A86</f>
        <v>36319</v>
      </c>
      <c r="B86" s="3" t="str">
        <f>'Raw WB'!B86</f>
        <v>WB</v>
      </c>
      <c r="C86" s="2">
        <f>'Raw WB'!C86</f>
        <v>1</v>
      </c>
      <c r="D86" s="3" t="str">
        <f>'Raw WB'!D86</f>
        <v>G. fuscum</v>
      </c>
      <c r="E86" s="1">
        <f>('Raw WB'!H86*'Raw WB'!K86)/20*9</f>
        <v>0</v>
      </c>
      <c r="F86" s="1">
        <f>STDEV(E86:E88)</f>
        <v>45.985948940953683</v>
      </c>
      <c r="G86" s="1">
        <f>F86/SQRT(3)</f>
        <v>26.549999999999997</v>
      </c>
      <c r="H86" s="1">
        <f>'Raw WB'!L86*E86</f>
        <v>0</v>
      </c>
      <c r="I86" s="1">
        <f>STDEV(H86:H88)</f>
        <v>1130242.6530707597</v>
      </c>
      <c r="J86" s="1">
        <f>I86/SQRT(3)</f>
        <v>652545.9</v>
      </c>
    </row>
    <row r="87" spans="1:10">
      <c r="A87" s="3">
        <f>'Raw WB'!A87</f>
        <v>36319</v>
      </c>
      <c r="B87" s="3" t="str">
        <f>'Raw WB'!B87</f>
        <v>WB</v>
      </c>
      <c r="C87" s="2">
        <f>'Raw WB'!C87</f>
        <v>2</v>
      </c>
      <c r="D87" s="3" t="str">
        <f>'Raw WB'!D87</f>
        <v>G. fuscum</v>
      </c>
      <c r="E87" s="1">
        <f>('Raw WB'!H87*'Raw WB'!K87)/20*9</f>
        <v>0</v>
      </c>
      <c r="H87" s="1">
        <f>'Raw WB'!L87*E87</f>
        <v>0</v>
      </c>
    </row>
    <row r="88" spans="1:10">
      <c r="A88" s="3">
        <f>'Raw WB'!A88</f>
        <v>36319</v>
      </c>
      <c r="B88" s="3" t="str">
        <f>'Raw WB'!B88</f>
        <v>WB</v>
      </c>
      <c r="C88" s="2">
        <f>'Raw WB'!C88</f>
        <v>3</v>
      </c>
      <c r="D88" s="3" t="str">
        <f>'Raw WB'!D88</f>
        <v>G. fuscum</v>
      </c>
      <c r="E88" s="1">
        <f>('Raw WB'!H88*'Raw WB'!K88)/20*9</f>
        <v>79.649999999999991</v>
      </c>
      <c r="H88" s="1">
        <f>'Raw WB'!L88*E88</f>
        <v>1957637.6999999997</v>
      </c>
    </row>
    <row r="89" spans="1:10">
      <c r="A89" s="3">
        <f>'Raw WB'!A89</f>
        <v>36326</v>
      </c>
      <c r="B89" s="3" t="str">
        <f>'Raw WB'!B89</f>
        <v>WB</v>
      </c>
      <c r="C89" s="2">
        <f>'Raw WB'!C89</f>
        <v>1</v>
      </c>
      <c r="D89" s="3" t="str">
        <f>'Raw WB'!D89</f>
        <v>G. fuscum</v>
      </c>
      <c r="E89" s="1">
        <f>('Raw WB'!H89*'Raw WB'!K89)/20*9</f>
        <v>0</v>
      </c>
      <c r="F89" s="1">
        <f>STDEV(E89:E91)</f>
        <v>0</v>
      </c>
      <c r="G89" s="1">
        <f>F89/SQRT(3)</f>
        <v>0</v>
      </c>
      <c r="H89" s="1">
        <f>'Raw WB'!L89*E89</f>
        <v>0</v>
      </c>
      <c r="I89" s="1">
        <f>STDEV(H89:H91)</f>
        <v>0</v>
      </c>
      <c r="J89" s="1">
        <f>I89/SQRT(3)</f>
        <v>0</v>
      </c>
    </row>
    <row r="90" spans="1:10">
      <c r="A90" s="3">
        <f>'Raw WB'!A90</f>
        <v>36326</v>
      </c>
      <c r="B90" s="3" t="str">
        <f>'Raw WB'!B90</f>
        <v>WB</v>
      </c>
      <c r="C90" s="2">
        <f>'Raw WB'!C90</f>
        <v>2</v>
      </c>
      <c r="D90" s="3" t="str">
        <f>'Raw WB'!D90</f>
        <v>G. fuscum</v>
      </c>
      <c r="E90" s="1">
        <f>('Raw WB'!H90*'Raw WB'!K90)/20*9</f>
        <v>0</v>
      </c>
      <c r="H90" s="1">
        <f>'Raw WB'!L90*E90</f>
        <v>0</v>
      </c>
    </row>
    <row r="91" spans="1:10">
      <c r="A91" s="3">
        <f>'Raw WB'!A91</f>
        <v>36326</v>
      </c>
      <c r="B91" s="3" t="str">
        <f>'Raw WB'!B91</f>
        <v>WB</v>
      </c>
      <c r="C91" s="2">
        <f>'Raw WB'!C91</f>
        <v>3</v>
      </c>
      <c r="D91" s="3" t="str">
        <f>'Raw WB'!D91</f>
        <v>G. fuscum</v>
      </c>
      <c r="E91" s="1">
        <f>('Raw WB'!H91*'Raw WB'!K91)/20*9</f>
        <v>0</v>
      </c>
      <c r="H91" s="1">
        <f>'Raw WB'!L91*E91</f>
        <v>0</v>
      </c>
    </row>
    <row r="92" spans="1:10">
      <c r="A92" s="3">
        <f>'Raw WB'!A92</f>
        <v>36333</v>
      </c>
      <c r="B92" s="3" t="str">
        <f>'Raw WB'!B92</f>
        <v>WB</v>
      </c>
      <c r="C92" s="2">
        <f>'Raw WB'!C92</f>
        <v>1</v>
      </c>
      <c r="D92" s="3" t="str">
        <f>'Raw WB'!D92</f>
        <v>G. fuscum</v>
      </c>
      <c r="E92" s="1">
        <f>('Raw WB'!H92*'Raw WB'!K92)/20*9</f>
        <v>0</v>
      </c>
      <c r="F92" s="1">
        <f>STDEV(E92:E94)</f>
        <v>0</v>
      </c>
      <c r="G92" s="1">
        <f>F92/SQRT(3)</f>
        <v>0</v>
      </c>
      <c r="H92" s="1">
        <f>'Raw WB'!L92*E92</f>
        <v>0</v>
      </c>
      <c r="I92" s="1">
        <f>STDEV(H92:H94)</f>
        <v>0</v>
      </c>
      <c r="J92" s="1">
        <f>I92/SQRT(3)</f>
        <v>0</v>
      </c>
    </row>
    <row r="93" spans="1:10">
      <c r="A93" s="3">
        <f>'Raw WB'!A93</f>
        <v>36333</v>
      </c>
      <c r="B93" s="3" t="str">
        <f>'Raw WB'!B93</f>
        <v>WB</v>
      </c>
      <c r="C93" s="2">
        <f>'Raw WB'!C93</f>
        <v>2</v>
      </c>
      <c r="D93" s="3" t="str">
        <f>'Raw WB'!D93</f>
        <v>G. fuscum</v>
      </c>
      <c r="E93" s="1">
        <f>('Raw WB'!H93*'Raw WB'!K93)/20*9</f>
        <v>0</v>
      </c>
      <c r="H93" s="1">
        <f>'Raw WB'!L93*E93</f>
        <v>0</v>
      </c>
    </row>
    <row r="94" spans="1:10">
      <c r="A94" s="3">
        <f>'Raw WB'!A94</f>
        <v>36333</v>
      </c>
      <c r="B94" s="3" t="str">
        <f>'Raw WB'!B94</f>
        <v>WB</v>
      </c>
      <c r="C94" s="2">
        <f>'Raw WB'!C94</f>
        <v>3</v>
      </c>
      <c r="D94" s="3" t="str">
        <f>'Raw WB'!D94</f>
        <v>G. fuscum</v>
      </c>
      <c r="E94" s="1">
        <f>('Raw WB'!H94*'Raw WB'!K94)/20*9</f>
        <v>0</v>
      </c>
      <c r="H94" s="1">
        <f>'Raw WB'!L94*E94</f>
        <v>0</v>
      </c>
    </row>
    <row r="95" spans="1:10">
      <c r="A95" s="3">
        <f>'Raw WB'!A95</f>
        <v>36340</v>
      </c>
      <c r="B95" s="3" t="str">
        <f>'Raw WB'!B95</f>
        <v>WB</v>
      </c>
      <c r="C95" s="2">
        <f>'Raw WB'!C95</f>
        <v>1</v>
      </c>
      <c r="D95" s="3" t="str">
        <f>'Raw WB'!D95</f>
        <v>G. fuscum</v>
      </c>
      <c r="E95" s="1">
        <f>('Raw WB'!H95*'Raw WB'!K95)/20*9</f>
        <v>0</v>
      </c>
      <c r="F95" s="1">
        <f>STDEV(E95:E97)</f>
        <v>0</v>
      </c>
      <c r="G95" s="1">
        <f>F95/SQRT(3)</f>
        <v>0</v>
      </c>
      <c r="H95" s="1">
        <f>'Raw WB'!L95*E95</f>
        <v>0</v>
      </c>
      <c r="I95" s="1">
        <f>STDEV(H95:H97)</f>
        <v>0</v>
      </c>
      <c r="J95" s="1">
        <f>I95/SQRT(3)</f>
        <v>0</v>
      </c>
    </row>
    <row r="96" spans="1:10">
      <c r="A96" s="3">
        <f>'Raw WB'!A96</f>
        <v>36340</v>
      </c>
      <c r="B96" s="3" t="str">
        <f>'Raw WB'!B96</f>
        <v>WB</v>
      </c>
      <c r="C96" s="2">
        <f>'Raw WB'!C96</f>
        <v>2</v>
      </c>
      <c r="D96" s="3" t="str">
        <f>'Raw WB'!D96</f>
        <v>G. fuscum</v>
      </c>
      <c r="E96" s="1">
        <f>('Raw WB'!H96*'Raw WB'!K96)/20*9</f>
        <v>0</v>
      </c>
      <c r="H96" s="1">
        <f>'Raw WB'!L96*E96</f>
        <v>0</v>
      </c>
    </row>
    <row r="97" spans="1:10">
      <c r="A97" s="3">
        <f>'Raw WB'!A97</f>
        <v>36340</v>
      </c>
      <c r="B97" s="3" t="str">
        <f>'Raw WB'!B97</f>
        <v>WB</v>
      </c>
      <c r="C97" s="2">
        <f>'Raw WB'!C97</f>
        <v>3</v>
      </c>
      <c r="D97" s="3" t="str">
        <f>'Raw WB'!D97</f>
        <v>G. fuscum</v>
      </c>
      <c r="E97" s="1">
        <f>('Raw WB'!H97*'Raw WB'!K97)/20*9</f>
        <v>0</v>
      </c>
      <c r="H97" s="1">
        <f>'Raw WB'!L97*E97</f>
        <v>0</v>
      </c>
    </row>
    <row r="98" spans="1:10">
      <c r="A98" s="3">
        <f>'Raw WB'!A98</f>
        <v>36347</v>
      </c>
      <c r="B98" s="3" t="str">
        <f>'Raw WB'!B98</f>
        <v>WB</v>
      </c>
      <c r="C98" s="2">
        <f>'Raw WB'!C98</f>
        <v>1</v>
      </c>
      <c r="D98" s="3" t="str">
        <f>'Raw WB'!D98</f>
        <v>G. fuscum</v>
      </c>
      <c r="E98" s="1">
        <f>('Raw WB'!H98*'Raw WB'!K98)/20*9</f>
        <v>0</v>
      </c>
      <c r="F98" s="1">
        <f>STDEV(E98:E100)</f>
        <v>0</v>
      </c>
      <c r="G98" s="1">
        <f>F98/SQRT(3)</f>
        <v>0</v>
      </c>
      <c r="H98" s="1">
        <f>'Raw WB'!L98*E98</f>
        <v>0</v>
      </c>
      <c r="I98" s="1">
        <f>STDEV(H98:H100)</f>
        <v>0</v>
      </c>
      <c r="J98" s="1">
        <f>I98/SQRT(3)</f>
        <v>0</v>
      </c>
    </row>
    <row r="99" spans="1:10">
      <c r="A99" s="3">
        <f>'Raw WB'!A99</f>
        <v>36347</v>
      </c>
      <c r="B99" s="3" t="str">
        <f>'Raw WB'!B99</f>
        <v>WB</v>
      </c>
      <c r="C99" s="2">
        <f>'Raw WB'!C99</f>
        <v>2</v>
      </c>
      <c r="D99" s="3" t="str">
        <f>'Raw WB'!D99</f>
        <v>G. fuscum</v>
      </c>
      <c r="E99" s="1">
        <f>('Raw WB'!H99*'Raw WB'!K99)/20*9</f>
        <v>0</v>
      </c>
      <c r="H99" s="1">
        <f>'Raw WB'!L99*E99</f>
        <v>0</v>
      </c>
    </row>
    <row r="100" spans="1:10">
      <c r="A100" s="3">
        <f>'Raw WB'!A100</f>
        <v>36347</v>
      </c>
      <c r="B100" s="3" t="str">
        <f>'Raw WB'!B100</f>
        <v>WB</v>
      </c>
      <c r="C100" s="2">
        <f>'Raw WB'!C100</f>
        <v>3</v>
      </c>
      <c r="D100" s="3" t="str">
        <f>'Raw WB'!D100</f>
        <v>G. fuscum</v>
      </c>
      <c r="E100" s="1">
        <f>('Raw WB'!H100*'Raw WB'!K100)/20*9</f>
        <v>0</v>
      </c>
      <c r="H100" s="1">
        <f>'Raw WB'!L100*E100</f>
        <v>0</v>
      </c>
    </row>
    <row r="101" spans="1:10">
      <c r="A101" s="3">
        <f>'Raw WB'!A101</f>
        <v>36354</v>
      </c>
      <c r="B101" s="3" t="str">
        <f>'Raw WB'!B101</f>
        <v>WB</v>
      </c>
      <c r="C101" s="2">
        <f>'Raw WB'!C101</f>
        <v>1</v>
      </c>
      <c r="D101" s="3" t="str">
        <f>'Raw WB'!D101</f>
        <v>G. fuscum</v>
      </c>
      <c r="E101" s="1">
        <f>('Raw WB'!H101*'Raw WB'!K101)/20*9</f>
        <v>0</v>
      </c>
      <c r="F101" s="1">
        <f>STDEV(E101:E103)</f>
        <v>57.244279190151389</v>
      </c>
      <c r="G101" s="1">
        <f>F101/SQRT(3)</f>
        <v>33.049999999999997</v>
      </c>
      <c r="H101" s="1">
        <f>'Raw WB'!L101*E101</f>
        <v>0</v>
      </c>
      <c r="I101" s="1">
        <f>STDEV(H101:H103)</f>
        <v>1406949.8939355407</v>
      </c>
      <c r="J101" s="1">
        <f>I101/SQRT(3)</f>
        <v>812302.89999999991</v>
      </c>
    </row>
    <row r="102" spans="1:10">
      <c r="A102" s="3">
        <f>'Raw WB'!A102</f>
        <v>36354</v>
      </c>
      <c r="B102" s="3" t="str">
        <f>'Raw WB'!B102</f>
        <v>WB</v>
      </c>
      <c r="C102" s="2">
        <f>'Raw WB'!C102</f>
        <v>2</v>
      </c>
      <c r="D102" s="3" t="str">
        <f>'Raw WB'!D102</f>
        <v>G. fuscum</v>
      </c>
      <c r="E102" s="1">
        <f>('Raw WB'!H102*'Raw WB'!K102)/20*9</f>
        <v>99.149999999999991</v>
      </c>
      <c r="H102" s="1">
        <f>'Raw WB'!L102*E102</f>
        <v>2436908.6999999997</v>
      </c>
    </row>
    <row r="103" spans="1:10">
      <c r="A103" s="3">
        <f>'Raw WB'!A103</f>
        <v>36354</v>
      </c>
      <c r="B103" s="3" t="str">
        <f>'Raw WB'!B103</f>
        <v>WB</v>
      </c>
      <c r="C103" s="2">
        <f>'Raw WB'!C103</f>
        <v>3</v>
      </c>
      <c r="D103" s="3" t="str">
        <f>'Raw WB'!D103</f>
        <v>G. fuscum</v>
      </c>
      <c r="E103" s="1">
        <f>('Raw WB'!H103*'Raw WB'!K103)/20*9</f>
        <v>0</v>
      </c>
      <c r="H103" s="1">
        <f>'Raw WB'!L103*E103</f>
        <v>0</v>
      </c>
    </row>
    <row r="104" spans="1:10">
      <c r="A104" s="3">
        <f>'Raw WB'!A104</f>
        <v>36361</v>
      </c>
      <c r="B104" s="3" t="str">
        <f>'Raw WB'!B104</f>
        <v>WB</v>
      </c>
      <c r="C104" s="2">
        <f>'Raw WB'!C104</f>
        <v>1</v>
      </c>
      <c r="D104" s="3" t="str">
        <f>'Raw WB'!D104</f>
        <v>G. fuscum</v>
      </c>
      <c r="E104" s="1">
        <f>('Raw WB'!H104*'Raw WB'!K104)/20*9</f>
        <v>318.59999999999997</v>
      </c>
      <c r="F104" s="1">
        <f>STDEV(E104:E106)</f>
        <v>165.80469685747747</v>
      </c>
      <c r="G104" s="1">
        <f>F104/SQRT(3)</f>
        <v>95.727386363568911</v>
      </c>
      <c r="H104" s="1">
        <f>'Raw WB'!L104*E104</f>
        <v>10520171.999999998</v>
      </c>
      <c r="I104" s="1">
        <f>STDEV(H104:H106)</f>
        <v>5474871.0902339052</v>
      </c>
      <c r="J104" s="1">
        <f>I104/SQRT(3)</f>
        <v>3160918.2977250451</v>
      </c>
    </row>
    <row r="105" spans="1:10">
      <c r="A105" s="3">
        <f>'Raw WB'!A105</f>
        <v>36361</v>
      </c>
      <c r="B105" s="3" t="str">
        <f>'Raw WB'!B105</f>
        <v>WB</v>
      </c>
      <c r="C105" s="2">
        <f>'Raw WB'!C105</f>
        <v>2</v>
      </c>
      <c r="D105" s="3" t="str">
        <f>'Raw WB'!D105</f>
        <v>G. fuscum</v>
      </c>
      <c r="E105" s="1">
        <f>('Raw WB'!H105*'Raw WB'!K105)/20*9</f>
        <v>0</v>
      </c>
      <c r="H105" s="1">
        <f>'Raw WB'!L105*E105</f>
        <v>0</v>
      </c>
    </row>
    <row r="106" spans="1:10">
      <c r="A106" s="3">
        <f>'Raw WB'!A106</f>
        <v>36361</v>
      </c>
      <c r="B106" s="3" t="str">
        <f>'Raw WB'!B106</f>
        <v>WB</v>
      </c>
      <c r="C106" s="2">
        <f>'Raw WB'!C106</f>
        <v>3</v>
      </c>
      <c r="D106" s="3" t="str">
        <f>'Raw WB'!D106</f>
        <v>G. fuscum</v>
      </c>
      <c r="E106" s="1">
        <f>('Raw WB'!H106*'Raw WB'!K106)/20*9</f>
        <v>79.649999999999991</v>
      </c>
      <c r="H106" s="1">
        <f>'Raw WB'!L106*E106</f>
        <v>2630042.9999999995</v>
      </c>
    </row>
    <row r="107" spans="1:10">
      <c r="A107" s="3">
        <f>'Raw WB'!A107</f>
        <v>36368</v>
      </c>
      <c r="B107" s="3" t="str">
        <f>'Raw WB'!B107</f>
        <v>WB</v>
      </c>
      <c r="C107" s="2">
        <f>'Raw WB'!C107</f>
        <v>1</v>
      </c>
      <c r="D107" s="3" t="str">
        <f>'Raw WB'!D107</f>
        <v>G. fuscum</v>
      </c>
      <c r="E107" s="1">
        <f>('Raw WB'!H107*'Raw WB'!K107)/20*9</f>
        <v>0</v>
      </c>
      <c r="F107" s="1">
        <f>STDEV(E107:E109)</f>
        <v>91.971897881907367</v>
      </c>
      <c r="G107" s="1">
        <f>F107/SQRT(3)</f>
        <v>53.099999999999994</v>
      </c>
      <c r="H107" s="1">
        <f>'Raw WB'!L107*E107</f>
        <v>0</v>
      </c>
      <c r="I107" s="1">
        <f>STDEV(H107:H109)</f>
        <v>3036912.0680605811</v>
      </c>
      <c r="J107" s="1">
        <f>I107/SQRT(3)</f>
        <v>1753361.9999999998</v>
      </c>
    </row>
    <row r="108" spans="1:10">
      <c r="A108" s="3">
        <f>'Raw WB'!A108</f>
        <v>36368</v>
      </c>
      <c r="B108" s="3" t="str">
        <f>'Raw WB'!B108</f>
        <v>WB</v>
      </c>
      <c r="C108" s="2">
        <f>'Raw WB'!C108</f>
        <v>2</v>
      </c>
      <c r="D108" s="3" t="str">
        <f>'Raw WB'!D108</f>
        <v>G. fuscum</v>
      </c>
      <c r="E108" s="1">
        <f>('Raw WB'!H108*'Raw WB'!K108)/20*9</f>
        <v>159.29999999999998</v>
      </c>
      <c r="H108" s="1">
        <f>'Raw WB'!L108*E108</f>
        <v>5260085.9999999991</v>
      </c>
    </row>
    <row r="109" spans="1:10">
      <c r="A109" s="3">
        <f>'Raw WB'!A109</f>
        <v>36368</v>
      </c>
      <c r="B109" s="3" t="str">
        <f>'Raw WB'!B109</f>
        <v>WB</v>
      </c>
      <c r="C109" s="2">
        <f>'Raw WB'!C109</f>
        <v>3</v>
      </c>
      <c r="D109" s="3" t="str">
        <f>'Raw WB'!D109</f>
        <v>G. fuscum</v>
      </c>
      <c r="E109" s="1">
        <f>('Raw WB'!H109*'Raw WB'!K109)/20*9</f>
        <v>0</v>
      </c>
      <c r="H109" s="1">
        <f>'Raw WB'!L109*E109</f>
        <v>0</v>
      </c>
    </row>
    <row r="110" spans="1:10">
      <c r="A110" s="3">
        <f>'Raw WB'!A110</f>
        <v>36375</v>
      </c>
      <c r="B110" s="3" t="str">
        <f>'Raw WB'!B110</f>
        <v>WB</v>
      </c>
      <c r="C110" s="2">
        <f>'Raw WB'!C110</f>
        <v>1</v>
      </c>
      <c r="D110" s="3" t="str">
        <f>'Raw WB'!D110</f>
        <v>G. fuscum</v>
      </c>
      <c r="E110" s="1">
        <f>('Raw WB'!H110*'Raw WB'!K110)/20*9</f>
        <v>318.59999999999997</v>
      </c>
      <c r="F110" s="1">
        <f>STDEV(E110:E112)</f>
        <v>165.80469685747747</v>
      </c>
      <c r="G110" s="1">
        <f>F110/SQRT(3)</f>
        <v>95.727386363568911</v>
      </c>
      <c r="H110" s="1">
        <f>'Raw WB'!L110*E110</f>
        <v>11722568.399999999</v>
      </c>
      <c r="I110" s="1">
        <f>STDEV(H110:H112)</f>
        <v>6100618.0161740258</v>
      </c>
      <c r="J110" s="1">
        <f>I110/SQRT(3)</f>
        <v>3522193.4538611546</v>
      </c>
    </row>
    <row r="111" spans="1:10">
      <c r="A111" s="3">
        <f>'Raw WB'!A111</f>
        <v>36375</v>
      </c>
      <c r="B111" s="3" t="str">
        <f>'Raw WB'!B111</f>
        <v>WB</v>
      </c>
      <c r="C111" s="2">
        <f>'Raw WB'!C111</f>
        <v>2</v>
      </c>
      <c r="D111" s="3" t="str">
        <f>'Raw WB'!D111</f>
        <v>G. fuscum</v>
      </c>
      <c r="E111" s="1">
        <f>('Raw WB'!H111*'Raw WB'!K111)/20*9</f>
        <v>79.649999999999991</v>
      </c>
      <c r="H111" s="1">
        <f>'Raw WB'!L111*E111</f>
        <v>2930642.0999999996</v>
      </c>
    </row>
    <row r="112" spans="1:10">
      <c r="A112" s="3">
        <f>'Raw WB'!A112</f>
        <v>36375</v>
      </c>
      <c r="B112" s="3" t="str">
        <f>'Raw WB'!B112</f>
        <v>WB</v>
      </c>
      <c r="C112" s="2">
        <f>'Raw WB'!C112</f>
        <v>3</v>
      </c>
      <c r="D112" s="3" t="str">
        <f>'Raw WB'!D112</f>
        <v>G. fuscum</v>
      </c>
      <c r="E112" s="1">
        <f>('Raw WB'!H112*'Raw WB'!K112)/20*9</f>
        <v>0</v>
      </c>
      <c r="H112" s="1">
        <f>'Raw WB'!L112*E112</f>
        <v>0</v>
      </c>
    </row>
    <row r="113" spans="1:10">
      <c r="A113" s="3">
        <f>'Raw WB'!A113</f>
        <v>36382</v>
      </c>
      <c r="B113" s="3" t="str">
        <f>'Raw WB'!B113</f>
        <v>WB</v>
      </c>
      <c r="C113" s="2">
        <f>'Raw WB'!C113</f>
        <v>1</v>
      </c>
      <c r="D113" s="3" t="str">
        <f>'Raw WB'!D113</f>
        <v>G. fuscum</v>
      </c>
      <c r="E113" s="1">
        <f>('Raw WB'!H113*'Raw WB'!K113)/20*9</f>
        <v>0</v>
      </c>
      <c r="F113" s="1">
        <f>STDEV(E113:E115)</f>
        <v>45.985948940953683</v>
      </c>
      <c r="G113" s="1">
        <f>F113/SQRT(3)</f>
        <v>26.549999999999997</v>
      </c>
      <c r="H113" s="1">
        <f>'Raw WB'!L113*E113</f>
        <v>0</v>
      </c>
      <c r="I113" s="1">
        <f>STDEV(H113:H115)</f>
        <v>1692007.0053334502</v>
      </c>
      <c r="J113" s="1">
        <f>I113/SQRT(3)</f>
        <v>976880.70000000007</v>
      </c>
    </row>
    <row r="114" spans="1:10">
      <c r="A114" s="3">
        <f>'Raw WB'!A114</f>
        <v>36382</v>
      </c>
      <c r="B114" s="3" t="str">
        <f>'Raw WB'!B114</f>
        <v>WB</v>
      </c>
      <c r="C114" s="2">
        <f>'Raw WB'!C114</f>
        <v>2</v>
      </c>
      <c r="D114" s="3" t="str">
        <f>'Raw WB'!D114</f>
        <v>G. fuscum</v>
      </c>
      <c r="E114" s="1">
        <f>('Raw WB'!H114*'Raw WB'!K114)/20*9</f>
        <v>0</v>
      </c>
      <c r="H114" s="1">
        <f>'Raw WB'!L114*E114</f>
        <v>0</v>
      </c>
    </row>
    <row r="115" spans="1:10">
      <c r="A115" s="3">
        <f>'Raw WB'!A115</f>
        <v>36382</v>
      </c>
      <c r="B115" s="3" t="str">
        <f>'Raw WB'!B115</f>
        <v>WB</v>
      </c>
      <c r="C115" s="2">
        <f>'Raw WB'!C115</f>
        <v>3</v>
      </c>
      <c r="D115" s="3" t="str">
        <f>'Raw WB'!D115</f>
        <v>G. fuscum</v>
      </c>
      <c r="E115" s="1">
        <f>('Raw WB'!H115*'Raw WB'!K115)/20*9</f>
        <v>79.649999999999991</v>
      </c>
      <c r="H115" s="1">
        <f>'Raw WB'!L115*E115</f>
        <v>2930642.0999999996</v>
      </c>
    </row>
    <row r="116" spans="1:10">
      <c r="A116" s="3">
        <f>'Raw WB'!A116</f>
        <v>36389</v>
      </c>
      <c r="B116" s="3" t="str">
        <f>'Raw WB'!B116</f>
        <v>WB</v>
      </c>
      <c r="C116" s="2">
        <f>'Raw WB'!C116</f>
        <v>1</v>
      </c>
      <c r="D116" s="3" t="str">
        <f>'Raw WB'!D116</f>
        <v>G. fuscum</v>
      </c>
      <c r="E116" s="1">
        <f>('Raw WB'!H116*'Raw WB'!K116)/20*9</f>
        <v>0</v>
      </c>
      <c r="F116" s="1">
        <f>STDEV(E116:E118)</f>
        <v>0</v>
      </c>
      <c r="G116" s="1">
        <f>F116/SQRT(3)</f>
        <v>0</v>
      </c>
      <c r="H116" s="1">
        <f>'Raw WB'!L116*E116</f>
        <v>0</v>
      </c>
      <c r="I116" s="1">
        <f>STDEV(H116:H118)</f>
        <v>0</v>
      </c>
      <c r="J116" s="1">
        <f>I116/SQRT(3)</f>
        <v>0</v>
      </c>
    </row>
    <row r="117" spans="1:10">
      <c r="A117" s="3">
        <f>'Raw WB'!A117</f>
        <v>36389</v>
      </c>
      <c r="B117" s="3" t="str">
        <f>'Raw WB'!B117</f>
        <v>WB</v>
      </c>
      <c r="C117" s="2">
        <f>'Raw WB'!C117</f>
        <v>2</v>
      </c>
      <c r="D117" s="3" t="str">
        <f>'Raw WB'!D117</f>
        <v>G. fuscum</v>
      </c>
      <c r="E117" s="1">
        <f>('Raw WB'!H117*'Raw WB'!K117)/20*9</f>
        <v>0</v>
      </c>
      <c r="H117" s="1">
        <f>'Raw WB'!L117*E117</f>
        <v>0</v>
      </c>
    </row>
    <row r="118" spans="1:10">
      <c r="A118" s="3">
        <f>'Raw WB'!A118</f>
        <v>36389</v>
      </c>
      <c r="B118" s="3" t="str">
        <f>'Raw WB'!B118</f>
        <v>WB</v>
      </c>
      <c r="C118" s="2">
        <f>'Raw WB'!C118</f>
        <v>3</v>
      </c>
      <c r="D118" s="3" t="str">
        <f>'Raw WB'!D118</f>
        <v>G. fuscum</v>
      </c>
      <c r="E118" s="1">
        <f>('Raw WB'!H118*'Raw WB'!K118)/20*9</f>
        <v>0</v>
      </c>
      <c r="H118" s="1">
        <f>'Raw WB'!L118*E118</f>
        <v>0</v>
      </c>
    </row>
    <row r="119" spans="1:10">
      <c r="A119" s="3">
        <f>'Raw WB'!A119</f>
        <v>36307</v>
      </c>
      <c r="B119" s="3" t="str">
        <f>'Raw WB'!B119</f>
        <v>WB</v>
      </c>
      <c r="C119" s="2">
        <f>'Raw WB'!C119</f>
        <v>1</v>
      </c>
      <c r="D119" s="3" t="str">
        <f>'Raw WB'!D119</f>
        <v>Mallomonas sp.</v>
      </c>
      <c r="E119" s="1">
        <f>('Raw WB'!H119*'Raw WB'!K119)/20*9</f>
        <v>0</v>
      </c>
      <c r="F119" s="1">
        <f>STDEV(E119:E121)</f>
        <v>91.971897881907367</v>
      </c>
      <c r="G119" s="1">
        <f>F119/SQRT(3)</f>
        <v>53.099999999999994</v>
      </c>
      <c r="H119" s="1">
        <f>'Raw WB'!L119*E119</f>
        <v>0</v>
      </c>
      <c r="I119" s="1">
        <f>STDEV(H119:H121)</f>
        <v>441465.10983315535</v>
      </c>
      <c r="J119" s="1">
        <f>I119/SQRT(3)</f>
        <v>254879.99999999997</v>
      </c>
    </row>
    <row r="120" spans="1:10">
      <c r="A120" s="3">
        <f>'Raw WB'!A120</f>
        <v>36307</v>
      </c>
      <c r="B120" s="3" t="str">
        <f>'Raw WB'!B120</f>
        <v>WB</v>
      </c>
      <c r="C120" s="2">
        <f>'Raw WB'!C120</f>
        <v>2</v>
      </c>
      <c r="D120" s="3" t="str">
        <f>'Raw WB'!D120</f>
        <v>Mallomonas sp.</v>
      </c>
      <c r="E120" s="1">
        <f>('Raw WB'!H120*'Raw WB'!K120)/20*9</f>
        <v>159.29999999999998</v>
      </c>
      <c r="H120" s="1">
        <f>'Raw WB'!L120*E120</f>
        <v>764639.99999999988</v>
      </c>
    </row>
    <row r="121" spans="1:10">
      <c r="A121" s="3">
        <f>'Raw WB'!A121</f>
        <v>36307</v>
      </c>
      <c r="B121" s="3" t="str">
        <f>'Raw WB'!B121</f>
        <v>WB</v>
      </c>
      <c r="C121" s="2">
        <f>'Raw WB'!C121</f>
        <v>3</v>
      </c>
      <c r="D121" s="3" t="str">
        <f>'Raw WB'!D121</f>
        <v>Mallomonas sp.</v>
      </c>
      <c r="E121" s="1">
        <f>('Raw WB'!H121*'Raw WB'!K121)/20*9</f>
        <v>159.29999999999998</v>
      </c>
      <c r="H121" s="1">
        <f>'Raw WB'!L121*E121</f>
        <v>764639.99999999988</v>
      </c>
    </row>
    <row r="122" spans="1:10">
      <c r="A122" s="3">
        <f>'Raw WB'!A122</f>
        <v>36312</v>
      </c>
      <c r="B122" s="3" t="str">
        <f>'Raw WB'!B122</f>
        <v>WB</v>
      </c>
      <c r="C122" s="2">
        <f>'Raw WB'!C122</f>
        <v>1</v>
      </c>
      <c r="D122" s="3" t="str">
        <f>'Raw WB'!D122</f>
        <v>Mallomonas sp.</v>
      </c>
      <c r="E122" s="1">
        <f>('Raw WB'!H122*'Raw WB'!K122)/20*9</f>
        <v>495.75</v>
      </c>
      <c r="F122" s="1">
        <f>STDEV(E122:E124)</f>
        <v>129.50578172421493</v>
      </c>
      <c r="G122" s="1">
        <f>F122/SQRT(3)</f>
        <v>74.770197940088408</v>
      </c>
      <c r="H122" s="1">
        <f>'Raw WB'!L122*E122</f>
        <v>2379600</v>
      </c>
      <c r="I122" s="1">
        <f>STDEV(H122:H124)</f>
        <v>621627.75227623165</v>
      </c>
      <c r="J122" s="1">
        <f>I122/SQRT(3)</f>
        <v>358896.95011242438</v>
      </c>
    </row>
    <row r="123" spans="1:10">
      <c r="A123" s="3">
        <f>'Raw WB'!A123</f>
        <v>36312</v>
      </c>
      <c r="B123" s="3" t="str">
        <f>'Raw WB'!B123</f>
        <v>WB</v>
      </c>
      <c r="C123" s="2">
        <f>'Raw WB'!C123</f>
        <v>2</v>
      </c>
      <c r="D123" s="3" t="str">
        <f>'Raw WB'!D123</f>
        <v>Mallomonas sp.</v>
      </c>
      <c r="E123" s="1">
        <f>('Raw WB'!H123*'Raw WB'!K123)/20*9</f>
        <v>396.59999999999997</v>
      </c>
      <c r="H123" s="1">
        <f>'Raw WB'!L123*E123</f>
        <v>1903679.9999999998</v>
      </c>
    </row>
    <row r="124" spans="1:10">
      <c r="A124" s="3">
        <f>'Raw WB'!A124</f>
        <v>36312</v>
      </c>
      <c r="B124" s="3" t="str">
        <f>'Raw WB'!B124</f>
        <v>WB</v>
      </c>
      <c r="C124" s="2">
        <f>'Raw WB'!C124</f>
        <v>3</v>
      </c>
      <c r="D124" s="3" t="str">
        <f>'Raw WB'!D124</f>
        <v>Mallomonas sp.</v>
      </c>
      <c r="E124" s="1">
        <f>('Raw WB'!H124*'Raw WB'!K124)/20*9</f>
        <v>238.95000000000002</v>
      </c>
      <c r="H124" s="1">
        <f>'Raw WB'!L124*E124</f>
        <v>1146960</v>
      </c>
    </row>
    <row r="125" spans="1:10">
      <c r="A125" s="3">
        <f>'Raw WB'!A125</f>
        <v>36319</v>
      </c>
      <c r="B125" s="3" t="str">
        <f>'Raw WB'!B125</f>
        <v>WB</v>
      </c>
      <c r="C125" s="2">
        <f>'Raw WB'!C125</f>
        <v>1</v>
      </c>
      <c r="D125" s="3" t="str">
        <f>'Raw WB'!D125</f>
        <v>Mallomonas sp.</v>
      </c>
      <c r="E125" s="1">
        <f>('Raw WB'!H125*'Raw WB'!K125)/20*9</f>
        <v>198.29999999999998</v>
      </c>
      <c r="F125" s="1">
        <f>STDEV(E125:E127)</f>
        <v>71.911038790995107</v>
      </c>
      <c r="G125" s="1">
        <f>F125/SQRT(3)</f>
        <v>41.51785760368665</v>
      </c>
      <c r="H125" s="1">
        <f>'Raw WB'!L125*E125</f>
        <v>951839.99999999988</v>
      </c>
      <c r="I125" s="1">
        <f>STDEV(H125:H127)</f>
        <v>345172.98619677639</v>
      </c>
      <c r="J125" s="1">
        <f>I125/SQRT(3)</f>
        <v>199285.71649769583</v>
      </c>
    </row>
    <row r="126" spans="1:10">
      <c r="A126" s="3">
        <f>'Raw WB'!A126</f>
        <v>36319</v>
      </c>
      <c r="B126" s="3" t="str">
        <f>'Raw WB'!B126</f>
        <v>WB</v>
      </c>
      <c r="C126" s="2">
        <f>'Raw WB'!C126</f>
        <v>2</v>
      </c>
      <c r="D126" s="3" t="str">
        <f>'Raw WB'!D126</f>
        <v>Mallomonas sp.</v>
      </c>
      <c r="E126" s="1">
        <f>('Raw WB'!H126*'Raw WB'!K126)/20*9</f>
        <v>99.149999999999991</v>
      </c>
      <c r="H126" s="1">
        <f>'Raw WB'!L126*E126</f>
        <v>475919.99999999994</v>
      </c>
    </row>
    <row r="127" spans="1:10">
      <c r="A127" s="3">
        <f>'Raw WB'!A127</f>
        <v>36319</v>
      </c>
      <c r="B127" s="3" t="str">
        <f>'Raw WB'!B127</f>
        <v>WB</v>
      </c>
      <c r="C127" s="2">
        <f>'Raw WB'!C127</f>
        <v>3</v>
      </c>
      <c r="D127" s="3" t="str">
        <f>'Raw WB'!D127</f>
        <v>Mallomonas sp.</v>
      </c>
      <c r="E127" s="1">
        <f>('Raw WB'!H127*'Raw WB'!K127)/20*9</f>
        <v>238.95000000000002</v>
      </c>
      <c r="H127" s="1">
        <f>'Raw WB'!L127*E127</f>
        <v>1146960</v>
      </c>
    </row>
    <row r="128" spans="1:10">
      <c r="A128" s="3">
        <f>'Raw WB'!A128</f>
        <v>36326</v>
      </c>
      <c r="B128" s="3" t="str">
        <f>'Raw WB'!B128</f>
        <v>WB</v>
      </c>
      <c r="C128" s="2">
        <f>'Raw WB'!C128</f>
        <v>1</v>
      </c>
      <c r="D128" s="3" t="str">
        <f>'Raw WB'!D128</f>
        <v>Mallomonas sp.</v>
      </c>
      <c r="E128" s="1">
        <f>('Raw WB'!H128*'Raw WB'!K128)/20*9</f>
        <v>5814.45</v>
      </c>
      <c r="F128" s="1">
        <f>STDEV(E128:E130)</f>
        <v>353.1390696312157</v>
      </c>
      <c r="G128" s="1">
        <f>F128/SQRT(3)</f>
        <v>203.88493691295639</v>
      </c>
      <c r="H128" s="1">
        <f>'Raw WB'!L128*E128</f>
        <v>27909360</v>
      </c>
      <c r="I128" s="1">
        <f>STDEV(H128:H130)</f>
        <v>1695067.5342298313</v>
      </c>
      <c r="J128" s="1">
        <f>I128/SQRT(3)</f>
        <v>978647.69718218839</v>
      </c>
    </row>
    <row r="129" spans="1:10">
      <c r="A129" s="3">
        <f>'Raw WB'!A129</f>
        <v>36326</v>
      </c>
      <c r="B129" s="3" t="str">
        <f>'Raw WB'!B129</f>
        <v>WB</v>
      </c>
      <c r="C129" s="2">
        <f>'Raw WB'!C129</f>
        <v>2</v>
      </c>
      <c r="D129" s="3" t="str">
        <f>'Raw WB'!D129</f>
        <v>Mallomonas sp.</v>
      </c>
      <c r="E129" s="1">
        <f>('Raw WB'!H129*'Raw WB'!K129)/20*9</f>
        <v>5354.0999999999995</v>
      </c>
      <c r="H129" s="1">
        <f>'Raw WB'!L129*E129</f>
        <v>25699679.999999996</v>
      </c>
    </row>
    <row r="130" spans="1:10">
      <c r="A130" s="3">
        <f>'Raw WB'!A130</f>
        <v>36326</v>
      </c>
      <c r="B130" s="3" t="str">
        <f>'Raw WB'!B130</f>
        <v>WB</v>
      </c>
      <c r="C130" s="2">
        <f>'Raw WB'!C130</f>
        <v>3</v>
      </c>
      <c r="D130" s="3" t="str">
        <f>'Raw WB'!D130</f>
        <v>Mallomonas sp.</v>
      </c>
      <c r="E130" s="1">
        <f>('Raw WB'!H130*'Raw WB'!K130)/20*9</f>
        <v>6048.15</v>
      </c>
      <c r="H130" s="1">
        <f>'Raw WB'!L130*E130</f>
        <v>29031120</v>
      </c>
    </row>
    <row r="131" spans="1:10">
      <c r="A131" s="3">
        <f>'Raw WB'!A131</f>
        <v>36333</v>
      </c>
      <c r="B131" s="3" t="str">
        <f>'Raw WB'!B131</f>
        <v>WB</v>
      </c>
      <c r="C131" s="2">
        <f>'Raw WB'!C131</f>
        <v>1</v>
      </c>
      <c r="D131" s="3" t="str">
        <f>'Raw WB'!D131</f>
        <v>Mallomonas sp.</v>
      </c>
      <c r="E131" s="1">
        <f>('Raw WB'!H131*'Raw WB'!K131)/20*9</f>
        <v>1090.6499999999999</v>
      </c>
      <c r="F131" s="1">
        <f>STDEV(E131:E133)</f>
        <v>645.11026383092167</v>
      </c>
      <c r="G131" s="1">
        <f>F131/SQRT(3)</f>
        <v>372.45458447977313</v>
      </c>
      <c r="H131" s="1">
        <f>'Raw WB'!L131*E131</f>
        <v>5235119.9999999991</v>
      </c>
      <c r="I131" s="1">
        <f>STDEV(H131:H133)</f>
        <v>3096529.2663884191</v>
      </c>
      <c r="J131" s="1">
        <f>I131/SQRT(3)</f>
        <v>1787782.0055029083</v>
      </c>
    </row>
    <row r="132" spans="1:10">
      <c r="A132" s="3">
        <f>'Raw WB'!A132</f>
        <v>36333</v>
      </c>
      <c r="B132" s="3" t="str">
        <f>'Raw WB'!B132</f>
        <v>WB</v>
      </c>
      <c r="C132" s="2">
        <f>'Raw WB'!C132</f>
        <v>2</v>
      </c>
      <c r="D132" s="3" t="str">
        <f>'Raw WB'!D132</f>
        <v>Mallomonas sp.</v>
      </c>
      <c r="E132" s="1">
        <f>('Raw WB'!H132*'Raw WB'!K132)/20*9</f>
        <v>1685.5500000000002</v>
      </c>
      <c r="H132" s="1">
        <f>'Raw WB'!L132*E132</f>
        <v>8090640.0000000009</v>
      </c>
    </row>
    <row r="133" spans="1:10">
      <c r="A133" s="3">
        <f>'Raw WB'!A133</f>
        <v>36333</v>
      </c>
      <c r="B133" s="3" t="str">
        <f>'Raw WB'!B133</f>
        <v>WB</v>
      </c>
      <c r="C133" s="2">
        <f>'Raw WB'!C133</f>
        <v>3</v>
      </c>
      <c r="D133" s="3" t="str">
        <f>'Raw WB'!D133</f>
        <v>Mallomonas sp.</v>
      </c>
      <c r="E133" s="1">
        <f>('Raw WB'!H133*'Raw WB'!K133)/20*9</f>
        <v>2379.6</v>
      </c>
      <c r="H133" s="1">
        <f>'Raw WB'!L133*E133</f>
        <v>11422080</v>
      </c>
    </row>
    <row r="134" spans="1:10">
      <c r="A134" s="3">
        <f>'Raw WB'!A134</f>
        <v>36340</v>
      </c>
      <c r="B134" s="3" t="str">
        <f>'Raw WB'!B134</f>
        <v>WB</v>
      </c>
      <c r="C134" s="2">
        <f>'Raw WB'!C134</f>
        <v>1</v>
      </c>
      <c r="D134" s="3" t="str">
        <f>'Raw WB'!D134</f>
        <v>Mallomonas sp.</v>
      </c>
      <c r="E134" s="1">
        <f>('Raw WB'!H134*'Raw WB'!K134)/20*9</f>
        <v>2628.4500000000003</v>
      </c>
      <c r="F134" s="1">
        <f>STDEV(E134:E136)</f>
        <v>565.08480115819577</v>
      </c>
      <c r="G134" s="1">
        <f>F134/SQRT(3)</f>
        <v>326.25186206365049</v>
      </c>
      <c r="H134" s="1">
        <f>'Raw WB'!L134*E134</f>
        <v>12616560.000000002</v>
      </c>
      <c r="I134" s="1">
        <f>STDEV(H134:H136)</f>
        <v>2712407.0455593555</v>
      </c>
      <c r="J134" s="1">
        <f>I134/SQRT(3)</f>
        <v>1566008.9379055316</v>
      </c>
    </row>
    <row r="135" spans="1:10">
      <c r="A135" s="3">
        <f>'Raw WB'!A135</f>
        <v>36340</v>
      </c>
      <c r="B135" s="3" t="str">
        <f>'Raw WB'!B135</f>
        <v>WB</v>
      </c>
      <c r="C135" s="2">
        <f>'Raw WB'!C135</f>
        <v>2</v>
      </c>
      <c r="D135" s="3" t="str">
        <f>'Raw WB'!D135</f>
        <v>Mallomonas sp.</v>
      </c>
      <c r="E135" s="1">
        <f>('Raw WB'!H135*'Raw WB'!K135)/20*9</f>
        <v>3345.2999999999997</v>
      </c>
      <c r="H135" s="1">
        <f>'Raw WB'!L135*E135</f>
        <v>16057439.999999998</v>
      </c>
    </row>
    <row r="136" spans="1:10">
      <c r="A136" s="3">
        <f>'Raw WB'!A136</f>
        <v>36340</v>
      </c>
      <c r="B136" s="3" t="str">
        <f>'Raw WB'!B136</f>
        <v>WB</v>
      </c>
      <c r="C136" s="2">
        <f>'Raw WB'!C136</f>
        <v>3</v>
      </c>
      <c r="D136" s="3" t="str">
        <f>'Raw WB'!D136</f>
        <v>Mallomonas sp.</v>
      </c>
      <c r="E136" s="1">
        <f>('Raw WB'!H136*'Raw WB'!K136)/20*9</f>
        <v>2230.2000000000003</v>
      </c>
      <c r="H136" s="1">
        <f>'Raw WB'!L136*E136</f>
        <v>10704960.000000002</v>
      </c>
    </row>
    <row r="137" spans="1:10">
      <c r="A137" s="3">
        <f>'Raw WB'!A137</f>
        <v>36347</v>
      </c>
      <c r="B137" s="3" t="str">
        <f>'Raw WB'!B137</f>
        <v>WB</v>
      </c>
      <c r="C137" s="2">
        <f>'Raw WB'!C137</f>
        <v>1</v>
      </c>
      <c r="D137" s="3" t="str">
        <f>'Raw WB'!D137</f>
        <v>Mallomonas sp.</v>
      </c>
      <c r="E137" s="1">
        <f>('Raw WB'!H137*'Raw WB'!K137)/20*9</f>
        <v>297.45</v>
      </c>
      <c r="F137" s="1">
        <f>STDEV(E137:E139)</f>
        <v>79.76093968854677</v>
      </c>
      <c r="G137" s="1">
        <f>F137/SQRT(3)</f>
        <v>46.049999999999983</v>
      </c>
      <c r="H137" s="1">
        <f>'Raw WB'!L137*E137</f>
        <v>1032151.5</v>
      </c>
      <c r="I137" s="1">
        <f>STDEV(H137:H139)</f>
        <v>276770.46071925742</v>
      </c>
      <c r="J137" s="1">
        <f>I137/SQRT(3)</f>
        <v>159793.50000000003</v>
      </c>
    </row>
    <row r="138" spans="1:10">
      <c r="A138" s="3">
        <f>'Raw WB'!A138</f>
        <v>36347</v>
      </c>
      <c r="B138" s="3" t="str">
        <f>'Raw WB'!B138</f>
        <v>WB</v>
      </c>
      <c r="C138" s="2">
        <f>'Raw WB'!C138</f>
        <v>2</v>
      </c>
      <c r="D138" s="3" t="str">
        <f>'Raw WB'!D138</f>
        <v>Mallomonas sp.</v>
      </c>
      <c r="E138" s="1">
        <f>('Raw WB'!H138*'Raw WB'!K138)/20*9</f>
        <v>297.45</v>
      </c>
      <c r="H138" s="1">
        <f>'Raw WB'!L138*E138</f>
        <v>1032151.5</v>
      </c>
    </row>
    <row r="139" spans="1:10">
      <c r="A139" s="3">
        <f>'Raw WB'!A139</f>
        <v>36347</v>
      </c>
      <c r="B139" s="3" t="str">
        <f>'Raw WB'!B139</f>
        <v>WB</v>
      </c>
      <c r="C139" s="2">
        <f>'Raw WB'!C139</f>
        <v>3</v>
      </c>
      <c r="D139" s="3" t="str">
        <f>'Raw WB'!D139</f>
        <v>Mallomonas sp.</v>
      </c>
      <c r="E139" s="1">
        <f>('Raw WB'!H139*'Raw WB'!K139)/20*9</f>
        <v>159.29999999999998</v>
      </c>
      <c r="H139" s="1">
        <f>'Raw WB'!L139*E139</f>
        <v>552770.99999999988</v>
      </c>
    </row>
    <row r="140" spans="1:10">
      <c r="A140" s="3">
        <f>'Raw WB'!A140</f>
        <v>36354</v>
      </c>
      <c r="B140" s="3" t="str">
        <f>'Raw WB'!B140</f>
        <v>WB</v>
      </c>
      <c r="C140" s="2">
        <f>'Raw WB'!C140</f>
        <v>1</v>
      </c>
      <c r="D140" s="3" t="str">
        <f>'Raw WB'!D140</f>
        <v>Mallomonas sp.</v>
      </c>
      <c r="E140" s="1">
        <f>('Raw WB'!H140*'Raw WB'!K140)/20*9</f>
        <v>1274.3999999999999</v>
      </c>
      <c r="F140" s="1">
        <f>STDEV(E140:E142)</f>
        <v>244.77818530253032</v>
      </c>
      <c r="G140" s="1">
        <f>F140/SQRT(3)</f>
        <v>141.32275117616399</v>
      </c>
      <c r="H140" s="1">
        <f>'Raw WB'!L140*E140</f>
        <v>4422167.9999999991</v>
      </c>
      <c r="I140" s="1">
        <f>STDEV(H140:H142)</f>
        <v>849380.30299978342</v>
      </c>
      <c r="J140" s="1">
        <f>I140/SQRT(3)</f>
        <v>490389.94658129086</v>
      </c>
    </row>
    <row r="141" spans="1:10">
      <c r="A141" s="3">
        <f>'Raw WB'!A141</f>
        <v>36354</v>
      </c>
      <c r="B141" s="3" t="str">
        <f>'Raw WB'!B141</f>
        <v>WB</v>
      </c>
      <c r="C141" s="2">
        <f>'Raw WB'!C141</f>
        <v>2</v>
      </c>
      <c r="D141" s="3" t="str">
        <f>'Raw WB'!D141</f>
        <v>Mallomonas sp.</v>
      </c>
      <c r="E141" s="1">
        <f>('Raw WB'!H141*'Raw WB'!K141)/20*9</f>
        <v>793.19999999999993</v>
      </c>
      <c r="H141" s="1">
        <f>'Raw WB'!L141*E141</f>
        <v>2752403.9999999995</v>
      </c>
    </row>
    <row r="142" spans="1:10">
      <c r="A142" s="3">
        <f>'Raw WB'!A142</f>
        <v>36354</v>
      </c>
      <c r="B142" s="3" t="str">
        <f>'Raw WB'!B142</f>
        <v>WB</v>
      </c>
      <c r="C142" s="2">
        <f>'Raw WB'!C142</f>
        <v>3</v>
      </c>
      <c r="D142" s="3" t="str">
        <f>'Raw WB'!D142</f>
        <v>Mallomonas sp.</v>
      </c>
      <c r="E142" s="1">
        <f>('Raw WB'!H142*'Raw WB'!K142)/20*9</f>
        <v>955.80000000000007</v>
      </c>
      <c r="H142" s="1">
        <f>'Raw WB'!L142*E142</f>
        <v>3316626.0000000005</v>
      </c>
    </row>
    <row r="143" spans="1:10">
      <c r="A143" s="3">
        <f>'Raw WB'!A143</f>
        <v>36361</v>
      </c>
      <c r="B143" s="3" t="str">
        <f>'Raw WB'!B143</f>
        <v>WB</v>
      </c>
      <c r="C143" s="2">
        <f>'Raw WB'!C143</f>
        <v>1</v>
      </c>
      <c r="D143" s="3" t="str">
        <f>'Raw WB'!D143</f>
        <v>Mallomonas sp.</v>
      </c>
      <c r="E143" s="1">
        <f>('Raw WB'!H143*'Raw WB'!K143)/20*9</f>
        <v>1513.3500000000001</v>
      </c>
      <c r="F143" s="1">
        <f>STDEV(E143:E145)</f>
        <v>930.00826206007423</v>
      </c>
      <c r="G143" s="1">
        <f>F143/SQRT(3)</f>
        <v>536.94052044895989</v>
      </c>
      <c r="H143" s="1">
        <f>'Raw WB'!L143*E143</f>
        <v>2105069.85</v>
      </c>
      <c r="I143" s="1">
        <f>STDEV(H143:H145)</f>
        <v>1293641.4925255626</v>
      </c>
      <c r="J143" s="1">
        <f>I143/SQRT(3)</f>
        <v>746884.26394450292</v>
      </c>
    </row>
    <row r="144" spans="1:10">
      <c r="A144" s="3">
        <f>'Raw WB'!A144</f>
        <v>36361</v>
      </c>
      <c r="B144" s="3" t="str">
        <f>'Raw WB'!B144</f>
        <v>WB</v>
      </c>
      <c r="C144" s="2">
        <f>'Raw WB'!C144</f>
        <v>2</v>
      </c>
      <c r="D144" s="3" t="str">
        <f>'Raw WB'!D144</f>
        <v>Mallomonas sp.</v>
      </c>
      <c r="E144" s="1">
        <f>('Raw WB'!H144*'Raw WB'!K144)/20*9</f>
        <v>2708.1</v>
      </c>
      <c r="H144" s="1">
        <f>'Raw WB'!L144*E144</f>
        <v>3766967.1</v>
      </c>
    </row>
    <row r="145" spans="1:10">
      <c r="A145" s="3">
        <f>'Raw WB'!A145</f>
        <v>36361</v>
      </c>
      <c r="B145" s="3" t="str">
        <f>'Raw WB'!B145</f>
        <v>WB</v>
      </c>
      <c r="C145" s="2">
        <f>'Raw WB'!C145</f>
        <v>3</v>
      </c>
      <c r="D145" s="3" t="str">
        <f>'Raw WB'!D145</f>
        <v>Mallomonas sp.</v>
      </c>
      <c r="E145" s="1">
        <f>('Raw WB'!H145*'Raw WB'!K145)/20*9</f>
        <v>3345.2999999999997</v>
      </c>
      <c r="H145" s="1">
        <f>'Raw WB'!L145*E145</f>
        <v>4653312.3</v>
      </c>
    </row>
    <row r="146" spans="1:10">
      <c r="A146" s="3">
        <f>'Raw WB'!A146</f>
        <v>36368</v>
      </c>
      <c r="B146" s="3" t="str">
        <f>'Raw WB'!B146</f>
        <v>WB</v>
      </c>
      <c r="C146" s="2">
        <f>'Raw WB'!C146</f>
        <v>1</v>
      </c>
      <c r="D146" s="3" t="str">
        <f>'Raw WB'!D146</f>
        <v>Mallomonas sp.</v>
      </c>
      <c r="E146" s="1">
        <f>('Raw WB'!H146*'Raw WB'!K146)/20*9</f>
        <v>2787.75</v>
      </c>
      <c r="F146" s="1">
        <f>STDEV(E146:E148)</f>
        <v>752.82242926204265</v>
      </c>
      <c r="G146" s="1">
        <f>F146/SQRT(3)</f>
        <v>434.64223218642837</v>
      </c>
      <c r="H146" s="1">
        <f>'Raw WB'!L146*E146</f>
        <v>3877760.25</v>
      </c>
      <c r="I146" s="1">
        <f>STDEV(H146:H148)</f>
        <v>1047175.9991034947</v>
      </c>
      <c r="J146" s="1">
        <f>I146/SQRT(3)</f>
        <v>604587.34497131803</v>
      </c>
    </row>
    <row r="147" spans="1:10">
      <c r="A147" s="3">
        <f>'Raw WB'!A147</f>
        <v>36368</v>
      </c>
      <c r="B147" s="3" t="str">
        <f>'Raw WB'!B147</f>
        <v>WB</v>
      </c>
      <c r="C147" s="2">
        <f>'Raw WB'!C147</f>
        <v>2</v>
      </c>
      <c r="D147" s="3" t="str">
        <f>'Raw WB'!D147</f>
        <v>Mallomonas sp.</v>
      </c>
      <c r="E147" s="1">
        <f>('Raw WB'!H147*'Raw WB'!K147)/20*9</f>
        <v>3106.35</v>
      </c>
      <c r="H147" s="1">
        <f>'Raw WB'!L147*E147</f>
        <v>4320932.8499999996</v>
      </c>
    </row>
    <row r="148" spans="1:10">
      <c r="A148" s="3">
        <f>'Raw WB'!A148</f>
        <v>36368</v>
      </c>
      <c r="B148" s="3" t="str">
        <f>'Raw WB'!B148</f>
        <v>WB</v>
      </c>
      <c r="C148" s="2">
        <f>'Raw WB'!C148</f>
        <v>3</v>
      </c>
      <c r="D148" s="3" t="str">
        <f>'Raw WB'!D148</f>
        <v>Mallomonas sp.</v>
      </c>
      <c r="E148" s="1">
        <f>('Raw WB'!H148*'Raw WB'!K148)/20*9</f>
        <v>4221.45</v>
      </c>
      <c r="H148" s="1">
        <f>'Raw WB'!L148*E148</f>
        <v>5872036.9500000002</v>
      </c>
    </row>
    <row r="149" spans="1:10">
      <c r="A149" s="3">
        <f>'Raw WB'!A149</f>
        <v>36375</v>
      </c>
      <c r="B149" s="3" t="str">
        <f>'Raw WB'!B149</f>
        <v>WB</v>
      </c>
      <c r="C149" s="2">
        <f>'Raw WB'!C149</f>
        <v>1</v>
      </c>
      <c r="D149" s="3" t="str">
        <f>'Raw WB'!D149</f>
        <v>Mallomonas sp.</v>
      </c>
      <c r="E149" s="1">
        <f>('Raw WB'!H149*'Raw WB'!K149)/20*9</f>
        <v>477.90000000000003</v>
      </c>
      <c r="F149" s="1">
        <f>STDEV(E149:E151)</f>
        <v>121.66738470107785</v>
      </c>
      <c r="G149" s="1">
        <f>F149/SQRT(3)</f>
        <v>70.244697308765055</v>
      </c>
      <c r="H149" s="1">
        <f>'Raw WB'!L149*E149</f>
        <v>1933105.5000000002</v>
      </c>
      <c r="I149" s="1">
        <f>STDEV(H149:H151)</f>
        <v>492144.5711158592</v>
      </c>
      <c r="J149" s="1">
        <f>I149/SQRT(3)</f>
        <v>284139.80061395426</v>
      </c>
    </row>
    <row r="150" spans="1:10">
      <c r="A150" s="3">
        <f>'Raw WB'!A150</f>
        <v>36375</v>
      </c>
      <c r="B150" s="3" t="str">
        <f>'Raw WB'!B150</f>
        <v>WB</v>
      </c>
      <c r="C150" s="2">
        <f>'Raw WB'!C150</f>
        <v>2</v>
      </c>
      <c r="D150" s="3" t="str">
        <f>'Raw WB'!D150</f>
        <v>Mallomonas sp.</v>
      </c>
      <c r="E150" s="1">
        <f>('Raw WB'!H150*'Raw WB'!K150)/20*9</f>
        <v>238.95000000000002</v>
      </c>
      <c r="H150" s="1">
        <f>'Raw WB'!L150*E150</f>
        <v>966552.75000000012</v>
      </c>
    </row>
    <row r="151" spans="1:10">
      <c r="A151" s="3">
        <f>'Raw WB'!A151</f>
        <v>36375</v>
      </c>
      <c r="B151" s="3" t="str">
        <f>'Raw WB'!B151</f>
        <v>WB</v>
      </c>
      <c r="C151" s="2">
        <f>'Raw WB'!C151</f>
        <v>3</v>
      </c>
      <c r="D151" s="3" t="str">
        <f>'Raw WB'!D151</f>
        <v>Mallomonas sp.</v>
      </c>
      <c r="E151" s="1">
        <f>('Raw WB'!H151*'Raw WB'!K151)/20*9</f>
        <v>398.25</v>
      </c>
      <c r="H151" s="1">
        <f>'Raw WB'!L151*E151</f>
        <v>1610921.25</v>
      </c>
    </row>
    <row r="152" spans="1:10">
      <c r="A152" s="3">
        <f>'Raw WB'!A152</f>
        <v>36382</v>
      </c>
      <c r="B152" s="3" t="str">
        <f>'Raw WB'!B152</f>
        <v>WB</v>
      </c>
      <c r="C152" s="2">
        <f>'Raw WB'!C152</f>
        <v>1</v>
      </c>
      <c r="D152" s="3" t="str">
        <f>'Raw WB'!D152</f>
        <v>Mallomonas sp.</v>
      </c>
      <c r="E152" s="1">
        <f>('Raw WB'!H152*'Raw WB'!K152)/20*9</f>
        <v>297.45</v>
      </c>
      <c r="F152" s="1">
        <f>STDEV(E152:E154)</f>
        <v>132.27576308606194</v>
      </c>
      <c r="G152" s="1">
        <f>F152/SQRT(3)</f>
        <v>76.369447425001027</v>
      </c>
      <c r="H152" s="1">
        <f>'Raw WB'!L152*E152</f>
        <v>1203185.25</v>
      </c>
      <c r="I152" s="1">
        <f>STDEV(H152:H154)</f>
        <v>535055.46168312058</v>
      </c>
      <c r="J152" s="1">
        <f>I152/SQRT(3)</f>
        <v>308914.41483412916</v>
      </c>
    </row>
    <row r="153" spans="1:10">
      <c r="A153" s="3">
        <f>'Raw WB'!A153</f>
        <v>36382</v>
      </c>
      <c r="B153" s="3" t="str">
        <f>'Raw WB'!B153</f>
        <v>WB</v>
      </c>
      <c r="C153" s="2">
        <f>'Raw WB'!C153</f>
        <v>2</v>
      </c>
      <c r="D153" s="3" t="str">
        <f>'Raw WB'!D153</f>
        <v>Mallomonas sp.</v>
      </c>
      <c r="E153" s="1">
        <f>('Raw WB'!H153*'Raw WB'!K153)/20*9</f>
        <v>79.649999999999991</v>
      </c>
      <c r="H153" s="1">
        <f>'Raw WB'!L153*E153</f>
        <v>322184.24999999994</v>
      </c>
    </row>
    <row r="154" spans="1:10">
      <c r="A154" s="3">
        <f>'Raw WB'!A154</f>
        <v>36382</v>
      </c>
      <c r="B154" s="3" t="str">
        <f>'Raw WB'!B154</f>
        <v>WB</v>
      </c>
      <c r="C154" s="2">
        <f>'Raw WB'!C154</f>
        <v>3</v>
      </c>
      <c r="D154" s="3" t="str">
        <f>'Raw WB'!D154</f>
        <v>Mallomonas sp.</v>
      </c>
      <c r="E154" s="1">
        <f>('Raw WB'!H154*'Raw WB'!K154)/20*9</f>
        <v>318.59999999999997</v>
      </c>
      <c r="H154" s="1">
        <f>'Raw WB'!L154*E154</f>
        <v>1288736.9999999998</v>
      </c>
    </row>
    <row r="155" spans="1:10">
      <c r="A155" s="3">
        <f>'Raw WB'!A155</f>
        <v>36389</v>
      </c>
      <c r="B155" s="3" t="str">
        <f>'Raw WB'!B155</f>
        <v>WB</v>
      </c>
      <c r="C155" s="2">
        <f>'Raw WB'!C155</f>
        <v>1</v>
      </c>
      <c r="D155" s="3" t="str">
        <f>'Raw WB'!D155</f>
        <v>Mallomonas sp.</v>
      </c>
      <c r="E155" s="1">
        <f>('Raw WB'!H155*'Raw WB'!K155)/20*9</f>
        <v>0</v>
      </c>
      <c r="F155" s="1">
        <f>STDEV(E155:E157)</f>
        <v>0</v>
      </c>
      <c r="G155" s="1">
        <f>F155/SQRT(3)</f>
        <v>0</v>
      </c>
      <c r="H155" s="1">
        <f>'Raw WB'!L155*E155</f>
        <v>0</v>
      </c>
      <c r="I155" s="1">
        <f>STDEV(H155:H157)</f>
        <v>0</v>
      </c>
      <c r="J155" s="1">
        <f>I155/SQRT(3)</f>
        <v>0</v>
      </c>
    </row>
    <row r="156" spans="1:10">
      <c r="A156" s="3">
        <f>'Raw WB'!A156</f>
        <v>36389</v>
      </c>
      <c r="B156" s="3" t="str">
        <f>'Raw WB'!B156</f>
        <v>WB</v>
      </c>
      <c r="C156" s="2">
        <f>'Raw WB'!C156</f>
        <v>2</v>
      </c>
      <c r="D156" s="3" t="str">
        <f>'Raw WB'!D156</f>
        <v>Mallomonas sp.</v>
      </c>
      <c r="E156" s="1">
        <f>('Raw WB'!H156*'Raw WB'!K156)/20*9</f>
        <v>0</v>
      </c>
      <c r="H156" s="1">
        <f>'Raw WB'!L156*E156</f>
        <v>0</v>
      </c>
    </row>
    <row r="157" spans="1:10">
      <c r="A157" s="3">
        <f>'Raw WB'!A157</f>
        <v>36389</v>
      </c>
      <c r="B157" s="3" t="str">
        <f>'Raw WB'!B157</f>
        <v>WB</v>
      </c>
      <c r="C157" s="2">
        <f>'Raw WB'!C157</f>
        <v>3</v>
      </c>
      <c r="D157" s="3" t="str">
        <f>'Raw WB'!D157</f>
        <v>Mallomonas sp.</v>
      </c>
      <c r="E157" s="1">
        <f>('Raw WB'!H157*'Raw WB'!K157)/20*9</f>
        <v>0</v>
      </c>
      <c r="H157" s="1">
        <f>'Raw WB'!L157*E157</f>
        <v>0</v>
      </c>
    </row>
    <row r="158" spans="1:10">
      <c r="A158" s="3">
        <f>'Raw WB'!A158</f>
        <v>36307</v>
      </c>
      <c r="B158" s="3" t="str">
        <f>'Raw WB'!B158</f>
        <v>WB</v>
      </c>
      <c r="C158" s="2">
        <f>'Raw WB'!C158</f>
        <v>1</v>
      </c>
      <c r="D158" s="3" t="str">
        <f>'Raw WB'!D158</f>
        <v>Oocystis sp.</v>
      </c>
      <c r="E158" s="1">
        <f>('Raw WB'!H158*'Raw WB'!K158)/20*9</f>
        <v>0</v>
      </c>
      <c r="F158" s="1">
        <f>STDEV(E158:E160)</f>
        <v>0</v>
      </c>
      <c r="G158" s="1">
        <f>F158/SQRT(3)</f>
        <v>0</v>
      </c>
      <c r="H158" s="1">
        <f>'Raw WB'!L158*E158</f>
        <v>0</v>
      </c>
      <c r="I158" s="1">
        <f>STDEV(H158:H160)</f>
        <v>0</v>
      </c>
      <c r="J158" s="1">
        <f>I158/SQRT(3)</f>
        <v>0</v>
      </c>
    </row>
    <row r="159" spans="1:10">
      <c r="A159" s="3">
        <f>'Raw WB'!A159</f>
        <v>36307</v>
      </c>
      <c r="B159" s="3" t="str">
        <f>'Raw WB'!B159</f>
        <v>WB</v>
      </c>
      <c r="C159" s="2">
        <f>'Raw WB'!C159</f>
        <v>2</v>
      </c>
      <c r="D159" s="3" t="str">
        <f>'Raw WB'!D159</f>
        <v>Oocystis sp.</v>
      </c>
      <c r="E159" s="1">
        <f>('Raw WB'!H159*'Raw WB'!K159)/20*9</f>
        <v>0</v>
      </c>
      <c r="H159" s="1">
        <f>'Raw WB'!L159*E159</f>
        <v>0</v>
      </c>
    </row>
    <row r="160" spans="1:10">
      <c r="A160" s="3">
        <f>'Raw WB'!A160</f>
        <v>36307</v>
      </c>
      <c r="B160" s="3" t="str">
        <f>'Raw WB'!B160</f>
        <v>WB</v>
      </c>
      <c r="C160" s="2">
        <f>'Raw WB'!C160</f>
        <v>3</v>
      </c>
      <c r="D160" s="3" t="str">
        <f>'Raw WB'!D160</f>
        <v>Oocystis sp.</v>
      </c>
      <c r="E160" s="1">
        <f>('Raw WB'!H160*'Raw WB'!K160)/20*9</f>
        <v>0</v>
      </c>
      <c r="H160" s="1">
        <f>'Raw WB'!L160*E160</f>
        <v>0</v>
      </c>
    </row>
    <row r="161" spans="1:10">
      <c r="A161" s="3">
        <f>'Raw WB'!A161</f>
        <v>36312</v>
      </c>
      <c r="B161" s="3" t="str">
        <f>'Raw WB'!B161</f>
        <v>WB</v>
      </c>
      <c r="C161" s="2">
        <f>'Raw WB'!C161</f>
        <v>1</v>
      </c>
      <c r="D161" s="3" t="str">
        <f>'Raw WB'!D161</f>
        <v>Oocystis sp.</v>
      </c>
      <c r="E161" s="1">
        <f>('Raw WB'!H161*'Raw WB'!K161)/20*9</f>
        <v>99.149999999999991</v>
      </c>
      <c r="F161" s="1">
        <f>STDEV(E161:E163)</f>
        <v>57.244279190151389</v>
      </c>
      <c r="G161" s="1">
        <f>F161/SQRT(3)</f>
        <v>33.049999999999997</v>
      </c>
      <c r="H161" s="1">
        <f>'Raw WB'!L161*E161</f>
        <v>132960.15</v>
      </c>
      <c r="I161" s="1">
        <f>STDEV(H161:H163)</f>
        <v>76764.578393993012</v>
      </c>
      <c r="J161" s="1">
        <f>I161/SQRT(3)</f>
        <v>44320.049999999996</v>
      </c>
    </row>
    <row r="162" spans="1:10">
      <c r="A162" s="3">
        <f>'Raw WB'!A162</f>
        <v>36312</v>
      </c>
      <c r="B162" s="3" t="str">
        <f>'Raw WB'!B162</f>
        <v>WB</v>
      </c>
      <c r="C162" s="2">
        <f>'Raw WB'!C162</f>
        <v>2</v>
      </c>
      <c r="D162" s="3" t="str">
        <f>'Raw WB'!D162</f>
        <v>Oocystis sp.</v>
      </c>
      <c r="E162" s="1">
        <f>('Raw WB'!H162*'Raw WB'!K162)/20*9</f>
        <v>99.149999999999991</v>
      </c>
      <c r="H162" s="1">
        <f>'Raw WB'!L162*E162</f>
        <v>132960.15</v>
      </c>
    </row>
    <row r="163" spans="1:10">
      <c r="A163" s="3">
        <f>'Raw WB'!A163</f>
        <v>36312</v>
      </c>
      <c r="B163" s="3" t="str">
        <f>'Raw WB'!B163</f>
        <v>WB</v>
      </c>
      <c r="C163" s="2">
        <f>'Raw WB'!C163</f>
        <v>3</v>
      </c>
      <c r="D163" s="3" t="str">
        <f>'Raw WB'!D163</f>
        <v>Oocystis sp.</v>
      </c>
      <c r="E163" s="1">
        <f>('Raw WB'!H163*'Raw WB'!K163)/20*9</f>
        <v>0</v>
      </c>
      <c r="H163" s="1">
        <f>'Raw WB'!L163*E163</f>
        <v>0</v>
      </c>
    </row>
    <row r="164" spans="1:10">
      <c r="A164" s="3">
        <f>'Raw WB'!A164</f>
        <v>36319</v>
      </c>
      <c r="B164" s="3" t="str">
        <f>'Raw WB'!B164</f>
        <v>WB</v>
      </c>
      <c r="C164" s="2">
        <f>'Raw WB'!C164</f>
        <v>1</v>
      </c>
      <c r="D164" s="3" t="str">
        <f>'Raw WB'!D164</f>
        <v>Oocystis sp.</v>
      </c>
      <c r="E164" s="1">
        <f>('Raw WB'!H164*'Raw WB'!K164)/20*9</f>
        <v>99.149999999999991</v>
      </c>
      <c r="F164" s="1">
        <f>STDEV(E164:E166)</f>
        <v>57.244279190151389</v>
      </c>
      <c r="G164" s="1">
        <f>F164/SQRT(3)</f>
        <v>33.049999999999997</v>
      </c>
      <c r="H164" s="1">
        <f>'Raw WB'!L164*E164</f>
        <v>132960.15</v>
      </c>
      <c r="I164" s="1">
        <f>STDEV(H164:H166)</f>
        <v>76764.578393993012</v>
      </c>
      <c r="J164" s="1">
        <f>I164/SQRT(3)</f>
        <v>44320.049999999996</v>
      </c>
    </row>
    <row r="165" spans="1:10">
      <c r="A165" s="3">
        <f>'Raw WB'!A165</f>
        <v>36319</v>
      </c>
      <c r="B165" s="3" t="str">
        <f>'Raw WB'!B165</f>
        <v>WB</v>
      </c>
      <c r="C165" s="2">
        <f>'Raw WB'!C165</f>
        <v>2</v>
      </c>
      <c r="D165" s="3" t="str">
        <f>'Raw WB'!D165</f>
        <v>Oocystis sp.</v>
      </c>
      <c r="E165" s="1">
        <f>('Raw WB'!H165*'Raw WB'!K165)/20*9</f>
        <v>0</v>
      </c>
      <c r="H165" s="1">
        <f>'Raw WB'!L165*E165</f>
        <v>0</v>
      </c>
    </row>
    <row r="166" spans="1:10">
      <c r="A166" s="3">
        <f>'Raw WB'!A166</f>
        <v>36319</v>
      </c>
      <c r="B166" s="3" t="str">
        <f>'Raw WB'!B166</f>
        <v>WB</v>
      </c>
      <c r="C166" s="2">
        <f>'Raw WB'!C166</f>
        <v>3</v>
      </c>
      <c r="D166" s="3" t="str">
        <f>'Raw WB'!D166</f>
        <v>Oocystis sp.</v>
      </c>
      <c r="E166" s="1">
        <f>('Raw WB'!H166*'Raw WB'!K166)/20*9</f>
        <v>0</v>
      </c>
      <c r="H166" s="1">
        <f>'Raw WB'!L166*E166</f>
        <v>0</v>
      </c>
    </row>
    <row r="167" spans="1:10">
      <c r="A167" s="3">
        <f>'Raw WB'!A167</f>
        <v>36326</v>
      </c>
      <c r="B167" s="3" t="str">
        <f>'Raw WB'!B167</f>
        <v>WB</v>
      </c>
      <c r="C167" s="2">
        <f>'Raw WB'!C167</f>
        <v>1</v>
      </c>
      <c r="D167" s="3" t="str">
        <f>'Raw WB'!D167</f>
        <v>Oocystis sp.</v>
      </c>
      <c r="E167" s="1">
        <f>('Raw WB'!H167*'Raw WB'!K167)/20*9</f>
        <v>0</v>
      </c>
      <c r="F167" s="1">
        <f>STDEV(E167:E169)</f>
        <v>0</v>
      </c>
      <c r="G167" s="1">
        <f>F167/SQRT(3)</f>
        <v>0</v>
      </c>
      <c r="H167" s="1">
        <f>'Raw WB'!L167*E167</f>
        <v>0</v>
      </c>
      <c r="I167" s="1">
        <f>STDEV(H167:H169)</f>
        <v>0</v>
      </c>
      <c r="J167" s="1">
        <f>I167/SQRT(3)</f>
        <v>0</v>
      </c>
    </row>
    <row r="168" spans="1:10">
      <c r="A168" s="3">
        <f>'Raw WB'!A168</f>
        <v>36326</v>
      </c>
      <c r="B168" s="3" t="str">
        <f>'Raw WB'!B168</f>
        <v>WB</v>
      </c>
      <c r="C168" s="2">
        <f>'Raw WB'!C168</f>
        <v>2</v>
      </c>
      <c r="D168" s="3" t="str">
        <f>'Raw WB'!D168</f>
        <v>Oocystis sp.</v>
      </c>
      <c r="E168" s="1">
        <f>('Raw WB'!H168*'Raw WB'!K168)/20*9</f>
        <v>0</v>
      </c>
      <c r="H168" s="1">
        <f>'Raw WB'!L168*E168</f>
        <v>0</v>
      </c>
    </row>
    <row r="169" spans="1:10">
      <c r="A169" s="3">
        <f>'Raw WB'!A169</f>
        <v>36326</v>
      </c>
      <c r="B169" s="3" t="str">
        <f>'Raw WB'!B169</f>
        <v>WB</v>
      </c>
      <c r="C169" s="2">
        <f>'Raw WB'!C169</f>
        <v>3</v>
      </c>
      <c r="D169" s="3" t="str">
        <f>'Raw WB'!D169</f>
        <v>Oocystis sp.</v>
      </c>
      <c r="E169" s="1">
        <f>('Raw WB'!H169*'Raw WB'!K169)/20*9</f>
        <v>0</v>
      </c>
      <c r="H169" s="1">
        <f>'Raw WB'!L169*E169</f>
        <v>0</v>
      </c>
    </row>
    <row r="170" spans="1:10">
      <c r="A170" s="3">
        <f>'Raw WB'!A170</f>
        <v>36333</v>
      </c>
      <c r="B170" s="3" t="str">
        <f>'Raw WB'!B170</f>
        <v>WB</v>
      </c>
      <c r="C170" s="2">
        <f>'Raw WB'!C170</f>
        <v>1</v>
      </c>
      <c r="D170" s="3" t="str">
        <f>'Raw WB'!D170</f>
        <v>Oocystis sp.</v>
      </c>
      <c r="E170" s="1">
        <f>('Raw WB'!H170*'Raw WB'!K170)/20*9</f>
        <v>594.9</v>
      </c>
      <c r="F170" s="1">
        <f>STDEV(E170:E172)</f>
        <v>206.39718384706717</v>
      </c>
      <c r="G170" s="1">
        <f>F170/SQRT(3)</f>
        <v>119.16346965408492</v>
      </c>
      <c r="H170" s="1">
        <f>'Raw WB'!L170*E170</f>
        <v>797760.9</v>
      </c>
      <c r="I170" s="1">
        <f>STDEV(H170:H172)</f>
        <v>276778.62353891711</v>
      </c>
      <c r="J170" s="1">
        <f>I170/SQRT(3)</f>
        <v>159798.21280612788</v>
      </c>
    </row>
    <row r="171" spans="1:10">
      <c r="A171" s="3">
        <f>'Raw WB'!A171</f>
        <v>36333</v>
      </c>
      <c r="B171" s="3" t="str">
        <f>'Raw WB'!B171</f>
        <v>WB</v>
      </c>
      <c r="C171" s="2">
        <f>'Raw WB'!C171</f>
        <v>2</v>
      </c>
      <c r="D171" s="3" t="str">
        <f>'Raw WB'!D171</f>
        <v>Oocystis sp.</v>
      </c>
      <c r="E171" s="1">
        <f>('Raw WB'!H171*'Raw WB'!K171)/20*9</f>
        <v>198.29999999999998</v>
      </c>
      <c r="H171" s="1">
        <f>'Raw WB'!L171*E171</f>
        <v>265920.3</v>
      </c>
    </row>
    <row r="172" spans="1:10">
      <c r="A172" s="3">
        <f>'Raw WB'!A172</f>
        <v>36333</v>
      </c>
      <c r="B172" s="3" t="str">
        <f>'Raw WB'!B172</f>
        <v>WB</v>
      </c>
      <c r="C172" s="2">
        <f>'Raw WB'!C172</f>
        <v>3</v>
      </c>
      <c r="D172" s="3" t="str">
        <f>'Raw WB'!D172</f>
        <v>Oocystis sp.</v>
      </c>
      <c r="E172" s="1">
        <f>('Raw WB'!H172*'Raw WB'!K172)/20*9</f>
        <v>297.45</v>
      </c>
      <c r="H172" s="1">
        <f>'Raw WB'!L172*E172</f>
        <v>398880.45</v>
      </c>
    </row>
    <row r="173" spans="1:10">
      <c r="A173" s="3">
        <f>'Raw WB'!A173</f>
        <v>36340</v>
      </c>
      <c r="B173" s="3" t="str">
        <f>'Raw WB'!B173</f>
        <v>WB</v>
      </c>
      <c r="C173" s="2">
        <f>'Raw WB'!C173</f>
        <v>1</v>
      </c>
      <c r="D173" s="3" t="str">
        <f>'Raw WB'!D173</f>
        <v>Oocystis sp.</v>
      </c>
      <c r="E173" s="1">
        <f>('Raw WB'!H173*'Raw WB'!K173)/20*9</f>
        <v>2787.75</v>
      </c>
      <c r="F173" s="1">
        <f>STDEV(E173:E175)</f>
        <v>955.79999999999836</v>
      </c>
      <c r="G173" s="1">
        <f>F173/SQRT(3)</f>
        <v>551.83138729144343</v>
      </c>
      <c r="H173" s="1">
        <f>'Raw WB'!L173*E173</f>
        <v>3738372.75</v>
      </c>
      <c r="I173" s="1">
        <f>STDEV(H173:H175)</f>
        <v>1281727.8000000014</v>
      </c>
      <c r="J173" s="1">
        <f>I173/SQRT(3)</f>
        <v>740005.89035782765</v>
      </c>
    </row>
    <row r="174" spans="1:10">
      <c r="A174" s="3">
        <f>'Raw WB'!A174</f>
        <v>36340</v>
      </c>
      <c r="B174" s="3" t="str">
        <f>'Raw WB'!B174</f>
        <v>WB</v>
      </c>
      <c r="C174" s="2">
        <f>'Raw WB'!C174</f>
        <v>2</v>
      </c>
      <c r="D174" s="3" t="str">
        <f>'Raw WB'!D174</f>
        <v>Oocystis sp.</v>
      </c>
      <c r="E174" s="1">
        <f>('Raw WB'!H174*'Raw WB'!K174)/20*9</f>
        <v>4699.3499999999995</v>
      </c>
      <c r="H174" s="1">
        <f>'Raw WB'!L174*E174</f>
        <v>6301828.3499999996</v>
      </c>
    </row>
    <row r="175" spans="1:10">
      <c r="A175" s="3">
        <f>'Raw WB'!A175</f>
        <v>36340</v>
      </c>
      <c r="B175" s="3" t="str">
        <f>'Raw WB'!B175</f>
        <v>WB</v>
      </c>
      <c r="C175" s="2">
        <f>'Raw WB'!C175</f>
        <v>3</v>
      </c>
      <c r="D175" s="3" t="str">
        <f>'Raw WB'!D175</f>
        <v>Oocystis sp.</v>
      </c>
      <c r="E175" s="1">
        <f>('Raw WB'!H175*'Raw WB'!K175)/20*9</f>
        <v>3743.5499999999997</v>
      </c>
      <c r="H175" s="1">
        <f>'Raw WB'!L175*E175</f>
        <v>5020100.55</v>
      </c>
    </row>
    <row r="176" spans="1:10">
      <c r="A176" s="3">
        <f>'Raw WB'!A176</f>
        <v>36347</v>
      </c>
      <c r="B176" s="3" t="str">
        <f>'Raw WB'!B176</f>
        <v>WB</v>
      </c>
      <c r="C176" s="2">
        <f>'Raw WB'!C176</f>
        <v>1</v>
      </c>
      <c r="D176" s="3" t="str">
        <f>'Raw WB'!D176</f>
        <v>Oocystis sp.</v>
      </c>
      <c r="E176" s="1">
        <f>('Raw WB'!H176*'Raw WB'!K176)/20*9</f>
        <v>25481.550000000003</v>
      </c>
      <c r="F176" s="1">
        <f>STDEV(E176:E178)</f>
        <v>3925.5162160535983</v>
      </c>
      <c r="G176" s="1">
        <f>F176/SQRT(3)</f>
        <v>2266.3978440467863</v>
      </c>
      <c r="H176" s="1">
        <f>'Raw WB'!L176*E176</f>
        <v>30374007.600000005</v>
      </c>
      <c r="I176" s="1">
        <f>STDEV(H176:H178)</f>
        <v>4679215.3295359258</v>
      </c>
      <c r="J176" s="1">
        <f>I176/SQRT(3)</f>
        <v>2701546.2301037903</v>
      </c>
    </row>
    <row r="177" spans="1:10">
      <c r="A177" s="3">
        <f>'Raw WB'!A177</f>
        <v>36347</v>
      </c>
      <c r="B177" s="3" t="str">
        <f>'Raw WB'!B177</f>
        <v>WB</v>
      </c>
      <c r="C177" s="2">
        <f>'Raw WB'!C177</f>
        <v>2</v>
      </c>
      <c r="D177" s="3" t="str">
        <f>'Raw WB'!D177</f>
        <v>Oocystis sp.</v>
      </c>
      <c r="E177" s="1">
        <f>('Raw WB'!H177*'Raw WB'!K177)/20*9</f>
        <v>24985.8</v>
      </c>
      <c r="H177" s="1">
        <f>'Raw WB'!L177*E177</f>
        <v>29783073.599999998</v>
      </c>
    </row>
    <row r="178" spans="1:10">
      <c r="A178" s="3">
        <f>'Raw WB'!A178</f>
        <v>36347</v>
      </c>
      <c r="B178" s="3" t="str">
        <f>'Raw WB'!B178</f>
        <v>WB</v>
      </c>
      <c r="C178" s="2">
        <f>'Raw WB'!C178</f>
        <v>3</v>
      </c>
      <c r="D178" s="3" t="str">
        <f>'Raw WB'!D178</f>
        <v>Oocystis sp.</v>
      </c>
      <c r="E178" s="1">
        <f>('Raw WB'!H178*'Raw WB'!K178)/20*9</f>
        <v>32019.3</v>
      </c>
      <c r="H178" s="1">
        <f>'Raw WB'!L178*E178</f>
        <v>38167005.600000001</v>
      </c>
    </row>
    <row r="179" spans="1:10">
      <c r="A179" s="3">
        <f>'Raw WB'!A179</f>
        <v>36354</v>
      </c>
      <c r="B179" s="3" t="str">
        <f>'Raw WB'!B179</f>
        <v>WB</v>
      </c>
      <c r="C179" s="2">
        <f>'Raw WB'!C179</f>
        <v>1</v>
      </c>
      <c r="D179" s="3" t="str">
        <f>'Raw WB'!D179</f>
        <v>Oocystis sp.</v>
      </c>
      <c r="E179" s="1">
        <f>('Raw WB'!H179*'Raw WB'!K179)/20*9</f>
        <v>25328.7</v>
      </c>
      <c r="F179" s="1">
        <f>STDEV(E179:E181)</f>
        <v>4112.9010637261681</v>
      </c>
      <c r="G179" s="1">
        <f>F179/SQRT(3)</f>
        <v>2374.5845362926016</v>
      </c>
      <c r="H179" s="1">
        <f>'Raw WB'!L179*E179</f>
        <v>30191810.400000002</v>
      </c>
      <c r="I179" s="1">
        <f>STDEV(H179:H181)</f>
        <v>4902578.0679615904</v>
      </c>
      <c r="J179" s="1">
        <f>I179/SQRT(3)</f>
        <v>2830504.7672607796</v>
      </c>
    </row>
    <row r="180" spans="1:10">
      <c r="A180" s="3">
        <f>'Raw WB'!A180</f>
        <v>36354</v>
      </c>
      <c r="B180" s="3" t="str">
        <f>'Raw WB'!B180</f>
        <v>WB</v>
      </c>
      <c r="C180" s="2">
        <f>'Raw WB'!C180</f>
        <v>2</v>
      </c>
      <c r="D180" s="3" t="str">
        <f>'Raw WB'!D180</f>
        <v>Oocystis sp.</v>
      </c>
      <c r="E180" s="1">
        <f>('Raw WB'!H180*'Raw WB'!K180)/20*9</f>
        <v>31926.299999999996</v>
      </c>
      <c r="H180" s="1">
        <f>'Raw WB'!L180*E180</f>
        <v>38056149.599999994</v>
      </c>
    </row>
    <row r="181" spans="1:10">
      <c r="A181" s="3">
        <f>'Raw WB'!A181</f>
        <v>36354</v>
      </c>
      <c r="B181" s="3" t="str">
        <f>'Raw WB'!B181</f>
        <v>WB</v>
      </c>
      <c r="C181" s="2">
        <f>'Raw WB'!C181</f>
        <v>3</v>
      </c>
      <c r="D181" s="3" t="str">
        <f>'Raw WB'!D181</f>
        <v>Oocystis sp.</v>
      </c>
      <c r="E181" s="1">
        <f>('Raw WB'!H181*'Raw WB'!K181)/20*9</f>
        <v>24372.899999999998</v>
      </c>
      <c r="H181" s="1">
        <f>'Raw WB'!L181*E181</f>
        <v>29052496.799999997</v>
      </c>
    </row>
    <row r="182" spans="1:10">
      <c r="A182" s="3">
        <f>'Raw WB'!A182</f>
        <v>36361</v>
      </c>
      <c r="B182" s="3" t="str">
        <f>'Raw WB'!B182</f>
        <v>WB</v>
      </c>
      <c r="C182" s="2">
        <f>'Raw WB'!C182</f>
        <v>1</v>
      </c>
      <c r="D182" s="3" t="str">
        <f>'Raw WB'!D182</f>
        <v>Oocystis sp.</v>
      </c>
      <c r="E182" s="1">
        <f>('Raw WB'!H182*'Raw WB'!K182)/20*9</f>
        <v>11389.949999999999</v>
      </c>
      <c r="F182" s="1">
        <f>STDEV(E182:E184)</f>
        <v>1391.7873652250055</v>
      </c>
      <c r="G182" s="1">
        <f>F182/SQRT(3)</f>
        <v>803.548809967377</v>
      </c>
      <c r="H182" s="1">
        <f>'Raw WB'!L182*E182</f>
        <v>11834158.049999999</v>
      </c>
      <c r="I182" s="1">
        <f>STDEV(H182:H184)</f>
        <v>1446067.0724687832</v>
      </c>
      <c r="J182" s="1">
        <f>I182/SQRT(3)</f>
        <v>834887.21355610609</v>
      </c>
    </row>
    <row r="183" spans="1:10">
      <c r="A183" s="3">
        <f>'Raw WB'!A183</f>
        <v>36361</v>
      </c>
      <c r="B183" s="3" t="str">
        <f>'Raw WB'!B183</f>
        <v>WB</v>
      </c>
      <c r="C183" s="2">
        <f>'Raw WB'!C183</f>
        <v>2</v>
      </c>
      <c r="D183" s="3" t="str">
        <f>'Raw WB'!D183</f>
        <v>Oocystis sp.</v>
      </c>
      <c r="E183" s="1">
        <f>('Raw WB'!H183*'Raw WB'!K183)/20*9</f>
        <v>10593.449999999999</v>
      </c>
      <c r="H183" s="1">
        <f>'Raw WB'!L183*E183</f>
        <v>11006594.549999999</v>
      </c>
    </row>
    <row r="184" spans="1:10">
      <c r="A184" s="3">
        <f>'Raw WB'!A184</f>
        <v>36361</v>
      </c>
      <c r="B184" s="3" t="str">
        <f>'Raw WB'!B184</f>
        <v>WB</v>
      </c>
      <c r="C184" s="2">
        <f>'Raw WB'!C184</f>
        <v>3</v>
      </c>
      <c r="D184" s="3" t="str">
        <f>'Raw WB'!D184</f>
        <v>Oocystis sp.</v>
      </c>
      <c r="E184" s="1">
        <f>('Raw WB'!H184*'Raw WB'!K184)/20*9</f>
        <v>8681.85</v>
      </c>
      <c r="H184" s="1">
        <f>'Raw WB'!L184*E184</f>
        <v>9020442.1500000004</v>
      </c>
    </row>
    <row r="185" spans="1:10">
      <c r="A185" s="3">
        <f>'Raw WB'!A185</f>
        <v>36368</v>
      </c>
      <c r="B185" s="3" t="str">
        <f>'Raw WB'!B185</f>
        <v>WB</v>
      </c>
      <c r="C185" s="2">
        <f>'Raw WB'!C185</f>
        <v>1</v>
      </c>
      <c r="D185" s="3" t="str">
        <f>'Raw WB'!D185</f>
        <v>Oocystis sp.</v>
      </c>
      <c r="E185" s="1">
        <f>('Raw WB'!H185*'Raw WB'!K185)/20*9</f>
        <v>716.85</v>
      </c>
      <c r="F185" s="1">
        <f>STDEV(E185:E187)</f>
        <v>421.4681838525895</v>
      </c>
      <c r="G185" s="1">
        <f>F185/SQRT(3)</f>
        <v>243.33476940215525</v>
      </c>
      <c r="H185" s="1">
        <f>'Raw WB'!L185*E185</f>
        <v>744807.15</v>
      </c>
      <c r="I185" s="1">
        <f>STDEV(H185:H187)</f>
        <v>437905.4430228406</v>
      </c>
      <c r="J185" s="1">
        <f>I185/SQRT(3)</f>
        <v>252824.82540883936</v>
      </c>
    </row>
    <row r="186" spans="1:10">
      <c r="A186" s="3">
        <f>'Raw WB'!A186</f>
        <v>36368</v>
      </c>
      <c r="B186" s="3" t="str">
        <f>'Raw WB'!B186</f>
        <v>WB</v>
      </c>
      <c r="C186" s="2">
        <f>'Raw WB'!C186</f>
        <v>2</v>
      </c>
      <c r="D186" s="3" t="str">
        <f>'Raw WB'!D186</f>
        <v>Oocystis sp.</v>
      </c>
      <c r="E186" s="1">
        <f>('Raw WB'!H186*'Raw WB'!K186)/20*9</f>
        <v>1513.3500000000001</v>
      </c>
      <c r="H186" s="1">
        <f>'Raw WB'!L186*E186</f>
        <v>1572370.6500000001</v>
      </c>
    </row>
    <row r="187" spans="1:10">
      <c r="A187" s="3">
        <f>'Raw WB'!A187</f>
        <v>36368</v>
      </c>
      <c r="B187" s="3" t="str">
        <f>'Raw WB'!B187</f>
        <v>WB</v>
      </c>
      <c r="C187" s="2">
        <f>'Raw WB'!C187</f>
        <v>3</v>
      </c>
      <c r="D187" s="3" t="str">
        <f>'Raw WB'!D187</f>
        <v>Oocystis sp.</v>
      </c>
      <c r="E187" s="1">
        <f>('Raw WB'!H187*'Raw WB'!K187)/20*9</f>
        <v>1354.05</v>
      </c>
      <c r="H187" s="1">
        <f>'Raw WB'!L187*E187</f>
        <v>1406857.95</v>
      </c>
    </row>
    <row r="188" spans="1:10">
      <c r="A188" s="3">
        <f>'Raw WB'!A188</f>
        <v>36375</v>
      </c>
      <c r="B188" s="3" t="str">
        <f>'Raw WB'!B188</f>
        <v>WB</v>
      </c>
      <c r="C188" s="2">
        <f>'Raw WB'!C188</f>
        <v>1</v>
      </c>
      <c r="D188" s="3" t="str">
        <f>'Raw WB'!D188</f>
        <v>Oocystis sp.</v>
      </c>
      <c r="E188" s="1">
        <f>('Raw WB'!H188*'Raw WB'!K188)/20*9</f>
        <v>398.25</v>
      </c>
      <c r="F188" s="1">
        <f>STDEV(E188:E190)</f>
        <v>45.985948940953897</v>
      </c>
      <c r="G188" s="1">
        <f>F188/SQRT(3)</f>
        <v>26.550000000000118</v>
      </c>
      <c r="H188" s="1">
        <f>'Raw WB'!L188*E188</f>
        <v>474714</v>
      </c>
      <c r="I188" s="1">
        <f>STDEV(H188:H190)</f>
        <v>54815.251137616513</v>
      </c>
      <c r="J188" s="1">
        <f>I188/SQRT(3)</f>
        <v>31647.599999999835</v>
      </c>
    </row>
    <row r="189" spans="1:10">
      <c r="A189" s="3">
        <f>'Raw WB'!A189</f>
        <v>36375</v>
      </c>
      <c r="B189" s="3" t="str">
        <f>'Raw WB'!B189</f>
        <v>WB</v>
      </c>
      <c r="C189" s="2">
        <f>'Raw WB'!C189</f>
        <v>2</v>
      </c>
      <c r="D189" s="3" t="str">
        <f>'Raw WB'!D189</f>
        <v>Oocystis sp.</v>
      </c>
      <c r="E189" s="1">
        <f>('Raw WB'!H189*'Raw WB'!K189)/20*9</f>
        <v>318.59999999999997</v>
      </c>
      <c r="H189" s="1">
        <f>'Raw WB'!L189*E189</f>
        <v>379771.19999999995</v>
      </c>
    </row>
    <row r="190" spans="1:10">
      <c r="A190" s="3">
        <f>'Raw WB'!A190</f>
        <v>36375</v>
      </c>
      <c r="B190" s="3" t="str">
        <f>'Raw WB'!B190</f>
        <v>WB</v>
      </c>
      <c r="C190" s="2">
        <f>'Raw WB'!C190</f>
        <v>3</v>
      </c>
      <c r="D190" s="3" t="str">
        <f>'Raw WB'!D190</f>
        <v>Oocystis sp.</v>
      </c>
      <c r="E190" s="1">
        <f>('Raw WB'!H190*'Raw WB'!K190)/20*9</f>
        <v>398.25</v>
      </c>
      <c r="H190" s="1">
        <f>'Raw WB'!L190*E190</f>
        <v>474714</v>
      </c>
    </row>
    <row r="191" spans="1:10">
      <c r="A191" s="3">
        <f>'Raw WB'!A191</f>
        <v>36382</v>
      </c>
      <c r="B191" s="3" t="str">
        <f>'Raw WB'!B191</f>
        <v>WB</v>
      </c>
      <c r="C191" s="2">
        <f>'Raw WB'!C191</f>
        <v>1</v>
      </c>
      <c r="D191" s="3" t="str">
        <f>'Raw WB'!D191</f>
        <v>Oocystis sp.</v>
      </c>
      <c r="E191" s="1">
        <f>('Raw WB'!H191*'Raw WB'!K191)/20*9</f>
        <v>1487.25</v>
      </c>
      <c r="F191" s="1">
        <f>STDEV(E191:E193)</f>
        <v>1229.6745758533027</v>
      </c>
      <c r="G191" s="1">
        <f>F191/SQRT(3)</f>
        <v>709.95294738454322</v>
      </c>
      <c r="H191" s="1">
        <f>'Raw WB'!L191*E191</f>
        <v>1772802</v>
      </c>
      <c r="I191" s="1">
        <f>STDEV(H191:H193)</f>
        <v>1465772.0944171369</v>
      </c>
      <c r="J191" s="1">
        <f>I191/SQRT(3)</f>
        <v>846263.91328237555</v>
      </c>
    </row>
    <row r="192" spans="1:10">
      <c r="A192" s="3">
        <f>'Raw WB'!A192</f>
        <v>36382</v>
      </c>
      <c r="B192" s="3" t="str">
        <f>'Raw WB'!B192</f>
        <v>WB</v>
      </c>
      <c r="C192" s="2">
        <f>'Raw WB'!C192</f>
        <v>2</v>
      </c>
      <c r="D192" s="3" t="str">
        <f>'Raw WB'!D192</f>
        <v>Oocystis sp.</v>
      </c>
      <c r="E192" s="1">
        <f>('Raw WB'!H192*'Raw WB'!K192)/20*9</f>
        <v>796.5</v>
      </c>
      <c r="H192" s="1">
        <f>'Raw WB'!L192*E192</f>
        <v>949428</v>
      </c>
    </row>
    <row r="193" spans="1:10">
      <c r="A193" s="3">
        <f>'Raw WB'!A193</f>
        <v>36382</v>
      </c>
      <c r="B193" s="3" t="str">
        <f>'Raw WB'!B193</f>
        <v>WB</v>
      </c>
      <c r="C193" s="2">
        <f>'Raw WB'!C193</f>
        <v>3</v>
      </c>
      <c r="D193" s="3" t="str">
        <f>'Raw WB'!D193</f>
        <v>Oocystis sp.</v>
      </c>
      <c r="E193" s="1">
        <f>('Raw WB'!H193*'Raw WB'!K193)/20*9</f>
        <v>3186</v>
      </c>
      <c r="H193" s="1">
        <f>'Raw WB'!L193*E193</f>
        <v>3797712</v>
      </c>
    </row>
    <row r="194" spans="1:10">
      <c r="A194" s="3">
        <f>'Raw WB'!A194</f>
        <v>36389</v>
      </c>
      <c r="B194" s="3" t="str">
        <f>'Raw WB'!B194</f>
        <v>WB</v>
      </c>
      <c r="C194" s="2">
        <f>'Raw WB'!C194</f>
        <v>1</v>
      </c>
      <c r="D194" s="3" t="str">
        <f>'Raw WB'!D194</f>
        <v>Oocystis sp.</v>
      </c>
      <c r="E194" s="1">
        <f>('Raw WB'!H194*'Raw WB'!K194)/20*9</f>
        <v>318.59999999999997</v>
      </c>
      <c r="F194" s="1">
        <f>STDEV(E194:E196)</f>
        <v>1655.494161874333</v>
      </c>
      <c r="G194" s="1">
        <f>F194/SQRT(3)</f>
        <v>955.80000000000007</v>
      </c>
      <c r="H194" s="1">
        <f>'Raw WB'!L194*E194</f>
        <v>379771.19999999995</v>
      </c>
      <c r="I194" s="1">
        <f>STDEV(H194:H196)</f>
        <v>1973349.0409542047</v>
      </c>
      <c r="J194" s="1">
        <f>I194/SQRT(3)</f>
        <v>1139313.6000000001</v>
      </c>
    </row>
    <row r="195" spans="1:10">
      <c r="A195" s="3">
        <f>'Raw WB'!A195</f>
        <v>36389</v>
      </c>
      <c r="B195" s="3" t="str">
        <f>'Raw WB'!B195</f>
        <v>WB</v>
      </c>
      <c r="C195" s="2">
        <f>'Raw WB'!C195</f>
        <v>2</v>
      </c>
      <c r="D195" s="3" t="str">
        <f>'Raw WB'!D195</f>
        <v>Oocystis sp.</v>
      </c>
      <c r="E195" s="1">
        <f>('Raw WB'!H195*'Raw WB'!K195)/20*9</f>
        <v>318.59999999999997</v>
      </c>
      <c r="H195" s="1">
        <f>'Raw WB'!L195*E195</f>
        <v>379771.19999999995</v>
      </c>
    </row>
    <row r="196" spans="1:10">
      <c r="A196" s="3">
        <f>'Raw WB'!A196</f>
        <v>36389</v>
      </c>
      <c r="B196" s="3" t="str">
        <f>'Raw WB'!B196</f>
        <v>WB</v>
      </c>
      <c r="C196" s="2">
        <f>'Raw WB'!C196</f>
        <v>3</v>
      </c>
      <c r="D196" s="3" t="str">
        <f>'Raw WB'!D196</f>
        <v>Oocystis sp.</v>
      </c>
      <c r="E196" s="1">
        <f>('Raw WB'!H196*'Raw WB'!K196)/20*9</f>
        <v>3186</v>
      </c>
      <c r="H196" s="1">
        <f>'Raw WB'!L196*E196</f>
        <v>3797712</v>
      </c>
    </row>
    <row r="197" spans="1:10">
      <c r="A197" s="3">
        <f>'Raw WB'!A197</f>
        <v>36307</v>
      </c>
      <c r="B197" s="3" t="str">
        <f>'Raw WB'!B197</f>
        <v>WB</v>
      </c>
      <c r="C197" s="2">
        <f>'Raw WB'!C197</f>
        <v>1</v>
      </c>
      <c r="D197" s="3" t="str">
        <f>'Raw WB'!D197</f>
        <v>Peridinium armatum</v>
      </c>
      <c r="E197" s="1">
        <f>('Raw WB'!H197*'Raw WB'!K197)/20*9</f>
        <v>0</v>
      </c>
      <c r="F197" s="1">
        <f>STDEV(E197:E199)</f>
        <v>183.94379576381473</v>
      </c>
      <c r="G197" s="1">
        <f>F197/SQRT(3)</f>
        <v>106.19999999999999</v>
      </c>
      <c r="H197" s="1">
        <f>'Raw WB'!L197*E197</f>
        <v>0</v>
      </c>
      <c r="I197" s="1">
        <f>STDEV(H197:H199)</f>
        <v>1752800.429833391</v>
      </c>
      <c r="J197" s="1">
        <f>I197/SQRT(3)</f>
        <v>1011979.8</v>
      </c>
    </row>
    <row r="198" spans="1:10">
      <c r="A198" s="3">
        <f>'Raw WB'!A198</f>
        <v>36307</v>
      </c>
      <c r="B198" s="3" t="str">
        <f>'Raw WB'!B198</f>
        <v>WB</v>
      </c>
      <c r="C198" s="2">
        <f>'Raw WB'!C198</f>
        <v>2</v>
      </c>
      <c r="D198" s="3" t="str">
        <f>'Raw WB'!D198</f>
        <v>Peridinium armatum</v>
      </c>
      <c r="E198" s="1">
        <f>('Raw WB'!H198*'Raw WB'!K198)/20*9</f>
        <v>318.59999999999997</v>
      </c>
      <c r="H198" s="1">
        <f>'Raw WB'!L198*E198</f>
        <v>3035939.4</v>
      </c>
    </row>
    <row r="199" spans="1:10">
      <c r="A199" s="3">
        <f>'Raw WB'!A199</f>
        <v>36307</v>
      </c>
      <c r="B199" s="3" t="str">
        <f>'Raw WB'!B199</f>
        <v>WB</v>
      </c>
      <c r="C199" s="2">
        <f>'Raw WB'!C199</f>
        <v>3</v>
      </c>
      <c r="D199" s="3" t="str">
        <f>'Raw WB'!D199</f>
        <v>Peridinium armatum</v>
      </c>
      <c r="E199" s="1">
        <f>('Raw WB'!H199*'Raw WB'!K199)/20*9</f>
        <v>0</v>
      </c>
      <c r="H199" s="1">
        <f>'Raw WB'!L199*E199</f>
        <v>0</v>
      </c>
    </row>
    <row r="200" spans="1:10">
      <c r="A200" s="3">
        <f>'Raw WB'!A200</f>
        <v>36312</v>
      </c>
      <c r="B200" s="3" t="str">
        <f>'Raw WB'!B200</f>
        <v>WB</v>
      </c>
      <c r="C200" s="2">
        <f>'Raw WB'!C200</f>
        <v>1</v>
      </c>
      <c r="D200" s="3" t="str">
        <f>'Raw WB'!D200</f>
        <v>Peridinium armatum</v>
      </c>
      <c r="E200" s="1">
        <f>('Raw WB'!H200*'Raw WB'!K200)/20*9</f>
        <v>0</v>
      </c>
      <c r="F200" s="1">
        <f>STDEV(E200:E202)</f>
        <v>0</v>
      </c>
      <c r="G200" s="1">
        <f>F200/SQRT(3)</f>
        <v>0</v>
      </c>
      <c r="H200" s="1">
        <f>'Raw WB'!L200*E200</f>
        <v>0</v>
      </c>
      <c r="I200" s="1">
        <f>STDEV(H200:H202)</f>
        <v>0</v>
      </c>
      <c r="J200" s="1">
        <f>I200/SQRT(3)</f>
        <v>0</v>
      </c>
    </row>
    <row r="201" spans="1:10">
      <c r="A201" s="3">
        <f>'Raw WB'!A201</f>
        <v>36312</v>
      </c>
      <c r="B201" s="3" t="str">
        <f>'Raw WB'!B201</f>
        <v>WB</v>
      </c>
      <c r="C201" s="2">
        <f>'Raw WB'!C201</f>
        <v>2</v>
      </c>
      <c r="D201" s="3" t="str">
        <f>'Raw WB'!D201</f>
        <v>Peridinium armatum</v>
      </c>
      <c r="E201" s="1">
        <f>('Raw WB'!H201*'Raw WB'!K201)/20*9</f>
        <v>0</v>
      </c>
      <c r="H201" s="1">
        <f>'Raw WB'!L201*E201</f>
        <v>0</v>
      </c>
    </row>
    <row r="202" spans="1:10">
      <c r="A202" s="3">
        <f>'Raw WB'!A202</f>
        <v>36312</v>
      </c>
      <c r="B202" s="3" t="str">
        <f>'Raw WB'!B202</f>
        <v>WB</v>
      </c>
      <c r="C202" s="2">
        <f>'Raw WB'!C202</f>
        <v>3</v>
      </c>
      <c r="D202" s="3" t="str">
        <f>'Raw WB'!D202</f>
        <v>Peridinium armatum</v>
      </c>
      <c r="E202" s="1">
        <f>('Raw WB'!H202*'Raw WB'!K202)/20*9</f>
        <v>0</v>
      </c>
      <c r="H202" s="1">
        <f>'Raw WB'!L202*E202</f>
        <v>0</v>
      </c>
    </row>
    <row r="203" spans="1:10">
      <c r="A203" s="3">
        <f>'Raw WB'!A203</f>
        <v>36319</v>
      </c>
      <c r="B203" s="3" t="str">
        <f>'Raw WB'!B203</f>
        <v>WB</v>
      </c>
      <c r="C203" s="2">
        <f>'Raw WB'!C203</f>
        <v>1</v>
      </c>
      <c r="D203" s="3" t="str">
        <f>'Raw WB'!D203</f>
        <v>Peridinium armatum</v>
      </c>
      <c r="E203" s="1">
        <f>('Raw WB'!H203*'Raw WB'!K203)/20*9</f>
        <v>297.45</v>
      </c>
      <c r="F203" s="1">
        <f>STDEV(E203:E205)</f>
        <v>151.4541267182905</v>
      </c>
      <c r="G203" s="1">
        <f>F203/SQRT(3)</f>
        <v>87.442080830684716</v>
      </c>
      <c r="H203" s="1">
        <f>'Raw WB'!L203*E203</f>
        <v>2834401.05</v>
      </c>
      <c r="I203" s="1">
        <f>STDEV(H203:H205)</f>
        <v>1443206.3734985902</v>
      </c>
      <c r="J203" s="1">
        <f>I203/SQRT(3)</f>
        <v>833235.58823559468</v>
      </c>
    </row>
    <row r="204" spans="1:10">
      <c r="A204" s="3">
        <f>'Raw WB'!A204</f>
        <v>36319</v>
      </c>
      <c r="B204" s="3" t="str">
        <f>'Raw WB'!B204</f>
        <v>WB</v>
      </c>
      <c r="C204" s="2">
        <f>'Raw WB'!C204</f>
        <v>2</v>
      </c>
      <c r="D204" s="3" t="str">
        <f>'Raw WB'!D204</f>
        <v>Peridinium armatum</v>
      </c>
      <c r="E204" s="1">
        <f>('Raw WB'!H204*'Raw WB'!K204)/20*9</f>
        <v>198.29999999999998</v>
      </c>
      <c r="H204" s="1">
        <f>'Raw WB'!L204*E204</f>
        <v>1889600.7</v>
      </c>
    </row>
    <row r="205" spans="1:10">
      <c r="A205" s="3">
        <f>'Raw WB'!A205</f>
        <v>36319</v>
      </c>
      <c r="B205" s="3" t="str">
        <f>'Raw WB'!B205</f>
        <v>WB</v>
      </c>
      <c r="C205" s="2">
        <f>'Raw WB'!C205</f>
        <v>3</v>
      </c>
      <c r="D205" s="3" t="str">
        <f>'Raw WB'!D205</f>
        <v>Peridinium armatum</v>
      </c>
      <c r="E205" s="1">
        <f>('Raw WB'!H205*'Raw WB'!K205)/20*9</f>
        <v>0</v>
      </c>
      <c r="H205" s="1">
        <f>'Raw WB'!L205*E205</f>
        <v>0</v>
      </c>
    </row>
    <row r="206" spans="1:10">
      <c r="A206" s="3">
        <f>'Raw WB'!A206</f>
        <v>36326</v>
      </c>
      <c r="B206" s="3" t="str">
        <f>'Raw WB'!B206</f>
        <v>WB</v>
      </c>
      <c r="C206" s="2">
        <f>'Raw WB'!C206</f>
        <v>1</v>
      </c>
      <c r="D206" s="3" t="str">
        <f>'Raw WB'!D206</f>
        <v>Peridinium armatum</v>
      </c>
      <c r="E206" s="1">
        <f>('Raw WB'!H206*'Raw WB'!K206)/20*9</f>
        <v>238.95000000000002</v>
      </c>
      <c r="F206" s="1">
        <f>STDEV(E206:E208)</f>
        <v>23.469288442558188</v>
      </c>
      <c r="G206" s="1">
        <f>F206/SQRT(3)</f>
        <v>13.549999999999944</v>
      </c>
      <c r="H206" s="1">
        <f>'Raw WB'!L206*E206</f>
        <v>2276954.5500000003</v>
      </c>
      <c r="I206" s="1">
        <f>STDEV(H206:H208)</f>
        <v>223638.84956913773</v>
      </c>
      <c r="J206" s="1">
        <f>I206/SQRT(3)</f>
        <v>129117.9499999999</v>
      </c>
    </row>
    <row r="207" spans="1:10">
      <c r="A207" s="3">
        <f>'Raw WB'!A207</f>
        <v>36326</v>
      </c>
      <c r="B207" s="3" t="str">
        <f>'Raw WB'!B207</f>
        <v>WB</v>
      </c>
      <c r="C207" s="2">
        <f>'Raw WB'!C207</f>
        <v>2</v>
      </c>
      <c r="D207" s="3" t="str">
        <f>'Raw WB'!D207</f>
        <v>Peridinium armatum</v>
      </c>
      <c r="E207" s="1">
        <f>('Raw WB'!H207*'Raw WB'!K207)/20*9</f>
        <v>198.29999999999998</v>
      </c>
      <c r="H207" s="1">
        <f>'Raw WB'!L207*E207</f>
        <v>1889600.7</v>
      </c>
    </row>
    <row r="208" spans="1:10">
      <c r="A208" s="3">
        <f>'Raw WB'!A208</f>
        <v>36326</v>
      </c>
      <c r="B208" s="3" t="str">
        <f>'Raw WB'!B208</f>
        <v>WB</v>
      </c>
      <c r="C208" s="2">
        <f>'Raw WB'!C208</f>
        <v>3</v>
      </c>
      <c r="D208" s="3" t="str">
        <f>'Raw WB'!D208</f>
        <v>Peridinium armatum</v>
      </c>
      <c r="E208" s="1">
        <f>('Raw WB'!H208*'Raw WB'!K208)/20*9</f>
        <v>198.29999999999998</v>
      </c>
      <c r="H208" s="1">
        <f>'Raw WB'!L208*E208</f>
        <v>1889600.7</v>
      </c>
    </row>
    <row r="209" spans="1:10">
      <c r="A209" s="3">
        <f>'Raw WB'!A209</f>
        <v>36333</v>
      </c>
      <c r="B209" s="3" t="str">
        <f>'Raw WB'!B209</f>
        <v>WB</v>
      </c>
      <c r="C209" s="2">
        <f>'Raw WB'!C209</f>
        <v>1</v>
      </c>
      <c r="D209" s="3" t="str">
        <f>'Raw WB'!D209</f>
        <v>Peridinium armatum</v>
      </c>
      <c r="E209" s="1">
        <f>('Raw WB'!H209*'Raw WB'!K209)/20*9</f>
        <v>297.45</v>
      </c>
      <c r="F209" s="1">
        <f>STDEV(E209:E211)</f>
        <v>151.45412671829044</v>
      </c>
      <c r="G209" s="1">
        <f>F209/SQRT(3)</f>
        <v>87.442080830684688</v>
      </c>
      <c r="H209" s="1">
        <f>'Raw WB'!L209*E209</f>
        <v>2834401.05</v>
      </c>
      <c r="I209" s="1">
        <f>STDEV(H209:H211)</f>
        <v>1443206.3734985904</v>
      </c>
      <c r="J209" s="1">
        <f>I209/SQRT(3)</f>
        <v>833235.5882355948</v>
      </c>
    </row>
    <row r="210" spans="1:10">
      <c r="A210" s="3">
        <f>'Raw WB'!A210</f>
        <v>36333</v>
      </c>
      <c r="B210" s="3" t="str">
        <f>'Raw WB'!B210</f>
        <v>WB</v>
      </c>
      <c r="C210" s="2">
        <f>'Raw WB'!C210</f>
        <v>2</v>
      </c>
      <c r="D210" s="3" t="str">
        <f>'Raw WB'!D210</f>
        <v>Peridinium armatum</v>
      </c>
      <c r="E210" s="1">
        <f>('Raw WB'!H210*'Raw WB'!K210)/20*9</f>
        <v>198.29999999999998</v>
      </c>
      <c r="H210" s="1">
        <f>'Raw WB'!L210*E210</f>
        <v>1889600.7</v>
      </c>
    </row>
    <row r="211" spans="1:10">
      <c r="A211" s="3">
        <f>'Raw WB'!A211</f>
        <v>36333</v>
      </c>
      <c r="B211" s="3" t="str">
        <f>'Raw WB'!B211</f>
        <v>WB</v>
      </c>
      <c r="C211" s="2">
        <f>'Raw WB'!C211</f>
        <v>3</v>
      </c>
      <c r="D211" s="3" t="str">
        <f>'Raw WB'!D211</f>
        <v>Peridinium armatum</v>
      </c>
      <c r="E211" s="1">
        <f>('Raw WB'!H211*'Raw WB'!K211)/20*9</f>
        <v>495.75</v>
      </c>
      <c r="H211" s="1">
        <f>'Raw WB'!L211*E211</f>
        <v>4724001.75</v>
      </c>
    </row>
    <row r="212" spans="1:10">
      <c r="A212" s="3">
        <f>'Raw WB'!A212</f>
        <v>36340</v>
      </c>
      <c r="B212" s="3" t="str">
        <f>'Raw WB'!B212</f>
        <v>WB</v>
      </c>
      <c r="C212" s="2">
        <f>'Raw WB'!C212</f>
        <v>1</v>
      </c>
      <c r="D212" s="3" t="str">
        <f>'Raw WB'!D212</f>
        <v>Peridinium armatum</v>
      </c>
      <c r="E212" s="1">
        <f>('Raw WB'!H212*'Raw WB'!K212)/20*9</f>
        <v>0</v>
      </c>
      <c r="F212" s="1">
        <f>STDEV(E212:E214)</f>
        <v>0</v>
      </c>
      <c r="G212" s="1">
        <f>F212/SQRT(3)</f>
        <v>0</v>
      </c>
      <c r="H212" s="1">
        <f>'Raw WB'!L212*E212</f>
        <v>0</v>
      </c>
      <c r="I212" s="1">
        <f>STDEV(H212:H214)</f>
        <v>0</v>
      </c>
      <c r="J212" s="1">
        <f>I212/SQRT(3)</f>
        <v>0</v>
      </c>
    </row>
    <row r="213" spans="1:10">
      <c r="A213" s="3">
        <f>'Raw WB'!A213</f>
        <v>36340</v>
      </c>
      <c r="B213" s="3" t="str">
        <f>'Raw WB'!B213</f>
        <v>WB</v>
      </c>
      <c r="C213" s="2">
        <f>'Raw WB'!C213</f>
        <v>2</v>
      </c>
      <c r="D213" s="3" t="str">
        <f>'Raw WB'!D213</f>
        <v>Peridinium armatum</v>
      </c>
      <c r="E213" s="1">
        <f>('Raw WB'!H213*'Raw WB'!K213)/20*9</f>
        <v>0</v>
      </c>
      <c r="H213" s="1">
        <f>'Raw WB'!L213*E213</f>
        <v>0</v>
      </c>
    </row>
    <row r="214" spans="1:10">
      <c r="A214" s="3">
        <f>'Raw WB'!A214</f>
        <v>36340</v>
      </c>
      <c r="B214" s="3" t="str">
        <f>'Raw WB'!B214</f>
        <v>WB</v>
      </c>
      <c r="C214" s="2">
        <f>'Raw WB'!C214</f>
        <v>3</v>
      </c>
      <c r="D214" s="3" t="str">
        <f>'Raw WB'!D214</f>
        <v>Peridinium armatum</v>
      </c>
      <c r="E214" s="1">
        <f>('Raw WB'!H214*'Raw WB'!K214)/20*9</f>
        <v>0</v>
      </c>
      <c r="H214" s="1">
        <f>'Raw WB'!L214*E214</f>
        <v>0</v>
      </c>
    </row>
    <row r="215" spans="1:10">
      <c r="A215" s="3">
        <f>'Raw WB'!A215</f>
        <v>36347</v>
      </c>
      <c r="B215" s="3" t="str">
        <f>'Raw WB'!B215</f>
        <v>WB</v>
      </c>
      <c r="C215" s="2">
        <f>'Raw WB'!C215</f>
        <v>1</v>
      </c>
      <c r="D215" s="3" t="str">
        <f>'Raw WB'!D215</f>
        <v>Peridinium armatum</v>
      </c>
      <c r="E215" s="1">
        <f>('Raw WB'!H215*'Raw WB'!K215)/20*9</f>
        <v>0</v>
      </c>
      <c r="F215" s="1">
        <f>STDEV(E215:E217)</f>
        <v>114.48855838030278</v>
      </c>
      <c r="G215" s="1">
        <f>F215/SQRT(3)</f>
        <v>66.099999999999994</v>
      </c>
      <c r="H215" s="1">
        <f>'Raw WB'!L215*E215</f>
        <v>0</v>
      </c>
      <c r="I215" s="1">
        <f>STDEV(H215:H217)</f>
        <v>1090961.4728059054</v>
      </c>
      <c r="J215" s="1">
        <f>I215/SQRT(3)</f>
        <v>629866.90000000014</v>
      </c>
    </row>
    <row r="216" spans="1:10">
      <c r="A216" s="3">
        <f>'Raw WB'!A216</f>
        <v>36347</v>
      </c>
      <c r="B216" s="3" t="str">
        <f>'Raw WB'!B216</f>
        <v>WB</v>
      </c>
      <c r="C216" s="2">
        <f>'Raw WB'!C216</f>
        <v>2</v>
      </c>
      <c r="D216" s="3" t="str">
        <f>'Raw WB'!D216</f>
        <v>Peridinium armatum</v>
      </c>
      <c r="E216" s="1">
        <f>('Raw WB'!H216*'Raw WB'!K216)/20*9</f>
        <v>198.29999999999998</v>
      </c>
      <c r="H216" s="1">
        <f>'Raw WB'!L216*E216</f>
        <v>1889600.7</v>
      </c>
    </row>
    <row r="217" spans="1:10">
      <c r="A217" s="3">
        <f>'Raw WB'!A217</f>
        <v>36347</v>
      </c>
      <c r="B217" s="3" t="str">
        <f>'Raw WB'!B217</f>
        <v>WB</v>
      </c>
      <c r="C217" s="2">
        <f>'Raw WB'!C217</f>
        <v>3</v>
      </c>
      <c r="D217" s="3" t="str">
        <f>'Raw WB'!D217</f>
        <v>Peridinium armatum</v>
      </c>
      <c r="E217" s="1">
        <f>('Raw WB'!H217*'Raw WB'!K217)/20*9</f>
        <v>0</v>
      </c>
      <c r="H217" s="1">
        <f>'Raw WB'!L217*E217</f>
        <v>0</v>
      </c>
    </row>
    <row r="218" spans="1:10">
      <c r="A218" s="3">
        <f>'Raw WB'!A218</f>
        <v>36354</v>
      </c>
      <c r="B218" s="3" t="str">
        <f>'Raw WB'!B218</f>
        <v>WB</v>
      </c>
      <c r="C218" s="2">
        <f>'Raw WB'!C218</f>
        <v>1</v>
      </c>
      <c r="D218" s="3" t="str">
        <f>'Raw WB'!D218</f>
        <v>Peridinium armatum</v>
      </c>
      <c r="E218" s="1">
        <f>('Raw WB'!H218*'Raw WB'!K218)/20*9</f>
        <v>159.29999999999998</v>
      </c>
      <c r="F218" s="1">
        <f>STDEV(E218:E220)</f>
        <v>91.971897881907367</v>
      </c>
      <c r="G218" s="1">
        <f>F218/SQRT(3)</f>
        <v>53.099999999999994</v>
      </c>
      <c r="H218" s="1">
        <f>'Raw WB'!L218*E218</f>
        <v>1517969.7</v>
      </c>
      <c r="I218" s="1">
        <f>STDEV(H218:H220)</f>
        <v>876400.21491669549</v>
      </c>
      <c r="J218" s="1">
        <f>I218/SQRT(3)</f>
        <v>505989.9</v>
      </c>
    </row>
    <row r="219" spans="1:10">
      <c r="A219" s="3">
        <f>'Raw WB'!A219</f>
        <v>36354</v>
      </c>
      <c r="B219" s="3" t="str">
        <f>'Raw WB'!B219</f>
        <v>WB</v>
      </c>
      <c r="C219" s="2">
        <f>'Raw WB'!C219</f>
        <v>2</v>
      </c>
      <c r="D219" s="3" t="str">
        <f>'Raw WB'!D219</f>
        <v>Peridinium armatum</v>
      </c>
      <c r="E219" s="1">
        <f>('Raw WB'!H219*'Raw WB'!K219)/20*9</f>
        <v>0</v>
      </c>
      <c r="H219" s="1">
        <f>'Raw WB'!L219*E219</f>
        <v>0</v>
      </c>
    </row>
    <row r="220" spans="1:10">
      <c r="A220" s="3">
        <f>'Raw WB'!A220</f>
        <v>36354</v>
      </c>
      <c r="B220" s="3" t="str">
        <f>'Raw WB'!B220</f>
        <v>WB</v>
      </c>
      <c r="C220" s="2">
        <f>'Raw WB'!C220</f>
        <v>3</v>
      </c>
      <c r="D220" s="3" t="str">
        <f>'Raw WB'!D220</f>
        <v>Peridinium armatum</v>
      </c>
      <c r="E220" s="1">
        <f>('Raw WB'!H220*'Raw WB'!K220)/20*9</f>
        <v>0</v>
      </c>
      <c r="H220" s="1">
        <f>'Raw WB'!L220*E220</f>
        <v>0</v>
      </c>
    </row>
    <row r="221" spans="1:10">
      <c r="A221" s="3">
        <f>'Raw WB'!A221</f>
        <v>36361</v>
      </c>
      <c r="B221" s="3" t="str">
        <f>'Raw WB'!B221</f>
        <v>WB</v>
      </c>
      <c r="C221" s="2">
        <f>'Raw WB'!C221</f>
        <v>1</v>
      </c>
      <c r="D221" s="3" t="str">
        <f>'Raw WB'!D221</f>
        <v>Peridinium armatum</v>
      </c>
      <c r="E221" s="1">
        <f>('Raw WB'!H221*'Raw WB'!K221)/20*9</f>
        <v>0</v>
      </c>
      <c r="F221" s="1">
        <f>STDEV(E221:E223)</f>
        <v>45.985948940953683</v>
      </c>
      <c r="G221" s="1">
        <f>F221/SQRT(3)</f>
        <v>26.549999999999997</v>
      </c>
      <c r="H221" s="1">
        <f>'Raw WB'!L221*E221</f>
        <v>0</v>
      </c>
      <c r="I221" s="1">
        <f>STDEV(H221:H223)</f>
        <v>438200.10745834775</v>
      </c>
      <c r="J221" s="1">
        <f>I221/SQRT(3)</f>
        <v>252994.95</v>
      </c>
    </row>
    <row r="222" spans="1:10">
      <c r="A222" s="3">
        <f>'Raw WB'!A222</f>
        <v>36361</v>
      </c>
      <c r="B222" s="3" t="str">
        <f>'Raw WB'!B222</f>
        <v>WB</v>
      </c>
      <c r="C222" s="2">
        <f>'Raw WB'!C222</f>
        <v>2</v>
      </c>
      <c r="D222" s="3" t="str">
        <f>'Raw WB'!D222</f>
        <v>Peridinium armatum</v>
      </c>
      <c r="E222" s="1">
        <f>('Raw WB'!H222*'Raw WB'!K222)/20*9</f>
        <v>79.649999999999991</v>
      </c>
      <c r="H222" s="1">
        <f>'Raw WB'!L222*E222</f>
        <v>758984.85</v>
      </c>
    </row>
    <row r="223" spans="1:10">
      <c r="A223" s="3">
        <f>'Raw WB'!A223</f>
        <v>36361</v>
      </c>
      <c r="B223" s="3" t="str">
        <f>'Raw WB'!B223</f>
        <v>WB</v>
      </c>
      <c r="C223" s="2">
        <f>'Raw WB'!C223</f>
        <v>3</v>
      </c>
      <c r="D223" s="3" t="str">
        <f>'Raw WB'!D223</f>
        <v>Peridinium armatum</v>
      </c>
      <c r="E223" s="1">
        <f>('Raw WB'!H223*'Raw WB'!K223)/20*9</f>
        <v>0</v>
      </c>
      <c r="H223" s="1">
        <f>'Raw WB'!L223*E223</f>
        <v>0</v>
      </c>
    </row>
    <row r="224" spans="1:10">
      <c r="A224" s="3">
        <f>'Raw WB'!A224</f>
        <v>36368</v>
      </c>
      <c r="B224" s="3" t="str">
        <f>'Raw WB'!B224</f>
        <v>WB</v>
      </c>
      <c r="C224" s="2">
        <f>'Raw WB'!C224</f>
        <v>1</v>
      </c>
      <c r="D224" s="3" t="str">
        <f>'Raw WB'!D224</f>
        <v>Peridinium armatum</v>
      </c>
      <c r="E224" s="1">
        <f>('Raw WB'!H224*'Raw WB'!K224)/20*9</f>
        <v>0</v>
      </c>
      <c r="F224" s="1">
        <f>STDEV(E224:E226)</f>
        <v>45.985948940953683</v>
      </c>
      <c r="G224" s="1">
        <f>F224/SQRT(3)</f>
        <v>26.549999999999997</v>
      </c>
      <c r="H224" s="1">
        <f>'Raw WB'!L224*E224</f>
        <v>0</v>
      </c>
      <c r="I224" s="1">
        <f>STDEV(H224:H226)</f>
        <v>438200.10745834775</v>
      </c>
      <c r="J224" s="1">
        <f>I224/SQRT(3)</f>
        <v>252994.95</v>
      </c>
    </row>
    <row r="225" spans="1:10">
      <c r="A225" s="3">
        <f>'Raw WB'!A225</f>
        <v>36368</v>
      </c>
      <c r="B225" s="3" t="str">
        <f>'Raw WB'!B225</f>
        <v>WB</v>
      </c>
      <c r="C225" s="2">
        <f>'Raw WB'!C225</f>
        <v>2</v>
      </c>
      <c r="D225" s="3" t="str">
        <f>'Raw WB'!D225</f>
        <v>Peridinium armatum</v>
      </c>
      <c r="E225" s="1">
        <f>('Raw WB'!H225*'Raw WB'!K225)/20*9</f>
        <v>79.649999999999991</v>
      </c>
      <c r="H225" s="1">
        <f>'Raw WB'!L225*E225</f>
        <v>758984.85</v>
      </c>
    </row>
    <row r="226" spans="1:10">
      <c r="A226" s="3">
        <f>'Raw WB'!A226</f>
        <v>36368</v>
      </c>
      <c r="B226" s="3" t="str">
        <f>'Raw WB'!B226</f>
        <v>WB</v>
      </c>
      <c r="C226" s="2">
        <f>'Raw WB'!C226</f>
        <v>3</v>
      </c>
      <c r="D226" s="3" t="str">
        <f>'Raw WB'!D226</f>
        <v>Peridinium armatum</v>
      </c>
      <c r="E226" s="1">
        <f>('Raw WB'!H226*'Raw WB'!K226)/20*9</f>
        <v>0</v>
      </c>
      <c r="H226" s="1">
        <f>'Raw WB'!L226*E226</f>
        <v>0</v>
      </c>
    </row>
    <row r="227" spans="1:10">
      <c r="A227" s="3">
        <f>'Raw WB'!A227</f>
        <v>36375</v>
      </c>
      <c r="B227" s="3" t="str">
        <f>'Raw WB'!B227</f>
        <v>WB</v>
      </c>
      <c r="C227" s="2">
        <f>'Raw WB'!C227</f>
        <v>1</v>
      </c>
      <c r="D227" s="3" t="str">
        <f>'Raw WB'!D227</f>
        <v>Peridinium armatum</v>
      </c>
      <c r="E227" s="1">
        <f>('Raw WB'!H227*'Raw WB'!K227)/20*9</f>
        <v>0</v>
      </c>
      <c r="F227" s="1">
        <f>STDEV(E227:E229)</f>
        <v>0</v>
      </c>
      <c r="G227" s="1">
        <f>F227/SQRT(3)</f>
        <v>0</v>
      </c>
      <c r="H227" s="1">
        <f>'Raw WB'!L227*E227</f>
        <v>0</v>
      </c>
      <c r="I227" s="1">
        <f>STDEV(H227:H229)</f>
        <v>0</v>
      </c>
      <c r="J227" s="1">
        <f>I227/SQRT(3)</f>
        <v>0</v>
      </c>
    </row>
    <row r="228" spans="1:10">
      <c r="A228" s="3">
        <f>'Raw WB'!A228</f>
        <v>36375</v>
      </c>
      <c r="B228" s="3" t="str">
        <f>'Raw WB'!B228</f>
        <v>WB</v>
      </c>
      <c r="C228" s="2">
        <f>'Raw WB'!C228</f>
        <v>2</v>
      </c>
      <c r="D228" s="3" t="str">
        <f>'Raw WB'!D228</f>
        <v>Peridinium armatum</v>
      </c>
      <c r="E228" s="1">
        <f>('Raw WB'!H228*'Raw WB'!K228)/20*9</f>
        <v>0</v>
      </c>
      <c r="H228" s="1">
        <f>'Raw WB'!L228*E228</f>
        <v>0</v>
      </c>
    </row>
    <row r="229" spans="1:10">
      <c r="A229" s="3">
        <f>'Raw WB'!A229</f>
        <v>36375</v>
      </c>
      <c r="B229" s="3" t="str">
        <f>'Raw WB'!B229</f>
        <v>WB</v>
      </c>
      <c r="C229" s="2">
        <f>'Raw WB'!C229</f>
        <v>3</v>
      </c>
      <c r="D229" s="3" t="str">
        <f>'Raw WB'!D229</f>
        <v>Peridinium armatum</v>
      </c>
      <c r="E229" s="1">
        <f>('Raw WB'!H229*'Raw WB'!K229)/20*9</f>
        <v>0</v>
      </c>
      <c r="H229" s="1">
        <f>'Raw WB'!L229*E229</f>
        <v>0</v>
      </c>
    </row>
    <row r="230" spans="1:10">
      <c r="A230" s="3">
        <f>'Raw WB'!A230</f>
        <v>36382</v>
      </c>
      <c r="B230" s="3" t="str">
        <f>'Raw WB'!B230</f>
        <v>WB</v>
      </c>
      <c r="C230" s="2">
        <f>'Raw WB'!C230</f>
        <v>1</v>
      </c>
      <c r="D230" s="3" t="str">
        <f>'Raw WB'!D230</f>
        <v>Peridinium armatum</v>
      </c>
      <c r="E230" s="1">
        <f>('Raw WB'!H230*'Raw WB'!K230)/20*9</f>
        <v>0</v>
      </c>
      <c r="F230" s="1">
        <f>STDEV(E230:E232)</f>
        <v>0</v>
      </c>
      <c r="G230" s="1">
        <f>F230/SQRT(3)</f>
        <v>0</v>
      </c>
      <c r="H230" s="1">
        <f>'Raw WB'!L230*E230</f>
        <v>0</v>
      </c>
      <c r="I230" s="1">
        <f>STDEV(H230:H232)</f>
        <v>0</v>
      </c>
      <c r="J230" s="1">
        <f>I230/SQRT(3)</f>
        <v>0</v>
      </c>
    </row>
    <row r="231" spans="1:10">
      <c r="A231" s="3">
        <f>'Raw WB'!A231</f>
        <v>36382</v>
      </c>
      <c r="B231" s="3" t="str">
        <f>'Raw WB'!B231</f>
        <v>WB</v>
      </c>
      <c r="C231" s="2">
        <f>'Raw WB'!C231</f>
        <v>2</v>
      </c>
      <c r="D231" s="3" t="str">
        <f>'Raw WB'!D231</f>
        <v>Peridinium armatum</v>
      </c>
      <c r="E231" s="1">
        <f>('Raw WB'!H231*'Raw WB'!K231)/20*9</f>
        <v>0</v>
      </c>
      <c r="H231" s="1">
        <f>'Raw WB'!L231*E231</f>
        <v>0</v>
      </c>
    </row>
    <row r="232" spans="1:10">
      <c r="A232" s="3">
        <f>'Raw WB'!A232</f>
        <v>36382</v>
      </c>
      <c r="B232" s="3" t="str">
        <f>'Raw WB'!B232</f>
        <v>WB</v>
      </c>
      <c r="C232" s="2">
        <f>'Raw WB'!C232</f>
        <v>3</v>
      </c>
      <c r="D232" s="3" t="str">
        <f>'Raw WB'!D232</f>
        <v>Peridinium armatum</v>
      </c>
      <c r="E232" s="1">
        <f>('Raw WB'!H232*'Raw WB'!K232)/20*9</f>
        <v>0</v>
      </c>
      <c r="H232" s="1">
        <f>'Raw WB'!L232*E232</f>
        <v>0</v>
      </c>
    </row>
    <row r="233" spans="1:10">
      <c r="A233" s="3">
        <f>'Raw WB'!A233</f>
        <v>36389</v>
      </c>
      <c r="B233" s="3" t="str">
        <f>'Raw WB'!B233</f>
        <v>WB</v>
      </c>
      <c r="C233" s="2">
        <f>'Raw WB'!C233</f>
        <v>1</v>
      </c>
      <c r="D233" s="3" t="str">
        <f>'Raw WB'!D233</f>
        <v>Peridinium armatum</v>
      </c>
      <c r="E233" s="1">
        <f>('Raw WB'!H233*'Raw WB'!K233)/20*9</f>
        <v>0</v>
      </c>
      <c r="F233" s="1">
        <f>STDEV(E233:E235)</f>
        <v>45.985948940953683</v>
      </c>
      <c r="G233" s="1">
        <f>F233/SQRT(3)</f>
        <v>26.549999999999997</v>
      </c>
      <c r="H233" s="1">
        <f>'Raw WB'!L233*E233</f>
        <v>0</v>
      </c>
      <c r="I233" s="1">
        <f>STDEV(H233:H235)</f>
        <v>438200.10745834775</v>
      </c>
      <c r="J233" s="1">
        <f>I233/SQRT(3)</f>
        <v>252994.95</v>
      </c>
    </row>
    <row r="234" spans="1:10">
      <c r="A234" s="3">
        <f>'Raw WB'!A234</f>
        <v>36389</v>
      </c>
      <c r="B234" s="3" t="str">
        <f>'Raw WB'!B234</f>
        <v>WB</v>
      </c>
      <c r="C234" s="2">
        <f>'Raw WB'!C234</f>
        <v>2</v>
      </c>
      <c r="D234" s="3" t="str">
        <f>'Raw WB'!D234</f>
        <v>Peridinium armatum</v>
      </c>
      <c r="E234" s="1">
        <f>('Raw WB'!H234*'Raw WB'!K234)/20*9</f>
        <v>79.649999999999991</v>
      </c>
      <c r="H234" s="1">
        <f>'Raw WB'!L234*E234</f>
        <v>758984.85</v>
      </c>
    </row>
    <row r="235" spans="1:10">
      <c r="A235" s="3">
        <f>'Raw WB'!A235</f>
        <v>36389</v>
      </c>
      <c r="B235" s="3" t="str">
        <f>'Raw WB'!B235</f>
        <v>WB</v>
      </c>
      <c r="C235" s="2">
        <f>'Raw WB'!C235</f>
        <v>3</v>
      </c>
      <c r="D235" s="3" t="str">
        <f>'Raw WB'!D235</f>
        <v>Peridinium armatum</v>
      </c>
      <c r="E235" s="1">
        <f>('Raw WB'!H235*'Raw WB'!K235)/20*9</f>
        <v>0</v>
      </c>
      <c r="H235" s="1">
        <f>'Raw WB'!L235*E235</f>
        <v>0</v>
      </c>
    </row>
    <row r="236" spans="1:10">
      <c r="A236" s="3">
        <f>'Raw WB'!A236</f>
        <v>36307</v>
      </c>
      <c r="B236" s="3" t="str">
        <f>'Raw WB'!B236</f>
        <v>WB</v>
      </c>
      <c r="C236" s="2">
        <f>'Raw WB'!C236</f>
        <v>1</v>
      </c>
      <c r="D236" s="3" t="str">
        <f>'Raw WB'!D236</f>
        <v>Peridinium cinctum</v>
      </c>
      <c r="E236" s="1">
        <f>('Raw WB'!H236*'Raw WB'!K236)/20*9</f>
        <v>0</v>
      </c>
      <c r="F236" s="1">
        <f>STDEV(E236:E238)</f>
        <v>0</v>
      </c>
      <c r="G236" s="1">
        <f>F236/SQRT(3)</f>
        <v>0</v>
      </c>
      <c r="H236" s="1">
        <f>'Raw WB'!L236*E236</f>
        <v>0</v>
      </c>
      <c r="I236" s="1">
        <f>STDEV(H236:H238)</f>
        <v>0</v>
      </c>
      <c r="J236" s="1">
        <f>I236/SQRT(3)</f>
        <v>0</v>
      </c>
    </row>
    <row r="237" spans="1:10">
      <c r="A237" s="3">
        <f>'Raw WB'!A237</f>
        <v>36307</v>
      </c>
      <c r="B237" s="3" t="str">
        <f>'Raw WB'!B237</f>
        <v>WB</v>
      </c>
      <c r="C237" s="2">
        <f>'Raw WB'!C237</f>
        <v>2</v>
      </c>
      <c r="D237" s="3" t="str">
        <f>'Raw WB'!D237</f>
        <v>Peridinium cinctum</v>
      </c>
      <c r="E237" s="1">
        <f>('Raw WB'!H237*'Raw WB'!K237)/20*9</f>
        <v>0</v>
      </c>
      <c r="H237" s="1">
        <f>'Raw WB'!L237*E237</f>
        <v>0</v>
      </c>
    </row>
    <row r="238" spans="1:10">
      <c r="A238" s="3">
        <f>'Raw WB'!A238</f>
        <v>36307</v>
      </c>
      <c r="B238" s="3" t="str">
        <f>'Raw WB'!B238</f>
        <v>WB</v>
      </c>
      <c r="C238" s="2">
        <f>'Raw WB'!C238</f>
        <v>3</v>
      </c>
      <c r="D238" s="3" t="str">
        <f>'Raw WB'!D238</f>
        <v>Peridinium cinctum</v>
      </c>
      <c r="E238" s="1">
        <f>('Raw WB'!H238*'Raw WB'!K238)/20*9</f>
        <v>0</v>
      </c>
      <c r="H238" s="1">
        <f>'Raw WB'!L238*E238</f>
        <v>0</v>
      </c>
    </row>
    <row r="239" spans="1:10">
      <c r="A239" s="3">
        <f>'Raw WB'!A239</f>
        <v>36312</v>
      </c>
      <c r="B239" s="3" t="str">
        <f>'Raw WB'!B239</f>
        <v>WB</v>
      </c>
      <c r="C239" s="2">
        <f>'Raw WB'!C239</f>
        <v>1</v>
      </c>
      <c r="D239" s="3" t="str">
        <f>'Raw WB'!D239</f>
        <v>Peridinium cinctum</v>
      </c>
      <c r="E239" s="1">
        <f>('Raw WB'!H239*'Raw WB'!K239)/20*9</f>
        <v>0</v>
      </c>
      <c r="F239" s="1">
        <f>STDEV(E239:E241)</f>
        <v>0</v>
      </c>
      <c r="G239" s="1">
        <f>F239/SQRT(3)</f>
        <v>0</v>
      </c>
      <c r="H239" s="1">
        <f>'Raw WB'!L239*E239</f>
        <v>0</v>
      </c>
      <c r="I239" s="1">
        <f>STDEV(H239:H241)</f>
        <v>0</v>
      </c>
      <c r="J239" s="1">
        <f>I239/SQRT(3)</f>
        <v>0</v>
      </c>
    </row>
    <row r="240" spans="1:10">
      <c r="A240" s="3">
        <f>'Raw WB'!A240</f>
        <v>36312</v>
      </c>
      <c r="B240" s="3" t="str">
        <f>'Raw WB'!B240</f>
        <v>WB</v>
      </c>
      <c r="C240" s="2">
        <f>'Raw WB'!C240</f>
        <v>2</v>
      </c>
      <c r="D240" s="3" t="str">
        <f>'Raw WB'!D240</f>
        <v>Peridinium cinctum</v>
      </c>
      <c r="E240" s="1">
        <f>('Raw WB'!H240*'Raw WB'!K240)/20*9</f>
        <v>0</v>
      </c>
      <c r="H240" s="1">
        <f>'Raw WB'!L240*E240</f>
        <v>0</v>
      </c>
    </row>
    <row r="241" spans="1:10">
      <c r="A241" s="3">
        <f>'Raw WB'!A241</f>
        <v>36312</v>
      </c>
      <c r="B241" s="3" t="str">
        <f>'Raw WB'!B241</f>
        <v>WB</v>
      </c>
      <c r="C241" s="2">
        <f>'Raw WB'!C241</f>
        <v>3</v>
      </c>
      <c r="D241" s="3" t="str">
        <f>'Raw WB'!D241</f>
        <v>Peridinium cinctum</v>
      </c>
      <c r="E241" s="1">
        <f>('Raw WB'!H241*'Raw WB'!K241)/20*9</f>
        <v>0</v>
      </c>
      <c r="H241" s="1">
        <f>'Raw WB'!L241*E241</f>
        <v>0</v>
      </c>
    </row>
    <row r="242" spans="1:10">
      <c r="A242" s="3">
        <f>'Raw WB'!A242</f>
        <v>36319</v>
      </c>
      <c r="B242" s="3" t="str">
        <f>'Raw WB'!B242</f>
        <v>WB</v>
      </c>
      <c r="C242" s="2">
        <f>'Raw WB'!C242</f>
        <v>1</v>
      </c>
      <c r="D242" s="3" t="str">
        <f>'Raw WB'!D242</f>
        <v>Peridinium cinctum</v>
      </c>
      <c r="E242" s="1">
        <f>('Raw WB'!H242*'Raw WB'!K242)/20*9</f>
        <v>0</v>
      </c>
      <c r="F242" s="1">
        <f>STDEV(E242:E244)</f>
        <v>0</v>
      </c>
      <c r="G242" s="1">
        <f>F242/SQRT(3)</f>
        <v>0</v>
      </c>
      <c r="H242" s="1">
        <f>'Raw WB'!L242*E242</f>
        <v>0</v>
      </c>
      <c r="I242" s="1">
        <f>STDEV(H242:H244)</f>
        <v>0</v>
      </c>
      <c r="J242" s="1">
        <f>I242/SQRT(3)</f>
        <v>0</v>
      </c>
    </row>
    <row r="243" spans="1:10">
      <c r="A243" s="3">
        <f>'Raw WB'!A243</f>
        <v>36319</v>
      </c>
      <c r="B243" s="3" t="str">
        <f>'Raw WB'!B243</f>
        <v>WB</v>
      </c>
      <c r="C243" s="2">
        <f>'Raw WB'!C243</f>
        <v>2</v>
      </c>
      <c r="D243" s="3" t="str">
        <f>'Raw WB'!D243</f>
        <v>Peridinium cinctum</v>
      </c>
      <c r="E243" s="1">
        <f>('Raw WB'!H243*'Raw WB'!K243)/20*9</f>
        <v>0</v>
      </c>
      <c r="H243" s="1">
        <f>'Raw WB'!L243*E243</f>
        <v>0</v>
      </c>
    </row>
    <row r="244" spans="1:10">
      <c r="A244" s="3">
        <f>'Raw WB'!A244</f>
        <v>36319</v>
      </c>
      <c r="B244" s="3" t="str">
        <f>'Raw WB'!B244</f>
        <v>WB</v>
      </c>
      <c r="C244" s="2">
        <f>'Raw WB'!C244</f>
        <v>3</v>
      </c>
      <c r="D244" s="3" t="str">
        <f>'Raw WB'!D244</f>
        <v>Peridinium cinctum</v>
      </c>
      <c r="E244" s="1">
        <f>('Raw WB'!H244*'Raw WB'!K244)/20*9</f>
        <v>0</v>
      </c>
      <c r="H244" s="1">
        <f>'Raw WB'!L244*E244</f>
        <v>0</v>
      </c>
    </row>
    <row r="245" spans="1:10">
      <c r="A245" s="3">
        <f>'Raw WB'!A245</f>
        <v>36326</v>
      </c>
      <c r="B245" s="3" t="str">
        <f>'Raw WB'!B245</f>
        <v>WB</v>
      </c>
      <c r="C245" s="2">
        <f>'Raw WB'!C245</f>
        <v>1</v>
      </c>
      <c r="D245" s="3" t="str">
        <f>'Raw WB'!D245</f>
        <v>Peridinium cinctum</v>
      </c>
      <c r="E245" s="1">
        <f>('Raw WB'!H245*'Raw WB'!K245)/20*9</f>
        <v>0</v>
      </c>
      <c r="F245" s="1">
        <f>STDEV(E245:E247)</f>
        <v>57.244279190151389</v>
      </c>
      <c r="G245" s="1">
        <f>F245/SQRT(3)</f>
        <v>33.049999999999997</v>
      </c>
      <c r="H245" s="1">
        <f>'Raw WB'!L245*E245</f>
        <v>0</v>
      </c>
      <c r="I245" s="1">
        <f>STDEV(H245:H247)</f>
        <v>4835996.7059839889</v>
      </c>
      <c r="J245" s="1">
        <f>I245/SQRT(3)</f>
        <v>2792063.9999999995</v>
      </c>
    </row>
    <row r="246" spans="1:10">
      <c r="A246" s="3">
        <f>'Raw WB'!A246</f>
        <v>36326</v>
      </c>
      <c r="B246" s="3" t="str">
        <f>'Raw WB'!B246</f>
        <v>WB</v>
      </c>
      <c r="C246" s="2">
        <f>'Raw WB'!C246</f>
        <v>2</v>
      </c>
      <c r="D246" s="3" t="str">
        <f>'Raw WB'!D246</f>
        <v>Peridinium cinctum</v>
      </c>
      <c r="E246" s="1">
        <f>('Raw WB'!H246*'Raw WB'!K246)/20*9</f>
        <v>99.149999999999991</v>
      </c>
      <c r="H246" s="1">
        <f>'Raw WB'!L246*E246</f>
        <v>8376191.9999999991</v>
      </c>
    </row>
    <row r="247" spans="1:10">
      <c r="A247" s="3">
        <f>'Raw WB'!A247</f>
        <v>36326</v>
      </c>
      <c r="B247" s="3" t="str">
        <f>'Raw WB'!B247</f>
        <v>WB</v>
      </c>
      <c r="C247" s="2">
        <f>'Raw WB'!C247</f>
        <v>3</v>
      </c>
      <c r="D247" s="3" t="str">
        <f>'Raw WB'!D247</f>
        <v>Peridinium cinctum</v>
      </c>
      <c r="E247" s="1">
        <f>('Raw WB'!H247*'Raw WB'!K247)/20*9</f>
        <v>0</v>
      </c>
      <c r="H247" s="1">
        <f>'Raw WB'!L247*E247</f>
        <v>0</v>
      </c>
    </row>
    <row r="248" spans="1:10">
      <c r="A248" s="3">
        <f>'Raw WB'!A248</f>
        <v>36333</v>
      </c>
      <c r="B248" s="3" t="str">
        <f>'Raw WB'!B248</f>
        <v>WB</v>
      </c>
      <c r="C248" s="2">
        <f>'Raw WB'!C248</f>
        <v>1</v>
      </c>
      <c r="D248" s="3" t="str">
        <f>'Raw WB'!D248</f>
        <v>Peridinium cinctum</v>
      </c>
      <c r="E248" s="1">
        <f>('Raw WB'!H248*'Raw WB'!K248)/20*9</f>
        <v>0</v>
      </c>
      <c r="F248" s="1">
        <f>STDEV(E248:E250)</f>
        <v>0</v>
      </c>
      <c r="G248" s="1">
        <f>F248/SQRT(3)</f>
        <v>0</v>
      </c>
      <c r="H248" s="1">
        <f>'Raw WB'!L248*E248</f>
        <v>0</v>
      </c>
      <c r="I248" s="1">
        <f>STDEV(H248:H250)</f>
        <v>0</v>
      </c>
      <c r="J248" s="1">
        <f>I248/SQRT(3)</f>
        <v>0</v>
      </c>
    </row>
    <row r="249" spans="1:10">
      <c r="A249" s="3">
        <f>'Raw WB'!A249</f>
        <v>36333</v>
      </c>
      <c r="B249" s="3" t="str">
        <f>'Raw WB'!B249</f>
        <v>WB</v>
      </c>
      <c r="C249" s="2">
        <f>'Raw WB'!C249</f>
        <v>2</v>
      </c>
      <c r="D249" s="3" t="str">
        <f>'Raw WB'!D249</f>
        <v>Peridinium cinctum</v>
      </c>
      <c r="E249" s="1">
        <f>('Raw WB'!H249*'Raw WB'!K249)/20*9</f>
        <v>0</v>
      </c>
      <c r="H249" s="1">
        <f>'Raw WB'!L249*E249</f>
        <v>0</v>
      </c>
    </row>
    <row r="250" spans="1:10">
      <c r="A250" s="3">
        <f>'Raw WB'!A250</f>
        <v>36333</v>
      </c>
      <c r="B250" s="3" t="str">
        <f>'Raw WB'!B250</f>
        <v>WB</v>
      </c>
      <c r="C250" s="2">
        <f>'Raw WB'!C250</f>
        <v>3</v>
      </c>
      <c r="D250" s="3" t="str">
        <f>'Raw WB'!D250</f>
        <v>Peridinium cinctum</v>
      </c>
      <c r="E250" s="1">
        <f>('Raw WB'!H250*'Raw WB'!K250)/20*9</f>
        <v>0</v>
      </c>
      <c r="H250" s="1">
        <f>'Raw WB'!L250*E250</f>
        <v>0</v>
      </c>
    </row>
    <row r="251" spans="1:10">
      <c r="A251" s="3">
        <f>'Raw WB'!A251</f>
        <v>36340</v>
      </c>
      <c r="B251" s="3" t="str">
        <f>'Raw WB'!B251</f>
        <v>WB</v>
      </c>
      <c r="C251" s="2">
        <f>'Raw WB'!C251</f>
        <v>1</v>
      </c>
      <c r="D251" s="3" t="str">
        <f>'Raw WB'!D251</f>
        <v>Peridinium cinctum</v>
      </c>
      <c r="E251" s="1">
        <f>('Raw WB'!H251*'Raw WB'!K251)/20*9</f>
        <v>0</v>
      </c>
      <c r="F251" s="1">
        <f>STDEV(E251:E253)</f>
        <v>45.985948940953683</v>
      </c>
      <c r="G251" s="1">
        <f>F251/SQRT(3)</f>
        <v>26.549999999999997</v>
      </c>
      <c r="H251" s="1">
        <f>'Raw WB'!L251*E251</f>
        <v>0</v>
      </c>
      <c r="I251" s="1">
        <f>STDEV(H251:H253)</f>
        <v>3884892.9665317675</v>
      </c>
      <c r="J251" s="1">
        <f>I251/SQRT(3)</f>
        <v>2242944</v>
      </c>
    </row>
    <row r="252" spans="1:10">
      <c r="A252" s="3">
        <f>'Raw WB'!A252</f>
        <v>36340</v>
      </c>
      <c r="B252" s="3" t="str">
        <f>'Raw WB'!B252</f>
        <v>WB</v>
      </c>
      <c r="C252" s="2">
        <f>'Raw WB'!C252</f>
        <v>2</v>
      </c>
      <c r="D252" s="3" t="str">
        <f>'Raw WB'!D252</f>
        <v>Peridinium cinctum</v>
      </c>
      <c r="E252" s="1">
        <f>('Raw WB'!H252*'Raw WB'!K252)/20*9</f>
        <v>79.649999999999991</v>
      </c>
      <c r="H252" s="1">
        <f>'Raw WB'!L252*E252</f>
        <v>6728831.9999999991</v>
      </c>
    </row>
    <row r="253" spans="1:10">
      <c r="A253" s="3">
        <f>'Raw WB'!A253</f>
        <v>36340</v>
      </c>
      <c r="B253" s="3" t="str">
        <f>'Raw WB'!B253</f>
        <v>WB</v>
      </c>
      <c r="C253" s="2">
        <f>'Raw WB'!C253</f>
        <v>3</v>
      </c>
      <c r="D253" s="3" t="str">
        <f>'Raw WB'!D253</f>
        <v>Peridinium cinctum</v>
      </c>
      <c r="E253" s="1">
        <f>('Raw WB'!H253*'Raw WB'!K253)/20*9</f>
        <v>0</v>
      </c>
      <c r="H253" s="1">
        <f>'Raw WB'!L253*E253</f>
        <v>0</v>
      </c>
    </row>
    <row r="254" spans="1:10">
      <c r="A254" s="3">
        <f>'Raw WB'!A254</f>
        <v>36347</v>
      </c>
      <c r="B254" s="3" t="str">
        <f>'Raw WB'!B254</f>
        <v>WB</v>
      </c>
      <c r="C254" s="2">
        <f>'Raw WB'!C254</f>
        <v>1</v>
      </c>
      <c r="D254" s="3" t="str">
        <f>'Raw WB'!D254</f>
        <v>Peridinium cinctum</v>
      </c>
      <c r="E254" s="1">
        <f>('Raw WB'!H254*'Raw WB'!K254)/20*9</f>
        <v>99.149999999999991</v>
      </c>
      <c r="F254" s="1">
        <f>STDEV(E254:E256)</f>
        <v>52.527921146757748</v>
      </c>
      <c r="G254" s="1">
        <f>F254/SQRT(3)</f>
        <v>30.327009414052025</v>
      </c>
      <c r="H254" s="1">
        <f>'Raw WB'!L254*E254</f>
        <v>8376191.9999999991</v>
      </c>
      <c r="I254" s="1">
        <f>STDEV(H254:H256)</f>
        <v>4437558.7784780934</v>
      </c>
      <c r="J254" s="1">
        <f>I254/SQRT(3)</f>
        <v>2562025.7552991142</v>
      </c>
    </row>
    <row r="255" spans="1:10">
      <c r="A255" s="3">
        <f>'Raw WB'!A255</f>
        <v>36347</v>
      </c>
      <c r="B255" s="3" t="str">
        <f>'Raw WB'!B255</f>
        <v>WB</v>
      </c>
      <c r="C255" s="2">
        <f>'Raw WB'!C255</f>
        <v>2</v>
      </c>
      <c r="D255" s="3" t="str">
        <f>'Raw WB'!D255</f>
        <v>Peridinium cinctum</v>
      </c>
      <c r="E255" s="1">
        <f>('Raw WB'!H255*'Raw WB'!K255)/20*9</f>
        <v>0</v>
      </c>
      <c r="H255" s="1">
        <f>'Raw WB'!L255*E255</f>
        <v>0</v>
      </c>
    </row>
    <row r="256" spans="1:10">
      <c r="A256" s="3">
        <f>'Raw WB'!A256</f>
        <v>36347</v>
      </c>
      <c r="B256" s="3" t="str">
        <f>'Raw WB'!B256</f>
        <v>WB</v>
      </c>
      <c r="C256" s="2">
        <f>'Raw WB'!C256</f>
        <v>3</v>
      </c>
      <c r="D256" s="3" t="str">
        <f>'Raw WB'!D256</f>
        <v>Peridinium cinctum</v>
      </c>
      <c r="E256" s="1">
        <f>('Raw WB'!H256*'Raw WB'!K256)/20*9</f>
        <v>79.649999999999991</v>
      </c>
      <c r="H256" s="1">
        <f>'Raw WB'!L256*E256</f>
        <v>6728831.9999999991</v>
      </c>
    </row>
    <row r="257" spans="1:10">
      <c r="A257" s="3">
        <f>'Raw WB'!A257</f>
        <v>36354</v>
      </c>
      <c r="B257" s="3" t="str">
        <f>'Raw WB'!B257</f>
        <v>WB</v>
      </c>
      <c r="C257" s="2">
        <f>'Raw WB'!C257</f>
        <v>1</v>
      </c>
      <c r="D257" s="3" t="str">
        <f>'Raw WB'!D257</f>
        <v>Peridinium cinctum</v>
      </c>
      <c r="E257" s="1">
        <f>('Raw WB'!H257*'Raw WB'!K257)/20*9</f>
        <v>477.90000000000003</v>
      </c>
      <c r="F257" s="1">
        <f>STDEV(E257:E259)</f>
        <v>151.06603688453606</v>
      </c>
      <c r="G257" s="1">
        <f>F257/SQRT(3)</f>
        <v>87.218017060696837</v>
      </c>
      <c r="H257" s="1">
        <f>'Raw WB'!L257*E257</f>
        <v>40372992</v>
      </c>
      <c r="I257" s="1">
        <f>STDEV(H257:H259)</f>
        <v>12762058.796005603</v>
      </c>
      <c r="J257" s="1">
        <f>I257/SQRT(3)</f>
        <v>7368178.0812876662</v>
      </c>
    </row>
    <row r="258" spans="1:10">
      <c r="A258" s="3">
        <f>'Raw WB'!A258</f>
        <v>36354</v>
      </c>
      <c r="B258" s="3" t="str">
        <f>'Raw WB'!B258</f>
        <v>WB</v>
      </c>
      <c r="C258" s="2">
        <f>'Raw WB'!C258</f>
        <v>2</v>
      </c>
      <c r="D258" s="3" t="str">
        <f>'Raw WB'!D258</f>
        <v>Peridinium cinctum</v>
      </c>
      <c r="E258" s="1">
        <f>('Raw WB'!H258*'Raw WB'!K258)/20*9</f>
        <v>198.29999999999998</v>
      </c>
      <c r="H258" s="1">
        <f>'Raw WB'!L258*E258</f>
        <v>16752383.999999998</v>
      </c>
    </row>
    <row r="259" spans="1:10">
      <c r="A259" s="3">
        <f>'Raw WB'!A259</f>
        <v>36354</v>
      </c>
      <c r="B259" s="3" t="str">
        <f>'Raw WB'!B259</f>
        <v>WB</v>
      </c>
      <c r="C259" s="2">
        <f>'Raw WB'!C259</f>
        <v>3</v>
      </c>
      <c r="D259" s="3" t="str">
        <f>'Raw WB'!D259</f>
        <v>Peridinium cinctum</v>
      </c>
      <c r="E259" s="1">
        <f>('Raw WB'!H259*'Raw WB'!K259)/20*9</f>
        <v>238.95000000000002</v>
      </c>
      <c r="H259" s="1">
        <f>'Raw WB'!L259*E259</f>
        <v>20186496</v>
      </c>
    </row>
    <row r="260" spans="1:10">
      <c r="A260" s="3">
        <f>'Raw WB'!A260</f>
        <v>36361</v>
      </c>
      <c r="B260" s="3" t="str">
        <f>'Raw WB'!B260</f>
        <v>WB</v>
      </c>
      <c r="C260" s="2">
        <f>'Raw WB'!C260</f>
        <v>1</v>
      </c>
      <c r="D260" s="3" t="str">
        <f>'Raw WB'!D260</f>
        <v>Peridinium cinctum</v>
      </c>
      <c r="E260" s="1">
        <f>('Raw WB'!H260*'Raw WB'!K260)/20*9</f>
        <v>0</v>
      </c>
      <c r="F260" s="1">
        <f>STDEV(E260:E262)</f>
        <v>0</v>
      </c>
      <c r="G260" s="1">
        <f>F260/SQRT(3)</f>
        <v>0</v>
      </c>
      <c r="H260" s="1">
        <f>'Raw WB'!L260*E260</f>
        <v>0</v>
      </c>
      <c r="I260" s="1">
        <f>STDEV(H260:H262)</f>
        <v>0</v>
      </c>
      <c r="J260" s="1">
        <f>I260/SQRT(3)</f>
        <v>0</v>
      </c>
    </row>
    <row r="261" spans="1:10">
      <c r="A261" s="3">
        <f>'Raw WB'!A261</f>
        <v>36361</v>
      </c>
      <c r="B261" s="3" t="str">
        <f>'Raw WB'!B261</f>
        <v>WB</v>
      </c>
      <c r="C261" s="2">
        <f>'Raw WB'!C261</f>
        <v>2</v>
      </c>
      <c r="D261" s="3" t="str">
        <f>'Raw WB'!D261</f>
        <v>Peridinium cinctum</v>
      </c>
      <c r="E261" s="1">
        <f>('Raw WB'!H261*'Raw WB'!K261)/20*9</f>
        <v>0</v>
      </c>
      <c r="H261" s="1">
        <f>'Raw WB'!L261*E261</f>
        <v>0</v>
      </c>
    </row>
    <row r="262" spans="1:10">
      <c r="A262" s="3">
        <f>'Raw WB'!A262</f>
        <v>36361</v>
      </c>
      <c r="B262" s="3" t="str">
        <f>'Raw WB'!B262</f>
        <v>WB</v>
      </c>
      <c r="C262" s="2">
        <f>'Raw WB'!C262</f>
        <v>3</v>
      </c>
      <c r="D262" s="3" t="str">
        <f>'Raw WB'!D262</f>
        <v>Peridinium cinctum</v>
      </c>
      <c r="E262" s="1">
        <f>('Raw WB'!H262*'Raw WB'!K262)/20*9</f>
        <v>0</v>
      </c>
      <c r="H262" s="1">
        <f>'Raw WB'!L262*E262</f>
        <v>0</v>
      </c>
    </row>
    <row r="263" spans="1:10">
      <c r="A263" s="3">
        <f>'Raw WB'!A263</f>
        <v>36368</v>
      </c>
      <c r="B263" s="3" t="str">
        <f>'Raw WB'!B263</f>
        <v>WB</v>
      </c>
      <c r="C263" s="2">
        <f>'Raw WB'!C263</f>
        <v>1</v>
      </c>
      <c r="D263" s="3" t="str">
        <f>'Raw WB'!D263</f>
        <v>Peridinium cinctum</v>
      </c>
      <c r="E263" s="1">
        <f>('Raw WB'!H263*'Raw WB'!K263)/20*9</f>
        <v>0</v>
      </c>
      <c r="F263" s="1">
        <f>STDEV(E263:E265)</f>
        <v>45.985948940953683</v>
      </c>
      <c r="G263" s="1">
        <f>F263/SQRT(3)</f>
        <v>26.549999999999997</v>
      </c>
      <c r="H263" s="1">
        <f>'Raw WB'!L263*E263</f>
        <v>0</v>
      </c>
      <c r="I263" s="1">
        <f>STDEV(H263:H265)</f>
        <v>2085462.7844722497</v>
      </c>
      <c r="J263" s="1">
        <f>I263/SQRT(3)</f>
        <v>1204042.5</v>
      </c>
    </row>
    <row r="264" spans="1:10">
      <c r="A264" s="3">
        <f>'Raw WB'!A264</f>
        <v>36368</v>
      </c>
      <c r="B264" s="3" t="str">
        <f>'Raw WB'!B264</f>
        <v>WB</v>
      </c>
      <c r="C264" s="2">
        <f>'Raw WB'!C264</f>
        <v>2</v>
      </c>
      <c r="D264" s="3" t="str">
        <f>'Raw WB'!D264</f>
        <v>Peridinium cinctum</v>
      </c>
      <c r="E264" s="1">
        <f>('Raw WB'!H264*'Raw WB'!K264)/20*9</f>
        <v>79.649999999999991</v>
      </c>
      <c r="H264" s="1">
        <f>'Raw WB'!L264*E264</f>
        <v>3612127.4999999995</v>
      </c>
    </row>
    <row r="265" spans="1:10">
      <c r="A265" s="3">
        <f>'Raw WB'!A265</f>
        <v>36368</v>
      </c>
      <c r="B265" s="3" t="str">
        <f>'Raw WB'!B265</f>
        <v>WB</v>
      </c>
      <c r="C265" s="2">
        <f>'Raw WB'!C265</f>
        <v>3</v>
      </c>
      <c r="D265" s="3" t="str">
        <f>'Raw WB'!D265</f>
        <v>Peridinium cinctum</v>
      </c>
      <c r="E265" s="1">
        <f>('Raw WB'!H265*'Raw WB'!K265)/20*9</f>
        <v>0</v>
      </c>
      <c r="H265" s="1">
        <f>'Raw WB'!L265*E265</f>
        <v>0</v>
      </c>
    </row>
    <row r="266" spans="1:10">
      <c r="A266" s="3">
        <f>'Raw WB'!A266</f>
        <v>36375</v>
      </c>
      <c r="B266" s="3" t="str">
        <f>'Raw WB'!B266</f>
        <v>WB</v>
      </c>
      <c r="C266" s="2">
        <f>'Raw WB'!C266</f>
        <v>1</v>
      </c>
      <c r="D266" s="3" t="str">
        <f>'Raw WB'!D266</f>
        <v>Peridinium cinctum</v>
      </c>
      <c r="E266" s="1">
        <f>('Raw WB'!H266*'Raw WB'!K266)/20*9</f>
        <v>0</v>
      </c>
      <c r="F266" s="1">
        <f>STDEV(E266:E268)</f>
        <v>0</v>
      </c>
      <c r="G266" s="1">
        <f>F266/SQRT(3)</f>
        <v>0</v>
      </c>
      <c r="H266" s="1">
        <f>'Raw WB'!L266*E266</f>
        <v>0</v>
      </c>
      <c r="I266" s="1">
        <f>STDEV(H266:H268)</f>
        <v>0</v>
      </c>
      <c r="J266" s="1">
        <f>I266/SQRT(3)</f>
        <v>0</v>
      </c>
    </row>
    <row r="267" spans="1:10">
      <c r="A267" s="3">
        <f>'Raw WB'!A267</f>
        <v>36375</v>
      </c>
      <c r="B267" s="3" t="str">
        <f>'Raw WB'!B267</f>
        <v>WB</v>
      </c>
      <c r="C267" s="2">
        <f>'Raw WB'!C267</f>
        <v>2</v>
      </c>
      <c r="D267" s="3" t="str">
        <f>'Raw WB'!D267</f>
        <v>Peridinium cinctum</v>
      </c>
      <c r="E267" s="1">
        <f>('Raw WB'!H267*'Raw WB'!K267)/20*9</f>
        <v>0</v>
      </c>
      <c r="H267" s="1">
        <f>'Raw WB'!L267*E267</f>
        <v>0</v>
      </c>
    </row>
    <row r="268" spans="1:10">
      <c r="A268" s="3">
        <f>'Raw WB'!A268</f>
        <v>36375</v>
      </c>
      <c r="B268" s="3" t="str">
        <f>'Raw WB'!B268</f>
        <v>WB</v>
      </c>
      <c r="C268" s="2">
        <f>'Raw WB'!C268</f>
        <v>3</v>
      </c>
      <c r="D268" s="3" t="str">
        <f>'Raw WB'!D268</f>
        <v>Peridinium cinctum</v>
      </c>
      <c r="E268" s="1">
        <f>('Raw WB'!H268*'Raw WB'!K268)/20*9</f>
        <v>0</v>
      </c>
      <c r="H268" s="1">
        <f>'Raw WB'!L268*E268</f>
        <v>0</v>
      </c>
    </row>
    <row r="269" spans="1:10">
      <c r="A269" s="3">
        <f>'Raw WB'!A269</f>
        <v>36382</v>
      </c>
      <c r="B269" s="3" t="str">
        <f>'Raw WB'!B269</f>
        <v>WB</v>
      </c>
      <c r="C269" s="2">
        <f>'Raw WB'!C269</f>
        <v>1</v>
      </c>
      <c r="D269" s="3" t="str">
        <f>'Raw WB'!D269</f>
        <v>Peridinium cinctum</v>
      </c>
      <c r="E269" s="1">
        <f>('Raw WB'!H269*'Raw WB'!K269)/20*9</f>
        <v>0</v>
      </c>
      <c r="F269" s="1">
        <f>STDEV(E269:E271)</f>
        <v>0</v>
      </c>
      <c r="G269" s="1">
        <f>F269/SQRT(3)</f>
        <v>0</v>
      </c>
      <c r="H269" s="1">
        <f>'Raw WB'!L269*E269</f>
        <v>0</v>
      </c>
      <c r="I269" s="1">
        <f>STDEV(H269:H271)</f>
        <v>0</v>
      </c>
      <c r="J269" s="1">
        <f>I269/SQRT(3)</f>
        <v>0</v>
      </c>
    </row>
    <row r="270" spans="1:10">
      <c r="A270" s="3">
        <f>'Raw WB'!A270</f>
        <v>36382</v>
      </c>
      <c r="B270" s="3" t="str">
        <f>'Raw WB'!B270</f>
        <v>WB</v>
      </c>
      <c r="C270" s="2">
        <f>'Raw WB'!C270</f>
        <v>2</v>
      </c>
      <c r="D270" s="3" t="str">
        <f>'Raw WB'!D270</f>
        <v>Peridinium cinctum</v>
      </c>
      <c r="E270" s="1">
        <f>('Raw WB'!H270*'Raw WB'!K270)/20*9</f>
        <v>0</v>
      </c>
      <c r="H270" s="1">
        <f>'Raw WB'!L270*E270</f>
        <v>0</v>
      </c>
    </row>
    <row r="271" spans="1:10">
      <c r="A271" s="3">
        <f>'Raw WB'!A271</f>
        <v>36382</v>
      </c>
      <c r="B271" s="3" t="str">
        <f>'Raw WB'!B271</f>
        <v>WB</v>
      </c>
      <c r="C271" s="2">
        <f>'Raw WB'!C271</f>
        <v>3</v>
      </c>
      <c r="D271" s="3" t="str">
        <f>'Raw WB'!D271</f>
        <v>Peridinium cinctum</v>
      </c>
      <c r="E271" s="1">
        <f>('Raw WB'!H271*'Raw WB'!K271)/20*9</f>
        <v>0</v>
      </c>
      <c r="H271" s="1">
        <f>'Raw WB'!L271*E271</f>
        <v>0</v>
      </c>
    </row>
    <row r="272" spans="1:10">
      <c r="A272" s="3">
        <f>'Raw WB'!A272</f>
        <v>36389</v>
      </c>
      <c r="B272" s="3" t="str">
        <f>'Raw WB'!B272</f>
        <v>WB</v>
      </c>
      <c r="C272" s="2">
        <f>'Raw WB'!C272</f>
        <v>1</v>
      </c>
      <c r="D272" s="3" t="str">
        <f>'Raw WB'!D272</f>
        <v>Peridinium cinctum</v>
      </c>
      <c r="E272" s="1">
        <f>('Raw WB'!H272*'Raw WB'!K272)/20*9</f>
        <v>0</v>
      </c>
      <c r="F272" s="1">
        <f>STDEV(E272:E274)</f>
        <v>0</v>
      </c>
      <c r="G272" s="1">
        <f>F272/SQRT(3)</f>
        <v>0</v>
      </c>
      <c r="H272" s="1">
        <f>'Raw WB'!L272*E272</f>
        <v>0</v>
      </c>
      <c r="I272" s="1">
        <f>STDEV(H272:H274)</f>
        <v>0</v>
      </c>
      <c r="J272" s="1">
        <f>I272/SQRT(3)</f>
        <v>0</v>
      </c>
    </row>
    <row r="273" spans="1:10">
      <c r="A273" s="3">
        <f>'Raw WB'!A273</f>
        <v>36389</v>
      </c>
      <c r="B273" s="3" t="str">
        <f>'Raw WB'!B273</f>
        <v>WB</v>
      </c>
      <c r="C273" s="2">
        <f>'Raw WB'!C273</f>
        <v>2</v>
      </c>
      <c r="D273" s="3" t="str">
        <f>'Raw WB'!D273</f>
        <v>Peridinium cinctum</v>
      </c>
      <c r="E273" s="1">
        <f>('Raw WB'!H273*'Raw WB'!K273)/20*9</f>
        <v>0</v>
      </c>
      <c r="H273" s="1">
        <f>'Raw WB'!L273*E273</f>
        <v>0</v>
      </c>
    </row>
    <row r="274" spans="1:10">
      <c r="A274" s="3">
        <f>'Raw WB'!A274</f>
        <v>36389</v>
      </c>
      <c r="B274" s="3" t="str">
        <f>'Raw WB'!B274</f>
        <v>WB</v>
      </c>
      <c r="C274" s="2">
        <f>'Raw WB'!C274</f>
        <v>3</v>
      </c>
      <c r="D274" s="3" t="str">
        <f>'Raw WB'!D274</f>
        <v>Peridinium cinctum</v>
      </c>
      <c r="E274" s="1">
        <f>('Raw WB'!H274*'Raw WB'!K274)/20*9</f>
        <v>0</v>
      </c>
      <c r="H274" s="1">
        <f>'Raw WB'!L274*E274</f>
        <v>0</v>
      </c>
    </row>
    <row r="275" spans="1:10">
      <c r="A275" s="3">
        <f>'Raw WB'!A275</f>
        <v>36307</v>
      </c>
      <c r="B275" s="3" t="str">
        <f>'Raw WB'!B275</f>
        <v>WB</v>
      </c>
      <c r="C275" s="2">
        <f>'Raw WB'!C275</f>
        <v>1</v>
      </c>
      <c r="D275" s="3" t="str">
        <f>'Raw WB'!D275</f>
        <v>Peridinium inconspicuum</v>
      </c>
      <c r="E275" s="1">
        <f>('Raw WB'!H275*'Raw WB'!K275)/20*9</f>
        <v>0</v>
      </c>
      <c r="F275" s="1">
        <f>STDEV(E275:E277)</f>
        <v>0</v>
      </c>
      <c r="G275" s="1">
        <f>F275/SQRT(3)</f>
        <v>0</v>
      </c>
      <c r="H275" s="1">
        <f>'Raw WB'!L275*E275</f>
        <v>0</v>
      </c>
      <c r="I275" s="1">
        <f>STDEV(H275:H277)</f>
        <v>0</v>
      </c>
      <c r="J275" s="1">
        <f>I275/SQRT(3)</f>
        <v>0</v>
      </c>
    </row>
    <row r="276" spans="1:10">
      <c r="A276" s="3">
        <f>'Raw WB'!A276</f>
        <v>36307</v>
      </c>
      <c r="B276" s="3" t="str">
        <f>'Raw WB'!B276</f>
        <v>WB</v>
      </c>
      <c r="C276" s="2">
        <f>'Raw WB'!C276</f>
        <v>2</v>
      </c>
      <c r="D276" s="3" t="str">
        <f>'Raw WB'!D276</f>
        <v>Peridinium inconspicuum</v>
      </c>
      <c r="E276" s="1">
        <f>('Raw WB'!H276*'Raw WB'!K276)/20*9</f>
        <v>0</v>
      </c>
      <c r="H276" s="1">
        <f>'Raw WB'!L276*E276</f>
        <v>0</v>
      </c>
    </row>
    <row r="277" spans="1:10">
      <c r="A277" s="3">
        <f>'Raw WB'!A277</f>
        <v>36307</v>
      </c>
      <c r="B277" s="3" t="str">
        <f>'Raw WB'!B277</f>
        <v>WB</v>
      </c>
      <c r="C277" s="2">
        <f>'Raw WB'!C277</f>
        <v>3</v>
      </c>
      <c r="D277" s="3" t="str">
        <f>'Raw WB'!D277</f>
        <v>Peridinium inconspicuum</v>
      </c>
      <c r="E277" s="1">
        <f>('Raw WB'!H277*'Raw WB'!K277)/20*9</f>
        <v>0</v>
      </c>
      <c r="H277" s="1">
        <f>'Raw WB'!L277*E277</f>
        <v>0</v>
      </c>
    </row>
    <row r="278" spans="1:10">
      <c r="A278" s="3">
        <f>'Raw WB'!A278</f>
        <v>36312</v>
      </c>
      <c r="B278" s="3" t="str">
        <f>'Raw WB'!B278</f>
        <v>WB</v>
      </c>
      <c r="C278" s="2">
        <f>'Raw WB'!C278</f>
        <v>1</v>
      </c>
      <c r="D278" s="3" t="str">
        <f>'Raw WB'!D278</f>
        <v>Peridinium inconspicuum</v>
      </c>
      <c r="E278" s="1">
        <f>('Raw WB'!H278*'Raw WB'!K278)/20*9</f>
        <v>0</v>
      </c>
      <c r="F278" s="1">
        <f>STDEV(E278:E280)</f>
        <v>0</v>
      </c>
      <c r="G278" s="1">
        <f>F278/SQRT(3)</f>
        <v>0</v>
      </c>
      <c r="H278" s="1">
        <f>'Raw WB'!L278*E278</f>
        <v>0</v>
      </c>
      <c r="I278" s="1">
        <f>STDEV(H278:H280)</f>
        <v>0</v>
      </c>
      <c r="J278" s="1">
        <f>I278/SQRT(3)</f>
        <v>0</v>
      </c>
    </row>
    <row r="279" spans="1:10">
      <c r="A279" s="3">
        <f>'Raw WB'!A279</f>
        <v>36312</v>
      </c>
      <c r="B279" s="3" t="str">
        <f>'Raw WB'!B279</f>
        <v>WB</v>
      </c>
      <c r="C279" s="2">
        <f>'Raw WB'!C279</f>
        <v>2</v>
      </c>
      <c r="D279" s="3" t="str">
        <f>'Raw WB'!D279</f>
        <v>Peridinium inconspicuum</v>
      </c>
      <c r="E279" s="1">
        <f>('Raw WB'!H279*'Raw WB'!K279)/20*9</f>
        <v>0</v>
      </c>
      <c r="H279" s="1">
        <f>'Raw WB'!L279*E279</f>
        <v>0</v>
      </c>
    </row>
    <row r="280" spans="1:10">
      <c r="A280" s="3">
        <f>'Raw WB'!A280</f>
        <v>36312</v>
      </c>
      <c r="B280" s="3" t="str">
        <f>'Raw WB'!B280</f>
        <v>WB</v>
      </c>
      <c r="C280" s="2">
        <f>'Raw WB'!C280</f>
        <v>3</v>
      </c>
      <c r="D280" s="3" t="str">
        <f>'Raw WB'!D280</f>
        <v>Peridinium inconspicuum</v>
      </c>
      <c r="E280" s="1">
        <f>('Raw WB'!H280*'Raw WB'!K280)/20*9</f>
        <v>0</v>
      </c>
      <c r="H280" s="1">
        <f>'Raw WB'!L280*E280</f>
        <v>0</v>
      </c>
    </row>
    <row r="281" spans="1:10">
      <c r="A281" s="3">
        <f>'Raw WB'!A281</f>
        <v>36319</v>
      </c>
      <c r="B281" s="3" t="str">
        <f>'Raw WB'!B281</f>
        <v>WB</v>
      </c>
      <c r="C281" s="2">
        <f>'Raw WB'!C281</f>
        <v>1</v>
      </c>
      <c r="D281" s="3" t="str">
        <f>'Raw WB'!D281</f>
        <v>Peridinium inconspicuum</v>
      </c>
      <c r="E281" s="1">
        <f>('Raw WB'!H281*'Raw WB'!K281)/20*9</f>
        <v>0</v>
      </c>
      <c r="F281" s="1">
        <f>STDEV(E281:E283)</f>
        <v>0</v>
      </c>
      <c r="G281" s="1">
        <f>F281/SQRT(3)</f>
        <v>0</v>
      </c>
      <c r="H281" s="1">
        <f>'Raw WB'!L281*E281</f>
        <v>0</v>
      </c>
      <c r="I281" s="1">
        <f>STDEV(H281:H283)</f>
        <v>0</v>
      </c>
      <c r="J281" s="1">
        <f>I281/SQRT(3)</f>
        <v>0</v>
      </c>
    </row>
    <row r="282" spans="1:10">
      <c r="A282" s="3">
        <f>'Raw WB'!A282</f>
        <v>36319</v>
      </c>
      <c r="B282" s="3" t="str">
        <f>'Raw WB'!B282</f>
        <v>WB</v>
      </c>
      <c r="C282" s="2">
        <f>'Raw WB'!C282</f>
        <v>2</v>
      </c>
      <c r="D282" s="3" t="str">
        <f>'Raw WB'!D282</f>
        <v>Peridinium inconspicuum</v>
      </c>
      <c r="E282" s="1">
        <f>('Raw WB'!H282*'Raw WB'!K282)/20*9</f>
        <v>0</v>
      </c>
      <c r="H282" s="1">
        <f>'Raw WB'!L282*E282</f>
        <v>0</v>
      </c>
    </row>
    <row r="283" spans="1:10">
      <c r="A283" s="3">
        <f>'Raw WB'!A283</f>
        <v>36319</v>
      </c>
      <c r="B283" s="3" t="str">
        <f>'Raw WB'!B283</f>
        <v>WB</v>
      </c>
      <c r="C283" s="2">
        <f>'Raw WB'!C283</f>
        <v>3</v>
      </c>
      <c r="D283" s="3" t="str">
        <f>'Raw WB'!D283</f>
        <v>Peridinium inconspicuum</v>
      </c>
      <c r="E283" s="1">
        <f>('Raw WB'!H283*'Raw WB'!K283)/20*9</f>
        <v>0</v>
      </c>
      <c r="H283" s="1">
        <f>'Raw WB'!L283*E283</f>
        <v>0</v>
      </c>
    </row>
    <row r="284" spans="1:10">
      <c r="A284" s="3">
        <f>'Raw WB'!A284</f>
        <v>36326</v>
      </c>
      <c r="B284" s="3" t="str">
        <f>'Raw WB'!B284</f>
        <v>WB</v>
      </c>
      <c r="C284" s="2">
        <f>'Raw WB'!C284</f>
        <v>1</v>
      </c>
      <c r="D284" s="3" t="str">
        <f>'Raw WB'!D284</f>
        <v>Peridinium inconspicuum</v>
      </c>
      <c r="E284" s="1">
        <f>('Raw WB'!H284*'Raw WB'!K284)/20*9</f>
        <v>0</v>
      </c>
      <c r="F284" s="1">
        <f>STDEV(E284:E286)</f>
        <v>0</v>
      </c>
      <c r="G284" s="1">
        <f>F284/SQRT(3)</f>
        <v>0</v>
      </c>
      <c r="H284" s="1">
        <f>'Raw WB'!L284*E284</f>
        <v>0</v>
      </c>
      <c r="I284" s="1">
        <f>STDEV(H284:H286)</f>
        <v>0</v>
      </c>
      <c r="J284" s="1">
        <f>I284/SQRT(3)</f>
        <v>0</v>
      </c>
    </row>
    <row r="285" spans="1:10">
      <c r="A285" s="3">
        <f>'Raw WB'!A285</f>
        <v>36326</v>
      </c>
      <c r="B285" s="3" t="str">
        <f>'Raw WB'!B285</f>
        <v>WB</v>
      </c>
      <c r="C285" s="2">
        <f>'Raw WB'!C285</f>
        <v>2</v>
      </c>
      <c r="D285" s="3" t="str">
        <f>'Raw WB'!D285</f>
        <v>Peridinium inconspicuum</v>
      </c>
      <c r="E285" s="1">
        <f>('Raw WB'!H285*'Raw WB'!K285)/20*9</f>
        <v>0</v>
      </c>
      <c r="H285" s="1">
        <f>'Raw WB'!L285*E285</f>
        <v>0</v>
      </c>
    </row>
    <row r="286" spans="1:10">
      <c r="A286" s="3">
        <f>'Raw WB'!A286</f>
        <v>36326</v>
      </c>
      <c r="B286" s="3" t="str">
        <f>'Raw WB'!B286</f>
        <v>WB</v>
      </c>
      <c r="C286" s="2">
        <f>'Raw WB'!C286</f>
        <v>3</v>
      </c>
      <c r="D286" s="3" t="str">
        <f>'Raw WB'!D286</f>
        <v>Peridinium inconspicuum</v>
      </c>
      <c r="E286" s="1">
        <f>('Raw WB'!H286*'Raw WB'!K286)/20*9</f>
        <v>0</v>
      </c>
      <c r="H286" s="1">
        <f>'Raw WB'!L286*E286</f>
        <v>0</v>
      </c>
    </row>
    <row r="287" spans="1:10">
      <c r="A287" s="3">
        <f>'Raw WB'!A287</f>
        <v>36333</v>
      </c>
      <c r="B287" s="3" t="str">
        <f>'Raw WB'!B287</f>
        <v>WB</v>
      </c>
      <c r="C287" s="2">
        <f>'Raw WB'!C287</f>
        <v>1</v>
      </c>
      <c r="D287" s="3" t="str">
        <f>'Raw WB'!D287</f>
        <v>Peridinium inconspicuum</v>
      </c>
      <c r="E287" s="1">
        <f>('Raw WB'!H287*'Raw WB'!K287)/20*9</f>
        <v>0</v>
      </c>
      <c r="F287" s="1">
        <f>STDEV(E287:E289)</f>
        <v>0</v>
      </c>
      <c r="G287" s="1">
        <f>F287/SQRT(3)</f>
        <v>0</v>
      </c>
      <c r="H287" s="1">
        <f>'Raw WB'!L287*E287</f>
        <v>0</v>
      </c>
      <c r="I287" s="1">
        <f>STDEV(H287:H289)</f>
        <v>0</v>
      </c>
      <c r="J287" s="1">
        <f>I287/SQRT(3)</f>
        <v>0</v>
      </c>
    </row>
    <row r="288" spans="1:10">
      <c r="A288" s="3">
        <f>'Raw WB'!A288</f>
        <v>36333</v>
      </c>
      <c r="B288" s="3" t="str">
        <f>'Raw WB'!B288</f>
        <v>WB</v>
      </c>
      <c r="C288" s="2">
        <f>'Raw WB'!C288</f>
        <v>2</v>
      </c>
      <c r="D288" s="3" t="str">
        <f>'Raw WB'!D288</f>
        <v>Peridinium inconspicuum</v>
      </c>
      <c r="E288" s="1">
        <f>('Raw WB'!H288*'Raw WB'!K288)/20*9</f>
        <v>0</v>
      </c>
      <c r="H288" s="1">
        <f>'Raw WB'!L288*E288</f>
        <v>0</v>
      </c>
    </row>
    <row r="289" spans="1:10">
      <c r="A289" s="3">
        <f>'Raw WB'!A289</f>
        <v>36333</v>
      </c>
      <c r="B289" s="3" t="str">
        <f>'Raw WB'!B289</f>
        <v>WB</v>
      </c>
      <c r="C289" s="2">
        <f>'Raw WB'!C289</f>
        <v>3</v>
      </c>
      <c r="D289" s="3" t="str">
        <f>'Raw WB'!D289</f>
        <v>Peridinium inconspicuum</v>
      </c>
      <c r="E289" s="1">
        <f>('Raw WB'!H289*'Raw WB'!K289)/20*9</f>
        <v>0</v>
      </c>
      <c r="H289" s="1">
        <f>'Raw WB'!L289*E289</f>
        <v>0</v>
      </c>
    </row>
    <row r="290" spans="1:10">
      <c r="A290" s="3">
        <f>'Raw WB'!A290</f>
        <v>36340</v>
      </c>
      <c r="B290" s="3" t="str">
        <f>'Raw WB'!B290</f>
        <v>WB</v>
      </c>
      <c r="C290" s="2">
        <f>'Raw WB'!C290</f>
        <v>1</v>
      </c>
      <c r="D290" s="3" t="str">
        <f>'Raw WB'!D290</f>
        <v>Peridinium inconspicuum</v>
      </c>
      <c r="E290" s="1">
        <f>('Raw WB'!H290*'Raw WB'!K290)/20*9</f>
        <v>0</v>
      </c>
      <c r="F290" s="1">
        <f>STDEV(E290:E292)</f>
        <v>0</v>
      </c>
      <c r="G290" s="1">
        <f>F290/SQRT(3)</f>
        <v>0</v>
      </c>
      <c r="H290" s="1">
        <f>'Raw WB'!L290*E290</f>
        <v>0</v>
      </c>
      <c r="I290" s="1">
        <f>STDEV(H290:H292)</f>
        <v>0</v>
      </c>
      <c r="J290" s="1">
        <f>I290/SQRT(3)</f>
        <v>0</v>
      </c>
    </row>
    <row r="291" spans="1:10">
      <c r="A291" s="3">
        <f>'Raw WB'!A291</f>
        <v>36340</v>
      </c>
      <c r="B291" s="3" t="str">
        <f>'Raw WB'!B291</f>
        <v>WB</v>
      </c>
      <c r="C291" s="2">
        <f>'Raw WB'!C291</f>
        <v>2</v>
      </c>
      <c r="D291" s="3" t="str">
        <f>'Raw WB'!D291</f>
        <v>Peridinium inconspicuum</v>
      </c>
      <c r="E291" s="1">
        <f>('Raw WB'!H291*'Raw WB'!K291)/20*9</f>
        <v>0</v>
      </c>
      <c r="H291" s="1">
        <f>'Raw WB'!L291*E291</f>
        <v>0</v>
      </c>
    </row>
    <row r="292" spans="1:10">
      <c r="A292" s="3">
        <f>'Raw WB'!A292</f>
        <v>36340</v>
      </c>
      <c r="B292" s="3" t="str">
        <f>'Raw WB'!B292</f>
        <v>WB</v>
      </c>
      <c r="C292" s="2">
        <f>'Raw WB'!C292</f>
        <v>3</v>
      </c>
      <c r="D292" s="3" t="str">
        <f>'Raw WB'!D292</f>
        <v>Peridinium inconspicuum</v>
      </c>
      <c r="E292" s="1">
        <f>('Raw WB'!H292*'Raw WB'!K292)/20*9</f>
        <v>0</v>
      </c>
      <c r="H292" s="1">
        <f>'Raw WB'!L292*E292</f>
        <v>0</v>
      </c>
    </row>
    <row r="293" spans="1:10">
      <c r="A293" s="3">
        <f>'Raw WB'!A293</f>
        <v>36347</v>
      </c>
      <c r="B293" s="3" t="str">
        <f>'Raw WB'!B293</f>
        <v>WB</v>
      </c>
      <c r="C293" s="2">
        <f>'Raw WB'!C293</f>
        <v>1</v>
      </c>
      <c r="D293" s="3" t="str">
        <f>'Raw WB'!D293</f>
        <v>Peridinium inconspicuum</v>
      </c>
      <c r="E293" s="1">
        <f>('Raw WB'!H293*'Raw WB'!K293)/20*9</f>
        <v>0</v>
      </c>
      <c r="F293" s="1">
        <f>STDEV(E293:E295)</f>
        <v>57.244279190151389</v>
      </c>
      <c r="G293" s="1">
        <f>F293/SQRT(3)</f>
        <v>33.049999999999997</v>
      </c>
      <c r="H293" s="1">
        <f>'Raw WB'!L293*E293</f>
        <v>0</v>
      </c>
      <c r="I293" s="1">
        <f>STDEV(H293:H295)</f>
        <v>95426.21340998236</v>
      </c>
      <c r="J293" s="1">
        <f>I293/SQRT(3)</f>
        <v>55094.349999999991</v>
      </c>
    </row>
    <row r="294" spans="1:10">
      <c r="A294" s="3">
        <f>'Raw WB'!A294</f>
        <v>36347</v>
      </c>
      <c r="B294" s="3" t="str">
        <f>'Raw WB'!B294</f>
        <v>WB</v>
      </c>
      <c r="C294" s="2">
        <f>'Raw WB'!C294</f>
        <v>2</v>
      </c>
      <c r="D294" s="3" t="str">
        <f>'Raw WB'!D294</f>
        <v>Peridinium inconspicuum</v>
      </c>
      <c r="E294" s="1">
        <f>('Raw WB'!H294*'Raw WB'!K294)/20*9</f>
        <v>99.149999999999991</v>
      </c>
      <c r="H294" s="1">
        <f>'Raw WB'!L294*E294</f>
        <v>165283.04999999999</v>
      </c>
    </row>
    <row r="295" spans="1:10">
      <c r="A295" s="3">
        <f>'Raw WB'!A295</f>
        <v>36347</v>
      </c>
      <c r="B295" s="3" t="str">
        <f>'Raw WB'!B295</f>
        <v>WB</v>
      </c>
      <c r="C295" s="2">
        <f>'Raw WB'!C295</f>
        <v>3</v>
      </c>
      <c r="D295" s="3" t="str">
        <f>'Raw WB'!D295</f>
        <v>Peridinium inconspicuum</v>
      </c>
      <c r="E295" s="1">
        <f>('Raw WB'!H295*'Raw WB'!K295)/20*9</f>
        <v>0</v>
      </c>
      <c r="H295" s="1">
        <f>'Raw WB'!L295*E295</f>
        <v>0</v>
      </c>
    </row>
    <row r="296" spans="1:10">
      <c r="A296" s="3">
        <f>'Raw WB'!A296</f>
        <v>36354</v>
      </c>
      <c r="B296" s="3" t="str">
        <f>'Raw WB'!B296</f>
        <v>WB</v>
      </c>
      <c r="C296" s="2">
        <f>'Raw WB'!C296</f>
        <v>1</v>
      </c>
      <c r="D296" s="3" t="str">
        <f>'Raw WB'!D296</f>
        <v>Peridinium inconspicuum</v>
      </c>
      <c r="E296" s="1">
        <f>('Raw WB'!H296*'Raw WB'!K296)/20*9</f>
        <v>79.649999999999991</v>
      </c>
      <c r="F296" s="1">
        <f>STDEV(E296:E298)</f>
        <v>45.985948940953683</v>
      </c>
      <c r="G296" s="1">
        <f>F296/SQRT(3)</f>
        <v>26.549999999999997</v>
      </c>
      <c r="H296" s="1">
        <f>'Raw WB'!L296*E296</f>
        <v>132776.54999999999</v>
      </c>
      <c r="I296" s="1">
        <f>STDEV(H296:H298)</f>
        <v>76658.576884569804</v>
      </c>
      <c r="J296" s="1">
        <f>I296/SQRT(3)</f>
        <v>44258.85</v>
      </c>
    </row>
    <row r="297" spans="1:10">
      <c r="A297" s="3">
        <f>'Raw WB'!A297</f>
        <v>36354</v>
      </c>
      <c r="B297" s="3" t="str">
        <f>'Raw WB'!B297</f>
        <v>WB</v>
      </c>
      <c r="C297" s="2">
        <f>'Raw WB'!C297</f>
        <v>2</v>
      </c>
      <c r="D297" s="3" t="str">
        <f>'Raw WB'!D297</f>
        <v>Peridinium inconspicuum</v>
      </c>
      <c r="E297" s="1">
        <f>('Raw WB'!H297*'Raw WB'!K297)/20*9</f>
        <v>0</v>
      </c>
      <c r="H297" s="1">
        <f>'Raw WB'!L297*E297</f>
        <v>0</v>
      </c>
    </row>
    <row r="298" spans="1:10">
      <c r="A298" s="3">
        <f>'Raw WB'!A298</f>
        <v>36354</v>
      </c>
      <c r="B298" s="3" t="str">
        <f>'Raw WB'!B298</f>
        <v>WB</v>
      </c>
      <c r="C298" s="2">
        <f>'Raw WB'!C298</f>
        <v>3</v>
      </c>
      <c r="D298" s="3" t="str">
        <f>'Raw WB'!D298</f>
        <v>Peridinium inconspicuum</v>
      </c>
      <c r="E298" s="1">
        <f>('Raw WB'!H298*'Raw WB'!K298)/20*9</f>
        <v>0</v>
      </c>
      <c r="H298" s="1">
        <f>'Raw WB'!L298*E298</f>
        <v>0</v>
      </c>
    </row>
    <row r="299" spans="1:10">
      <c r="A299" s="3">
        <f>'Raw WB'!A299</f>
        <v>36361</v>
      </c>
      <c r="B299" s="3" t="str">
        <f>'Raw WB'!B299</f>
        <v>WB</v>
      </c>
      <c r="C299" s="2">
        <f>'Raw WB'!C299</f>
        <v>1</v>
      </c>
      <c r="D299" s="3" t="str">
        <f>'Raw WB'!D299</f>
        <v>Peridinium inconspicuum</v>
      </c>
      <c r="E299" s="1">
        <f>('Raw WB'!H299*'Raw WB'!K299)/20*9</f>
        <v>79.649999999999991</v>
      </c>
      <c r="F299" s="1">
        <f>STDEV(E299:E301)</f>
        <v>45.985948940953698</v>
      </c>
      <c r="G299" s="1">
        <f>F299/SQRT(3)</f>
        <v>26.550000000000004</v>
      </c>
      <c r="H299" s="1">
        <f>'Raw WB'!L299*E299</f>
        <v>132776.54999999999</v>
      </c>
      <c r="I299" s="1">
        <f>STDEV(H299:H301)</f>
        <v>76658.576884569804</v>
      </c>
      <c r="J299" s="1">
        <f>I299/SQRT(3)</f>
        <v>44258.85</v>
      </c>
    </row>
    <row r="300" spans="1:10">
      <c r="A300" s="3">
        <f>'Raw WB'!A300</f>
        <v>36361</v>
      </c>
      <c r="B300" s="3" t="str">
        <f>'Raw WB'!B300</f>
        <v>WB</v>
      </c>
      <c r="C300" s="2">
        <f>'Raw WB'!C300</f>
        <v>2</v>
      </c>
      <c r="D300" s="3" t="str">
        <f>'Raw WB'!D300</f>
        <v>Peridinium inconspicuum</v>
      </c>
      <c r="E300" s="1">
        <f>('Raw WB'!H300*'Raw WB'!K300)/20*9</f>
        <v>79.649999999999991</v>
      </c>
      <c r="H300" s="1">
        <f>'Raw WB'!L300*E300</f>
        <v>132776.54999999999</v>
      </c>
    </row>
    <row r="301" spans="1:10">
      <c r="A301" s="3">
        <f>'Raw WB'!A301</f>
        <v>36361</v>
      </c>
      <c r="B301" s="3" t="str">
        <f>'Raw WB'!B301</f>
        <v>WB</v>
      </c>
      <c r="C301" s="2">
        <f>'Raw WB'!C301</f>
        <v>3</v>
      </c>
      <c r="D301" s="3" t="str">
        <f>'Raw WB'!D301</f>
        <v>Peridinium inconspicuum</v>
      </c>
      <c r="E301" s="1">
        <f>('Raw WB'!H301*'Raw WB'!K301)/20*9</f>
        <v>159.29999999999998</v>
      </c>
      <c r="H301" s="1">
        <f>'Raw WB'!L301*E301</f>
        <v>265553.09999999998</v>
      </c>
    </row>
    <row r="302" spans="1:10">
      <c r="A302" s="3">
        <f>'Raw WB'!A302</f>
        <v>36368</v>
      </c>
      <c r="B302" s="3" t="str">
        <f>'Raw WB'!B302</f>
        <v>WB</v>
      </c>
      <c r="C302" s="2">
        <f>'Raw WB'!C302</f>
        <v>1</v>
      </c>
      <c r="D302" s="3" t="str">
        <f>'Raw WB'!D302</f>
        <v>Peridinium inconspicuum</v>
      </c>
      <c r="E302" s="1">
        <f>('Raw WB'!H302*'Raw WB'!K302)/20*9</f>
        <v>0</v>
      </c>
      <c r="F302" s="1">
        <f>STDEV(E302:E304)</f>
        <v>79.649999999999991</v>
      </c>
      <c r="G302" s="1">
        <f>F302/SQRT(3)</f>
        <v>45.985948940953691</v>
      </c>
      <c r="H302" s="1">
        <f>'Raw WB'!L302*E302</f>
        <v>0</v>
      </c>
      <c r="I302" s="1">
        <f>STDEV(H302:H304)</f>
        <v>132776.54999999999</v>
      </c>
      <c r="J302" s="1">
        <f>I302/SQRT(3)</f>
        <v>76658.576884569804</v>
      </c>
    </row>
    <row r="303" spans="1:10">
      <c r="A303" s="3">
        <f>'Raw WB'!A303</f>
        <v>36368</v>
      </c>
      <c r="B303" s="3" t="str">
        <f>'Raw WB'!B303</f>
        <v>WB</v>
      </c>
      <c r="C303" s="2">
        <f>'Raw WB'!C303</f>
        <v>2</v>
      </c>
      <c r="D303" s="3" t="str">
        <f>'Raw WB'!D303</f>
        <v>Peridinium inconspicuum</v>
      </c>
      <c r="E303" s="1">
        <f>('Raw WB'!H303*'Raw WB'!K303)/20*9</f>
        <v>159.29999999999998</v>
      </c>
      <c r="H303" s="1">
        <f>'Raw WB'!L303*E303</f>
        <v>265553.09999999998</v>
      </c>
    </row>
    <row r="304" spans="1:10">
      <c r="A304" s="3">
        <f>'Raw WB'!A304</f>
        <v>36368</v>
      </c>
      <c r="B304" s="3" t="str">
        <f>'Raw WB'!B304</f>
        <v>WB</v>
      </c>
      <c r="C304" s="2">
        <f>'Raw WB'!C304</f>
        <v>3</v>
      </c>
      <c r="D304" s="3" t="str">
        <f>'Raw WB'!D304</f>
        <v>Peridinium inconspicuum</v>
      </c>
      <c r="E304" s="1">
        <f>('Raw WB'!H304*'Raw WB'!K304)/20*9</f>
        <v>79.649999999999991</v>
      </c>
      <c r="H304" s="1">
        <f>'Raw WB'!L304*E304</f>
        <v>132776.54999999999</v>
      </c>
    </row>
    <row r="305" spans="1:10">
      <c r="A305" s="3">
        <f>'Raw WB'!A305</f>
        <v>36375</v>
      </c>
      <c r="B305" s="3" t="str">
        <f>'Raw WB'!B305</f>
        <v>WB</v>
      </c>
      <c r="C305" s="2">
        <f>'Raw WB'!C305</f>
        <v>1</v>
      </c>
      <c r="D305" s="3" t="str">
        <f>'Raw WB'!D305</f>
        <v>Peridinium inconspicuum</v>
      </c>
      <c r="E305" s="1">
        <f>('Raw WB'!H305*'Raw WB'!K305)/20*9</f>
        <v>0</v>
      </c>
      <c r="F305" s="1">
        <f>STDEV(E305:E307)</f>
        <v>0</v>
      </c>
      <c r="G305" s="1">
        <f>F305/SQRT(3)</f>
        <v>0</v>
      </c>
      <c r="H305" s="1">
        <f>'Raw WB'!L305*E305</f>
        <v>0</v>
      </c>
      <c r="I305" s="1">
        <f>STDEV(H305:H307)</f>
        <v>0</v>
      </c>
      <c r="J305" s="1">
        <f>I305/SQRT(3)</f>
        <v>0</v>
      </c>
    </row>
    <row r="306" spans="1:10">
      <c r="A306" s="3">
        <f>'Raw WB'!A306</f>
        <v>36375</v>
      </c>
      <c r="B306" s="3" t="str">
        <f>'Raw WB'!B306</f>
        <v>WB</v>
      </c>
      <c r="C306" s="2">
        <f>'Raw WB'!C306</f>
        <v>2</v>
      </c>
      <c r="D306" s="3" t="str">
        <f>'Raw WB'!D306</f>
        <v>Peridinium inconspicuum</v>
      </c>
      <c r="E306" s="1">
        <f>('Raw WB'!H306*'Raw WB'!K306)/20*9</f>
        <v>0</v>
      </c>
      <c r="H306" s="1">
        <f>'Raw WB'!L306*E306</f>
        <v>0</v>
      </c>
    </row>
    <row r="307" spans="1:10">
      <c r="A307" s="3">
        <f>'Raw WB'!A307</f>
        <v>36375</v>
      </c>
      <c r="B307" s="3" t="str">
        <f>'Raw WB'!B307</f>
        <v>WB</v>
      </c>
      <c r="C307" s="2">
        <f>'Raw WB'!C307</f>
        <v>3</v>
      </c>
      <c r="D307" s="3" t="str">
        <f>'Raw WB'!D307</f>
        <v>Peridinium inconspicuum</v>
      </c>
      <c r="E307" s="1">
        <f>('Raw WB'!H307*'Raw WB'!K307)/20*9</f>
        <v>0</v>
      </c>
      <c r="H307" s="1">
        <f>'Raw WB'!L307*E307</f>
        <v>0</v>
      </c>
    </row>
    <row r="308" spans="1:10">
      <c r="A308" s="3">
        <f>'Raw WB'!A308</f>
        <v>36382</v>
      </c>
      <c r="B308" s="3" t="str">
        <f>'Raw WB'!B308</f>
        <v>WB</v>
      </c>
      <c r="C308" s="2">
        <f>'Raw WB'!C308</f>
        <v>1</v>
      </c>
      <c r="D308" s="3" t="str">
        <f>'Raw WB'!D308</f>
        <v>Peridinium inconspicuum</v>
      </c>
      <c r="E308" s="1">
        <f>('Raw WB'!H308*'Raw WB'!K308)/20*9</f>
        <v>0</v>
      </c>
      <c r="F308" s="1">
        <f>STDEV(E308:E310)</f>
        <v>45.985948940953683</v>
      </c>
      <c r="G308" s="1">
        <f>F308/SQRT(3)</f>
        <v>26.549999999999997</v>
      </c>
      <c r="H308" s="1">
        <f>'Raw WB'!L308*E308</f>
        <v>0</v>
      </c>
      <c r="I308" s="1">
        <f>STDEV(H308:H310)</f>
        <v>76658.576884569804</v>
      </c>
      <c r="J308" s="1">
        <f>I308/SQRT(3)</f>
        <v>44258.85</v>
      </c>
    </row>
    <row r="309" spans="1:10">
      <c r="A309" s="3">
        <f>'Raw WB'!A309</f>
        <v>36382</v>
      </c>
      <c r="B309" s="3" t="str">
        <f>'Raw WB'!B309</f>
        <v>WB</v>
      </c>
      <c r="C309" s="2">
        <f>'Raw WB'!C309</f>
        <v>2</v>
      </c>
      <c r="D309" s="3" t="str">
        <f>'Raw WB'!D309</f>
        <v>Peridinium inconspicuum</v>
      </c>
      <c r="E309" s="1">
        <f>('Raw WB'!H309*'Raw WB'!K309)/20*9</f>
        <v>79.649999999999991</v>
      </c>
      <c r="H309" s="1">
        <f>'Raw WB'!L309*E309</f>
        <v>132776.54999999999</v>
      </c>
    </row>
    <row r="310" spans="1:10">
      <c r="A310" s="3">
        <f>'Raw WB'!A310</f>
        <v>36382</v>
      </c>
      <c r="B310" s="3" t="str">
        <f>'Raw WB'!B310</f>
        <v>WB</v>
      </c>
      <c r="C310" s="2">
        <f>'Raw WB'!C310</f>
        <v>3</v>
      </c>
      <c r="D310" s="3" t="str">
        <f>'Raw WB'!D310</f>
        <v>Peridinium inconspicuum</v>
      </c>
      <c r="E310" s="1">
        <f>('Raw WB'!H310*'Raw WB'!K310)/20*9</f>
        <v>0</v>
      </c>
      <c r="H310" s="1">
        <f>'Raw WB'!L310*E310</f>
        <v>0</v>
      </c>
    </row>
    <row r="311" spans="1:10">
      <c r="A311" s="3">
        <f>'Raw WB'!A311</f>
        <v>36389</v>
      </c>
      <c r="B311" s="3" t="str">
        <f>'Raw WB'!B311</f>
        <v>WB</v>
      </c>
      <c r="C311" s="2">
        <f>'Raw WB'!C311</f>
        <v>1</v>
      </c>
      <c r="D311" s="3" t="str">
        <f>'Raw WB'!D311</f>
        <v>Peridinium inconspicuum</v>
      </c>
      <c r="E311" s="1">
        <f>('Raw WB'!H311*'Raw WB'!K311)/20*9</f>
        <v>0</v>
      </c>
      <c r="F311" s="1">
        <f>STDEV(E311:E313)</f>
        <v>0</v>
      </c>
      <c r="G311" s="1">
        <f>F311/SQRT(3)</f>
        <v>0</v>
      </c>
      <c r="H311" s="1">
        <f>'Raw WB'!L311*E311</f>
        <v>0</v>
      </c>
      <c r="I311" s="1">
        <f>STDEV(H311:H313)</f>
        <v>0</v>
      </c>
      <c r="J311" s="1">
        <f>I311/SQRT(3)</f>
        <v>0</v>
      </c>
    </row>
    <row r="312" spans="1:10">
      <c r="A312" s="3">
        <f>'Raw WB'!A312</f>
        <v>36389</v>
      </c>
      <c r="B312" s="3" t="str">
        <f>'Raw WB'!B312</f>
        <v>WB</v>
      </c>
      <c r="C312" s="2">
        <f>'Raw WB'!C312</f>
        <v>2</v>
      </c>
      <c r="D312" s="3" t="str">
        <f>'Raw WB'!D312</f>
        <v>Peridinium inconspicuum</v>
      </c>
      <c r="E312" s="1">
        <f>('Raw WB'!H312*'Raw WB'!K312)/20*9</f>
        <v>0</v>
      </c>
      <c r="H312" s="1">
        <f>'Raw WB'!L312*E312</f>
        <v>0</v>
      </c>
    </row>
    <row r="313" spans="1:10">
      <c r="A313" s="3">
        <f>'Raw WB'!A313</f>
        <v>36389</v>
      </c>
      <c r="B313" s="3" t="str">
        <f>'Raw WB'!B313</f>
        <v>WB</v>
      </c>
      <c r="C313" s="2">
        <f>'Raw WB'!C313</f>
        <v>3</v>
      </c>
      <c r="D313" s="3" t="str">
        <f>'Raw WB'!D313</f>
        <v>Peridinium inconspicuum</v>
      </c>
      <c r="E313" s="1">
        <f>('Raw WB'!H313*'Raw WB'!K313)/20*9</f>
        <v>0</v>
      </c>
      <c r="H313" s="1">
        <f>'Raw WB'!L313*E313</f>
        <v>0</v>
      </c>
    </row>
    <row r="314" spans="1:10">
      <c r="A314" s="3">
        <f>'Raw WB'!A314</f>
        <v>36307</v>
      </c>
      <c r="B314" s="3" t="str">
        <f>'Raw WB'!B314</f>
        <v>WB</v>
      </c>
      <c r="C314" s="2">
        <f>'Raw WB'!C314</f>
        <v>1</v>
      </c>
      <c r="D314" s="3" t="str">
        <f>'Raw WB'!D314</f>
        <v>Peridinium limbatum</v>
      </c>
      <c r="E314" s="1">
        <f>('Raw WB'!H314*'Raw WB'!K314)/20*9</f>
        <v>0</v>
      </c>
      <c r="F314" s="1">
        <f>STDEV(E314:E316)</f>
        <v>0</v>
      </c>
      <c r="G314" s="1">
        <f>F314/SQRT(3)</f>
        <v>0</v>
      </c>
      <c r="H314" s="1">
        <f>'Raw WB'!L314*E314</f>
        <v>0</v>
      </c>
      <c r="I314" s="1">
        <f>STDEV(H314:H316)</f>
        <v>0</v>
      </c>
      <c r="J314" s="1">
        <f>I314/SQRT(3)</f>
        <v>0</v>
      </c>
    </row>
    <row r="315" spans="1:10">
      <c r="A315" s="3">
        <f>'Raw WB'!A315</f>
        <v>36307</v>
      </c>
      <c r="B315" s="3" t="str">
        <f>'Raw WB'!B315</f>
        <v>WB</v>
      </c>
      <c r="C315" s="2">
        <f>'Raw WB'!C315</f>
        <v>2</v>
      </c>
      <c r="D315" s="3" t="str">
        <f>'Raw WB'!D315</f>
        <v>Peridinium limbatum</v>
      </c>
      <c r="E315" s="1">
        <f>('Raw WB'!H315*'Raw WB'!K315)/20*9</f>
        <v>0</v>
      </c>
      <c r="H315" s="1">
        <f>'Raw WB'!L315*E315</f>
        <v>0</v>
      </c>
    </row>
    <row r="316" spans="1:10">
      <c r="A316" s="3">
        <f>'Raw WB'!A316</f>
        <v>36307</v>
      </c>
      <c r="B316" s="3" t="str">
        <f>'Raw WB'!B316</f>
        <v>WB</v>
      </c>
      <c r="C316" s="2">
        <f>'Raw WB'!C316</f>
        <v>3</v>
      </c>
      <c r="D316" s="3" t="str">
        <f>'Raw WB'!D316</f>
        <v>Peridinium limbatum</v>
      </c>
      <c r="E316" s="1">
        <f>('Raw WB'!H316*'Raw WB'!K316)/20*9</f>
        <v>0</v>
      </c>
      <c r="H316" s="1">
        <f>'Raw WB'!L316*E316</f>
        <v>0</v>
      </c>
    </row>
    <row r="317" spans="1:10">
      <c r="A317" s="3">
        <f>'Raw WB'!A317</f>
        <v>36312</v>
      </c>
      <c r="B317" s="3" t="str">
        <f>'Raw WB'!B317</f>
        <v>WB</v>
      </c>
      <c r="C317" s="2">
        <f>'Raw WB'!C317</f>
        <v>1</v>
      </c>
      <c r="D317" s="3" t="str">
        <f>'Raw WB'!D317</f>
        <v>Peridinium limbatum</v>
      </c>
      <c r="E317" s="1">
        <f>('Raw WB'!H317*'Raw WB'!K317)/20*9</f>
        <v>0</v>
      </c>
      <c r="F317" s="1">
        <f>STDEV(E317:E319)</f>
        <v>0</v>
      </c>
      <c r="G317" s="1">
        <f>F317/SQRT(3)</f>
        <v>0</v>
      </c>
      <c r="H317" s="1">
        <f>'Raw WB'!L317*E317</f>
        <v>0</v>
      </c>
      <c r="I317" s="1">
        <f>STDEV(H317:H319)</f>
        <v>0</v>
      </c>
      <c r="J317" s="1">
        <f>I317/SQRT(3)</f>
        <v>0</v>
      </c>
    </row>
    <row r="318" spans="1:10">
      <c r="A318" s="3">
        <f>'Raw WB'!A318</f>
        <v>36312</v>
      </c>
      <c r="B318" s="3" t="str">
        <f>'Raw WB'!B318</f>
        <v>WB</v>
      </c>
      <c r="C318" s="2">
        <f>'Raw WB'!C318</f>
        <v>2</v>
      </c>
      <c r="D318" s="3" t="str">
        <f>'Raw WB'!D318</f>
        <v>Peridinium limbatum</v>
      </c>
      <c r="E318" s="1">
        <f>('Raw WB'!H318*'Raw WB'!K318)/20*9</f>
        <v>0</v>
      </c>
      <c r="H318" s="1">
        <f>'Raw WB'!L318*E318</f>
        <v>0</v>
      </c>
    </row>
    <row r="319" spans="1:10">
      <c r="A319" s="3">
        <f>'Raw WB'!A319</f>
        <v>36312</v>
      </c>
      <c r="B319" s="3" t="str">
        <f>'Raw WB'!B319</f>
        <v>WB</v>
      </c>
      <c r="C319" s="2">
        <f>'Raw WB'!C319</f>
        <v>3</v>
      </c>
      <c r="D319" s="3" t="str">
        <f>'Raw WB'!D319</f>
        <v>Peridinium limbatum</v>
      </c>
      <c r="E319" s="1">
        <f>('Raw WB'!H319*'Raw WB'!K319)/20*9</f>
        <v>0</v>
      </c>
      <c r="H319" s="1">
        <f>'Raw WB'!L319*E319</f>
        <v>0</v>
      </c>
    </row>
    <row r="320" spans="1:10">
      <c r="A320" s="3">
        <f>'Raw WB'!A320</f>
        <v>36319</v>
      </c>
      <c r="B320" s="3" t="str">
        <f>'Raw WB'!B320</f>
        <v>WB</v>
      </c>
      <c r="C320" s="2">
        <f>'Raw WB'!C320</f>
        <v>1</v>
      </c>
      <c r="D320" s="3" t="str">
        <f>'Raw WB'!D320</f>
        <v>Peridinium limbatum</v>
      </c>
      <c r="E320" s="1">
        <f>('Raw WB'!H320*'Raw WB'!K320)/20*9</f>
        <v>0</v>
      </c>
      <c r="F320" s="1">
        <f>STDEV(E320:E322)</f>
        <v>0</v>
      </c>
      <c r="G320" s="1">
        <f>F320/SQRT(3)</f>
        <v>0</v>
      </c>
      <c r="H320" s="1">
        <f>'Raw WB'!L320*E320</f>
        <v>0</v>
      </c>
      <c r="I320" s="1">
        <f>STDEV(H320:H322)</f>
        <v>0</v>
      </c>
      <c r="J320" s="1">
        <f>I320/SQRT(3)</f>
        <v>0</v>
      </c>
    </row>
    <row r="321" spans="1:10">
      <c r="A321" s="3">
        <f>'Raw WB'!A321</f>
        <v>36319</v>
      </c>
      <c r="B321" s="3" t="str">
        <f>'Raw WB'!B321</f>
        <v>WB</v>
      </c>
      <c r="C321" s="2">
        <f>'Raw WB'!C321</f>
        <v>2</v>
      </c>
      <c r="D321" s="3" t="str">
        <f>'Raw WB'!D321</f>
        <v>Peridinium limbatum</v>
      </c>
      <c r="E321" s="1">
        <f>('Raw WB'!H321*'Raw WB'!K321)/20*9</f>
        <v>0</v>
      </c>
      <c r="H321" s="1">
        <f>'Raw WB'!L321*E321</f>
        <v>0</v>
      </c>
    </row>
    <row r="322" spans="1:10">
      <c r="A322" s="3">
        <f>'Raw WB'!A322</f>
        <v>36319</v>
      </c>
      <c r="B322" s="3" t="str">
        <f>'Raw WB'!B322</f>
        <v>WB</v>
      </c>
      <c r="C322" s="2">
        <f>'Raw WB'!C322</f>
        <v>3</v>
      </c>
      <c r="D322" s="3" t="str">
        <f>'Raw WB'!D322</f>
        <v>Peridinium limbatum</v>
      </c>
      <c r="E322" s="1">
        <f>('Raw WB'!H322*'Raw WB'!K322)/20*9</f>
        <v>0</v>
      </c>
      <c r="H322" s="1">
        <f>'Raw WB'!L322*E322</f>
        <v>0</v>
      </c>
    </row>
    <row r="323" spans="1:10">
      <c r="A323" s="3">
        <f>'Raw WB'!A323</f>
        <v>36326</v>
      </c>
      <c r="B323" s="3" t="str">
        <f>'Raw WB'!B323</f>
        <v>WB</v>
      </c>
      <c r="C323" s="2">
        <f>'Raw WB'!C323</f>
        <v>1</v>
      </c>
      <c r="D323" s="3" t="str">
        <f>'Raw WB'!D323</f>
        <v>Peridinium limbatum</v>
      </c>
      <c r="E323" s="1">
        <f>('Raw WB'!H323*'Raw WB'!K323)/20*9</f>
        <v>79.649999999999991</v>
      </c>
      <c r="F323" s="1">
        <f>STDEV(E323:E325)</f>
        <v>45.985948940953683</v>
      </c>
      <c r="G323" s="1">
        <f>F323/SQRT(3)</f>
        <v>26.549999999999997</v>
      </c>
      <c r="H323" s="1">
        <f>'Raw WB'!L323*E323</f>
        <v>19432210.499999996</v>
      </c>
      <c r="I323" s="1">
        <f>STDEV(H323:H325)</f>
        <v>11219191.963124471</v>
      </c>
      <c r="J323" s="1">
        <f>I323/SQRT(3)</f>
        <v>6477403.4999999991</v>
      </c>
    </row>
    <row r="324" spans="1:10">
      <c r="A324" s="3">
        <f>'Raw WB'!A324</f>
        <v>36326</v>
      </c>
      <c r="B324" s="3" t="str">
        <f>'Raw WB'!B324</f>
        <v>WB</v>
      </c>
      <c r="C324" s="2">
        <f>'Raw WB'!C324</f>
        <v>2</v>
      </c>
      <c r="D324" s="3" t="str">
        <f>'Raw WB'!D324</f>
        <v>Peridinium limbatum</v>
      </c>
      <c r="E324" s="1">
        <f>('Raw WB'!H324*'Raw WB'!K324)/20*9</f>
        <v>0</v>
      </c>
      <c r="H324" s="1">
        <f>'Raw WB'!L324*E324</f>
        <v>0</v>
      </c>
    </row>
    <row r="325" spans="1:10">
      <c r="A325" s="3">
        <f>'Raw WB'!A325</f>
        <v>36326</v>
      </c>
      <c r="B325" s="3" t="str">
        <f>'Raw WB'!B325</f>
        <v>WB</v>
      </c>
      <c r="C325" s="2">
        <f>'Raw WB'!C325</f>
        <v>3</v>
      </c>
      <c r="D325" s="3" t="str">
        <f>'Raw WB'!D325</f>
        <v>Peridinium limbatum</v>
      </c>
      <c r="E325" s="1">
        <f>('Raw WB'!H325*'Raw WB'!K325)/20*9</f>
        <v>0</v>
      </c>
      <c r="H325" s="1">
        <f>'Raw WB'!L325*E325</f>
        <v>0</v>
      </c>
    </row>
    <row r="326" spans="1:10">
      <c r="A326" s="3">
        <f>'Raw WB'!A326</f>
        <v>36333</v>
      </c>
      <c r="B326" s="3" t="str">
        <f>'Raw WB'!B326</f>
        <v>WB</v>
      </c>
      <c r="C326" s="2">
        <f>'Raw WB'!C326</f>
        <v>1</v>
      </c>
      <c r="D326" s="3" t="str">
        <f>'Raw WB'!D326</f>
        <v>Peridinium limbatum</v>
      </c>
      <c r="E326" s="1">
        <f>('Raw WB'!H326*'Raw WB'!K326)/20*9</f>
        <v>0</v>
      </c>
      <c r="F326" s="1">
        <f>STDEV(E326:E328)</f>
        <v>114.48855838030278</v>
      </c>
      <c r="G326" s="1">
        <f>F326/SQRT(3)</f>
        <v>66.099999999999994</v>
      </c>
      <c r="H326" s="1">
        <f>'Raw WB'!L326*E326</f>
        <v>0</v>
      </c>
      <c r="I326" s="1">
        <f>STDEV(H326:H328)</f>
        <v>27931773.588042468</v>
      </c>
      <c r="J326" s="1">
        <f>I326/SQRT(3)</f>
        <v>16126416.999999998</v>
      </c>
    </row>
    <row r="327" spans="1:10">
      <c r="A327" s="3">
        <f>'Raw WB'!A327</f>
        <v>36333</v>
      </c>
      <c r="B327" s="3" t="str">
        <f>'Raw WB'!B327</f>
        <v>WB</v>
      </c>
      <c r="C327" s="2">
        <f>'Raw WB'!C327</f>
        <v>2</v>
      </c>
      <c r="D327" s="3" t="str">
        <f>'Raw WB'!D327</f>
        <v>Peridinium limbatum</v>
      </c>
      <c r="E327" s="1">
        <f>('Raw WB'!H327*'Raw WB'!K327)/20*9</f>
        <v>198.29999999999998</v>
      </c>
      <c r="H327" s="1">
        <f>'Raw WB'!L327*E327</f>
        <v>48379250.999999993</v>
      </c>
    </row>
    <row r="328" spans="1:10">
      <c r="A328" s="3">
        <f>'Raw WB'!A328</f>
        <v>36333</v>
      </c>
      <c r="B328" s="3" t="str">
        <f>'Raw WB'!B328</f>
        <v>WB</v>
      </c>
      <c r="C328" s="2">
        <f>'Raw WB'!C328</f>
        <v>3</v>
      </c>
      <c r="D328" s="3" t="str">
        <f>'Raw WB'!D328</f>
        <v>Peridinium limbatum</v>
      </c>
      <c r="E328" s="1">
        <f>('Raw WB'!H328*'Raw WB'!K328)/20*9</f>
        <v>198.29999999999998</v>
      </c>
      <c r="H328" s="1">
        <f>'Raw WB'!L328*E328</f>
        <v>48379250.999999993</v>
      </c>
    </row>
    <row r="329" spans="1:10">
      <c r="A329" s="3">
        <f>'Raw WB'!A329</f>
        <v>36340</v>
      </c>
      <c r="B329" s="3" t="str">
        <f>'Raw WB'!B329</f>
        <v>WB</v>
      </c>
      <c r="C329" s="2">
        <f>'Raw WB'!C329</f>
        <v>1</v>
      </c>
      <c r="D329" s="3" t="str">
        <f>'Raw WB'!D329</f>
        <v>Peridinium limbatum</v>
      </c>
      <c r="E329" s="1">
        <f>('Raw WB'!H329*'Raw WB'!K329)/20*9</f>
        <v>0</v>
      </c>
      <c r="F329" s="1">
        <f>STDEV(E329:E331)</f>
        <v>45.985948940953683</v>
      </c>
      <c r="G329" s="1">
        <f>F329/SQRT(3)</f>
        <v>26.549999999999997</v>
      </c>
      <c r="H329" s="1">
        <f>'Raw WB'!L329*E329</f>
        <v>0</v>
      </c>
      <c r="I329" s="1">
        <f>STDEV(H329:H331)</f>
        <v>11219191.963124471</v>
      </c>
      <c r="J329" s="1">
        <f>I329/SQRT(3)</f>
        <v>6477403.4999999991</v>
      </c>
    </row>
    <row r="330" spans="1:10">
      <c r="A330" s="3">
        <f>'Raw WB'!A330</f>
        <v>36340</v>
      </c>
      <c r="B330" s="3" t="str">
        <f>'Raw WB'!B330</f>
        <v>WB</v>
      </c>
      <c r="C330" s="2">
        <f>'Raw WB'!C330</f>
        <v>2</v>
      </c>
      <c r="D330" s="3" t="str">
        <f>'Raw WB'!D330</f>
        <v>Peridinium limbatum</v>
      </c>
      <c r="E330" s="1">
        <f>('Raw WB'!H330*'Raw WB'!K330)/20*9</f>
        <v>79.649999999999991</v>
      </c>
      <c r="H330" s="1">
        <f>'Raw WB'!L330*E330</f>
        <v>19432210.499999996</v>
      </c>
    </row>
    <row r="331" spans="1:10">
      <c r="A331" s="3">
        <f>'Raw WB'!A331</f>
        <v>36340</v>
      </c>
      <c r="B331" s="3" t="str">
        <f>'Raw WB'!B331</f>
        <v>WB</v>
      </c>
      <c r="C331" s="2">
        <f>'Raw WB'!C331</f>
        <v>3</v>
      </c>
      <c r="D331" s="3" t="str">
        <f>'Raw WB'!D331</f>
        <v>Peridinium limbatum</v>
      </c>
      <c r="E331" s="1">
        <f>('Raw WB'!H331*'Raw WB'!K331)/20*9</f>
        <v>0</v>
      </c>
      <c r="H331" s="1">
        <f>'Raw WB'!L331*E331</f>
        <v>0</v>
      </c>
    </row>
    <row r="332" spans="1:10">
      <c r="A332" s="3">
        <f>'Raw WB'!A332</f>
        <v>36347</v>
      </c>
      <c r="B332" s="3" t="str">
        <f>'Raw WB'!B332</f>
        <v>WB</v>
      </c>
      <c r="C332" s="2">
        <f>'Raw WB'!C332</f>
        <v>1</v>
      </c>
      <c r="D332" s="3" t="str">
        <f>'Raw WB'!D332</f>
        <v>Peridinium limbatum</v>
      </c>
      <c r="E332" s="1">
        <f>('Raw WB'!H332*'Raw WB'!K332)/20*9</f>
        <v>0</v>
      </c>
      <c r="F332" s="1">
        <f>STDEV(E332:E334)</f>
        <v>0</v>
      </c>
      <c r="G332" s="1">
        <f>F332/SQRT(3)</f>
        <v>0</v>
      </c>
      <c r="H332" s="1">
        <f>'Raw WB'!L332*E332</f>
        <v>0</v>
      </c>
      <c r="I332" s="1">
        <f>STDEV(H332:H334)</f>
        <v>0</v>
      </c>
      <c r="J332" s="1">
        <f>I332/SQRT(3)</f>
        <v>0</v>
      </c>
    </row>
    <row r="333" spans="1:10">
      <c r="A333" s="3">
        <f>'Raw WB'!A333</f>
        <v>36347</v>
      </c>
      <c r="B333" s="3" t="str">
        <f>'Raw WB'!B333</f>
        <v>WB</v>
      </c>
      <c r="C333" s="2">
        <f>'Raw WB'!C333</f>
        <v>2</v>
      </c>
      <c r="D333" s="3" t="str">
        <f>'Raw WB'!D333</f>
        <v>Peridinium limbatum</v>
      </c>
      <c r="E333" s="1">
        <f>('Raw WB'!H333*'Raw WB'!K333)/20*9</f>
        <v>0</v>
      </c>
      <c r="H333" s="1">
        <f>'Raw WB'!L333*E333</f>
        <v>0</v>
      </c>
    </row>
    <row r="334" spans="1:10">
      <c r="A334" s="3">
        <f>'Raw WB'!A334</f>
        <v>36347</v>
      </c>
      <c r="B334" s="3" t="str">
        <f>'Raw WB'!B334</f>
        <v>WB</v>
      </c>
      <c r="C334" s="2">
        <f>'Raw WB'!C334</f>
        <v>3</v>
      </c>
      <c r="D334" s="3" t="str">
        <f>'Raw WB'!D334</f>
        <v>Peridinium limbatum</v>
      </c>
      <c r="E334" s="1">
        <f>('Raw WB'!H334*'Raw WB'!K334)/20*9</f>
        <v>0</v>
      </c>
      <c r="H334" s="1">
        <f>'Raw WB'!L334*E334</f>
        <v>0</v>
      </c>
    </row>
    <row r="335" spans="1:10">
      <c r="A335" s="3">
        <f>'Raw WB'!A335</f>
        <v>36354</v>
      </c>
      <c r="B335" s="3" t="str">
        <f>'Raw WB'!B335</f>
        <v>WB</v>
      </c>
      <c r="C335" s="2">
        <f>'Raw WB'!C335</f>
        <v>1</v>
      </c>
      <c r="D335" s="3" t="str">
        <f>'Raw WB'!D335</f>
        <v>Peridinium limbatum</v>
      </c>
      <c r="E335" s="1">
        <f>('Raw WB'!H335*'Raw WB'!K335)/20*9</f>
        <v>79.649999999999991</v>
      </c>
      <c r="F335" s="1">
        <f>STDEV(E335:E337)</f>
        <v>41.517857603686657</v>
      </c>
      <c r="G335" s="1">
        <f>F335/SQRT(3)</f>
        <v>23.970346263665043</v>
      </c>
      <c r="H335" s="1">
        <f>'Raw WB'!L335*E335</f>
        <v>12002856.749999998</v>
      </c>
      <c r="I335" s="1">
        <f>STDEV(H335:H337)</f>
        <v>6256533.5515875574</v>
      </c>
      <c r="J335" s="1">
        <f>I335/SQRT(3)</f>
        <v>3612211.3302030019</v>
      </c>
    </row>
    <row r="336" spans="1:10">
      <c r="A336" s="3">
        <f>'Raw WB'!A336</f>
        <v>36354</v>
      </c>
      <c r="B336" s="3" t="str">
        <f>'Raw WB'!B336</f>
        <v>WB</v>
      </c>
      <c r="C336" s="2">
        <f>'Raw WB'!C336</f>
        <v>2</v>
      </c>
      <c r="D336" s="3" t="str">
        <f>'Raw WB'!D336</f>
        <v>Peridinium limbatum</v>
      </c>
      <c r="E336" s="1">
        <f>('Raw WB'!H336*'Raw WB'!K336)/20*9</f>
        <v>99.149999999999991</v>
      </c>
      <c r="H336" s="1">
        <f>'Raw WB'!L336*E336</f>
        <v>14941409.249999998</v>
      </c>
    </row>
    <row r="337" spans="1:10">
      <c r="A337" s="3">
        <f>'Raw WB'!A337</f>
        <v>36354</v>
      </c>
      <c r="B337" s="3" t="str">
        <f>'Raw WB'!B337</f>
        <v>WB</v>
      </c>
      <c r="C337" s="2">
        <f>'Raw WB'!C337</f>
        <v>3</v>
      </c>
      <c r="D337" s="3" t="str">
        <f>'Raw WB'!D337</f>
        <v>Peridinium limbatum</v>
      </c>
      <c r="E337" s="1">
        <f>('Raw WB'!H337*'Raw WB'!K337)/20*9</f>
        <v>159.29999999999998</v>
      </c>
      <c r="H337" s="1">
        <f>'Raw WB'!L337*E337</f>
        <v>24005713.499999996</v>
      </c>
    </row>
    <row r="338" spans="1:10">
      <c r="A338" s="3">
        <f>'Raw WB'!A338</f>
        <v>36361</v>
      </c>
      <c r="B338" s="3" t="str">
        <f>'Raw WB'!B338</f>
        <v>WB</v>
      </c>
      <c r="C338" s="2">
        <f>'Raw WB'!C338</f>
        <v>1</v>
      </c>
      <c r="D338" s="3" t="str">
        <f>'Raw WB'!D338</f>
        <v>Peridinium limbatum</v>
      </c>
      <c r="E338" s="1">
        <f>('Raw WB'!H338*'Raw WB'!K338)/20*9</f>
        <v>557.55000000000007</v>
      </c>
      <c r="F338" s="1">
        <f>STDEV(E338:E340)</f>
        <v>121.66738470107713</v>
      </c>
      <c r="G338" s="1">
        <f>F338/SQRT(3)</f>
        <v>70.244697308764643</v>
      </c>
      <c r="H338" s="1">
        <f>'Raw WB'!L338*E338</f>
        <v>89596612.350000009</v>
      </c>
      <c r="I338" s="1">
        <f>STDEV(H338:H340)</f>
        <v>19551583.719309084</v>
      </c>
      <c r="J338" s="1">
        <f>I338/SQRT(3)</f>
        <v>11288112.123426605</v>
      </c>
    </row>
    <row r="339" spans="1:10">
      <c r="A339" s="3">
        <f>'Raw WB'!A339</f>
        <v>36361</v>
      </c>
      <c r="B339" s="3" t="str">
        <f>'Raw WB'!B339</f>
        <v>WB</v>
      </c>
      <c r="C339" s="2">
        <f>'Raw WB'!C339</f>
        <v>2</v>
      </c>
      <c r="D339" s="3" t="str">
        <f>'Raw WB'!D339</f>
        <v>Peridinium limbatum</v>
      </c>
      <c r="E339" s="1">
        <f>('Raw WB'!H339*'Raw WB'!K339)/20*9</f>
        <v>716.85</v>
      </c>
      <c r="H339" s="1">
        <f>'Raw WB'!L339*E339</f>
        <v>115195644.45</v>
      </c>
    </row>
    <row r="340" spans="1:10">
      <c r="A340" s="3">
        <f>'Raw WB'!A340</f>
        <v>36361</v>
      </c>
      <c r="B340" s="3" t="str">
        <f>'Raw WB'!B340</f>
        <v>WB</v>
      </c>
      <c r="C340" s="2">
        <f>'Raw WB'!C340</f>
        <v>3</v>
      </c>
      <c r="D340" s="3" t="str">
        <f>'Raw WB'!D340</f>
        <v>Peridinium limbatum</v>
      </c>
      <c r="E340" s="1">
        <f>('Raw WB'!H340*'Raw WB'!K340)/20*9</f>
        <v>477.90000000000003</v>
      </c>
      <c r="H340" s="1">
        <f>'Raw WB'!L340*E340</f>
        <v>76797096.300000012</v>
      </c>
    </row>
    <row r="341" spans="1:10">
      <c r="A341" s="3">
        <f>'Raw WB'!A341</f>
        <v>36368</v>
      </c>
      <c r="B341" s="3" t="str">
        <f>'Raw WB'!B341</f>
        <v>WB</v>
      </c>
      <c r="C341" s="2">
        <f>'Raw WB'!C341</f>
        <v>1</v>
      </c>
      <c r="D341" s="3" t="str">
        <f>'Raw WB'!D341</f>
        <v>Peridinium limbatum</v>
      </c>
      <c r="E341" s="1">
        <f>('Raw WB'!H341*'Raw WB'!K341)/20*9</f>
        <v>318.59999999999997</v>
      </c>
      <c r="F341" s="1">
        <f>STDEV(E341:E343)</f>
        <v>256.03892770436306</v>
      </c>
      <c r="G341" s="1">
        <f>F341/SQRT(3)</f>
        <v>147.82414383313716</v>
      </c>
      <c r="H341" s="1">
        <f>'Raw WB'!L341*E341</f>
        <v>51198064.199999996</v>
      </c>
      <c r="I341" s="1">
        <f>STDEV(H341:H343)</f>
        <v>41144687.565308042</v>
      </c>
      <c r="J341" s="1">
        <f>I341/SQRT(3)</f>
        <v>23754896.441553649</v>
      </c>
    </row>
    <row r="342" spans="1:10">
      <c r="A342" s="3">
        <f>'Raw WB'!A342</f>
        <v>36368</v>
      </c>
      <c r="B342" s="3" t="str">
        <f>'Raw WB'!B342</f>
        <v>WB</v>
      </c>
      <c r="C342" s="2">
        <f>'Raw WB'!C342</f>
        <v>2</v>
      </c>
      <c r="D342" s="3" t="str">
        <f>'Raw WB'!D342</f>
        <v>Peridinium limbatum</v>
      </c>
      <c r="E342" s="1">
        <f>('Raw WB'!H342*'Raw WB'!K342)/20*9</f>
        <v>796.5</v>
      </c>
      <c r="H342" s="1">
        <f>'Raw WB'!L342*E342</f>
        <v>127995160.5</v>
      </c>
    </row>
    <row r="343" spans="1:10">
      <c r="A343" s="3">
        <f>'Raw WB'!A343</f>
        <v>36368</v>
      </c>
      <c r="B343" s="3" t="str">
        <f>'Raw WB'!B343</f>
        <v>WB</v>
      </c>
      <c r="C343" s="2">
        <f>'Raw WB'!C343</f>
        <v>3</v>
      </c>
      <c r="D343" s="3" t="str">
        <f>'Raw WB'!D343</f>
        <v>Peridinium limbatum</v>
      </c>
      <c r="E343" s="1">
        <f>('Raw WB'!H343*'Raw WB'!K343)/20*9</f>
        <v>398.25</v>
      </c>
      <c r="H343" s="1">
        <f>'Raw WB'!L343*E343</f>
        <v>63997580.25</v>
      </c>
    </row>
    <row r="344" spans="1:10">
      <c r="A344" s="3">
        <f>'Raw WB'!A344</f>
        <v>36375</v>
      </c>
      <c r="B344" s="3" t="str">
        <f>'Raw WB'!B344</f>
        <v>WB</v>
      </c>
      <c r="C344" s="2">
        <f>'Raw WB'!C344</f>
        <v>1</v>
      </c>
      <c r="D344" s="3" t="str">
        <f>'Raw WB'!D344</f>
        <v>Peridinium limbatum</v>
      </c>
      <c r="E344" s="1">
        <f>('Raw WB'!H344*'Raw WB'!K344)/20*9</f>
        <v>79.649999999999991</v>
      </c>
      <c r="F344" s="1">
        <f>STDEV(E344:E346)</f>
        <v>45.985948940953683</v>
      </c>
      <c r="G344" s="1">
        <f>F344/SQRT(3)</f>
        <v>26.549999999999997</v>
      </c>
      <c r="H344" s="1">
        <f>'Raw WB'!L344*E344</f>
        <v>10552430.249999998</v>
      </c>
      <c r="I344" s="1">
        <f>STDEV(H344:H346)</f>
        <v>6092448.4454422491</v>
      </c>
      <c r="J344" s="1">
        <f>I344/SQRT(3)</f>
        <v>3517476.7499999995</v>
      </c>
    </row>
    <row r="345" spans="1:10">
      <c r="A345" s="3">
        <f>'Raw WB'!A345</f>
        <v>36375</v>
      </c>
      <c r="B345" s="3" t="str">
        <f>'Raw WB'!B345</f>
        <v>WB</v>
      </c>
      <c r="C345" s="2">
        <f>'Raw WB'!C345</f>
        <v>2</v>
      </c>
      <c r="D345" s="3" t="str">
        <f>'Raw WB'!D345</f>
        <v>Peridinium limbatum</v>
      </c>
      <c r="E345" s="1">
        <f>('Raw WB'!H345*'Raw WB'!K345)/20*9</f>
        <v>79.649999999999991</v>
      </c>
      <c r="H345" s="1">
        <f>'Raw WB'!L345*E345</f>
        <v>10552430.249999998</v>
      </c>
    </row>
    <row r="346" spans="1:10">
      <c r="A346" s="3">
        <f>'Raw WB'!A346</f>
        <v>36375</v>
      </c>
      <c r="B346" s="3" t="str">
        <f>'Raw WB'!B346</f>
        <v>WB</v>
      </c>
      <c r="C346" s="2">
        <f>'Raw WB'!C346</f>
        <v>3</v>
      </c>
      <c r="D346" s="3" t="str">
        <f>'Raw WB'!D346</f>
        <v>Peridinium limbatum</v>
      </c>
      <c r="E346" s="1">
        <f>('Raw WB'!H346*'Raw WB'!K346)/20*9</f>
        <v>0</v>
      </c>
      <c r="H346" s="1">
        <f>'Raw WB'!L346*E346</f>
        <v>0</v>
      </c>
    </row>
    <row r="347" spans="1:10">
      <c r="A347" s="3">
        <f>'Raw WB'!A347</f>
        <v>36382</v>
      </c>
      <c r="B347" s="3" t="str">
        <f>'Raw WB'!B347</f>
        <v>WB</v>
      </c>
      <c r="C347" s="2">
        <f>'Raw WB'!C347</f>
        <v>1</v>
      </c>
      <c r="D347" s="3" t="str">
        <f>'Raw WB'!D347</f>
        <v>Peridinium limbatum</v>
      </c>
      <c r="E347" s="1">
        <f>('Raw WB'!H347*'Raw WB'!K347)/20*9</f>
        <v>0</v>
      </c>
      <c r="F347" s="1">
        <f>STDEV(E347:E349)</f>
        <v>45.985948940953683</v>
      </c>
      <c r="G347" s="1">
        <f>F347/SQRT(3)</f>
        <v>26.549999999999997</v>
      </c>
      <c r="H347" s="1">
        <f>'Raw WB'!L347*E347</f>
        <v>0</v>
      </c>
      <c r="I347" s="1">
        <f>STDEV(H347:H349)</f>
        <v>6092448.4454422491</v>
      </c>
      <c r="J347" s="1">
        <f>I347/SQRT(3)</f>
        <v>3517476.7499999995</v>
      </c>
    </row>
    <row r="348" spans="1:10">
      <c r="A348" s="3">
        <f>'Raw WB'!A348</f>
        <v>36382</v>
      </c>
      <c r="B348" s="3" t="str">
        <f>'Raw WB'!B348</f>
        <v>WB</v>
      </c>
      <c r="C348" s="2">
        <f>'Raw WB'!C348</f>
        <v>2</v>
      </c>
      <c r="D348" s="3" t="str">
        <f>'Raw WB'!D348</f>
        <v>Peridinium limbatum</v>
      </c>
      <c r="E348" s="1">
        <f>('Raw WB'!H348*'Raw WB'!K348)/20*9</f>
        <v>0</v>
      </c>
      <c r="H348" s="1">
        <f>'Raw WB'!L348*E348</f>
        <v>0</v>
      </c>
    </row>
    <row r="349" spans="1:10">
      <c r="A349" s="3">
        <f>'Raw WB'!A349</f>
        <v>36382</v>
      </c>
      <c r="B349" s="3" t="str">
        <f>'Raw WB'!B349</f>
        <v>WB</v>
      </c>
      <c r="C349" s="2">
        <f>'Raw WB'!C349</f>
        <v>3</v>
      </c>
      <c r="D349" s="3" t="str">
        <f>'Raw WB'!D349</f>
        <v>Peridinium limbatum</v>
      </c>
      <c r="E349" s="1">
        <f>('Raw WB'!H349*'Raw WB'!K349)/20*9</f>
        <v>79.649999999999991</v>
      </c>
      <c r="H349" s="1">
        <f>'Raw WB'!L349*E349</f>
        <v>10552430.249999998</v>
      </c>
    </row>
    <row r="350" spans="1:10">
      <c r="A350" s="3">
        <f>'Raw WB'!A350</f>
        <v>36389</v>
      </c>
      <c r="B350" s="3" t="str">
        <f>'Raw WB'!B350</f>
        <v>WB</v>
      </c>
      <c r="C350" s="2">
        <f>'Raw WB'!C350</f>
        <v>1</v>
      </c>
      <c r="D350" s="3" t="str">
        <f>'Raw WB'!D350</f>
        <v>Peridinium limbatum</v>
      </c>
      <c r="E350" s="1">
        <f>('Raw WB'!H350*'Raw WB'!K350)/20*9</f>
        <v>0</v>
      </c>
      <c r="F350" s="1">
        <f>STDEV(E350:E352)</f>
        <v>0</v>
      </c>
      <c r="G350" s="1">
        <f>F350/SQRT(3)</f>
        <v>0</v>
      </c>
      <c r="H350" s="1">
        <f>'Raw WB'!L350*E350</f>
        <v>0</v>
      </c>
      <c r="I350" s="1">
        <f>STDEV(H350:H352)</f>
        <v>0</v>
      </c>
      <c r="J350" s="1">
        <f>I350/SQRT(3)</f>
        <v>0</v>
      </c>
    </row>
    <row r="351" spans="1:10">
      <c r="A351" s="3">
        <f>'Raw WB'!A351</f>
        <v>36389</v>
      </c>
      <c r="B351" s="3" t="str">
        <f>'Raw WB'!B351</f>
        <v>WB</v>
      </c>
      <c r="C351" s="2">
        <f>'Raw WB'!C351</f>
        <v>2</v>
      </c>
      <c r="D351" s="3" t="str">
        <f>'Raw WB'!D351</f>
        <v>Peridinium limbatum</v>
      </c>
      <c r="E351" s="1">
        <f>('Raw WB'!H351*'Raw WB'!K351)/20*9</f>
        <v>0</v>
      </c>
      <c r="H351" s="1">
        <f>'Raw WB'!L351*E351</f>
        <v>0</v>
      </c>
    </row>
    <row r="352" spans="1:10">
      <c r="A352" s="3">
        <f>'Raw WB'!A352</f>
        <v>36389</v>
      </c>
      <c r="B352" s="3" t="str">
        <f>'Raw WB'!B352</f>
        <v>WB</v>
      </c>
      <c r="C352" s="2">
        <f>'Raw WB'!C352</f>
        <v>3</v>
      </c>
      <c r="D352" s="3" t="str">
        <f>'Raw WB'!D352</f>
        <v>Peridinium limbatum</v>
      </c>
      <c r="E352" s="1">
        <f>('Raw WB'!H352*'Raw WB'!K352)/20*9</f>
        <v>0</v>
      </c>
      <c r="H352" s="1">
        <f>'Raw WB'!L352*E352</f>
        <v>0</v>
      </c>
    </row>
    <row r="353" spans="1:10">
      <c r="A353" s="3">
        <f>'Raw WB'!A353</f>
        <v>36307</v>
      </c>
      <c r="B353" s="3" t="str">
        <f>'Raw WB'!B353</f>
        <v>WB</v>
      </c>
      <c r="C353" s="2">
        <f>'Raw WB'!C353</f>
        <v>1</v>
      </c>
      <c r="D353" s="3" t="str">
        <f>'Raw WB'!D353</f>
        <v>Rotifers</v>
      </c>
      <c r="E353" s="1">
        <f>('Raw WB'!H353*'Raw WB'!K353)/20*9</f>
        <v>0</v>
      </c>
      <c r="F353" s="1">
        <f>STDEV(E353:E355)</f>
        <v>121.66738470107755</v>
      </c>
      <c r="G353" s="1">
        <f>F353/SQRT(3)</f>
        <v>70.244697308764884</v>
      </c>
      <c r="H353" s="1">
        <f>'Raw WB'!L353*E353</f>
        <v>0</v>
      </c>
      <c r="I353" s="1">
        <f>STDEV(H353:H355)</f>
        <v>0</v>
      </c>
      <c r="J353" s="1">
        <f>I353/SQRT(3)</f>
        <v>0</v>
      </c>
    </row>
    <row r="354" spans="1:10">
      <c r="A354" s="3">
        <f>'Raw WB'!A354</f>
        <v>36307</v>
      </c>
      <c r="B354" s="3" t="str">
        <f>'Raw WB'!B354</f>
        <v>WB</v>
      </c>
      <c r="C354" s="2">
        <f>'Raw WB'!C354</f>
        <v>2</v>
      </c>
      <c r="D354" s="3" t="str">
        <f>'Raw WB'!D354</f>
        <v>Rotifers</v>
      </c>
      <c r="E354" s="1">
        <f>('Raw WB'!H354*'Raw WB'!K354)/20*9</f>
        <v>238.95000000000002</v>
      </c>
      <c r="H354" s="1">
        <f>'Raw WB'!L354*E354</f>
        <v>0</v>
      </c>
    </row>
    <row r="355" spans="1:10">
      <c r="A355" s="3">
        <f>'Raw WB'!A355</f>
        <v>36307</v>
      </c>
      <c r="B355" s="3" t="str">
        <f>'Raw WB'!B355</f>
        <v>WB</v>
      </c>
      <c r="C355" s="2">
        <f>'Raw WB'!C355</f>
        <v>3</v>
      </c>
      <c r="D355" s="3" t="str">
        <f>'Raw WB'!D355</f>
        <v>Rotifers</v>
      </c>
      <c r="E355" s="1">
        <f>('Raw WB'!H355*'Raw WB'!K355)/20*9</f>
        <v>79.649999999999991</v>
      </c>
      <c r="H355" s="1">
        <f>'Raw WB'!L355*E355</f>
        <v>0</v>
      </c>
    </row>
    <row r="356" spans="1:10">
      <c r="A356" s="3">
        <f>'Raw WB'!A356</f>
        <v>36312</v>
      </c>
      <c r="B356" s="3" t="str">
        <f>'Raw WB'!B356</f>
        <v>WB</v>
      </c>
      <c r="C356" s="2">
        <f>'Raw WB'!C356</f>
        <v>1</v>
      </c>
      <c r="D356" s="3" t="str">
        <f>'Raw WB'!D356</f>
        <v>Rotifers</v>
      </c>
      <c r="E356" s="1">
        <f>('Raw WB'!H356*'Raw WB'!K356)/20*9</f>
        <v>0</v>
      </c>
      <c r="F356" s="1">
        <f>STDEV(E356:E358)</f>
        <v>45.985948940953683</v>
      </c>
      <c r="G356" s="1">
        <f>F356/SQRT(3)</f>
        <v>26.549999999999997</v>
      </c>
      <c r="H356" s="1">
        <f>'Raw WB'!L356*E356</f>
        <v>0</v>
      </c>
      <c r="I356" s="1">
        <f>STDEV(H356:H358)</f>
        <v>0</v>
      </c>
      <c r="J356" s="1">
        <f>I356/SQRT(3)</f>
        <v>0</v>
      </c>
    </row>
    <row r="357" spans="1:10">
      <c r="A357" s="3">
        <f>'Raw WB'!A357</f>
        <v>36312</v>
      </c>
      <c r="B357" s="3" t="str">
        <f>'Raw WB'!B357</f>
        <v>WB</v>
      </c>
      <c r="C357" s="2">
        <f>'Raw WB'!C357</f>
        <v>2</v>
      </c>
      <c r="D357" s="3" t="str">
        <f>'Raw WB'!D357</f>
        <v>Rotifers</v>
      </c>
      <c r="E357" s="1">
        <f>('Raw WB'!H357*'Raw WB'!K357)/20*9</f>
        <v>0</v>
      </c>
      <c r="H357" s="1">
        <f>'Raw WB'!L357*E357</f>
        <v>0</v>
      </c>
    </row>
    <row r="358" spans="1:10">
      <c r="A358" s="3">
        <f>'Raw WB'!A358</f>
        <v>36312</v>
      </c>
      <c r="B358" s="3" t="str">
        <f>'Raw WB'!B358</f>
        <v>WB</v>
      </c>
      <c r="C358" s="2">
        <f>'Raw WB'!C358</f>
        <v>3</v>
      </c>
      <c r="D358" s="3" t="str">
        <f>'Raw WB'!D358</f>
        <v>Rotifers</v>
      </c>
      <c r="E358" s="1">
        <f>('Raw WB'!H358*'Raw WB'!K358)/20*9</f>
        <v>79.649999999999991</v>
      </c>
      <c r="H358" s="1">
        <f>'Raw WB'!L358*E358</f>
        <v>0</v>
      </c>
    </row>
    <row r="359" spans="1:10">
      <c r="A359" s="3">
        <f>'Raw WB'!A359</f>
        <v>36319</v>
      </c>
      <c r="B359" s="3" t="str">
        <f>'Raw WB'!B359</f>
        <v>WB</v>
      </c>
      <c r="C359" s="2">
        <f>'Raw WB'!C359</f>
        <v>1</v>
      </c>
      <c r="D359" s="3" t="str">
        <f>'Raw WB'!D359</f>
        <v>Rotifers</v>
      </c>
      <c r="E359" s="1">
        <f>('Raw WB'!H359*'Raw WB'!K359)/20*9</f>
        <v>0</v>
      </c>
      <c r="F359" s="1">
        <f>STDEV(E359:E361)</f>
        <v>45.985948940953683</v>
      </c>
      <c r="G359" s="1">
        <f>F359/SQRT(3)</f>
        <v>26.549999999999997</v>
      </c>
      <c r="H359" s="1">
        <f>'Raw WB'!L359*E359</f>
        <v>0</v>
      </c>
      <c r="I359" s="1">
        <f>STDEV(H359:H361)</f>
        <v>0</v>
      </c>
      <c r="J359" s="1">
        <f>I359/SQRT(3)</f>
        <v>0</v>
      </c>
    </row>
    <row r="360" spans="1:10">
      <c r="A360" s="3">
        <f>'Raw WB'!A360</f>
        <v>36319</v>
      </c>
      <c r="B360" s="3" t="str">
        <f>'Raw WB'!B360</f>
        <v>WB</v>
      </c>
      <c r="C360" s="2">
        <f>'Raw WB'!C360</f>
        <v>2</v>
      </c>
      <c r="D360" s="3" t="str">
        <f>'Raw WB'!D360</f>
        <v>Rotifers</v>
      </c>
      <c r="E360" s="1">
        <f>('Raw WB'!H360*'Raw WB'!K360)/20*9</f>
        <v>0</v>
      </c>
      <c r="H360" s="1">
        <f>'Raw WB'!L360*E360</f>
        <v>0</v>
      </c>
    </row>
    <row r="361" spans="1:10">
      <c r="A361" s="3">
        <f>'Raw WB'!A361</f>
        <v>36319</v>
      </c>
      <c r="B361" s="3" t="str">
        <f>'Raw WB'!B361</f>
        <v>WB</v>
      </c>
      <c r="C361" s="2">
        <f>'Raw WB'!C361</f>
        <v>3</v>
      </c>
      <c r="D361" s="3" t="str">
        <f>'Raw WB'!D361</f>
        <v>Rotifers</v>
      </c>
      <c r="E361" s="1">
        <f>('Raw WB'!H361*'Raw WB'!K361)/20*9</f>
        <v>79.649999999999991</v>
      </c>
      <c r="H361" s="1">
        <f>'Raw WB'!L361*E361</f>
        <v>0</v>
      </c>
    </row>
    <row r="362" spans="1:10">
      <c r="A362" s="3">
        <f>'Raw WB'!A362</f>
        <v>36326</v>
      </c>
      <c r="B362" s="3" t="str">
        <f>'Raw WB'!B362</f>
        <v>WB</v>
      </c>
      <c r="C362" s="2">
        <f>'Raw WB'!C362</f>
        <v>1</v>
      </c>
      <c r="D362" s="3" t="str">
        <f>'Raw WB'!D362</f>
        <v>Rotifers</v>
      </c>
      <c r="E362" s="1">
        <f>('Raw WB'!H362*'Raw WB'!K362)/20*9</f>
        <v>0</v>
      </c>
      <c r="F362" s="1">
        <f>STDEV(E362:E364)</f>
        <v>114.48855838030278</v>
      </c>
      <c r="G362" s="1">
        <f>F362/SQRT(3)</f>
        <v>66.099999999999994</v>
      </c>
      <c r="H362" s="1">
        <f>'Raw WB'!L362*E362</f>
        <v>0</v>
      </c>
      <c r="I362" s="1">
        <f>STDEV(H362:H364)</f>
        <v>0</v>
      </c>
      <c r="J362" s="1">
        <f>I362/SQRT(3)</f>
        <v>0</v>
      </c>
    </row>
    <row r="363" spans="1:10">
      <c r="A363" s="3">
        <f>'Raw WB'!A363</f>
        <v>36326</v>
      </c>
      <c r="B363" s="3" t="str">
        <f>'Raw WB'!B363</f>
        <v>WB</v>
      </c>
      <c r="C363" s="2">
        <f>'Raw WB'!C363</f>
        <v>2</v>
      </c>
      <c r="D363" s="3" t="str">
        <f>'Raw WB'!D363</f>
        <v>Rotifers</v>
      </c>
      <c r="E363" s="1">
        <f>('Raw WB'!H363*'Raw WB'!K363)/20*9</f>
        <v>198.29999999999998</v>
      </c>
      <c r="H363" s="1">
        <f>'Raw WB'!L363*E363</f>
        <v>0</v>
      </c>
    </row>
    <row r="364" spans="1:10">
      <c r="A364" s="3">
        <f>'Raw WB'!A364</f>
        <v>36326</v>
      </c>
      <c r="B364" s="3" t="str">
        <f>'Raw WB'!B364</f>
        <v>WB</v>
      </c>
      <c r="C364" s="2">
        <f>'Raw WB'!C364</f>
        <v>3</v>
      </c>
      <c r="D364" s="3" t="str">
        <f>'Raw WB'!D364</f>
        <v>Rotifers</v>
      </c>
      <c r="E364" s="1">
        <f>('Raw WB'!H364*'Raw WB'!K364)/20*9</f>
        <v>0</v>
      </c>
      <c r="H364" s="1">
        <f>'Raw WB'!L364*E364</f>
        <v>0</v>
      </c>
    </row>
    <row r="365" spans="1:10">
      <c r="A365" s="3">
        <f>'Raw WB'!A365</f>
        <v>36333</v>
      </c>
      <c r="B365" s="3" t="str">
        <f>'Raw WB'!B365</f>
        <v>WB</v>
      </c>
      <c r="C365" s="2">
        <f>'Raw WB'!C365</f>
        <v>1</v>
      </c>
      <c r="D365" s="3" t="str">
        <f>'Raw WB'!D365</f>
        <v>Rotifers</v>
      </c>
      <c r="E365" s="1">
        <f>('Raw WB'!H365*'Raw WB'!K365)/20*9</f>
        <v>0</v>
      </c>
      <c r="F365" s="1">
        <f>STDEV(E365:E367)</f>
        <v>57.244279190151389</v>
      </c>
      <c r="G365" s="1">
        <f>F365/SQRT(3)</f>
        <v>33.049999999999997</v>
      </c>
      <c r="H365" s="1">
        <f>'Raw WB'!L365*E365</f>
        <v>0</v>
      </c>
      <c r="I365" s="1">
        <f>STDEV(H365:H367)</f>
        <v>0</v>
      </c>
      <c r="J365" s="1">
        <f>I365/SQRT(3)</f>
        <v>0</v>
      </c>
    </row>
    <row r="366" spans="1:10">
      <c r="A366" s="3">
        <f>'Raw WB'!A366</f>
        <v>36333</v>
      </c>
      <c r="B366" s="3" t="str">
        <f>'Raw WB'!B366</f>
        <v>WB</v>
      </c>
      <c r="C366" s="2">
        <f>'Raw WB'!C366</f>
        <v>2</v>
      </c>
      <c r="D366" s="3" t="str">
        <f>'Raw WB'!D366</f>
        <v>Rotifers</v>
      </c>
      <c r="E366" s="1">
        <f>('Raw WB'!H366*'Raw WB'!K366)/20*9</f>
        <v>99.149999999999991</v>
      </c>
      <c r="H366" s="1">
        <f>'Raw WB'!L366*E366</f>
        <v>0</v>
      </c>
    </row>
    <row r="367" spans="1:10">
      <c r="A367" s="3">
        <f>'Raw WB'!A367</f>
        <v>36333</v>
      </c>
      <c r="B367" s="3" t="str">
        <f>'Raw WB'!B367</f>
        <v>WB</v>
      </c>
      <c r="C367" s="2">
        <f>'Raw WB'!C367</f>
        <v>3</v>
      </c>
      <c r="D367" s="3" t="str">
        <f>'Raw WB'!D367</f>
        <v>Rotifers</v>
      </c>
      <c r="E367" s="1">
        <f>('Raw WB'!H367*'Raw WB'!K367)/20*9</f>
        <v>99.149999999999991</v>
      </c>
      <c r="H367" s="1">
        <f>'Raw WB'!L367*E367</f>
        <v>0</v>
      </c>
    </row>
    <row r="368" spans="1:10">
      <c r="A368" s="3">
        <f>'Raw WB'!A368</f>
        <v>36340</v>
      </c>
      <c r="B368" s="3" t="str">
        <f>'Raw WB'!B368</f>
        <v>WB</v>
      </c>
      <c r="C368" s="2">
        <f>'Raw WB'!C368</f>
        <v>1</v>
      </c>
      <c r="D368" s="3" t="str">
        <f>'Raw WB'!D368</f>
        <v>Rotifers</v>
      </c>
      <c r="E368" s="1">
        <f>('Raw WB'!H368*'Raw WB'!K368)/20*9</f>
        <v>238.95000000000002</v>
      </c>
      <c r="F368" s="1">
        <f>STDEV(E368:E370)</f>
        <v>79.650000000000034</v>
      </c>
      <c r="G368" s="1">
        <f>F368/SQRT(3)</f>
        <v>45.985948940953712</v>
      </c>
      <c r="H368" s="1">
        <f>'Raw WB'!L368*E368</f>
        <v>0</v>
      </c>
      <c r="I368" s="1">
        <f>STDEV(H368:H370)</f>
        <v>0</v>
      </c>
      <c r="J368" s="1">
        <f>I368/SQRT(3)</f>
        <v>0</v>
      </c>
    </row>
    <row r="369" spans="1:10">
      <c r="A369" s="3">
        <f>'Raw WB'!A369</f>
        <v>36340</v>
      </c>
      <c r="B369" s="3" t="str">
        <f>'Raw WB'!B369</f>
        <v>WB</v>
      </c>
      <c r="C369" s="2">
        <f>'Raw WB'!C369</f>
        <v>2</v>
      </c>
      <c r="D369" s="3" t="str">
        <f>'Raw WB'!D369</f>
        <v>Rotifers</v>
      </c>
      <c r="E369" s="1">
        <f>('Raw WB'!H369*'Raw WB'!K369)/20*9</f>
        <v>159.29999999999998</v>
      </c>
      <c r="H369" s="1">
        <f>'Raw WB'!L369*E369</f>
        <v>0</v>
      </c>
    </row>
    <row r="370" spans="1:10">
      <c r="A370" s="3">
        <f>'Raw WB'!A370</f>
        <v>36340</v>
      </c>
      <c r="B370" s="3" t="str">
        <f>'Raw WB'!B370</f>
        <v>WB</v>
      </c>
      <c r="C370" s="2">
        <f>'Raw WB'!C370</f>
        <v>3</v>
      </c>
      <c r="D370" s="3" t="str">
        <f>'Raw WB'!D370</f>
        <v>Rotifers</v>
      </c>
      <c r="E370" s="1">
        <f>('Raw WB'!H370*'Raw WB'!K370)/20*9</f>
        <v>79.649999999999991</v>
      </c>
      <c r="H370" s="1">
        <f>'Raw WB'!L370*E370</f>
        <v>0</v>
      </c>
    </row>
    <row r="371" spans="1:10">
      <c r="A371" s="3">
        <f>'Raw WB'!A371</f>
        <v>36347</v>
      </c>
      <c r="B371" s="3" t="str">
        <f>'Raw WB'!B371</f>
        <v>WB</v>
      </c>
      <c r="C371" s="2">
        <f>'Raw WB'!C371</f>
        <v>1</v>
      </c>
      <c r="D371" s="3" t="str">
        <f>'Raw WB'!D371</f>
        <v>Rotifers</v>
      </c>
      <c r="E371" s="1">
        <f>('Raw WB'!H371*'Raw WB'!K371)/20*9</f>
        <v>99.149999999999991</v>
      </c>
      <c r="F371" s="1">
        <f>STDEV(E371:E373)</f>
        <v>126.69951657366332</v>
      </c>
      <c r="G371" s="1">
        <f>F371/SQRT(3)</f>
        <v>73.149999999999977</v>
      </c>
      <c r="H371" s="1">
        <f>'Raw WB'!L371*E371</f>
        <v>0</v>
      </c>
      <c r="I371" s="1">
        <f>STDEV(H371:H373)</f>
        <v>0</v>
      </c>
      <c r="J371" s="1">
        <f>I371/SQRT(3)</f>
        <v>0</v>
      </c>
    </row>
    <row r="372" spans="1:10">
      <c r="A372" s="3">
        <f>'Raw WB'!A372</f>
        <v>36347</v>
      </c>
      <c r="B372" s="3" t="str">
        <f>'Raw WB'!B372</f>
        <v>WB</v>
      </c>
      <c r="C372" s="2">
        <f>'Raw WB'!C372</f>
        <v>2</v>
      </c>
      <c r="D372" s="3" t="str">
        <f>'Raw WB'!D372</f>
        <v>Rotifers</v>
      </c>
      <c r="E372" s="1">
        <f>('Raw WB'!H372*'Raw WB'!K372)/20*9</f>
        <v>99.149999999999991</v>
      </c>
      <c r="H372" s="1">
        <f>'Raw WB'!L372*E372</f>
        <v>0</v>
      </c>
    </row>
    <row r="373" spans="1:10">
      <c r="A373" s="3">
        <f>'Raw WB'!A373</f>
        <v>36347</v>
      </c>
      <c r="B373" s="3" t="str">
        <f>'Raw WB'!B373</f>
        <v>WB</v>
      </c>
      <c r="C373" s="2">
        <f>'Raw WB'!C373</f>
        <v>3</v>
      </c>
      <c r="D373" s="3" t="str">
        <f>'Raw WB'!D373</f>
        <v>Rotifers</v>
      </c>
      <c r="E373" s="1">
        <f>('Raw WB'!H373*'Raw WB'!K373)/20*9</f>
        <v>318.59999999999997</v>
      </c>
      <c r="H373" s="1">
        <f>'Raw WB'!L373*E373</f>
        <v>0</v>
      </c>
    </row>
    <row r="374" spans="1:10">
      <c r="A374" s="3">
        <f>'Raw WB'!A374</f>
        <v>36354</v>
      </c>
      <c r="B374" s="3" t="str">
        <f>'Raw WB'!B374</f>
        <v>WB</v>
      </c>
      <c r="C374" s="2">
        <f>'Raw WB'!C374</f>
        <v>1</v>
      </c>
      <c r="D374" s="3" t="str">
        <f>'Raw WB'!D374</f>
        <v>Rotifers</v>
      </c>
      <c r="E374" s="1">
        <f>('Raw WB'!H374*'Raw WB'!K374)/20*9</f>
        <v>79.649999999999991</v>
      </c>
      <c r="F374" s="1">
        <f>STDEV(E374:E376)</f>
        <v>132.27576308606194</v>
      </c>
      <c r="G374" s="1">
        <f>F374/SQRT(3)</f>
        <v>76.369447425001027</v>
      </c>
      <c r="H374" s="1">
        <f>'Raw WB'!L374*E374</f>
        <v>0</v>
      </c>
      <c r="I374" s="1">
        <f>STDEV(H374:H376)</f>
        <v>0</v>
      </c>
      <c r="J374" s="1">
        <f>I374/SQRT(3)</f>
        <v>0</v>
      </c>
    </row>
    <row r="375" spans="1:10">
      <c r="A375" s="3">
        <f>'Raw WB'!A375</f>
        <v>36354</v>
      </c>
      <c r="B375" s="3" t="str">
        <f>'Raw WB'!B375</f>
        <v>WB</v>
      </c>
      <c r="C375" s="2">
        <f>'Raw WB'!C375</f>
        <v>2</v>
      </c>
      <c r="D375" s="3" t="str">
        <f>'Raw WB'!D375</f>
        <v>Rotifers</v>
      </c>
      <c r="E375" s="1">
        <f>('Raw WB'!H375*'Raw WB'!K375)/20*9</f>
        <v>297.45</v>
      </c>
      <c r="H375" s="1">
        <f>'Raw WB'!L375*E375</f>
        <v>0</v>
      </c>
    </row>
    <row r="376" spans="1:10">
      <c r="A376" s="3">
        <f>'Raw WB'!A376</f>
        <v>36354</v>
      </c>
      <c r="B376" s="3" t="str">
        <f>'Raw WB'!B376</f>
        <v>WB</v>
      </c>
      <c r="C376" s="2">
        <f>'Raw WB'!C376</f>
        <v>3</v>
      </c>
      <c r="D376" s="3" t="str">
        <f>'Raw WB'!D376</f>
        <v>Rotifers</v>
      </c>
      <c r="E376" s="1">
        <f>('Raw WB'!H376*'Raw WB'!K376)/20*9</f>
        <v>318.59999999999997</v>
      </c>
      <c r="H376" s="1">
        <f>'Raw WB'!L376*E376</f>
        <v>0</v>
      </c>
    </row>
    <row r="377" spans="1:10">
      <c r="A377" s="3">
        <f>'Raw WB'!A377</f>
        <v>36361</v>
      </c>
      <c r="B377" s="3" t="str">
        <f>'Raw WB'!B377</f>
        <v>WB</v>
      </c>
      <c r="C377" s="2">
        <f>'Raw WB'!C377</f>
        <v>1</v>
      </c>
      <c r="D377" s="3" t="str">
        <f>'Raw WB'!D377</f>
        <v>Rotifers</v>
      </c>
      <c r="E377" s="1">
        <f>('Raw WB'!H377*'Raw WB'!K377)/20*9</f>
        <v>79.649999999999991</v>
      </c>
      <c r="F377" s="1">
        <f>STDEV(E377:E379)</f>
        <v>165.80469685747747</v>
      </c>
      <c r="G377" s="1">
        <f>F377/SQRT(3)</f>
        <v>95.727386363568911</v>
      </c>
      <c r="H377" s="1">
        <f>'Raw WB'!L377*E377</f>
        <v>0</v>
      </c>
      <c r="I377" s="1">
        <f>STDEV(H377:H379)</f>
        <v>0</v>
      </c>
      <c r="J377" s="1">
        <f>I377/SQRT(3)</f>
        <v>0</v>
      </c>
    </row>
    <row r="378" spans="1:10">
      <c r="A378" s="3">
        <f>'Raw WB'!A378</f>
        <v>36361</v>
      </c>
      <c r="B378" s="3" t="str">
        <f>'Raw WB'!B378</f>
        <v>WB</v>
      </c>
      <c r="C378" s="2">
        <f>'Raw WB'!C378</f>
        <v>2</v>
      </c>
      <c r="D378" s="3" t="str">
        <f>'Raw WB'!D378</f>
        <v>Rotifers</v>
      </c>
      <c r="E378" s="1">
        <f>('Raw WB'!H378*'Raw WB'!K378)/20*9</f>
        <v>318.59999999999997</v>
      </c>
      <c r="H378" s="1">
        <f>'Raw WB'!L378*E378</f>
        <v>0</v>
      </c>
    </row>
    <row r="379" spans="1:10">
      <c r="A379" s="3">
        <f>'Raw WB'!A379</f>
        <v>36361</v>
      </c>
      <c r="B379" s="3" t="str">
        <f>'Raw WB'!B379</f>
        <v>WB</v>
      </c>
      <c r="C379" s="2">
        <f>'Raw WB'!C379</f>
        <v>3</v>
      </c>
      <c r="D379" s="3" t="str">
        <f>'Raw WB'!D379</f>
        <v>Rotifers</v>
      </c>
      <c r="E379" s="1">
        <f>('Raw WB'!H379*'Raw WB'!K379)/20*9</f>
        <v>0</v>
      </c>
      <c r="H379" s="1">
        <f>'Raw WB'!L379*E379</f>
        <v>0</v>
      </c>
    </row>
    <row r="380" spans="1:10">
      <c r="A380" s="3">
        <f>'Raw WB'!A380</f>
        <v>36368</v>
      </c>
      <c r="B380" s="3" t="str">
        <f>'Raw WB'!B380</f>
        <v>WB</v>
      </c>
      <c r="C380" s="2">
        <f>'Raw WB'!C380</f>
        <v>1</v>
      </c>
      <c r="D380" s="3" t="str">
        <f>'Raw WB'!D380</f>
        <v>Rotifers</v>
      </c>
      <c r="E380" s="1">
        <f>('Raw WB'!H380*'Raw WB'!K380)/20*9</f>
        <v>79.649999999999991</v>
      </c>
      <c r="F380" s="1">
        <f>STDEV(E380:E382)</f>
        <v>347.18630085301459</v>
      </c>
      <c r="G380" s="1">
        <f>F380/SQRT(3)</f>
        <v>200.44810425643837</v>
      </c>
      <c r="H380" s="1">
        <f>'Raw WB'!L380*E380</f>
        <v>0</v>
      </c>
      <c r="I380" s="1">
        <f>STDEV(H380:H382)</f>
        <v>0</v>
      </c>
      <c r="J380" s="1">
        <f>I380/SQRT(3)</f>
        <v>0</v>
      </c>
    </row>
    <row r="381" spans="1:10">
      <c r="A381" s="3">
        <f>'Raw WB'!A381</f>
        <v>36368</v>
      </c>
      <c r="B381" s="3" t="str">
        <f>'Raw WB'!B381</f>
        <v>WB</v>
      </c>
      <c r="C381" s="2">
        <f>'Raw WB'!C381</f>
        <v>2</v>
      </c>
      <c r="D381" s="3" t="str">
        <f>'Raw WB'!D381</f>
        <v>Rotifers</v>
      </c>
      <c r="E381" s="1">
        <f>('Raw WB'!H381*'Raw WB'!K381)/20*9</f>
        <v>637.19999999999993</v>
      </c>
      <c r="H381" s="1">
        <f>'Raw WB'!L381*E381</f>
        <v>0</v>
      </c>
    </row>
    <row r="382" spans="1:10">
      <c r="A382" s="3">
        <f>'Raw WB'!A382</f>
        <v>36368</v>
      </c>
      <c r="B382" s="3" t="str">
        <f>'Raw WB'!B382</f>
        <v>WB</v>
      </c>
      <c r="C382" s="2">
        <f>'Raw WB'!C382</f>
        <v>3</v>
      </c>
      <c r="D382" s="3" t="str">
        <f>'Raw WB'!D382</f>
        <v>Rotifers</v>
      </c>
      <c r="E382" s="1">
        <f>('Raw WB'!H382*'Raw WB'!K382)/20*9</f>
        <v>0</v>
      </c>
      <c r="H382" s="1">
        <f>'Raw WB'!L382*E382</f>
        <v>0</v>
      </c>
    </row>
    <row r="383" spans="1:10">
      <c r="A383" s="3">
        <f>'Raw WB'!A383</f>
        <v>36375</v>
      </c>
      <c r="B383" s="3" t="str">
        <f>'Raw WB'!B383</f>
        <v>WB</v>
      </c>
      <c r="C383" s="2">
        <f>'Raw WB'!C383</f>
        <v>1</v>
      </c>
      <c r="D383" s="3" t="str">
        <f>'Raw WB'!D383</f>
        <v>Rotifers</v>
      </c>
      <c r="E383" s="1">
        <f>('Raw WB'!H383*'Raw WB'!K383)/20*9</f>
        <v>318.59999999999997</v>
      </c>
      <c r="F383" s="1">
        <f>STDEV(E383:E385)</f>
        <v>45.985948940953733</v>
      </c>
      <c r="G383" s="1">
        <f>F383/SQRT(3)</f>
        <v>26.550000000000026</v>
      </c>
      <c r="H383" s="1">
        <f>'Raw WB'!L383*E383</f>
        <v>0</v>
      </c>
      <c r="I383" s="1">
        <f>STDEV(H383:H385)</f>
        <v>0</v>
      </c>
      <c r="J383" s="1">
        <f>I383/SQRT(3)</f>
        <v>0</v>
      </c>
    </row>
    <row r="384" spans="1:10">
      <c r="A384" s="3">
        <f>'Raw WB'!A384</f>
        <v>36375</v>
      </c>
      <c r="B384" s="3" t="str">
        <f>'Raw WB'!B384</f>
        <v>WB</v>
      </c>
      <c r="C384" s="2">
        <f>'Raw WB'!C384</f>
        <v>2</v>
      </c>
      <c r="D384" s="3" t="str">
        <f>'Raw WB'!D384</f>
        <v>Rotifers</v>
      </c>
      <c r="E384" s="1">
        <f>('Raw WB'!H384*'Raw WB'!K384)/20*9</f>
        <v>238.95000000000002</v>
      </c>
      <c r="H384" s="1">
        <f>'Raw WB'!L384*E384</f>
        <v>0</v>
      </c>
    </row>
    <row r="385" spans="1:10">
      <c r="A385" s="3">
        <f>'Raw WB'!A385</f>
        <v>36375</v>
      </c>
      <c r="B385" s="3" t="str">
        <f>'Raw WB'!B385</f>
        <v>WB</v>
      </c>
      <c r="C385" s="2">
        <f>'Raw WB'!C385</f>
        <v>3</v>
      </c>
      <c r="D385" s="3" t="str">
        <f>'Raw WB'!D385</f>
        <v>Rotifers</v>
      </c>
      <c r="E385" s="1">
        <f>('Raw WB'!H385*'Raw WB'!K385)/20*9</f>
        <v>238.95000000000002</v>
      </c>
      <c r="H385" s="1">
        <f>'Raw WB'!L385*E385</f>
        <v>0</v>
      </c>
    </row>
    <row r="386" spans="1:10">
      <c r="A386" s="3">
        <f>'Raw WB'!A386</f>
        <v>36382</v>
      </c>
      <c r="B386" s="3" t="str">
        <f>'Raw WB'!B386</f>
        <v>WB</v>
      </c>
      <c r="C386" s="2">
        <f>'Raw WB'!C386</f>
        <v>1</v>
      </c>
      <c r="D386" s="3" t="str">
        <f>'Raw WB'!D386</f>
        <v>Rotifers</v>
      </c>
      <c r="E386" s="1">
        <f>('Raw WB'!H386*'Raw WB'!K386)/20*9</f>
        <v>0</v>
      </c>
      <c r="F386" s="1">
        <f>STDEV(E386:E388)</f>
        <v>79.649999999999991</v>
      </c>
      <c r="G386" s="1">
        <f>F386/SQRT(3)</f>
        <v>45.985948940953691</v>
      </c>
      <c r="H386" s="1">
        <f>'Raw WB'!L386*E386</f>
        <v>0</v>
      </c>
      <c r="I386" s="1">
        <f>STDEV(H386:H388)</f>
        <v>0</v>
      </c>
      <c r="J386" s="1">
        <f>I386/SQRT(3)</f>
        <v>0</v>
      </c>
    </row>
    <row r="387" spans="1:10">
      <c r="A387" s="3">
        <f>'Raw WB'!A387</f>
        <v>36382</v>
      </c>
      <c r="B387" s="3" t="str">
        <f>'Raw WB'!B387</f>
        <v>WB</v>
      </c>
      <c r="C387" s="2">
        <f>'Raw WB'!C387</f>
        <v>2</v>
      </c>
      <c r="D387" s="3" t="str">
        <f>'Raw WB'!D387</f>
        <v>Rotifers</v>
      </c>
      <c r="E387" s="1">
        <f>('Raw WB'!H387*'Raw WB'!K387)/20*9</f>
        <v>79.649999999999991</v>
      </c>
      <c r="H387" s="1">
        <f>'Raw WB'!L387*E387</f>
        <v>0</v>
      </c>
    </row>
    <row r="388" spans="1:10">
      <c r="A388" s="3">
        <f>'Raw WB'!A388</f>
        <v>36382</v>
      </c>
      <c r="B388" s="3" t="str">
        <f>'Raw WB'!B388</f>
        <v>WB</v>
      </c>
      <c r="C388" s="2">
        <f>'Raw WB'!C388</f>
        <v>3</v>
      </c>
      <c r="D388" s="3" t="str">
        <f>'Raw WB'!D388</f>
        <v>Rotifers</v>
      </c>
      <c r="E388" s="1">
        <f>('Raw WB'!H388*'Raw WB'!K388)/20*9</f>
        <v>159.29999999999998</v>
      </c>
      <c r="H388" s="1">
        <f>'Raw WB'!L388*E388</f>
        <v>0</v>
      </c>
    </row>
    <row r="389" spans="1:10">
      <c r="A389" s="3">
        <f>'Raw WB'!A389</f>
        <v>36389</v>
      </c>
      <c r="B389" s="3" t="str">
        <f>'Raw WB'!B389</f>
        <v>WB</v>
      </c>
      <c r="C389" s="2">
        <f>'Raw WB'!C389</f>
        <v>1</v>
      </c>
      <c r="D389" s="3" t="str">
        <f>'Raw WB'!D389</f>
        <v>Rotifers</v>
      </c>
      <c r="E389" s="1">
        <f>('Raw WB'!H389*'Raw WB'!K389)/20*9</f>
        <v>0</v>
      </c>
      <c r="F389" s="1">
        <f>STDEV(E389:E391)</f>
        <v>0</v>
      </c>
      <c r="G389" s="1">
        <f>F389/SQRT(3)</f>
        <v>0</v>
      </c>
      <c r="H389" s="1">
        <f>'Raw WB'!L389*E389</f>
        <v>0</v>
      </c>
      <c r="I389" s="1">
        <f>STDEV(H389:H391)</f>
        <v>0</v>
      </c>
      <c r="J389" s="1">
        <f>I389/SQRT(3)</f>
        <v>0</v>
      </c>
    </row>
    <row r="390" spans="1:10">
      <c r="A390" s="3">
        <f>'Raw WB'!A390</f>
        <v>36389</v>
      </c>
      <c r="B390" s="3" t="str">
        <f>'Raw WB'!B390</f>
        <v>WB</v>
      </c>
      <c r="C390" s="2">
        <f>'Raw WB'!C390</f>
        <v>2</v>
      </c>
      <c r="D390" s="3" t="str">
        <f>'Raw WB'!D390</f>
        <v>Rotifers</v>
      </c>
      <c r="E390" s="1">
        <f>('Raw WB'!H390*'Raw WB'!K390)/20*9</f>
        <v>0</v>
      </c>
      <c r="H390" s="1">
        <f>'Raw WB'!L390*E390</f>
        <v>0</v>
      </c>
    </row>
    <row r="391" spans="1:10">
      <c r="A391" s="3">
        <f>'Raw WB'!A391</f>
        <v>36389</v>
      </c>
      <c r="B391" s="3" t="str">
        <f>'Raw WB'!B391</f>
        <v>WB</v>
      </c>
      <c r="C391" s="2">
        <f>'Raw WB'!C391</f>
        <v>3</v>
      </c>
      <c r="D391" s="3" t="str">
        <f>'Raw WB'!D391</f>
        <v>Rotifers</v>
      </c>
      <c r="E391" s="1">
        <f>('Raw WB'!H391*'Raw WB'!K391)/20*9</f>
        <v>0</v>
      </c>
      <c r="H391" s="1">
        <f>'Raw WB'!L391*E391</f>
        <v>0</v>
      </c>
    </row>
    <row r="392" spans="1:10">
      <c r="A392" s="3">
        <f>'Raw WB'!A392</f>
        <v>36307</v>
      </c>
      <c r="B392" s="3" t="str">
        <f>'Raw WB'!B392</f>
        <v>WB</v>
      </c>
      <c r="C392" s="2">
        <f>'Raw WB'!C392</f>
        <v>1</v>
      </c>
      <c r="D392" s="3" t="str">
        <f>'Raw WB'!D392</f>
        <v>Strobilidium sp.</v>
      </c>
      <c r="E392" s="1">
        <f>('Raw WB'!H392*'Raw WB'!K392)/20*9</f>
        <v>0</v>
      </c>
      <c r="F392" s="1">
        <f>STDEV(E392:E394)</f>
        <v>0</v>
      </c>
      <c r="G392" s="1">
        <f>F392/SQRT(3)</f>
        <v>0</v>
      </c>
      <c r="H392" s="1">
        <f>'Raw WB'!L392*E392</f>
        <v>0</v>
      </c>
      <c r="I392" s="1">
        <f>STDEV(H392:H394)</f>
        <v>0</v>
      </c>
      <c r="J392" s="1">
        <f>I392/SQRT(3)</f>
        <v>0</v>
      </c>
    </row>
    <row r="393" spans="1:10">
      <c r="A393" s="3">
        <f>'Raw WB'!A393</f>
        <v>36307</v>
      </c>
      <c r="B393" s="3" t="str">
        <f>'Raw WB'!B393</f>
        <v>WB</v>
      </c>
      <c r="C393" s="2">
        <f>'Raw WB'!C393</f>
        <v>2</v>
      </c>
      <c r="D393" s="3" t="str">
        <f>'Raw WB'!D393</f>
        <v>Strobilidium sp.</v>
      </c>
      <c r="E393" s="1">
        <f>('Raw WB'!H393*'Raw WB'!K393)/20*9</f>
        <v>0</v>
      </c>
      <c r="H393" s="1">
        <f>'Raw WB'!L393*E393</f>
        <v>0</v>
      </c>
    </row>
    <row r="394" spans="1:10">
      <c r="A394" s="3">
        <f>'Raw WB'!A394</f>
        <v>36307</v>
      </c>
      <c r="B394" s="3" t="str">
        <f>'Raw WB'!B394</f>
        <v>WB</v>
      </c>
      <c r="C394" s="2">
        <f>'Raw WB'!C394</f>
        <v>3</v>
      </c>
      <c r="D394" s="3" t="str">
        <f>'Raw WB'!D394</f>
        <v>Strobilidium sp.</v>
      </c>
      <c r="E394" s="1">
        <f>('Raw WB'!H394*'Raw WB'!K394)/20*9</f>
        <v>0</v>
      </c>
      <c r="H394" s="1">
        <f>'Raw WB'!L394*E394</f>
        <v>0</v>
      </c>
    </row>
    <row r="395" spans="1:10">
      <c r="A395" s="3">
        <f>'Raw WB'!A395</f>
        <v>36312</v>
      </c>
      <c r="B395" s="3" t="str">
        <f>'Raw WB'!B395</f>
        <v>WB</v>
      </c>
      <c r="C395" s="2">
        <f>'Raw WB'!C395</f>
        <v>1</v>
      </c>
      <c r="D395" s="3" t="str">
        <f>'Raw WB'!D395</f>
        <v>Strobilidium sp.</v>
      </c>
      <c r="E395" s="1">
        <f>('Raw WB'!H395*'Raw WB'!K395)/20*9</f>
        <v>0</v>
      </c>
      <c r="F395" s="1">
        <f>STDEV(E395:E397)</f>
        <v>91.971897881907367</v>
      </c>
      <c r="G395" s="1">
        <f>F395/SQRT(3)</f>
        <v>53.099999999999994</v>
      </c>
      <c r="H395" s="1">
        <f>'Raw WB'!L395*E395</f>
        <v>0</v>
      </c>
      <c r="I395" s="1">
        <f>STDEV(H395:H397)</f>
        <v>0</v>
      </c>
      <c r="J395" s="1">
        <f>I395/SQRT(3)</f>
        <v>0</v>
      </c>
    </row>
    <row r="396" spans="1:10">
      <c r="A396" s="3">
        <f>'Raw WB'!A396</f>
        <v>36312</v>
      </c>
      <c r="B396" s="3" t="str">
        <f>'Raw WB'!B396</f>
        <v>WB</v>
      </c>
      <c r="C396" s="2">
        <f>'Raw WB'!C396</f>
        <v>2</v>
      </c>
      <c r="D396" s="3" t="str">
        <f>'Raw WB'!D396</f>
        <v>Strobilidium sp.</v>
      </c>
      <c r="E396" s="1">
        <f>('Raw WB'!H396*'Raw WB'!K396)/20*9</f>
        <v>0</v>
      </c>
      <c r="H396" s="1">
        <f>'Raw WB'!L396*E396</f>
        <v>0</v>
      </c>
    </row>
    <row r="397" spans="1:10">
      <c r="A397" s="3">
        <f>'Raw WB'!A397</f>
        <v>36312</v>
      </c>
      <c r="B397" s="3" t="str">
        <f>'Raw WB'!B397</f>
        <v>WB</v>
      </c>
      <c r="C397" s="2">
        <f>'Raw WB'!C397</f>
        <v>3</v>
      </c>
      <c r="D397" s="3" t="str">
        <f>'Raw WB'!D397</f>
        <v>Strobilidium sp.</v>
      </c>
      <c r="E397" s="1">
        <f>('Raw WB'!H397*'Raw WB'!K397)/20*9</f>
        <v>159.29999999999998</v>
      </c>
      <c r="H397" s="1">
        <f>'Raw WB'!L397*E397</f>
        <v>0</v>
      </c>
    </row>
    <row r="398" spans="1:10">
      <c r="A398" s="3">
        <f>'Raw WB'!A398</f>
        <v>36319</v>
      </c>
      <c r="B398" s="3" t="str">
        <f>'Raw WB'!B398</f>
        <v>WB</v>
      </c>
      <c r="C398" s="2">
        <f>'Raw WB'!C398</f>
        <v>1</v>
      </c>
      <c r="D398" s="3" t="str">
        <f>'Raw WB'!D398</f>
        <v>Strobilidium sp.</v>
      </c>
      <c r="E398" s="1">
        <f>('Raw WB'!H398*'Raw WB'!K398)/20*9</f>
        <v>99.149999999999991</v>
      </c>
      <c r="F398" s="1">
        <f>STDEV(E398:E400)</f>
        <v>63.624936149280309</v>
      </c>
      <c r="G398" s="1">
        <f>F398/SQRT(3)</f>
        <v>36.733874012959738</v>
      </c>
      <c r="H398" s="1">
        <f>'Raw WB'!L398*E398</f>
        <v>0</v>
      </c>
      <c r="I398" s="1">
        <f>STDEV(H398:H400)</f>
        <v>0</v>
      </c>
      <c r="J398" s="1">
        <f>I398/SQRT(3)</f>
        <v>0</v>
      </c>
    </row>
    <row r="399" spans="1:10">
      <c r="A399" s="3">
        <f>'Raw WB'!A399</f>
        <v>36319</v>
      </c>
      <c r="B399" s="3" t="str">
        <f>'Raw WB'!B399</f>
        <v>WB</v>
      </c>
      <c r="C399" s="2">
        <f>'Raw WB'!C399</f>
        <v>2</v>
      </c>
      <c r="D399" s="3" t="str">
        <f>'Raw WB'!D399</f>
        <v>Strobilidium sp.</v>
      </c>
      <c r="E399" s="1">
        <f>('Raw WB'!H399*'Raw WB'!K399)/20*9</f>
        <v>198.29999999999998</v>
      </c>
      <c r="H399" s="1">
        <f>'Raw WB'!L399*E399</f>
        <v>0</v>
      </c>
    </row>
    <row r="400" spans="1:10">
      <c r="A400" s="3">
        <f>'Raw WB'!A400</f>
        <v>36319</v>
      </c>
      <c r="B400" s="3" t="str">
        <f>'Raw WB'!B400</f>
        <v>WB</v>
      </c>
      <c r="C400" s="2">
        <f>'Raw WB'!C400</f>
        <v>3</v>
      </c>
      <c r="D400" s="3" t="str">
        <f>'Raw WB'!D400</f>
        <v>Strobilidium sp.</v>
      </c>
      <c r="E400" s="1">
        <f>('Raw WB'!H400*'Raw WB'!K400)/20*9</f>
        <v>79.649999999999991</v>
      </c>
      <c r="H400" s="1">
        <f>'Raw WB'!L400*E400</f>
        <v>0</v>
      </c>
    </row>
    <row r="401" spans="1:10">
      <c r="A401" s="3">
        <f>'Raw WB'!A401</f>
        <v>36326</v>
      </c>
      <c r="B401" s="3" t="str">
        <f>'Raw WB'!B401</f>
        <v>WB</v>
      </c>
      <c r="C401" s="2">
        <f>'Raw WB'!C401</f>
        <v>1</v>
      </c>
      <c r="D401" s="3" t="str">
        <f>'Raw WB'!D401</f>
        <v>Strobilidium sp.</v>
      </c>
      <c r="E401" s="1">
        <f>('Raw WB'!H401*'Raw WB'!K401)/20*9</f>
        <v>238.95000000000002</v>
      </c>
      <c r="F401" s="1">
        <f>STDEV(E401:E403)</f>
        <v>148.81423823008328</v>
      </c>
      <c r="G401" s="1">
        <f>F401/SQRT(3)</f>
        <v>85.917940501387676</v>
      </c>
      <c r="H401" s="1">
        <f>'Raw WB'!L401*E401</f>
        <v>0</v>
      </c>
      <c r="I401" s="1">
        <f>STDEV(H401:H403)</f>
        <v>0</v>
      </c>
      <c r="J401" s="1">
        <f>I401/SQRT(3)</f>
        <v>0</v>
      </c>
    </row>
    <row r="402" spans="1:10">
      <c r="A402" s="3">
        <f>'Raw WB'!A402</f>
        <v>36326</v>
      </c>
      <c r="B402" s="3" t="str">
        <f>'Raw WB'!B402</f>
        <v>WB</v>
      </c>
      <c r="C402" s="2">
        <f>'Raw WB'!C402</f>
        <v>2</v>
      </c>
      <c r="D402" s="3" t="str">
        <f>'Raw WB'!D402</f>
        <v>Strobilidium sp.</v>
      </c>
      <c r="E402" s="1">
        <f>('Raw WB'!H402*'Raw WB'!K402)/20*9</f>
        <v>99.149999999999991</v>
      </c>
      <c r="H402" s="1">
        <f>'Raw WB'!L402*E402</f>
        <v>0</v>
      </c>
    </row>
    <row r="403" spans="1:10">
      <c r="A403" s="3">
        <f>'Raw WB'!A403</f>
        <v>36326</v>
      </c>
      <c r="B403" s="3" t="str">
        <f>'Raw WB'!B403</f>
        <v>WB</v>
      </c>
      <c r="C403" s="2">
        <f>'Raw WB'!C403</f>
        <v>3</v>
      </c>
      <c r="D403" s="3" t="str">
        <f>'Raw WB'!D403</f>
        <v>Strobilidium sp.</v>
      </c>
      <c r="E403" s="1">
        <f>('Raw WB'!H403*'Raw WB'!K403)/20*9</f>
        <v>396.59999999999997</v>
      </c>
      <c r="H403" s="1">
        <f>'Raw WB'!L403*E403</f>
        <v>0</v>
      </c>
    </row>
    <row r="404" spans="1:10">
      <c r="A404" s="3">
        <f>'Raw WB'!A404</f>
        <v>36333</v>
      </c>
      <c r="B404" s="3" t="str">
        <f>'Raw WB'!B404</f>
        <v>WB</v>
      </c>
      <c r="C404" s="2">
        <f>'Raw WB'!C404</f>
        <v>1</v>
      </c>
      <c r="D404" s="3" t="str">
        <f>'Raw WB'!D404</f>
        <v>Strobilidium sp.</v>
      </c>
      <c r="E404" s="1">
        <f>('Raw WB'!H404*'Raw WB'!K404)/20*9</f>
        <v>99.149999999999991</v>
      </c>
      <c r="F404" s="1">
        <f>STDEV(E404:E406)</f>
        <v>57.244279190151389</v>
      </c>
      <c r="G404" s="1">
        <f>F404/SQRT(3)</f>
        <v>33.049999999999997</v>
      </c>
      <c r="H404" s="1">
        <f>'Raw WB'!L404*E404</f>
        <v>0</v>
      </c>
      <c r="I404" s="1">
        <f>STDEV(H404:H406)</f>
        <v>0</v>
      </c>
      <c r="J404" s="1">
        <f>I404/SQRT(3)</f>
        <v>0</v>
      </c>
    </row>
    <row r="405" spans="1:10">
      <c r="A405" s="3">
        <f>'Raw WB'!A405</f>
        <v>36333</v>
      </c>
      <c r="B405" s="3" t="str">
        <f>'Raw WB'!B405</f>
        <v>WB</v>
      </c>
      <c r="C405" s="2">
        <f>'Raw WB'!C405</f>
        <v>2</v>
      </c>
      <c r="D405" s="3" t="str">
        <f>'Raw WB'!D405</f>
        <v>Strobilidium sp.</v>
      </c>
      <c r="E405" s="1">
        <f>('Raw WB'!H405*'Raw WB'!K405)/20*9</f>
        <v>0</v>
      </c>
      <c r="H405" s="1">
        <f>'Raw WB'!L405*E405</f>
        <v>0</v>
      </c>
    </row>
    <row r="406" spans="1:10">
      <c r="A406" s="3">
        <f>'Raw WB'!A406</f>
        <v>36333</v>
      </c>
      <c r="B406" s="3" t="str">
        <f>'Raw WB'!B406</f>
        <v>WB</v>
      </c>
      <c r="C406" s="2">
        <f>'Raw WB'!C406</f>
        <v>3</v>
      </c>
      <c r="D406" s="3" t="str">
        <f>'Raw WB'!D406</f>
        <v>Strobilidium sp.</v>
      </c>
      <c r="E406" s="1">
        <f>('Raw WB'!H406*'Raw WB'!K406)/20*9</f>
        <v>99.149999999999991</v>
      </c>
      <c r="H406" s="1">
        <f>'Raw WB'!L406*E406</f>
        <v>0</v>
      </c>
    </row>
    <row r="407" spans="1:10">
      <c r="A407" s="3">
        <f>'Raw WB'!A407</f>
        <v>36340</v>
      </c>
      <c r="B407" s="3" t="str">
        <f>'Raw WB'!B407</f>
        <v>WB</v>
      </c>
      <c r="C407" s="2">
        <f>'Raw WB'!C407</f>
        <v>1</v>
      </c>
      <c r="D407" s="3" t="str">
        <f>'Raw WB'!D407</f>
        <v>Strobilidium sp.</v>
      </c>
      <c r="E407" s="1">
        <f>('Raw WB'!H407*'Raw WB'!K407)/20*9</f>
        <v>79.649999999999991</v>
      </c>
      <c r="F407" s="1">
        <f>STDEV(E407:E409)</f>
        <v>45.985948940953683</v>
      </c>
      <c r="G407" s="1">
        <f>F407/SQRT(3)</f>
        <v>26.549999999999997</v>
      </c>
      <c r="H407" s="1">
        <f>'Raw WB'!L407*E407</f>
        <v>0</v>
      </c>
      <c r="I407" s="1">
        <f>STDEV(H407:H409)</f>
        <v>0</v>
      </c>
      <c r="J407" s="1">
        <f>I407/SQRT(3)</f>
        <v>0</v>
      </c>
    </row>
    <row r="408" spans="1:10">
      <c r="A408" s="3">
        <f>'Raw WB'!A408</f>
        <v>36340</v>
      </c>
      <c r="B408" s="3" t="str">
        <f>'Raw WB'!B408</f>
        <v>WB</v>
      </c>
      <c r="C408" s="2">
        <f>'Raw WB'!C408</f>
        <v>2</v>
      </c>
      <c r="D408" s="3" t="str">
        <f>'Raw WB'!D408</f>
        <v>Strobilidium sp.</v>
      </c>
      <c r="E408" s="1">
        <f>('Raw WB'!H408*'Raw WB'!K408)/20*9</f>
        <v>0</v>
      </c>
      <c r="H408" s="1">
        <f>'Raw WB'!L408*E408</f>
        <v>0</v>
      </c>
    </row>
    <row r="409" spans="1:10">
      <c r="A409" s="3">
        <f>'Raw WB'!A409</f>
        <v>36340</v>
      </c>
      <c r="B409" s="3" t="str">
        <f>'Raw WB'!B409</f>
        <v>WB</v>
      </c>
      <c r="C409" s="2">
        <f>'Raw WB'!C409</f>
        <v>3</v>
      </c>
      <c r="D409" s="3" t="str">
        <f>'Raw WB'!D409</f>
        <v>Strobilidium sp.</v>
      </c>
      <c r="E409" s="1">
        <f>('Raw WB'!H409*'Raw WB'!K409)/20*9</f>
        <v>0</v>
      </c>
      <c r="H409" s="1">
        <f>'Raw WB'!L409*E409</f>
        <v>0</v>
      </c>
    </row>
    <row r="410" spans="1:10">
      <c r="A410" s="3">
        <f>'Raw WB'!A410</f>
        <v>36347</v>
      </c>
      <c r="B410" s="3" t="str">
        <f>'Raw WB'!B410</f>
        <v>WB</v>
      </c>
      <c r="C410" s="2">
        <f>'Raw WB'!C410</f>
        <v>1</v>
      </c>
      <c r="D410" s="3" t="str">
        <f>'Raw WB'!D410</f>
        <v>Strobilidium sp.</v>
      </c>
      <c r="E410" s="1">
        <f>('Raw WB'!H410*'Raw WB'!K410)/20*9</f>
        <v>0</v>
      </c>
      <c r="F410" s="1">
        <f>STDEV(E410:E412)</f>
        <v>0</v>
      </c>
      <c r="G410" s="1">
        <f>F410/SQRT(3)</f>
        <v>0</v>
      </c>
      <c r="H410" s="1">
        <f>'Raw WB'!L410*E410</f>
        <v>0</v>
      </c>
      <c r="I410" s="1">
        <f>STDEV(H410:H412)</f>
        <v>0</v>
      </c>
      <c r="J410" s="1">
        <f>I410/SQRT(3)</f>
        <v>0</v>
      </c>
    </row>
    <row r="411" spans="1:10">
      <c r="A411" s="3">
        <f>'Raw WB'!A411</f>
        <v>36347</v>
      </c>
      <c r="B411" s="3" t="str">
        <f>'Raw WB'!B411</f>
        <v>WB</v>
      </c>
      <c r="C411" s="2">
        <f>'Raw WB'!C411</f>
        <v>2</v>
      </c>
      <c r="D411" s="3" t="str">
        <f>'Raw WB'!D411</f>
        <v>Strobilidium sp.</v>
      </c>
      <c r="E411" s="1">
        <f>('Raw WB'!H411*'Raw WB'!K411)/20*9</f>
        <v>0</v>
      </c>
      <c r="H411" s="1">
        <f>'Raw WB'!L411*E411</f>
        <v>0</v>
      </c>
    </row>
    <row r="412" spans="1:10">
      <c r="A412" s="3">
        <f>'Raw WB'!A412</f>
        <v>36347</v>
      </c>
      <c r="B412" s="3" t="str">
        <f>'Raw WB'!B412</f>
        <v>WB</v>
      </c>
      <c r="C412" s="2">
        <f>'Raw WB'!C412</f>
        <v>3</v>
      </c>
      <c r="D412" s="3" t="str">
        <f>'Raw WB'!D412</f>
        <v>Strobilidium sp.</v>
      </c>
      <c r="E412" s="1">
        <f>('Raw WB'!H412*'Raw WB'!K412)/20*9</f>
        <v>0</v>
      </c>
      <c r="H412" s="1">
        <f>'Raw WB'!L412*E412</f>
        <v>0</v>
      </c>
    </row>
    <row r="413" spans="1:10">
      <c r="A413" s="3">
        <f>'Raw WB'!A413</f>
        <v>36354</v>
      </c>
      <c r="B413" s="3" t="str">
        <f>'Raw WB'!B413</f>
        <v>WB</v>
      </c>
      <c r="C413" s="2">
        <f>'Raw WB'!C413</f>
        <v>1</v>
      </c>
      <c r="D413" s="3" t="str">
        <f>'Raw WB'!D413</f>
        <v>Strobilidium sp.</v>
      </c>
      <c r="E413" s="1">
        <f>('Raw WB'!H413*'Raw WB'!K413)/20*9</f>
        <v>0</v>
      </c>
      <c r="F413" s="1">
        <f>STDEV(E413:E415)</f>
        <v>91.971897881907367</v>
      </c>
      <c r="G413" s="1">
        <f>F413/SQRT(3)</f>
        <v>53.099999999999994</v>
      </c>
      <c r="H413" s="1">
        <f>'Raw WB'!L413*E413</f>
        <v>0</v>
      </c>
      <c r="I413" s="1">
        <f>STDEV(H413:H415)</f>
        <v>0</v>
      </c>
      <c r="J413" s="1">
        <f>I413/SQRT(3)</f>
        <v>0</v>
      </c>
    </row>
    <row r="414" spans="1:10">
      <c r="A414" s="3">
        <f>'Raw WB'!A414</f>
        <v>36354</v>
      </c>
      <c r="B414" s="3" t="str">
        <f>'Raw WB'!B414</f>
        <v>WB</v>
      </c>
      <c r="C414" s="2">
        <f>'Raw WB'!C414</f>
        <v>2</v>
      </c>
      <c r="D414" s="3" t="str">
        <f>'Raw WB'!D414</f>
        <v>Strobilidium sp.</v>
      </c>
      <c r="E414" s="1">
        <f>('Raw WB'!H414*'Raw WB'!K414)/20*9</f>
        <v>0</v>
      </c>
      <c r="H414" s="1">
        <f>'Raw WB'!L414*E414</f>
        <v>0</v>
      </c>
    </row>
    <row r="415" spans="1:10">
      <c r="A415" s="3">
        <f>'Raw WB'!A415</f>
        <v>36354</v>
      </c>
      <c r="B415" s="3" t="str">
        <f>'Raw WB'!B415</f>
        <v>WB</v>
      </c>
      <c r="C415" s="2">
        <f>'Raw WB'!C415</f>
        <v>3</v>
      </c>
      <c r="D415" s="3" t="str">
        <f>'Raw WB'!D415</f>
        <v>Strobilidium sp.</v>
      </c>
      <c r="E415" s="1">
        <f>('Raw WB'!H415*'Raw WB'!K415)/20*9</f>
        <v>159.29999999999998</v>
      </c>
      <c r="H415" s="1">
        <f>'Raw WB'!L415*E415</f>
        <v>0</v>
      </c>
    </row>
    <row r="416" spans="1:10">
      <c r="A416" s="3">
        <f>'Raw WB'!A416</f>
        <v>36361</v>
      </c>
      <c r="B416" s="3" t="str">
        <f>'Raw WB'!B416</f>
        <v>WB</v>
      </c>
      <c r="C416" s="2">
        <f>'Raw WB'!C416</f>
        <v>1</v>
      </c>
      <c r="D416" s="3" t="str">
        <f>'Raw WB'!D416</f>
        <v>Strobilidium sp.</v>
      </c>
      <c r="E416" s="1">
        <f>('Raw WB'!H416*'Raw WB'!K416)/20*9</f>
        <v>79.649999999999991</v>
      </c>
      <c r="F416" s="1">
        <f>STDEV(E416:E418)</f>
        <v>45.985948940953683</v>
      </c>
      <c r="G416" s="1">
        <f>F416/SQRT(3)</f>
        <v>26.549999999999997</v>
      </c>
      <c r="H416" s="1">
        <f>'Raw WB'!L416*E416</f>
        <v>0</v>
      </c>
      <c r="I416" s="1">
        <f>STDEV(H416:H418)</f>
        <v>0</v>
      </c>
      <c r="J416" s="1">
        <f>I416/SQRT(3)</f>
        <v>0</v>
      </c>
    </row>
    <row r="417" spans="1:10">
      <c r="A417" s="3">
        <f>'Raw WB'!A417</f>
        <v>36361</v>
      </c>
      <c r="B417" s="3" t="str">
        <f>'Raw WB'!B417</f>
        <v>WB</v>
      </c>
      <c r="C417" s="2">
        <f>'Raw WB'!C417</f>
        <v>2</v>
      </c>
      <c r="D417" s="3" t="str">
        <f>'Raw WB'!D417</f>
        <v>Strobilidium sp.</v>
      </c>
      <c r="E417" s="1">
        <f>('Raw WB'!H417*'Raw WB'!K417)/20*9</f>
        <v>79.649999999999991</v>
      </c>
      <c r="H417" s="1">
        <f>'Raw WB'!L417*E417</f>
        <v>0</v>
      </c>
    </row>
    <row r="418" spans="1:10">
      <c r="A418" s="3">
        <f>'Raw WB'!A418</f>
        <v>36361</v>
      </c>
      <c r="B418" s="3" t="str">
        <f>'Raw WB'!B418</f>
        <v>WB</v>
      </c>
      <c r="C418" s="2">
        <f>'Raw WB'!C418</f>
        <v>3</v>
      </c>
      <c r="D418" s="3" t="str">
        <f>'Raw WB'!D418</f>
        <v>Strobilidium sp.</v>
      </c>
      <c r="E418" s="1">
        <f>('Raw WB'!H418*'Raw WB'!K418)/20*9</f>
        <v>0</v>
      </c>
      <c r="H418" s="1">
        <f>'Raw WB'!L418*E418</f>
        <v>0</v>
      </c>
    </row>
    <row r="419" spans="1:10">
      <c r="A419" s="3">
        <f>'Raw WB'!A419</f>
        <v>36368</v>
      </c>
      <c r="B419" s="3" t="str">
        <f>'Raw WB'!B419</f>
        <v>WB</v>
      </c>
      <c r="C419" s="2">
        <f>'Raw WB'!C419</f>
        <v>1</v>
      </c>
      <c r="D419" s="3" t="str">
        <f>'Raw WB'!D419</f>
        <v>Strobilidium sp.</v>
      </c>
      <c r="E419" s="1">
        <f>('Raw WB'!H419*'Raw WB'!K419)/20*9</f>
        <v>159.29999999999998</v>
      </c>
      <c r="F419" s="1">
        <f>STDEV(E419:E421)</f>
        <v>79.650000000000034</v>
      </c>
      <c r="G419" s="1">
        <f>F419/SQRT(3)</f>
        <v>45.985948940953712</v>
      </c>
      <c r="H419" s="1">
        <f>'Raw WB'!L419*E419</f>
        <v>0</v>
      </c>
      <c r="I419" s="1">
        <f>STDEV(H419:H421)</f>
        <v>0</v>
      </c>
      <c r="J419" s="1">
        <f>I419/SQRT(3)</f>
        <v>0</v>
      </c>
    </row>
    <row r="420" spans="1:10">
      <c r="A420" s="3">
        <f>'Raw WB'!A420</f>
        <v>36368</v>
      </c>
      <c r="B420" s="3" t="str">
        <f>'Raw WB'!B420</f>
        <v>WB</v>
      </c>
      <c r="C420" s="2">
        <f>'Raw WB'!C420</f>
        <v>2</v>
      </c>
      <c r="D420" s="3" t="str">
        <f>'Raw WB'!D420</f>
        <v>Strobilidium sp.</v>
      </c>
      <c r="E420" s="1">
        <f>('Raw WB'!H420*'Raw WB'!K420)/20*9</f>
        <v>238.95000000000002</v>
      </c>
      <c r="H420" s="1">
        <f>'Raw WB'!L420*E420</f>
        <v>0</v>
      </c>
    </row>
    <row r="421" spans="1:10">
      <c r="A421" s="3">
        <f>'Raw WB'!A421</f>
        <v>36368</v>
      </c>
      <c r="B421" s="3" t="str">
        <f>'Raw WB'!B421</f>
        <v>WB</v>
      </c>
      <c r="C421" s="2">
        <f>'Raw WB'!C421</f>
        <v>3</v>
      </c>
      <c r="D421" s="3" t="str">
        <f>'Raw WB'!D421</f>
        <v>Strobilidium sp.</v>
      </c>
      <c r="E421" s="1">
        <f>('Raw WB'!H421*'Raw WB'!K421)/20*9</f>
        <v>79.649999999999991</v>
      </c>
      <c r="H421" s="1">
        <f>'Raw WB'!L421*E421</f>
        <v>0</v>
      </c>
    </row>
    <row r="422" spans="1:10">
      <c r="A422" s="3">
        <f>'Raw WB'!A422</f>
        <v>36375</v>
      </c>
      <c r="B422" s="3" t="str">
        <f>'Raw WB'!B422</f>
        <v>WB</v>
      </c>
      <c r="C422" s="2">
        <f>'Raw WB'!C422</f>
        <v>1</v>
      </c>
      <c r="D422" s="3" t="str">
        <f>'Raw WB'!D422</f>
        <v>Strobilidium sp.</v>
      </c>
      <c r="E422" s="1">
        <f>('Raw WB'!H422*'Raw WB'!K422)/20*9</f>
        <v>398.25</v>
      </c>
      <c r="F422" s="1">
        <f>STDEV(E422:E424)</f>
        <v>159.29999999999998</v>
      </c>
      <c r="G422" s="1">
        <f>F422/SQRT(3)</f>
        <v>91.971897881907381</v>
      </c>
      <c r="H422" s="1">
        <f>'Raw WB'!L422*E422</f>
        <v>0</v>
      </c>
      <c r="I422" s="1">
        <f>STDEV(H422:H424)</f>
        <v>0</v>
      </c>
      <c r="J422" s="1">
        <f>I422/SQRT(3)</f>
        <v>0</v>
      </c>
    </row>
    <row r="423" spans="1:10">
      <c r="A423" s="3">
        <f>'Raw WB'!A423</f>
        <v>36375</v>
      </c>
      <c r="B423" s="3" t="str">
        <f>'Raw WB'!B423</f>
        <v>WB</v>
      </c>
      <c r="C423" s="2">
        <f>'Raw WB'!C423</f>
        <v>2</v>
      </c>
      <c r="D423" s="3" t="str">
        <f>'Raw WB'!D423</f>
        <v>Strobilidium sp.</v>
      </c>
      <c r="E423" s="1">
        <f>('Raw WB'!H423*'Raw WB'!K423)/20*9</f>
        <v>79.649999999999991</v>
      </c>
      <c r="H423" s="1">
        <f>'Raw WB'!L423*E423</f>
        <v>0</v>
      </c>
    </row>
    <row r="424" spans="1:10">
      <c r="A424" s="3">
        <f>'Raw WB'!A424</f>
        <v>36375</v>
      </c>
      <c r="B424" s="3" t="str">
        <f>'Raw WB'!B424</f>
        <v>WB</v>
      </c>
      <c r="C424" s="2">
        <f>'Raw WB'!C424</f>
        <v>3</v>
      </c>
      <c r="D424" s="3" t="str">
        <f>'Raw WB'!D424</f>
        <v>Strobilidium sp.</v>
      </c>
      <c r="E424" s="1">
        <f>('Raw WB'!H424*'Raw WB'!K424)/20*9</f>
        <v>238.95000000000002</v>
      </c>
      <c r="H424" s="1">
        <f>'Raw WB'!L424*E424</f>
        <v>0</v>
      </c>
    </row>
    <row r="425" spans="1:10">
      <c r="A425" s="3">
        <f>'Raw WB'!A425</f>
        <v>36382</v>
      </c>
      <c r="B425" s="3" t="str">
        <f>'Raw WB'!B425</f>
        <v>WB</v>
      </c>
      <c r="C425" s="2">
        <f>'Raw WB'!C425</f>
        <v>1</v>
      </c>
      <c r="D425" s="3" t="str">
        <f>'Raw WB'!D425</f>
        <v>Strobilidium sp.</v>
      </c>
      <c r="E425" s="1">
        <f>('Raw WB'!H425*'Raw WB'!K425)/20*9</f>
        <v>0</v>
      </c>
      <c r="F425" s="1">
        <f>STDEV(E425:E427)</f>
        <v>137.95784682286109</v>
      </c>
      <c r="G425" s="1">
        <f>F425/SQRT(3)</f>
        <v>79.650000000000006</v>
      </c>
      <c r="H425" s="1">
        <f>'Raw WB'!L425*E425</f>
        <v>0</v>
      </c>
      <c r="I425" s="1">
        <f>STDEV(H425:H427)</f>
        <v>0</v>
      </c>
      <c r="J425" s="1">
        <f>I425/SQRT(3)</f>
        <v>0</v>
      </c>
    </row>
    <row r="426" spans="1:10">
      <c r="A426" s="3">
        <f>'Raw WB'!A426</f>
        <v>36382</v>
      </c>
      <c r="B426" s="3" t="str">
        <f>'Raw WB'!B426</f>
        <v>WB</v>
      </c>
      <c r="C426" s="2">
        <f>'Raw WB'!C426</f>
        <v>2</v>
      </c>
      <c r="D426" s="3" t="str">
        <f>'Raw WB'!D426</f>
        <v>Strobilidium sp.</v>
      </c>
      <c r="E426" s="1">
        <f>('Raw WB'!H426*'Raw WB'!K426)/20*9</f>
        <v>0</v>
      </c>
      <c r="H426" s="1">
        <f>'Raw WB'!L426*E426</f>
        <v>0</v>
      </c>
    </row>
    <row r="427" spans="1:10">
      <c r="A427" s="3">
        <f>'Raw WB'!A427</f>
        <v>36382</v>
      </c>
      <c r="B427" s="3" t="str">
        <f>'Raw WB'!B427</f>
        <v>WB</v>
      </c>
      <c r="C427" s="2">
        <f>'Raw WB'!C427</f>
        <v>3</v>
      </c>
      <c r="D427" s="3" t="str">
        <f>'Raw WB'!D427</f>
        <v>Strobilidium sp.</v>
      </c>
      <c r="E427" s="1">
        <f>('Raw WB'!H427*'Raw WB'!K427)/20*9</f>
        <v>238.95000000000002</v>
      </c>
      <c r="H427" s="1">
        <f>'Raw WB'!L427*E427</f>
        <v>0</v>
      </c>
    </row>
    <row r="428" spans="1:10">
      <c r="A428" s="3">
        <f>'Raw WB'!A428</f>
        <v>36389</v>
      </c>
      <c r="B428" s="3" t="str">
        <f>'Raw WB'!B428</f>
        <v>WB</v>
      </c>
      <c r="C428" s="2">
        <f>'Raw WB'!C428</f>
        <v>1</v>
      </c>
      <c r="D428" s="3" t="str">
        <f>'Raw WB'!D428</f>
        <v>Strobilidium sp.</v>
      </c>
      <c r="E428" s="1">
        <f>('Raw WB'!H428*'Raw WB'!K428)/20*9</f>
        <v>79.649999999999991</v>
      </c>
      <c r="F428" s="1">
        <f>STDEV(E428:E430)</f>
        <v>45.985948940953683</v>
      </c>
      <c r="G428" s="1">
        <f>F428/SQRT(3)</f>
        <v>26.549999999999997</v>
      </c>
      <c r="H428" s="1">
        <f>'Raw WB'!L428*E428</f>
        <v>0</v>
      </c>
      <c r="I428" s="1">
        <f>STDEV(H428:H430)</f>
        <v>0</v>
      </c>
      <c r="J428" s="1">
        <f>I428/SQRT(3)</f>
        <v>0</v>
      </c>
    </row>
    <row r="429" spans="1:10">
      <c r="A429" s="3">
        <f>'Raw WB'!A429</f>
        <v>36389</v>
      </c>
      <c r="B429" s="3" t="str">
        <f>'Raw WB'!B429</f>
        <v>WB</v>
      </c>
      <c r="C429" s="2">
        <f>'Raw WB'!C429</f>
        <v>2</v>
      </c>
      <c r="D429" s="3" t="str">
        <f>'Raw WB'!D429</f>
        <v>Strobilidium sp.</v>
      </c>
      <c r="E429" s="1">
        <f>('Raw WB'!H429*'Raw WB'!K429)/20*9</f>
        <v>0</v>
      </c>
      <c r="H429" s="1">
        <f>'Raw WB'!L429*E429</f>
        <v>0</v>
      </c>
    </row>
    <row r="430" spans="1:10">
      <c r="A430" s="3">
        <f>'Raw WB'!A430</f>
        <v>36389</v>
      </c>
      <c r="B430" s="3" t="str">
        <f>'Raw WB'!B430</f>
        <v>WB</v>
      </c>
      <c r="C430" s="2">
        <f>'Raw WB'!C430</f>
        <v>3</v>
      </c>
      <c r="D430" s="3" t="str">
        <f>'Raw WB'!D430</f>
        <v>Strobilidium sp.</v>
      </c>
      <c r="E430" s="1">
        <f>('Raw WB'!H430*'Raw WB'!K430)/20*9</f>
        <v>0</v>
      </c>
      <c r="H430" s="1">
        <f>'Raw WB'!L430*E430</f>
        <v>0</v>
      </c>
    </row>
    <row r="431" spans="1:10">
      <c r="A431" s="3">
        <f>'Raw WB'!A431</f>
        <v>36307</v>
      </c>
      <c r="B431" s="3" t="str">
        <f>'Raw WB'!B431</f>
        <v>WB</v>
      </c>
      <c r="C431" s="2">
        <f>'Raw WB'!C431</f>
        <v>1</v>
      </c>
      <c r="D431" s="3" t="str">
        <f>'Raw WB'!D431</f>
        <v>Strombidium sp.</v>
      </c>
      <c r="E431" s="1">
        <f>('Raw WB'!H431*'Raw WB'!K431)/20*9</f>
        <v>79.649999999999991</v>
      </c>
      <c r="F431" s="1">
        <f>STDEV(E431:E433)</f>
        <v>137.95784682286109</v>
      </c>
      <c r="G431" s="1">
        <f>F431/SQRT(3)</f>
        <v>79.650000000000006</v>
      </c>
      <c r="H431" s="1">
        <f>'Raw WB'!L431*E431</f>
        <v>0</v>
      </c>
      <c r="I431" s="1">
        <f>STDEV(H431:H433)</f>
        <v>0</v>
      </c>
      <c r="J431" s="1">
        <f>I431/SQRT(3)</f>
        <v>0</v>
      </c>
    </row>
    <row r="432" spans="1:10">
      <c r="A432" s="3">
        <f>'Raw WB'!A432</f>
        <v>36307</v>
      </c>
      <c r="B432" s="3" t="str">
        <f>'Raw WB'!B432</f>
        <v>WB</v>
      </c>
      <c r="C432" s="2">
        <f>'Raw WB'!C432</f>
        <v>2</v>
      </c>
      <c r="D432" s="3" t="str">
        <f>'Raw WB'!D432</f>
        <v>Strombidium sp.</v>
      </c>
      <c r="E432" s="1">
        <f>('Raw WB'!H432*'Raw WB'!K432)/20*9</f>
        <v>318.59999999999997</v>
      </c>
      <c r="H432" s="1">
        <f>'Raw WB'!L432*E432</f>
        <v>0</v>
      </c>
    </row>
    <row r="433" spans="1:10">
      <c r="A433" s="3">
        <f>'Raw WB'!A433</f>
        <v>36307</v>
      </c>
      <c r="B433" s="3" t="str">
        <f>'Raw WB'!B433</f>
        <v>WB</v>
      </c>
      <c r="C433" s="2">
        <f>'Raw WB'!C433</f>
        <v>3</v>
      </c>
      <c r="D433" s="3" t="str">
        <f>'Raw WB'!D433</f>
        <v>Strombidium sp.</v>
      </c>
      <c r="E433" s="1">
        <f>('Raw WB'!H433*'Raw WB'!K433)/20*9</f>
        <v>79.649999999999991</v>
      </c>
      <c r="H433" s="1">
        <f>'Raw WB'!L433*E433</f>
        <v>0</v>
      </c>
    </row>
    <row r="434" spans="1:10">
      <c r="A434" s="3">
        <f>'Raw WB'!A434</f>
        <v>36312</v>
      </c>
      <c r="B434" s="3" t="str">
        <f>'Raw WB'!B434</f>
        <v>WB</v>
      </c>
      <c r="C434" s="2">
        <f>'Raw WB'!C434</f>
        <v>1</v>
      </c>
      <c r="D434" s="3" t="str">
        <f>'Raw WB'!D434</f>
        <v>Strombidium sp.</v>
      </c>
      <c r="E434" s="1">
        <f>('Raw WB'!H434*'Raw WB'!K434)/20*9</f>
        <v>0</v>
      </c>
      <c r="F434" s="1">
        <f>STDEV(E434:E436)</f>
        <v>148.85026872666367</v>
      </c>
      <c r="G434" s="1">
        <f>F434/SQRT(3)</f>
        <v>85.938742718287415</v>
      </c>
      <c r="H434" s="1">
        <f>'Raw WB'!L434*E434</f>
        <v>0</v>
      </c>
      <c r="I434" s="1">
        <f>STDEV(H434:H436)</f>
        <v>0</v>
      </c>
      <c r="J434" s="1">
        <f>I434/SQRT(3)</f>
        <v>0</v>
      </c>
    </row>
    <row r="435" spans="1:10">
      <c r="A435" s="3">
        <f>'Raw WB'!A435</f>
        <v>36312</v>
      </c>
      <c r="B435" s="3" t="str">
        <f>'Raw WB'!B435</f>
        <v>WB</v>
      </c>
      <c r="C435" s="2">
        <f>'Raw WB'!C435</f>
        <v>2</v>
      </c>
      <c r="D435" s="3" t="str">
        <f>'Raw WB'!D435</f>
        <v>Strombidium sp.</v>
      </c>
      <c r="E435" s="1">
        <f>('Raw WB'!H435*'Raw WB'!K435)/20*9</f>
        <v>297.45</v>
      </c>
      <c r="H435" s="1">
        <f>'Raw WB'!L435*E435</f>
        <v>0</v>
      </c>
    </row>
    <row r="436" spans="1:10">
      <c r="A436" s="3">
        <f>'Raw WB'!A436</f>
        <v>36312</v>
      </c>
      <c r="B436" s="3" t="str">
        <f>'Raw WB'!B436</f>
        <v>WB</v>
      </c>
      <c r="C436" s="2">
        <f>'Raw WB'!C436</f>
        <v>3</v>
      </c>
      <c r="D436" s="3" t="str">
        <f>'Raw WB'!D436</f>
        <v>Strombidium sp.</v>
      </c>
      <c r="E436" s="1">
        <f>('Raw WB'!H436*'Raw WB'!K436)/20*9</f>
        <v>159.29999999999998</v>
      </c>
      <c r="H436" s="1">
        <f>'Raw WB'!L436*E436</f>
        <v>0</v>
      </c>
    </row>
    <row r="437" spans="1:10">
      <c r="A437" s="3">
        <f>'Raw WB'!A437</f>
        <v>36319</v>
      </c>
      <c r="B437" s="3" t="str">
        <f>'Raw WB'!B437</f>
        <v>WB</v>
      </c>
      <c r="C437" s="2">
        <f>'Raw WB'!C437</f>
        <v>1</v>
      </c>
      <c r="D437" s="3" t="str">
        <f>'Raw WB'!D437</f>
        <v>Strombidium sp.</v>
      </c>
      <c r="E437" s="1">
        <f>('Raw WB'!H437*'Raw WB'!K437)/20*9</f>
        <v>198.29999999999998</v>
      </c>
      <c r="F437" s="1">
        <f>STDEV(E437:E439)</f>
        <v>99.787135944469284</v>
      </c>
      <c r="G437" s="1">
        <f>F437/SQRT(3)</f>
        <v>57.612129799201128</v>
      </c>
      <c r="H437" s="1">
        <f>'Raw WB'!L437*E437</f>
        <v>0</v>
      </c>
      <c r="I437" s="1">
        <f>STDEV(H437:H439)</f>
        <v>0</v>
      </c>
      <c r="J437" s="1">
        <f>I437/SQRT(3)</f>
        <v>0</v>
      </c>
    </row>
    <row r="438" spans="1:10">
      <c r="A438" s="3">
        <f>'Raw WB'!A438</f>
        <v>36319</v>
      </c>
      <c r="B438" s="3" t="str">
        <f>'Raw WB'!B438</f>
        <v>WB</v>
      </c>
      <c r="C438" s="2">
        <f>'Raw WB'!C438</f>
        <v>2</v>
      </c>
      <c r="D438" s="3" t="str">
        <f>'Raw WB'!D438</f>
        <v>Strombidium sp.</v>
      </c>
      <c r="E438" s="1">
        <f>('Raw WB'!H438*'Raw WB'!K438)/20*9</f>
        <v>0</v>
      </c>
      <c r="H438" s="1">
        <f>'Raw WB'!L438*E438</f>
        <v>0</v>
      </c>
    </row>
    <row r="439" spans="1:10">
      <c r="A439" s="3">
        <f>'Raw WB'!A439</f>
        <v>36319</v>
      </c>
      <c r="B439" s="3" t="str">
        <f>'Raw WB'!B439</f>
        <v>WB</v>
      </c>
      <c r="C439" s="2">
        <f>'Raw WB'!C439</f>
        <v>3</v>
      </c>
      <c r="D439" s="3" t="str">
        <f>'Raw WB'!D439</f>
        <v>Strombidium sp.</v>
      </c>
      <c r="E439" s="1">
        <f>('Raw WB'!H439*'Raw WB'!K439)/20*9</f>
        <v>79.649999999999991</v>
      </c>
      <c r="H439" s="1">
        <f>'Raw WB'!L439*E439</f>
        <v>0</v>
      </c>
    </row>
    <row r="440" spans="1:10">
      <c r="A440" s="3">
        <f>'Raw WB'!A440</f>
        <v>36326</v>
      </c>
      <c r="B440" s="3" t="str">
        <f>'Raw WB'!B440</f>
        <v>WB</v>
      </c>
      <c r="C440" s="2">
        <f>'Raw WB'!C440</f>
        <v>1</v>
      </c>
      <c r="D440" s="3" t="str">
        <f>'Raw WB'!D440</f>
        <v>Strombidium sp.</v>
      </c>
      <c r="E440" s="1">
        <f>('Raw WB'!H440*'Raw WB'!K440)/20*9</f>
        <v>79.649999999999991</v>
      </c>
      <c r="F440" s="1">
        <f>STDEV(E440:E442)</f>
        <v>63.624936149280309</v>
      </c>
      <c r="G440" s="1">
        <f>F440/SQRT(3)</f>
        <v>36.733874012959738</v>
      </c>
      <c r="H440" s="1">
        <f>'Raw WB'!L440*E440</f>
        <v>0</v>
      </c>
      <c r="I440" s="1">
        <f>STDEV(H440:H442)</f>
        <v>0</v>
      </c>
      <c r="J440" s="1">
        <f>I440/SQRT(3)</f>
        <v>0</v>
      </c>
    </row>
    <row r="441" spans="1:10">
      <c r="A441" s="3">
        <f>'Raw WB'!A441</f>
        <v>36326</v>
      </c>
      <c r="B441" s="3" t="str">
        <f>'Raw WB'!B441</f>
        <v>WB</v>
      </c>
      <c r="C441" s="2">
        <f>'Raw WB'!C441</f>
        <v>2</v>
      </c>
      <c r="D441" s="3" t="str">
        <f>'Raw WB'!D441</f>
        <v>Strombidium sp.</v>
      </c>
      <c r="E441" s="1">
        <f>('Raw WB'!H441*'Raw WB'!K441)/20*9</f>
        <v>99.149999999999991</v>
      </c>
      <c r="H441" s="1">
        <f>'Raw WB'!L441*E441</f>
        <v>0</v>
      </c>
    </row>
    <row r="442" spans="1:10">
      <c r="A442" s="3">
        <f>'Raw WB'!A442</f>
        <v>36326</v>
      </c>
      <c r="B442" s="3" t="str">
        <f>'Raw WB'!B442</f>
        <v>WB</v>
      </c>
      <c r="C442" s="2">
        <f>'Raw WB'!C442</f>
        <v>3</v>
      </c>
      <c r="D442" s="3" t="str">
        <f>'Raw WB'!D442</f>
        <v>Strombidium sp.</v>
      </c>
      <c r="E442" s="1">
        <f>('Raw WB'!H442*'Raw WB'!K442)/20*9</f>
        <v>198.29999999999998</v>
      </c>
      <c r="H442" s="1">
        <f>'Raw WB'!L442*E442</f>
        <v>0</v>
      </c>
    </row>
    <row r="443" spans="1:10">
      <c r="A443" s="3">
        <f>'Raw WB'!A443</f>
        <v>36333</v>
      </c>
      <c r="B443" s="3" t="str">
        <f>'Raw WB'!B443</f>
        <v>WB</v>
      </c>
      <c r="C443" s="2">
        <f>'Raw WB'!C443</f>
        <v>1</v>
      </c>
      <c r="D443" s="3" t="str">
        <f>'Raw WB'!D443</f>
        <v>Strombidium sp.</v>
      </c>
      <c r="E443" s="1">
        <f>('Raw WB'!H443*'Raw WB'!K443)/20*9</f>
        <v>99.149999999999991</v>
      </c>
      <c r="F443" s="1">
        <f>STDEV(E443:E445)</f>
        <v>0</v>
      </c>
      <c r="G443" s="1">
        <f>F443/SQRT(3)</f>
        <v>0</v>
      </c>
      <c r="H443" s="1">
        <f>'Raw WB'!L443*E443</f>
        <v>0</v>
      </c>
      <c r="I443" s="1">
        <f>STDEV(H443:H445)</f>
        <v>0</v>
      </c>
      <c r="J443" s="1">
        <f>I443/SQRT(3)</f>
        <v>0</v>
      </c>
    </row>
    <row r="444" spans="1:10">
      <c r="A444" s="3">
        <f>'Raw WB'!A444</f>
        <v>36333</v>
      </c>
      <c r="B444" s="3" t="str">
        <f>'Raw WB'!B444</f>
        <v>WB</v>
      </c>
      <c r="C444" s="2">
        <f>'Raw WB'!C444</f>
        <v>2</v>
      </c>
      <c r="D444" s="3" t="str">
        <f>'Raw WB'!D444</f>
        <v>Strombidium sp.</v>
      </c>
      <c r="E444" s="1">
        <f>('Raw WB'!H444*'Raw WB'!K444)/20*9</f>
        <v>99.149999999999991</v>
      </c>
      <c r="H444" s="1">
        <f>'Raw WB'!L444*E444</f>
        <v>0</v>
      </c>
    </row>
    <row r="445" spans="1:10">
      <c r="A445" s="3">
        <f>'Raw WB'!A445</f>
        <v>36333</v>
      </c>
      <c r="B445" s="3" t="str">
        <f>'Raw WB'!B445</f>
        <v>WB</v>
      </c>
      <c r="C445" s="2">
        <f>'Raw WB'!C445</f>
        <v>3</v>
      </c>
      <c r="D445" s="3" t="str">
        <f>'Raw WB'!D445</f>
        <v>Strombidium sp.</v>
      </c>
      <c r="E445" s="1">
        <f>('Raw WB'!H445*'Raw WB'!K445)/20*9</f>
        <v>99.149999999999991</v>
      </c>
      <c r="H445" s="1">
        <f>'Raw WB'!L445*E445</f>
        <v>0</v>
      </c>
    </row>
    <row r="446" spans="1:10">
      <c r="A446" s="3">
        <f>'Raw WB'!A446</f>
        <v>36340</v>
      </c>
      <c r="B446" s="3" t="str">
        <f>'Raw WB'!B446</f>
        <v>WB</v>
      </c>
      <c r="C446" s="2">
        <f>'Raw WB'!C446</f>
        <v>1</v>
      </c>
      <c r="D446" s="3" t="str">
        <f>'Raw WB'!D446</f>
        <v>Strombidium sp.</v>
      </c>
      <c r="E446" s="1">
        <f>('Raw WB'!H446*'Raw WB'!K446)/20*9</f>
        <v>0</v>
      </c>
      <c r="F446" s="1">
        <f>STDEV(E446:E448)</f>
        <v>45.985948940953683</v>
      </c>
      <c r="G446" s="1">
        <f>F446/SQRT(3)</f>
        <v>26.549999999999997</v>
      </c>
      <c r="H446" s="1">
        <f>'Raw WB'!L446*E446</f>
        <v>0</v>
      </c>
      <c r="I446" s="1">
        <f>STDEV(H446:H448)</f>
        <v>0</v>
      </c>
      <c r="J446" s="1">
        <f>I446/SQRT(3)</f>
        <v>0</v>
      </c>
    </row>
    <row r="447" spans="1:10">
      <c r="A447" s="3">
        <f>'Raw WB'!A447</f>
        <v>36340</v>
      </c>
      <c r="B447" s="3" t="str">
        <f>'Raw WB'!B447</f>
        <v>WB</v>
      </c>
      <c r="C447" s="2">
        <f>'Raw WB'!C447</f>
        <v>2</v>
      </c>
      <c r="D447" s="3" t="str">
        <f>'Raw WB'!D447</f>
        <v>Strombidium sp.</v>
      </c>
      <c r="E447" s="1">
        <f>('Raw WB'!H447*'Raw WB'!K447)/20*9</f>
        <v>0</v>
      </c>
      <c r="H447" s="1">
        <f>'Raw WB'!L447*E447</f>
        <v>0</v>
      </c>
    </row>
    <row r="448" spans="1:10">
      <c r="A448" s="3">
        <f>'Raw WB'!A448</f>
        <v>36340</v>
      </c>
      <c r="B448" s="3" t="str">
        <f>'Raw WB'!B448</f>
        <v>WB</v>
      </c>
      <c r="C448" s="2">
        <f>'Raw WB'!C448</f>
        <v>3</v>
      </c>
      <c r="D448" s="3" t="str">
        <f>'Raw WB'!D448</f>
        <v>Strombidium sp.</v>
      </c>
      <c r="E448" s="1">
        <f>('Raw WB'!H448*'Raw WB'!K448)/20*9</f>
        <v>79.649999999999991</v>
      </c>
      <c r="H448" s="1">
        <f>'Raw WB'!L448*E448</f>
        <v>0</v>
      </c>
    </row>
    <row r="449" spans="1:10">
      <c r="A449" s="3">
        <f>'Raw WB'!A449</f>
        <v>36347</v>
      </c>
      <c r="B449" s="3" t="str">
        <f>'Raw WB'!B449</f>
        <v>WB</v>
      </c>
      <c r="C449" s="2">
        <f>'Raw WB'!C449</f>
        <v>1</v>
      </c>
      <c r="D449" s="3" t="str">
        <f>'Raw WB'!D449</f>
        <v>Strombidium sp.</v>
      </c>
      <c r="E449" s="1">
        <f>('Raw WB'!H449*'Raw WB'!K449)/20*9</f>
        <v>99.149999999999991</v>
      </c>
      <c r="F449" s="1">
        <f>STDEV(E449:E451)</f>
        <v>34.727618691755985</v>
      </c>
      <c r="G449" s="1">
        <f>F449/SQRT(3)</f>
        <v>20.049999999999997</v>
      </c>
      <c r="H449" s="1">
        <f>'Raw WB'!L449*E449</f>
        <v>0</v>
      </c>
      <c r="I449" s="1">
        <f>STDEV(H449:H451)</f>
        <v>0</v>
      </c>
      <c r="J449" s="1">
        <f>I449/SQRT(3)</f>
        <v>0</v>
      </c>
    </row>
    <row r="450" spans="1:10">
      <c r="A450" s="3">
        <f>'Raw WB'!A450</f>
        <v>36347</v>
      </c>
      <c r="B450" s="3" t="str">
        <f>'Raw WB'!B450</f>
        <v>WB</v>
      </c>
      <c r="C450" s="2">
        <f>'Raw WB'!C450</f>
        <v>2</v>
      </c>
      <c r="D450" s="3" t="str">
        <f>'Raw WB'!D450</f>
        <v>Strombidium sp.</v>
      </c>
      <c r="E450" s="1">
        <f>('Raw WB'!H450*'Raw WB'!K450)/20*9</f>
        <v>99.149999999999991</v>
      </c>
      <c r="H450" s="1">
        <f>'Raw WB'!L450*E450</f>
        <v>0</v>
      </c>
    </row>
    <row r="451" spans="1:10">
      <c r="A451" s="3">
        <f>'Raw WB'!A451</f>
        <v>36347</v>
      </c>
      <c r="B451" s="3" t="str">
        <f>'Raw WB'!B451</f>
        <v>WB</v>
      </c>
      <c r="C451" s="2">
        <f>'Raw WB'!C451</f>
        <v>3</v>
      </c>
      <c r="D451" s="3" t="str">
        <f>'Raw WB'!D451</f>
        <v>Strombidium sp.</v>
      </c>
      <c r="E451" s="1">
        <f>('Raw WB'!H451*'Raw WB'!K451)/20*9</f>
        <v>159.29999999999998</v>
      </c>
      <c r="H451" s="1">
        <f>'Raw WB'!L451*E451</f>
        <v>0</v>
      </c>
    </row>
    <row r="452" spans="1:10">
      <c r="A452" s="3">
        <f>'Raw WB'!A452</f>
        <v>36354</v>
      </c>
      <c r="B452" s="3" t="str">
        <f>'Raw WB'!B452</f>
        <v>WB</v>
      </c>
      <c r="C452" s="2">
        <f>'Raw WB'!C452</f>
        <v>1</v>
      </c>
      <c r="D452" s="3" t="str">
        <f>'Raw WB'!D452</f>
        <v>Strombidium sp.</v>
      </c>
      <c r="E452" s="1">
        <f>('Raw WB'!H452*'Raw WB'!K452)/20*9</f>
        <v>79.649999999999991</v>
      </c>
      <c r="F452" s="1">
        <f>STDEV(E452:E454)</f>
        <v>45.985948940953683</v>
      </c>
      <c r="G452" s="1">
        <f>F452/SQRT(3)</f>
        <v>26.549999999999997</v>
      </c>
      <c r="H452" s="1">
        <f>'Raw WB'!L452*E452</f>
        <v>0</v>
      </c>
      <c r="I452" s="1">
        <f>STDEV(H452:H454)</f>
        <v>0</v>
      </c>
      <c r="J452" s="1">
        <f>I452/SQRT(3)</f>
        <v>0</v>
      </c>
    </row>
    <row r="453" spans="1:10">
      <c r="A453" s="3">
        <f>'Raw WB'!A453</f>
        <v>36354</v>
      </c>
      <c r="B453" s="3" t="str">
        <f>'Raw WB'!B453</f>
        <v>WB</v>
      </c>
      <c r="C453" s="2">
        <f>'Raw WB'!C453</f>
        <v>2</v>
      </c>
      <c r="D453" s="3" t="str">
        <f>'Raw WB'!D453</f>
        <v>Strombidium sp.</v>
      </c>
      <c r="E453" s="1">
        <f>('Raw WB'!H453*'Raw WB'!K453)/20*9</f>
        <v>0</v>
      </c>
      <c r="H453" s="1">
        <f>'Raw WB'!L453*E453</f>
        <v>0</v>
      </c>
    </row>
    <row r="454" spans="1:10">
      <c r="A454" s="3">
        <f>'Raw WB'!A454</f>
        <v>36354</v>
      </c>
      <c r="B454" s="3" t="str">
        <f>'Raw WB'!B454</f>
        <v>WB</v>
      </c>
      <c r="C454" s="2">
        <f>'Raw WB'!C454</f>
        <v>3</v>
      </c>
      <c r="D454" s="3" t="str">
        <f>'Raw WB'!D454</f>
        <v>Strombidium sp.</v>
      </c>
      <c r="E454" s="1">
        <f>('Raw WB'!H454*'Raw WB'!K454)/20*9</f>
        <v>79.649999999999991</v>
      </c>
      <c r="H454" s="1">
        <f>'Raw WB'!L454*E454</f>
        <v>0</v>
      </c>
    </row>
    <row r="455" spans="1:10">
      <c r="A455" s="3">
        <f>'Raw WB'!A455</f>
        <v>36361</v>
      </c>
      <c r="B455" s="3" t="str">
        <f>'Raw WB'!B455</f>
        <v>WB</v>
      </c>
      <c r="C455" s="2">
        <f>'Raw WB'!C455</f>
        <v>1</v>
      </c>
      <c r="D455" s="3" t="str">
        <f>'Raw WB'!D455</f>
        <v>Strombidium sp.</v>
      </c>
      <c r="E455" s="1">
        <f>('Raw WB'!H455*'Raw WB'!K455)/20*9</f>
        <v>0</v>
      </c>
      <c r="F455" s="1">
        <f>STDEV(E455:E457)</f>
        <v>0</v>
      </c>
      <c r="G455" s="1">
        <f>F455/SQRT(3)</f>
        <v>0</v>
      </c>
      <c r="H455" s="1">
        <f>'Raw WB'!L455*E455</f>
        <v>0</v>
      </c>
      <c r="I455" s="1">
        <f>STDEV(H455:H457)</f>
        <v>0</v>
      </c>
      <c r="J455" s="1">
        <f>I455/SQRT(3)</f>
        <v>0</v>
      </c>
    </row>
    <row r="456" spans="1:10">
      <c r="A456" s="3">
        <f>'Raw WB'!A456</f>
        <v>36361</v>
      </c>
      <c r="B456" s="3" t="str">
        <f>'Raw WB'!B456</f>
        <v>WB</v>
      </c>
      <c r="C456" s="2">
        <f>'Raw WB'!C456</f>
        <v>2</v>
      </c>
      <c r="D456" s="3" t="str">
        <f>'Raw WB'!D456</f>
        <v>Strombidium sp.</v>
      </c>
      <c r="E456" s="1">
        <f>('Raw WB'!H456*'Raw WB'!K456)/20*9</f>
        <v>0</v>
      </c>
      <c r="H456" s="1">
        <f>'Raw WB'!L456*E456</f>
        <v>0</v>
      </c>
    </row>
    <row r="457" spans="1:10">
      <c r="A457" s="3">
        <f>'Raw WB'!A457</f>
        <v>36361</v>
      </c>
      <c r="B457" s="3" t="str">
        <f>'Raw WB'!B457</f>
        <v>WB</v>
      </c>
      <c r="C457" s="2">
        <f>'Raw WB'!C457</f>
        <v>3</v>
      </c>
      <c r="D457" s="3" t="str">
        <f>'Raw WB'!D457</f>
        <v>Strombidium sp.</v>
      </c>
      <c r="E457" s="1">
        <f>('Raw WB'!H457*'Raw WB'!K457)/20*9</f>
        <v>0</v>
      </c>
      <c r="H457" s="1">
        <f>'Raw WB'!L457*E457</f>
        <v>0</v>
      </c>
    </row>
    <row r="458" spans="1:10">
      <c r="A458" s="3">
        <f>'Raw WB'!A458</f>
        <v>36368</v>
      </c>
      <c r="B458" s="3" t="str">
        <f>'Raw WB'!B458</f>
        <v>WB</v>
      </c>
      <c r="C458" s="2">
        <f>'Raw WB'!C458</f>
        <v>1</v>
      </c>
      <c r="D458" s="3" t="str">
        <f>'Raw WB'!D458</f>
        <v>Strombidium sp.</v>
      </c>
      <c r="E458" s="1">
        <f>('Raw WB'!H458*'Raw WB'!K458)/20*9</f>
        <v>79.649999999999991</v>
      </c>
      <c r="F458" s="1">
        <f>STDEV(E458:E460)</f>
        <v>159.29999999999998</v>
      </c>
      <c r="G458" s="1">
        <f>F458/SQRT(3)</f>
        <v>91.971897881907381</v>
      </c>
      <c r="H458" s="1">
        <f>'Raw WB'!L458*E458</f>
        <v>0</v>
      </c>
      <c r="I458" s="1">
        <f>STDEV(H458:H460)</f>
        <v>0</v>
      </c>
      <c r="J458" s="1">
        <f>I458/SQRT(3)</f>
        <v>0</v>
      </c>
    </row>
    <row r="459" spans="1:10">
      <c r="A459" s="3">
        <f>'Raw WB'!A459</f>
        <v>36368</v>
      </c>
      <c r="B459" s="3" t="str">
        <f>'Raw WB'!B459</f>
        <v>WB</v>
      </c>
      <c r="C459" s="2">
        <f>'Raw WB'!C459</f>
        <v>2</v>
      </c>
      <c r="D459" s="3" t="str">
        <f>'Raw WB'!D459</f>
        <v>Strombidium sp.</v>
      </c>
      <c r="E459" s="1">
        <f>('Raw WB'!H459*'Raw WB'!K459)/20*9</f>
        <v>398.25</v>
      </c>
      <c r="H459" s="1">
        <f>'Raw WB'!L459*E459</f>
        <v>0</v>
      </c>
    </row>
    <row r="460" spans="1:10">
      <c r="A460" s="3">
        <f>'Raw WB'!A460</f>
        <v>36368</v>
      </c>
      <c r="B460" s="3" t="str">
        <f>'Raw WB'!B460</f>
        <v>WB</v>
      </c>
      <c r="C460" s="2">
        <f>'Raw WB'!C460</f>
        <v>3</v>
      </c>
      <c r="D460" s="3" t="str">
        <f>'Raw WB'!D460</f>
        <v>Strombidium sp.</v>
      </c>
      <c r="E460" s="1">
        <f>('Raw WB'!H460*'Raw WB'!K460)/20*9</f>
        <v>238.95000000000002</v>
      </c>
      <c r="H460" s="1">
        <f>'Raw WB'!L460*E460</f>
        <v>0</v>
      </c>
    </row>
    <row r="461" spans="1:10">
      <c r="A461" s="3">
        <f>'Raw WB'!A461</f>
        <v>36375</v>
      </c>
      <c r="B461" s="3" t="str">
        <f>'Raw WB'!B461</f>
        <v>WB</v>
      </c>
      <c r="C461" s="2">
        <f>'Raw WB'!C461</f>
        <v>1</v>
      </c>
      <c r="D461" s="3" t="str">
        <f>'Raw WB'!D461</f>
        <v>Strombidium sp.</v>
      </c>
      <c r="E461" s="1">
        <f>('Raw WB'!H461*'Raw WB'!K461)/20*9</f>
        <v>557.55000000000007</v>
      </c>
      <c r="F461" s="1">
        <f>STDEV(E461:E463)</f>
        <v>165.8046968574775</v>
      </c>
      <c r="G461" s="1">
        <f>F461/SQRT(3)</f>
        <v>95.727386363568939</v>
      </c>
      <c r="H461" s="1">
        <f>'Raw WB'!L461*E461</f>
        <v>0</v>
      </c>
      <c r="I461" s="1">
        <f>STDEV(H461:H463)</f>
        <v>0</v>
      </c>
      <c r="J461" s="1">
        <f>I461/SQRT(3)</f>
        <v>0</v>
      </c>
    </row>
    <row r="462" spans="1:10">
      <c r="A462" s="3">
        <f>'Raw WB'!A462</f>
        <v>36375</v>
      </c>
      <c r="B462" s="3" t="str">
        <f>'Raw WB'!B462</f>
        <v>WB</v>
      </c>
      <c r="C462" s="2">
        <f>'Raw WB'!C462</f>
        <v>2</v>
      </c>
      <c r="D462" s="3" t="str">
        <f>'Raw WB'!D462</f>
        <v>Strombidium sp.</v>
      </c>
      <c r="E462" s="1">
        <f>('Raw WB'!H462*'Raw WB'!K462)/20*9</f>
        <v>477.90000000000003</v>
      </c>
      <c r="H462" s="1">
        <f>'Raw WB'!L462*E462</f>
        <v>0</v>
      </c>
    </row>
    <row r="463" spans="1:10">
      <c r="A463" s="3">
        <f>'Raw WB'!A463</f>
        <v>36375</v>
      </c>
      <c r="B463" s="3" t="str">
        <f>'Raw WB'!B463</f>
        <v>WB</v>
      </c>
      <c r="C463" s="2">
        <f>'Raw WB'!C463</f>
        <v>3</v>
      </c>
      <c r="D463" s="3" t="str">
        <f>'Raw WB'!D463</f>
        <v>Strombidium sp.</v>
      </c>
      <c r="E463" s="1">
        <f>('Raw WB'!H463*'Raw WB'!K463)/20*9</f>
        <v>238.95000000000002</v>
      </c>
      <c r="H463" s="1">
        <f>'Raw WB'!L463*E463</f>
        <v>0</v>
      </c>
    </row>
    <row r="464" spans="1:10">
      <c r="A464" s="3">
        <f>'Raw WB'!A464</f>
        <v>36382</v>
      </c>
      <c r="B464" s="3" t="str">
        <f>'Raw WB'!B464</f>
        <v>WB</v>
      </c>
      <c r="C464" s="2">
        <f>'Raw WB'!C464</f>
        <v>1</v>
      </c>
      <c r="D464" s="3" t="str">
        <f>'Raw WB'!D464</f>
        <v>Strombidium sp.</v>
      </c>
      <c r="E464" s="1">
        <f>('Raw WB'!H464*'Raw WB'!K464)/20*9</f>
        <v>99.149999999999991</v>
      </c>
      <c r="F464" s="1">
        <f>STDEV(E464:E466)</f>
        <v>113.3966600037232</v>
      </c>
      <c r="G464" s="1">
        <f>F464/SQRT(3)</f>
        <v>65.469592178354063</v>
      </c>
      <c r="H464" s="1">
        <f>'Raw WB'!L464*E464</f>
        <v>0</v>
      </c>
      <c r="I464" s="1">
        <f>STDEV(H464:H466)</f>
        <v>0</v>
      </c>
      <c r="J464" s="1">
        <f>I464/SQRT(3)</f>
        <v>0</v>
      </c>
    </row>
    <row r="465" spans="1:10">
      <c r="A465" s="3">
        <f>'Raw WB'!A465</f>
        <v>36382</v>
      </c>
      <c r="B465" s="3" t="str">
        <f>'Raw WB'!B465</f>
        <v>WB</v>
      </c>
      <c r="C465" s="2">
        <f>'Raw WB'!C465</f>
        <v>2</v>
      </c>
      <c r="D465" s="3" t="str">
        <f>'Raw WB'!D465</f>
        <v>Strombidium sp.</v>
      </c>
      <c r="E465" s="1">
        <f>('Raw WB'!H465*'Raw WB'!K465)/20*9</f>
        <v>159.29999999999998</v>
      </c>
      <c r="H465" s="1">
        <f>'Raw WB'!L465*E465</f>
        <v>0</v>
      </c>
    </row>
    <row r="466" spans="1:10">
      <c r="A466" s="3">
        <f>'Raw WB'!A466</f>
        <v>36382</v>
      </c>
      <c r="B466" s="3" t="str">
        <f>'Raw WB'!B466</f>
        <v>WB</v>
      </c>
      <c r="C466" s="2">
        <f>'Raw WB'!C466</f>
        <v>3</v>
      </c>
      <c r="D466" s="3" t="str">
        <f>'Raw WB'!D466</f>
        <v>Strombidium sp.</v>
      </c>
      <c r="E466" s="1">
        <f>('Raw WB'!H466*'Raw WB'!K466)/20*9</f>
        <v>318.59999999999997</v>
      </c>
      <c r="H466" s="1">
        <f>'Raw WB'!L466*E466</f>
        <v>0</v>
      </c>
    </row>
    <row r="467" spans="1:10">
      <c r="A467" s="3">
        <f>'Raw WB'!A467</f>
        <v>36389</v>
      </c>
      <c r="B467" s="3" t="str">
        <f>'Raw WB'!B467</f>
        <v>WB</v>
      </c>
      <c r="C467" s="2">
        <f>'Raw WB'!C467</f>
        <v>1</v>
      </c>
      <c r="D467" s="3" t="str">
        <f>'Raw WB'!D467</f>
        <v>Strombidium sp.</v>
      </c>
      <c r="E467" s="1">
        <f>('Raw WB'!H467*'Raw WB'!K467)/20*9</f>
        <v>0</v>
      </c>
      <c r="F467" s="1">
        <f>STDEV(E467:E469)</f>
        <v>0</v>
      </c>
      <c r="G467" s="1">
        <f>F467/SQRT(3)</f>
        <v>0</v>
      </c>
      <c r="H467" s="1">
        <f>'Raw WB'!L467*E467</f>
        <v>0</v>
      </c>
      <c r="I467" s="1">
        <f>STDEV(H467:H469)</f>
        <v>0</v>
      </c>
      <c r="J467" s="1">
        <f>I467/SQRT(3)</f>
        <v>0</v>
      </c>
    </row>
    <row r="468" spans="1:10">
      <c r="A468" s="3">
        <f>'Raw WB'!A468</f>
        <v>36389</v>
      </c>
      <c r="B468" s="3" t="str">
        <f>'Raw WB'!B468</f>
        <v>WB</v>
      </c>
      <c r="C468" s="2">
        <f>'Raw WB'!C468</f>
        <v>2</v>
      </c>
      <c r="D468" s="3" t="str">
        <f>'Raw WB'!D468</f>
        <v>Strombidium sp.</v>
      </c>
      <c r="E468" s="1">
        <f>('Raw WB'!H468*'Raw WB'!K468)/20*9</f>
        <v>0</v>
      </c>
      <c r="H468" s="1">
        <f>'Raw WB'!L468*E468</f>
        <v>0</v>
      </c>
    </row>
    <row r="469" spans="1:10">
      <c r="A469" s="3">
        <f>'Raw WB'!A469</f>
        <v>36389</v>
      </c>
      <c r="B469" s="3" t="str">
        <f>'Raw WB'!B469</f>
        <v>WB</v>
      </c>
      <c r="C469" s="2">
        <f>'Raw WB'!C469</f>
        <v>3</v>
      </c>
      <c r="D469" s="3" t="str">
        <f>'Raw WB'!D469</f>
        <v>Strombidium sp.</v>
      </c>
      <c r="E469" s="1">
        <f>('Raw WB'!H469*'Raw WB'!K469)/20*9</f>
        <v>0</v>
      </c>
      <c r="H469" s="1">
        <f>'Raw WB'!L469*E469</f>
        <v>0</v>
      </c>
    </row>
    <row r="470" spans="1:10">
      <c r="A470" s="3">
        <f>'Raw WB'!A470</f>
        <v>36307</v>
      </c>
      <c r="B470" s="3" t="str">
        <f>'Raw WB'!B470</f>
        <v>WB</v>
      </c>
      <c r="C470" s="2">
        <f>'Raw WB'!C470</f>
        <v>1</v>
      </c>
      <c r="D470" s="3" t="str">
        <f>'Raw WB'!D470</f>
        <v>Synura sp.</v>
      </c>
      <c r="E470" s="1">
        <f>('Raw WB'!H470*'Raw WB'!K470)/20*9</f>
        <v>2309.85</v>
      </c>
      <c r="F470" s="1">
        <f>STDEV(E470:E472)</f>
        <v>880.9640472232677</v>
      </c>
      <c r="G470" s="1">
        <f>F470/SQRT(3)</f>
        <v>508.62482981073583</v>
      </c>
      <c r="H470" s="1">
        <f>'Raw WB'!L470*E470</f>
        <v>243931709.25</v>
      </c>
      <c r="I470" s="1">
        <f>STDEV(H470:H472)</f>
        <v>93034208.207013324</v>
      </c>
      <c r="J470" s="1">
        <f>I470/SQRT(3)</f>
        <v>53713325.152162835</v>
      </c>
    </row>
    <row r="471" spans="1:10">
      <c r="A471" s="3">
        <f>'Raw WB'!A471</f>
        <v>36307</v>
      </c>
      <c r="B471" s="3" t="str">
        <f>'Raw WB'!B471</f>
        <v>WB</v>
      </c>
      <c r="C471" s="2">
        <f>'Raw WB'!C471</f>
        <v>2</v>
      </c>
      <c r="D471" s="3" t="str">
        <f>'Raw WB'!D471</f>
        <v>Synura sp.</v>
      </c>
      <c r="E471" s="1">
        <f>('Raw WB'!H471*'Raw WB'!K471)/20*9</f>
        <v>1593</v>
      </c>
      <c r="H471" s="1">
        <f>'Raw WB'!L471*E471</f>
        <v>168228765</v>
      </c>
    </row>
    <row r="472" spans="1:10">
      <c r="A472" s="3">
        <f>'Raw WB'!A472</f>
        <v>36307</v>
      </c>
      <c r="B472" s="3" t="str">
        <f>'Raw WB'!B472</f>
        <v>WB</v>
      </c>
      <c r="C472" s="2">
        <f>'Raw WB'!C472</f>
        <v>3</v>
      </c>
      <c r="D472" s="3" t="str">
        <f>'Raw WB'!D472</f>
        <v>Synura sp.</v>
      </c>
      <c r="E472" s="1">
        <f>('Raw WB'!H472*'Raw WB'!K472)/20*9</f>
        <v>3345.2999999999997</v>
      </c>
      <c r="H472" s="1">
        <f>'Raw WB'!L472*E472</f>
        <v>353280406.5</v>
      </c>
    </row>
    <row r="473" spans="1:10">
      <c r="A473" s="3">
        <f>'Raw WB'!A473</f>
        <v>36312</v>
      </c>
      <c r="B473" s="3" t="str">
        <f>'Raw WB'!B473</f>
        <v>WB</v>
      </c>
      <c r="C473" s="2">
        <f>'Raw WB'!C473</f>
        <v>1</v>
      </c>
      <c r="D473" s="3" t="str">
        <f>'Raw WB'!D473</f>
        <v>Synura sp.</v>
      </c>
      <c r="E473" s="1">
        <f>('Raw WB'!H473*'Raw WB'!K473)/20*9</f>
        <v>694.05000000000007</v>
      </c>
      <c r="F473" s="1">
        <f>STDEV(E473:E475)</f>
        <v>303.96456619152212</v>
      </c>
      <c r="G473" s="1">
        <f>F473/SQRT(3)</f>
        <v>175.49402411478312</v>
      </c>
      <c r="H473" s="1">
        <f>'Raw WB'!L473*E473</f>
        <v>73295150.25</v>
      </c>
      <c r="I473" s="1">
        <f>STDEV(H473:H475)</f>
        <v>32100178.012655661</v>
      </c>
      <c r="J473" s="1">
        <f>I473/SQRT(3)</f>
        <v>18533046.416641653</v>
      </c>
    </row>
    <row r="474" spans="1:10">
      <c r="A474" s="3">
        <f>'Raw WB'!A474</f>
        <v>36312</v>
      </c>
      <c r="B474" s="3" t="str">
        <f>'Raw WB'!B474</f>
        <v>WB</v>
      </c>
      <c r="C474" s="2">
        <f>'Raw WB'!C474</f>
        <v>2</v>
      </c>
      <c r="D474" s="3" t="str">
        <f>'Raw WB'!D474</f>
        <v>Synura sp.</v>
      </c>
      <c r="E474" s="1">
        <f>('Raw WB'!H474*'Raw WB'!K474)/20*9</f>
        <v>1189.8</v>
      </c>
      <c r="H474" s="1">
        <f>'Raw WB'!L474*E474</f>
        <v>125648829</v>
      </c>
    </row>
    <row r="475" spans="1:10">
      <c r="A475" s="3">
        <f>'Raw WB'!A475</f>
        <v>36312</v>
      </c>
      <c r="B475" s="3" t="str">
        <f>'Raw WB'!B475</f>
        <v>WB</v>
      </c>
      <c r="C475" s="2">
        <f>'Raw WB'!C475</f>
        <v>3</v>
      </c>
      <c r="D475" s="3" t="str">
        <f>'Raw WB'!D475</f>
        <v>Synura sp.</v>
      </c>
      <c r="E475" s="1">
        <f>('Raw WB'!H475*'Raw WB'!K475)/20*9</f>
        <v>637.19999999999993</v>
      </c>
      <c r="H475" s="1">
        <f>'Raw WB'!L475*E475</f>
        <v>67291506</v>
      </c>
    </row>
    <row r="476" spans="1:10">
      <c r="A476" s="3">
        <f>'Raw WB'!A476</f>
        <v>36319</v>
      </c>
      <c r="B476" s="3" t="str">
        <f>'Raw WB'!B476</f>
        <v>WB</v>
      </c>
      <c r="C476" s="2">
        <f>'Raw WB'!C476</f>
        <v>1</v>
      </c>
      <c r="D476" s="3" t="str">
        <f>'Raw WB'!D476</f>
        <v>Synura sp.</v>
      </c>
      <c r="E476" s="1">
        <f>('Raw WB'!H476*'Raw WB'!K476)/20*9</f>
        <v>1784.7</v>
      </c>
      <c r="F476" s="1">
        <f>STDEV(E476:E478)</f>
        <v>753.79264555977136</v>
      </c>
      <c r="G476" s="1">
        <f>F476/SQRT(3)</f>
        <v>435.20238682709419</v>
      </c>
      <c r="H476" s="1">
        <f>'Raw WB'!L476*E476</f>
        <v>188473243.5</v>
      </c>
      <c r="I476" s="1">
        <f>STDEV(H476:H478)</f>
        <v>79604272.334339947</v>
      </c>
      <c r="J476" s="1">
        <f>I476/SQRT(3)</f>
        <v>45959548.060875453</v>
      </c>
    </row>
    <row r="477" spans="1:10">
      <c r="A477" s="3">
        <f>'Raw WB'!A477</f>
        <v>36319</v>
      </c>
      <c r="B477" s="3" t="str">
        <f>'Raw WB'!B477</f>
        <v>WB</v>
      </c>
      <c r="C477" s="2">
        <f>'Raw WB'!C477</f>
        <v>2</v>
      </c>
      <c r="D477" s="3" t="str">
        <f>'Raw WB'!D477</f>
        <v>Synura sp.</v>
      </c>
      <c r="E477" s="1">
        <f>('Raw WB'!H477*'Raw WB'!K477)/20*9</f>
        <v>3073.6500000000005</v>
      </c>
      <c r="H477" s="1">
        <f>'Raw WB'!L477*E477</f>
        <v>324592808.25000006</v>
      </c>
    </row>
    <row r="478" spans="1:10">
      <c r="A478" s="3">
        <f>'Raw WB'!A478</f>
        <v>36319</v>
      </c>
      <c r="B478" s="3" t="str">
        <f>'Raw WB'!B478</f>
        <v>WB</v>
      </c>
      <c r="C478" s="2">
        <f>'Raw WB'!C478</f>
        <v>3</v>
      </c>
      <c r="D478" s="3" t="str">
        <f>'Raw WB'!D478</f>
        <v>Synura sp.</v>
      </c>
      <c r="E478" s="1">
        <f>('Raw WB'!H478*'Raw WB'!K478)/20*9</f>
        <v>3106.35</v>
      </c>
      <c r="H478" s="1">
        <f>'Raw WB'!L478*E478</f>
        <v>328046091.75</v>
      </c>
    </row>
    <row r="479" spans="1:10">
      <c r="A479" s="3">
        <f>'Raw WB'!A479</f>
        <v>36326</v>
      </c>
      <c r="B479" s="3" t="str">
        <f>'Raw WB'!B479</f>
        <v>WB</v>
      </c>
      <c r="C479" s="2">
        <f>'Raw WB'!C479</f>
        <v>1</v>
      </c>
      <c r="D479" s="3" t="str">
        <f>'Raw WB'!D479</f>
        <v>Synura sp.</v>
      </c>
      <c r="E479" s="1">
        <f>('Raw WB'!H479*'Raw WB'!K479)/20*9</f>
        <v>637.19999999999993</v>
      </c>
      <c r="F479" s="1">
        <f>STDEV(E479:E481)</f>
        <v>214.45805533949977</v>
      </c>
      <c r="G479" s="1">
        <f>F479/SQRT(3)</f>
        <v>123.81741598014385</v>
      </c>
      <c r="H479" s="1">
        <f>'Raw WB'!L479*E479</f>
        <v>67291506</v>
      </c>
      <c r="I479" s="1">
        <f>STDEV(H479:H481)</f>
        <v>22647842.934127901</v>
      </c>
      <c r="J479" s="1">
        <f>I479/SQRT(3)</f>
        <v>13075738.214583108</v>
      </c>
    </row>
    <row r="480" spans="1:10">
      <c r="A480" s="3">
        <f>'Raw WB'!A480</f>
        <v>36326</v>
      </c>
      <c r="B480" s="3" t="str">
        <f>'Raw WB'!B480</f>
        <v>WB</v>
      </c>
      <c r="C480" s="2">
        <f>'Raw WB'!C480</f>
        <v>2</v>
      </c>
      <c r="D480" s="3" t="str">
        <f>'Raw WB'!D480</f>
        <v>Synura sp.</v>
      </c>
      <c r="E480" s="1">
        <f>('Raw WB'!H480*'Raw WB'!K480)/20*9</f>
        <v>694.05000000000007</v>
      </c>
      <c r="H480" s="1">
        <f>'Raw WB'!L480*E480</f>
        <v>73295150.25</v>
      </c>
    </row>
    <row r="481" spans="1:10">
      <c r="A481" s="3">
        <f>'Raw WB'!A481</f>
        <v>36326</v>
      </c>
      <c r="B481" s="3" t="str">
        <f>'Raw WB'!B481</f>
        <v>WB</v>
      </c>
      <c r="C481" s="2">
        <f>'Raw WB'!C481</f>
        <v>3</v>
      </c>
      <c r="D481" s="3" t="str">
        <f>'Raw WB'!D481</f>
        <v>Synura sp.</v>
      </c>
      <c r="E481" s="1">
        <f>('Raw WB'!H481*'Raw WB'!K481)/20*9</f>
        <v>297.45</v>
      </c>
      <c r="H481" s="1">
        <f>'Raw WB'!L481*E481</f>
        <v>31412207.25</v>
      </c>
    </row>
    <row r="482" spans="1:10">
      <c r="A482" s="3">
        <f>'Raw WB'!A482</f>
        <v>36333</v>
      </c>
      <c r="B482" s="3" t="str">
        <f>'Raw WB'!B482</f>
        <v>WB</v>
      </c>
      <c r="C482" s="2">
        <f>'Raw WB'!C482</f>
        <v>1</v>
      </c>
      <c r="D482" s="3" t="str">
        <f>'Raw WB'!D482</f>
        <v>Synura sp.</v>
      </c>
      <c r="E482" s="1">
        <f>('Raw WB'!H482*'Raw WB'!K482)/20*9</f>
        <v>1983</v>
      </c>
      <c r="F482" s="1">
        <f>STDEV(E482:E484)</f>
        <v>524.6524849841079</v>
      </c>
      <c r="G482" s="1">
        <f>F482/SQRT(3)</f>
        <v>302.90825343658082</v>
      </c>
      <c r="H482" s="1">
        <f>'Raw WB'!L482*E482</f>
        <v>209414715</v>
      </c>
      <c r="I482" s="1">
        <f>STDEV(H482:H484)</f>
        <v>55405925.676746778</v>
      </c>
      <c r="J482" s="1">
        <f>I482/SQRT(3)</f>
        <v>31988626.104170151</v>
      </c>
    </row>
    <row r="483" spans="1:10">
      <c r="A483" s="3">
        <f>'Raw WB'!A483</f>
        <v>36333</v>
      </c>
      <c r="B483" s="3" t="str">
        <f>'Raw WB'!B483</f>
        <v>WB</v>
      </c>
      <c r="C483" s="2">
        <f>'Raw WB'!C483</f>
        <v>2</v>
      </c>
      <c r="D483" s="3" t="str">
        <f>'Raw WB'!D483</f>
        <v>Synura sp.</v>
      </c>
      <c r="E483" s="1">
        <f>('Raw WB'!H483*'Raw WB'!K483)/20*9</f>
        <v>1189.8</v>
      </c>
      <c r="H483" s="1">
        <f>'Raw WB'!L483*E483</f>
        <v>125648829</v>
      </c>
    </row>
    <row r="484" spans="1:10">
      <c r="A484" s="3">
        <f>'Raw WB'!A484</f>
        <v>36333</v>
      </c>
      <c r="B484" s="3" t="str">
        <f>'Raw WB'!B484</f>
        <v>WB</v>
      </c>
      <c r="C484" s="2">
        <f>'Raw WB'!C484</f>
        <v>3</v>
      </c>
      <c r="D484" s="3" t="str">
        <f>'Raw WB'!D484</f>
        <v>Synura sp.</v>
      </c>
      <c r="E484" s="1">
        <f>('Raw WB'!H484*'Raw WB'!K484)/20*9</f>
        <v>991.5</v>
      </c>
      <c r="H484" s="1">
        <f>'Raw WB'!L484*E484</f>
        <v>104707357.5</v>
      </c>
    </row>
    <row r="485" spans="1:10">
      <c r="A485" s="3">
        <f>'Raw WB'!A485</f>
        <v>36340</v>
      </c>
      <c r="B485" s="3" t="str">
        <f>'Raw WB'!B485</f>
        <v>WB</v>
      </c>
      <c r="C485" s="2">
        <f>'Raw WB'!C485</f>
        <v>1</v>
      </c>
      <c r="D485" s="3" t="str">
        <f>'Raw WB'!D485</f>
        <v>Synura sp.</v>
      </c>
      <c r="E485" s="1">
        <f>('Raw WB'!H485*'Raw WB'!K485)/20*9</f>
        <v>955.80000000000007</v>
      </c>
      <c r="F485" s="1">
        <f>STDEV(E485:E487)</f>
        <v>243.3347694021557</v>
      </c>
      <c r="G485" s="1">
        <f>F485/SQRT(3)</f>
        <v>140.48939461753011</v>
      </c>
      <c r="H485" s="1">
        <f>'Raw WB'!L485*E485</f>
        <v>100937259</v>
      </c>
      <c r="I485" s="1">
        <f>STDEV(H485:H487)</f>
        <v>25697368.322714642</v>
      </c>
      <c r="J485" s="1">
        <f>I485/SQRT(3)</f>
        <v>14836382.518584261</v>
      </c>
    </row>
    <row r="486" spans="1:10">
      <c r="A486" s="3">
        <f>'Raw WB'!A486</f>
        <v>36340</v>
      </c>
      <c r="B486" s="3" t="str">
        <f>'Raw WB'!B486</f>
        <v>WB</v>
      </c>
      <c r="C486" s="2">
        <f>'Raw WB'!C486</f>
        <v>2</v>
      </c>
      <c r="D486" s="3" t="str">
        <f>'Raw WB'!D486</f>
        <v>Synura sp.</v>
      </c>
      <c r="E486" s="1">
        <f>('Raw WB'!H486*'Raw WB'!K486)/20*9</f>
        <v>1115.1000000000001</v>
      </c>
      <c r="H486" s="1">
        <f>'Raw WB'!L486*E486</f>
        <v>117760135.50000001</v>
      </c>
    </row>
    <row r="487" spans="1:10">
      <c r="A487" s="3">
        <f>'Raw WB'!A487</f>
        <v>36340</v>
      </c>
      <c r="B487" s="3" t="str">
        <f>'Raw WB'!B487</f>
        <v>WB</v>
      </c>
      <c r="C487" s="2">
        <f>'Raw WB'!C487</f>
        <v>3</v>
      </c>
      <c r="D487" s="3" t="str">
        <f>'Raw WB'!D487</f>
        <v>Synura sp.</v>
      </c>
      <c r="E487" s="1">
        <f>('Raw WB'!H487*'Raw WB'!K487)/20*9</f>
        <v>637.19999999999993</v>
      </c>
      <c r="H487" s="1">
        <f>'Raw WB'!L487*E487</f>
        <v>67291506</v>
      </c>
    </row>
    <row r="488" spans="1:10">
      <c r="A488" s="3">
        <f>'Raw WB'!A488</f>
        <v>36347</v>
      </c>
      <c r="B488" s="3" t="str">
        <f>'Raw WB'!B488</f>
        <v>WB</v>
      </c>
      <c r="C488" s="2">
        <f>'Raw WB'!C488</f>
        <v>1</v>
      </c>
      <c r="D488" s="3" t="str">
        <f>'Raw WB'!D488</f>
        <v>Synura sp.</v>
      </c>
      <c r="E488" s="1">
        <f>('Raw WB'!H488*'Raw WB'!K488)/20*9</f>
        <v>1883.85</v>
      </c>
      <c r="F488" s="1">
        <f>STDEV(E488:E490)</f>
        <v>954.39269040578733</v>
      </c>
      <c r="G488" s="1">
        <f>F488/SQRT(3)</f>
        <v>551.01887671839256</v>
      </c>
      <c r="H488" s="1">
        <f>'Raw WB'!L488*E488</f>
        <v>198943979.25</v>
      </c>
      <c r="I488" s="1">
        <f>STDEV(H488:H490)</f>
        <v>100788640.07030325</v>
      </c>
      <c r="J488" s="1">
        <f>I488/SQRT(3)</f>
        <v>58190348.475845881</v>
      </c>
    </row>
    <row r="489" spans="1:10">
      <c r="A489" s="3">
        <f>'Raw WB'!A489</f>
        <v>36347</v>
      </c>
      <c r="B489" s="3" t="str">
        <f>'Raw WB'!B489</f>
        <v>WB</v>
      </c>
      <c r="C489" s="2">
        <f>'Raw WB'!C489</f>
        <v>2</v>
      </c>
      <c r="D489" s="3" t="str">
        <f>'Raw WB'!D489</f>
        <v>Synura sp.</v>
      </c>
      <c r="E489" s="1">
        <f>('Raw WB'!H489*'Raw WB'!K489)/20*9</f>
        <v>1983</v>
      </c>
      <c r="H489" s="1">
        <f>'Raw WB'!L489*E489</f>
        <v>209414715</v>
      </c>
    </row>
    <row r="490" spans="1:10">
      <c r="A490" s="3">
        <f>'Raw WB'!A490</f>
        <v>36347</v>
      </c>
      <c r="B490" s="3" t="str">
        <f>'Raw WB'!B490</f>
        <v>WB</v>
      </c>
      <c r="C490" s="2">
        <f>'Raw WB'!C490</f>
        <v>3</v>
      </c>
      <c r="D490" s="3" t="str">
        <f>'Raw WB'!D490</f>
        <v>Synura sp.</v>
      </c>
      <c r="E490" s="1">
        <f>('Raw WB'!H490*'Raw WB'!K490)/20*9</f>
        <v>3584.25</v>
      </c>
      <c r="H490" s="1">
        <f>'Raw WB'!L490*E490</f>
        <v>378514721.25</v>
      </c>
    </row>
    <row r="491" spans="1:10">
      <c r="A491" s="3">
        <f>'Raw WB'!A491</f>
        <v>36354</v>
      </c>
      <c r="B491" s="3" t="str">
        <f>'Raw WB'!B491</f>
        <v>WB</v>
      </c>
      <c r="C491" s="2">
        <f>'Raw WB'!C491</f>
        <v>1</v>
      </c>
      <c r="D491" s="3" t="str">
        <f>'Raw WB'!D491</f>
        <v>Synura sp.</v>
      </c>
      <c r="E491" s="1">
        <f>('Raw WB'!H491*'Raw WB'!K491)/20*9</f>
        <v>2389.5</v>
      </c>
      <c r="F491" s="1">
        <f>STDEV(E491:E493)</f>
        <v>1300.4363392723226</v>
      </c>
      <c r="G491" s="1">
        <f>F491/SQRT(3)</f>
        <v>750.80727054284694</v>
      </c>
      <c r="H491" s="1">
        <f>'Raw WB'!L491*E491</f>
        <v>252343147.5</v>
      </c>
      <c r="I491" s="1">
        <f>STDEV(H491:H493)</f>
        <v>137332579.60885373</v>
      </c>
      <c r="J491" s="1">
        <f>I491/SQRT(3)</f>
        <v>79289001.805677414</v>
      </c>
    </row>
    <row r="492" spans="1:10">
      <c r="A492" s="3">
        <f>'Raw WB'!A492</f>
        <v>36354</v>
      </c>
      <c r="B492" s="3" t="str">
        <f>'Raw WB'!B492</f>
        <v>WB</v>
      </c>
      <c r="C492" s="2">
        <f>'Raw WB'!C492</f>
        <v>2</v>
      </c>
      <c r="D492" s="3" t="str">
        <f>'Raw WB'!D492</f>
        <v>Synura sp.</v>
      </c>
      <c r="E492" s="1">
        <f>('Raw WB'!H492*'Raw WB'!K492)/20*9</f>
        <v>3866.85</v>
      </c>
      <c r="H492" s="1">
        <f>'Raw WB'!L492*E492</f>
        <v>408358694.25</v>
      </c>
    </row>
    <row r="493" spans="1:10">
      <c r="A493" s="3">
        <f>'Raw WB'!A493</f>
        <v>36354</v>
      </c>
      <c r="B493" s="3" t="str">
        <f>'Raw WB'!B493</f>
        <v>WB</v>
      </c>
      <c r="C493" s="2">
        <f>'Raw WB'!C493</f>
        <v>3</v>
      </c>
      <c r="D493" s="3" t="str">
        <f>'Raw WB'!D493</f>
        <v>Synura sp.</v>
      </c>
      <c r="E493" s="1">
        <f>('Raw WB'!H493*'Raw WB'!K493)/20*9</f>
        <v>1274.3999999999999</v>
      </c>
      <c r="H493" s="1">
        <f>'Raw WB'!L493*E493</f>
        <v>134583012</v>
      </c>
    </row>
    <row r="494" spans="1:10">
      <c r="A494" s="3">
        <f>'Raw WB'!A494</f>
        <v>36361</v>
      </c>
      <c r="B494" s="3" t="str">
        <f>'Raw WB'!B494</f>
        <v>WB</v>
      </c>
      <c r="C494" s="2">
        <f>'Raw WB'!C494</f>
        <v>1</v>
      </c>
      <c r="D494" s="3" t="str">
        <f>'Raw WB'!D494</f>
        <v>Synura sp.</v>
      </c>
      <c r="E494" s="1">
        <f>('Raw WB'!H494*'Raw WB'!K494)/20*9</f>
        <v>1911.6000000000001</v>
      </c>
      <c r="F494" s="1">
        <f>STDEV(E494:E496)</f>
        <v>287.18215909070881</v>
      </c>
      <c r="G494" s="1">
        <f>F494/SQRT(3)</f>
        <v>165.80469685747866</v>
      </c>
      <c r="H494" s="1">
        <f>'Raw WB'!L494*E494</f>
        <v>201874518</v>
      </c>
      <c r="I494" s="1">
        <f>STDEV(H494:H496)</f>
        <v>30327871.910774089</v>
      </c>
      <c r="J494" s="1">
        <f>I494/SQRT(3)</f>
        <v>17509805.01163391</v>
      </c>
    </row>
    <row r="495" spans="1:10">
      <c r="A495" s="3">
        <f>'Raw WB'!A495</f>
        <v>36361</v>
      </c>
      <c r="B495" s="3" t="str">
        <f>'Raw WB'!B495</f>
        <v>WB</v>
      </c>
      <c r="C495" s="2">
        <f>'Raw WB'!C495</f>
        <v>2</v>
      </c>
      <c r="D495" s="3" t="str">
        <f>'Raw WB'!D495</f>
        <v>Synura sp.</v>
      </c>
      <c r="E495" s="1">
        <f>('Raw WB'!H495*'Raw WB'!K495)/20*9</f>
        <v>1354.05</v>
      </c>
      <c r="H495" s="1">
        <f>'Raw WB'!L495*E495</f>
        <v>142994450.25</v>
      </c>
    </row>
    <row r="496" spans="1:10">
      <c r="A496" s="3">
        <f>'Raw WB'!A496</f>
        <v>36361</v>
      </c>
      <c r="B496" s="3" t="str">
        <f>'Raw WB'!B496</f>
        <v>WB</v>
      </c>
      <c r="C496" s="2">
        <f>'Raw WB'!C496</f>
        <v>3</v>
      </c>
      <c r="D496" s="3" t="str">
        <f>'Raw WB'!D496</f>
        <v>Synura sp.</v>
      </c>
      <c r="E496" s="1">
        <f>('Raw WB'!H496*'Raw WB'!K496)/20*9</f>
        <v>1752.3</v>
      </c>
      <c r="H496" s="1">
        <f>'Raw WB'!L496*E496</f>
        <v>185051641.5</v>
      </c>
    </row>
    <row r="497" spans="1:10">
      <c r="A497" s="3">
        <f>'Raw WB'!A497</f>
        <v>36368</v>
      </c>
      <c r="B497" s="3" t="str">
        <f>'Raw WB'!B497</f>
        <v>WB</v>
      </c>
      <c r="C497" s="2">
        <f>'Raw WB'!C497</f>
        <v>1</v>
      </c>
      <c r="D497" s="3" t="str">
        <f>'Raw WB'!D497</f>
        <v>Synura sp.</v>
      </c>
      <c r="E497" s="1">
        <f>('Raw WB'!H497*'Raw WB'!K497)/20*9</f>
        <v>0</v>
      </c>
      <c r="F497" s="1">
        <f>STDEV(E497:E499)</f>
        <v>256.03892770436295</v>
      </c>
      <c r="G497" s="1">
        <f>F497/SQRT(3)</f>
        <v>147.8241438331371</v>
      </c>
      <c r="H497" s="1">
        <f>'Raw WB'!L497*E497</f>
        <v>0</v>
      </c>
      <c r="I497" s="1">
        <f>STDEV(H497:H499)</f>
        <v>27038990.960219245</v>
      </c>
      <c r="J497" s="1">
        <f>I497/SQRT(3)</f>
        <v>15610968.709498439</v>
      </c>
    </row>
    <row r="498" spans="1:10">
      <c r="A498" s="3">
        <f>'Raw WB'!A498</f>
        <v>36368</v>
      </c>
      <c r="B498" s="3" t="str">
        <f>'Raw WB'!B498</f>
        <v>WB</v>
      </c>
      <c r="C498" s="2">
        <f>'Raw WB'!C498</f>
        <v>2</v>
      </c>
      <c r="D498" s="3" t="str">
        <f>'Raw WB'!D498</f>
        <v>Synura sp.</v>
      </c>
      <c r="E498" s="1">
        <f>('Raw WB'!H498*'Raw WB'!K498)/20*9</f>
        <v>477.90000000000003</v>
      </c>
      <c r="H498" s="1">
        <f>'Raw WB'!L498*E498</f>
        <v>50468629.5</v>
      </c>
    </row>
    <row r="499" spans="1:10">
      <c r="A499" s="3">
        <f>'Raw WB'!A499</f>
        <v>36368</v>
      </c>
      <c r="B499" s="3" t="str">
        <f>'Raw WB'!B499</f>
        <v>WB</v>
      </c>
      <c r="C499" s="2">
        <f>'Raw WB'!C499</f>
        <v>3</v>
      </c>
      <c r="D499" s="3" t="str">
        <f>'Raw WB'!D499</f>
        <v>Synura sp.</v>
      </c>
      <c r="E499" s="1">
        <f>('Raw WB'!H499*'Raw WB'!K499)/20*9</f>
        <v>79.649999999999991</v>
      </c>
      <c r="H499" s="1">
        <f>'Raw WB'!L499*E499</f>
        <v>8411438.25</v>
      </c>
    </row>
    <row r="500" spans="1:10">
      <c r="A500" s="3">
        <f>'Raw WB'!A500</f>
        <v>36375</v>
      </c>
      <c r="B500" s="3" t="str">
        <f>'Raw WB'!B500</f>
        <v>WB</v>
      </c>
      <c r="C500" s="2">
        <f>'Raw WB'!C500</f>
        <v>1</v>
      </c>
      <c r="D500" s="3" t="str">
        <f>'Raw WB'!D500</f>
        <v>Synura sp.</v>
      </c>
      <c r="E500" s="1">
        <f>('Raw WB'!H500*'Raw WB'!K500)/20*9</f>
        <v>0</v>
      </c>
      <c r="F500" s="1">
        <f>STDEV(E500:E502)</f>
        <v>0</v>
      </c>
      <c r="G500" s="1">
        <f>F500/SQRT(3)</f>
        <v>0</v>
      </c>
      <c r="H500" s="1">
        <f>'Raw WB'!L500*E500</f>
        <v>0</v>
      </c>
      <c r="I500" s="1">
        <f>STDEV(H500:H502)</f>
        <v>0</v>
      </c>
      <c r="J500" s="1">
        <f>I500/SQRT(3)</f>
        <v>0</v>
      </c>
    </row>
    <row r="501" spans="1:10">
      <c r="A501" s="3">
        <f>'Raw WB'!A501</f>
        <v>36375</v>
      </c>
      <c r="B501" s="3" t="str">
        <f>'Raw WB'!B501</f>
        <v>WB</v>
      </c>
      <c r="C501" s="2">
        <f>'Raw WB'!C501</f>
        <v>2</v>
      </c>
      <c r="D501" s="3" t="str">
        <f>'Raw WB'!D501</f>
        <v>Synura sp.</v>
      </c>
      <c r="E501" s="1">
        <f>('Raw WB'!H501*'Raw WB'!K501)/20*9</f>
        <v>0</v>
      </c>
      <c r="H501" s="1">
        <f>'Raw WB'!L501*E501</f>
        <v>0</v>
      </c>
    </row>
    <row r="502" spans="1:10">
      <c r="A502" s="3">
        <f>'Raw WB'!A502</f>
        <v>36375</v>
      </c>
      <c r="B502" s="3" t="str">
        <f>'Raw WB'!B502</f>
        <v>WB</v>
      </c>
      <c r="C502" s="2">
        <f>'Raw WB'!C502</f>
        <v>3</v>
      </c>
      <c r="D502" s="3" t="str">
        <f>'Raw WB'!D502</f>
        <v>Synura sp.</v>
      </c>
      <c r="E502" s="1">
        <f>('Raw WB'!H502*'Raw WB'!K502)/20*9</f>
        <v>0</v>
      </c>
      <c r="H502" s="1">
        <f>'Raw WB'!L502*E502</f>
        <v>0</v>
      </c>
    </row>
    <row r="503" spans="1:10">
      <c r="A503" s="3">
        <f>'Raw WB'!A503</f>
        <v>36382</v>
      </c>
      <c r="B503" s="3" t="str">
        <f>'Raw WB'!B503</f>
        <v>WB</v>
      </c>
      <c r="C503" s="2">
        <f>'Raw WB'!C503</f>
        <v>1</v>
      </c>
      <c r="D503" s="3" t="str">
        <f>'Raw WB'!D503</f>
        <v>Synura sp.</v>
      </c>
      <c r="E503" s="1">
        <f>('Raw WB'!H503*'Raw WB'!K503)/20*9</f>
        <v>0</v>
      </c>
      <c r="F503" s="1">
        <f>STDEV(E503:E505)</f>
        <v>0</v>
      </c>
      <c r="G503" s="1">
        <f>F503/SQRT(3)</f>
        <v>0</v>
      </c>
      <c r="H503" s="1">
        <f>'Raw WB'!L503*E503</f>
        <v>0</v>
      </c>
      <c r="I503" s="1">
        <f>STDEV(H503:H505)</f>
        <v>0</v>
      </c>
      <c r="J503" s="1">
        <f>I503/SQRT(3)</f>
        <v>0</v>
      </c>
    </row>
    <row r="504" spans="1:10">
      <c r="A504" s="3">
        <f>'Raw WB'!A504</f>
        <v>36382</v>
      </c>
      <c r="B504" s="3" t="str">
        <f>'Raw WB'!B504</f>
        <v>WB</v>
      </c>
      <c r="C504" s="2">
        <f>'Raw WB'!C504</f>
        <v>2</v>
      </c>
      <c r="D504" s="3" t="str">
        <f>'Raw WB'!D504</f>
        <v>Synura sp.</v>
      </c>
      <c r="E504" s="1">
        <f>('Raw WB'!H504*'Raw WB'!K504)/20*9</f>
        <v>0</v>
      </c>
      <c r="H504" s="1">
        <f>'Raw WB'!L504*E504</f>
        <v>0</v>
      </c>
    </row>
    <row r="505" spans="1:10">
      <c r="A505" s="3">
        <f>'Raw WB'!A505</f>
        <v>36382</v>
      </c>
      <c r="B505" s="3" t="str">
        <f>'Raw WB'!B505</f>
        <v>WB</v>
      </c>
      <c r="C505" s="2">
        <f>'Raw WB'!C505</f>
        <v>3</v>
      </c>
      <c r="D505" s="3" t="str">
        <f>'Raw WB'!D505</f>
        <v>Synura sp.</v>
      </c>
      <c r="E505" s="1">
        <f>('Raw WB'!H505*'Raw WB'!K505)/20*9</f>
        <v>0</v>
      </c>
      <c r="H505" s="1">
        <f>'Raw WB'!L505*E505</f>
        <v>0</v>
      </c>
    </row>
    <row r="506" spans="1:10">
      <c r="A506" s="3">
        <f>'Raw WB'!A506</f>
        <v>36389</v>
      </c>
      <c r="B506" s="3" t="str">
        <f>'Raw WB'!B506</f>
        <v>WB</v>
      </c>
      <c r="C506" s="2">
        <f>'Raw WB'!C506</f>
        <v>1</v>
      </c>
      <c r="D506" s="3" t="str">
        <f>'Raw WB'!D506</f>
        <v>Synura sp.</v>
      </c>
      <c r="E506" s="1">
        <f>('Raw WB'!H506*'Raw WB'!K506)/20*9</f>
        <v>0</v>
      </c>
      <c r="F506" s="1">
        <f>STDEV(E506:E508)</f>
        <v>0</v>
      </c>
      <c r="G506" s="1">
        <f>F506/SQRT(3)</f>
        <v>0</v>
      </c>
      <c r="H506" s="1">
        <f>'Raw WB'!L506*E506</f>
        <v>0</v>
      </c>
      <c r="I506" s="1">
        <f>STDEV(H506:H508)</f>
        <v>0</v>
      </c>
      <c r="J506" s="1">
        <f>I506/SQRT(3)</f>
        <v>0</v>
      </c>
    </row>
    <row r="507" spans="1:10">
      <c r="A507" s="3">
        <f>'Raw WB'!A507</f>
        <v>36389</v>
      </c>
      <c r="B507" s="3" t="str">
        <f>'Raw WB'!B507</f>
        <v>WB</v>
      </c>
      <c r="C507" s="2">
        <f>'Raw WB'!C507</f>
        <v>2</v>
      </c>
      <c r="D507" s="3" t="str">
        <f>'Raw WB'!D507</f>
        <v>Synura sp.</v>
      </c>
      <c r="E507" s="1">
        <f>('Raw WB'!H507*'Raw WB'!K507)/20*9</f>
        <v>0</v>
      </c>
      <c r="H507" s="1">
        <f>'Raw WB'!L507*E507</f>
        <v>0</v>
      </c>
    </row>
    <row r="508" spans="1:10">
      <c r="A508" s="3">
        <f>'Raw WB'!A508</f>
        <v>36389</v>
      </c>
      <c r="B508" s="3" t="str">
        <f>'Raw WB'!B508</f>
        <v>WB</v>
      </c>
      <c r="C508" s="2">
        <f>'Raw WB'!C508</f>
        <v>3</v>
      </c>
      <c r="D508" s="3" t="str">
        <f>'Raw WB'!D508</f>
        <v>Synura sp.</v>
      </c>
      <c r="E508" s="1">
        <f>('Raw WB'!H508*'Raw WB'!K508)/20*9</f>
        <v>0</v>
      </c>
      <c r="H508" s="1">
        <f>'Raw WB'!L508*E508</f>
        <v>0</v>
      </c>
    </row>
    <row r="509" spans="1:10">
      <c r="A509" s="3">
        <f>'Raw WB'!A509</f>
        <v>36307</v>
      </c>
      <c r="B509" s="3" t="str">
        <f>'Raw WB'!B509</f>
        <v>WB</v>
      </c>
      <c r="C509" s="2">
        <f>'Raw WB'!C509</f>
        <v>1</v>
      </c>
      <c r="D509" s="3" t="str">
        <f>'Raw WB'!D509</f>
        <v>Unknown dinoflagellate</v>
      </c>
      <c r="E509" s="1">
        <f>('Raw WB'!H509*'Raw WB'!K509)/20*9</f>
        <v>41816.25</v>
      </c>
      <c r="F509" s="1">
        <f>STDEV(E509:E511)</f>
        <v>5222.9997846065435</v>
      </c>
      <c r="G509" s="1">
        <f>F509/SQRT(3)</f>
        <v>3015.5003316199454</v>
      </c>
      <c r="H509" s="1">
        <f>'Raw WB'!L509*E509</f>
        <v>0</v>
      </c>
      <c r="I509" s="1">
        <f>STDEV(H509:H511)</f>
        <v>0</v>
      </c>
      <c r="J509" s="1">
        <f>I509/SQRT(3)</f>
        <v>0</v>
      </c>
    </row>
    <row r="510" spans="1:10">
      <c r="A510" s="3">
        <f>'Raw WB'!A510</f>
        <v>36307</v>
      </c>
      <c r="B510" s="3" t="str">
        <f>'Raw WB'!B510</f>
        <v>WB</v>
      </c>
      <c r="C510" s="2">
        <f>'Raw WB'!C510</f>
        <v>2</v>
      </c>
      <c r="D510" s="3" t="str">
        <f>'Raw WB'!D510</f>
        <v>Unknown dinoflagellate</v>
      </c>
      <c r="E510" s="1">
        <f>('Raw WB'!H510*'Raw WB'!K510)/20*9</f>
        <v>31461.75</v>
      </c>
      <c r="H510" s="1">
        <f>'Raw WB'!L510*E510</f>
        <v>0</v>
      </c>
    </row>
    <row r="511" spans="1:10">
      <c r="A511" s="3">
        <f>'Raw WB'!A511</f>
        <v>36307</v>
      </c>
      <c r="B511" s="3" t="str">
        <f>'Raw WB'!B511</f>
        <v>WB</v>
      </c>
      <c r="C511" s="2">
        <f>'Raw WB'!C511</f>
        <v>3</v>
      </c>
      <c r="D511" s="3" t="str">
        <f>'Raw WB'!D511</f>
        <v>Unknown dinoflagellate</v>
      </c>
      <c r="E511" s="1">
        <f>('Raw WB'!H511*'Raw WB'!K511)/20*9</f>
        <v>35444.25</v>
      </c>
      <c r="H511" s="1">
        <f>'Raw WB'!L511*E511</f>
        <v>0</v>
      </c>
    </row>
    <row r="512" spans="1:10">
      <c r="A512" s="3">
        <f>'Raw WB'!A512</f>
        <v>36312</v>
      </c>
      <c r="B512" s="3" t="str">
        <f>'Raw WB'!B512</f>
        <v>WB</v>
      </c>
      <c r="C512" s="2">
        <f>'Raw WB'!C512</f>
        <v>1</v>
      </c>
      <c r="D512" s="3" t="str">
        <f>'Raw WB'!D512</f>
        <v>Unknown dinoflagellate</v>
      </c>
      <c r="E512" s="1">
        <f>('Raw WB'!H512*'Raw WB'!K512)/20*9</f>
        <v>30141.599999999999</v>
      </c>
      <c r="F512" s="1">
        <f>STDEV(E512:E514)</f>
        <v>5354.9506349265266</v>
      </c>
      <c r="G512" s="1">
        <f>F512/SQRT(3)</f>
        <v>3091.6821905719876</v>
      </c>
      <c r="H512" s="1">
        <f>'Raw WB'!L512*E512</f>
        <v>0</v>
      </c>
      <c r="I512" s="1">
        <f>STDEV(H512:H514)</f>
        <v>0</v>
      </c>
      <c r="J512" s="1">
        <f>I512/SQRT(3)</f>
        <v>0</v>
      </c>
    </row>
    <row r="513" spans="1:10">
      <c r="A513" s="3">
        <f>'Raw WB'!A513</f>
        <v>36312</v>
      </c>
      <c r="B513" s="3" t="str">
        <f>'Raw WB'!B513</f>
        <v>WB</v>
      </c>
      <c r="C513" s="2">
        <f>'Raw WB'!C513</f>
        <v>2</v>
      </c>
      <c r="D513" s="3" t="str">
        <f>'Raw WB'!D513</f>
        <v>Unknown dinoflagellate</v>
      </c>
      <c r="E513" s="1">
        <f>('Raw WB'!H513*'Raw WB'!K513)/20*9</f>
        <v>25977.299999999996</v>
      </c>
      <c r="H513" s="1">
        <f>'Raw WB'!L513*E513</f>
        <v>0</v>
      </c>
    </row>
    <row r="514" spans="1:10">
      <c r="A514" s="3">
        <f>'Raw WB'!A514</f>
        <v>36312</v>
      </c>
      <c r="B514" s="3" t="str">
        <f>'Raw WB'!B514</f>
        <v>WB</v>
      </c>
      <c r="C514" s="2">
        <f>'Raw WB'!C514</f>
        <v>3</v>
      </c>
      <c r="D514" s="3" t="str">
        <f>'Raw WB'!D514</f>
        <v>Unknown dinoflagellate</v>
      </c>
      <c r="E514" s="1">
        <f>('Raw WB'!H514*'Raw WB'!K514)/20*9</f>
        <v>19514.25</v>
      </c>
      <c r="H514" s="1">
        <f>'Raw WB'!L514*E514</f>
        <v>0</v>
      </c>
    </row>
    <row r="515" spans="1:10">
      <c r="A515" s="3">
        <f>'Raw WB'!A515</f>
        <v>36319</v>
      </c>
      <c r="B515" s="3" t="str">
        <f>'Raw WB'!B515</f>
        <v>WB</v>
      </c>
      <c r="C515" s="2">
        <f>'Raw WB'!C515</f>
        <v>1</v>
      </c>
      <c r="D515" s="3" t="str">
        <f>'Raw WB'!D515</f>
        <v>Unknown dinoflagellate</v>
      </c>
      <c r="E515" s="1">
        <f>('Raw WB'!H515*'Raw WB'!K515)/20*9</f>
        <v>9518.4</v>
      </c>
      <c r="F515" s="1">
        <f>STDEV(E515:E517)</f>
        <v>5835.2034662469096</v>
      </c>
      <c r="G515" s="1">
        <f>F515/SQRT(3)</f>
        <v>3368.9562920138906</v>
      </c>
      <c r="H515" s="1">
        <f>'Raw WB'!L515*E515</f>
        <v>0</v>
      </c>
      <c r="I515" s="1">
        <f>STDEV(H515:H517)</f>
        <v>0</v>
      </c>
      <c r="J515" s="1">
        <f>I515/SQRT(3)</f>
        <v>0</v>
      </c>
    </row>
    <row r="516" spans="1:10">
      <c r="A516" s="3">
        <f>'Raw WB'!A516</f>
        <v>36319</v>
      </c>
      <c r="B516" s="3" t="str">
        <f>'Raw WB'!B516</f>
        <v>WB</v>
      </c>
      <c r="C516" s="2">
        <f>'Raw WB'!C516</f>
        <v>2</v>
      </c>
      <c r="D516" s="3" t="str">
        <f>'Raw WB'!D516</f>
        <v>Unknown dinoflagellate</v>
      </c>
      <c r="E516" s="1">
        <f>('Raw WB'!H516*'Raw WB'!K516)/20*9</f>
        <v>15169.949999999999</v>
      </c>
      <c r="H516" s="1">
        <f>'Raw WB'!L516*E516</f>
        <v>0</v>
      </c>
    </row>
    <row r="517" spans="1:10">
      <c r="A517" s="3">
        <f>'Raw WB'!A517</f>
        <v>36319</v>
      </c>
      <c r="B517" s="3" t="str">
        <f>'Raw WB'!B517</f>
        <v>WB</v>
      </c>
      <c r="C517" s="2">
        <f>'Raw WB'!C517</f>
        <v>3</v>
      </c>
      <c r="D517" s="3" t="str">
        <f>'Raw WB'!D517</f>
        <v>Unknown dinoflagellate</v>
      </c>
      <c r="E517" s="1">
        <f>('Raw WB'!H517*'Raw WB'!K517)/20*9</f>
        <v>21186.899999999998</v>
      </c>
      <c r="H517" s="1">
        <f>'Raw WB'!L517*E517</f>
        <v>0</v>
      </c>
    </row>
    <row r="518" spans="1:10">
      <c r="A518" s="3">
        <f>'Raw WB'!A518</f>
        <v>36326</v>
      </c>
      <c r="B518" s="3" t="str">
        <f>'Raw WB'!B518</f>
        <v>WB</v>
      </c>
      <c r="C518" s="2">
        <f>'Raw WB'!C518</f>
        <v>1</v>
      </c>
      <c r="D518" s="3" t="str">
        <f>'Raw WB'!D518</f>
        <v>Unknown dinoflagellate</v>
      </c>
      <c r="E518" s="1">
        <f>('Raw WB'!H518*'Raw WB'!K518)/20*9</f>
        <v>6929.55</v>
      </c>
      <c r="F518" s="1">
        <f>STDEV(E518:E520)</f>
        <v>2231.1486632450146</v>
      </c>
      <c r="G518" s="1">
        <f>F518/SQRT(3)</f>
        <v>1288.154281326583</v>
      </c>
      <c r="H518" s="1">
        <f>'Raw WB'!L518*E518</f>
        <v>0</v>
      </c>
      <c r="I518" s="1">
        <f>STDEV(H518:H520)</f>
        <v>0</v>
      </c>
      <c r="J518" s="1">
        <f>I518/SQRT(3)</f>
        <v>0</v>
      </c>
    </row>
    <row r="519" spans="1:10">
      <c r="A519" s="3">
        <f>'Raw WB'!A519</f>
        <v>36326</v>
      </c>
      <c r="B519" s="3" t="str">
        <f>'Raw WB'!B519</f>
        <v>WB</v>
      </c>
      <c r="C519" s="2">
        <f>'Raw WB'!C519</f>
        <v>2</v>
      </c>
      <c r="D519" s="3" t="str">
        <f>'Raw WB'!D519</f>
        <v>Unknown dinoflagellate</v>
      </c>
      <c r="E519" s="1">
        <f>('Raw WB'!H519*'Raw WB'!K519)/20*9</f>
        <v>4759.2</v>
      </c>
      <c r="H519" s="1">
        <f>'Raw WB'!L519*E519</f>
        <v>0</v>
      </c>
    </row>
    <row r="520" spans="1:10">
      <c r="A520" s="3">
        <f>'Raw WB'!A520</f>
        <v>36326</v>
      </c>
      <c r="B520" s="3" t="str">
        <f>'Raw WB'!B520</f>
        <v>WB</v>
      </c>
      <c r="C520" s="2">
        <f>'Raw WB'!C520</f>
        <v>3</v>
      </c>
      <c r="D520" s="3" t="str">
        <f>'Raw WB'!D520</f>
        <v>Unknown dinoflagellate</v>
      </c>
      <c r="E520" s="1">
        <f>('Raw WB'!H520*'Raw WB'!K520)/20*9</f>
        <v>9220.9499999999989</v>
      </c>
      <c r="H520" s="1">
        <f>'Raw WB'!L520*E520</f>
        <v>0</v>
      </c>
    </row>
    <row r="521" spans="1:10">
      <c r="A521" s="3">
        <f>'Raw WB'!A521</f>
        <v>36333</v>
      </c>
      <c r="B521" s="3" t="str">
        <f>'Raw WB'!B521</f>
        <v>WB</v>
      </c>
      <c r="C521" s="2">
        <f>'Raw WB'!C521</f>
        <v>1</v>
      </c>
      <c r="D521" s="3" t="str">
        <f>'Raw WB'!D521</f>
        <v>Unknown dinoflagellate</v>
      </c>
      <c r="E521" s="1">
        <f>('Raw WB'!H521*'Raw WB'!K521)/20*9</f>
        <v>0</v>
      </c>
      <c r="F521" s="1">
        <f>STDEV(E521:E523)</f>
        <v>0</v>
      </c>
      <c r="G521" s="1">
        <f>F521/SQRT(3)</f>
        <v>0</v>
      </c>
      <c r="H521" s="1">
        <f>'Raw WB'!L521*E521</f>
        <v>0</v>
      </c>
      <c r="I521" s="1">
        <f>STDEV(H521:H523)</f>
        <v>0</v>
      </c>
      <c r="J521" s="1">
        <f>I521/SQRT(3)</f>
        <v>0</v>
      </c>
    </row>
    <row r="522" spans="1:10">
      <c r="A522" s="3">
        <f>'Raw WB'!A522</f>
        <v>36333</v>
      </c>
      <c r="B522" s="3" t="str">
        <f>'Raw WB'!B522</f>
        <v>WB</v>
      </c>
      <c r="C522" s="2">
        <f>'Raw WB'!C522</f>
        <v>2</v>
      </c>
      <c r="D522" s="3" t="str">
        <f>'Raw WB'!D522</f>
        <v>Unknown dinoflagellate</v>
      </c>
      <c r="E522" s="1">
        <f>('Raw WB'!H522*'Raw WB'!K522)/20*9</f>
        <v>0</v>
      </c>
      <c r="H522" s="1">
        <f>'Raw WB'!L522*E522</f>
        <v>0</v>
      </c>
    </row>
    <row r="523" spans="1:10">
      <c r="A523" s="3">
        <f>'Raw WB'!A523</f>
        <v>36333</v>
      </c>
      <c r="B523" s="3" t="str">
        <f>'Raw WB'!B523</f>
        <v>WB</v>
      </c>
      <c r="C523" s="2">
        <f>'Raw WB'!C523</f>
        <v>3</v>
      </c>
      <c r="D523" s="3" t="str">
        <f>'Raw WB'!D523</f>
        <v>Unknown dinoflagellate</v>
      </c>
      <c r="E523" s="1">
        <f>('Raw WB'!H523*'Raw WB'!K523)/20*9</f>
        <v>0</v>
      </c>
      <c r="H523" s="1">
        <f>'Raw WB'!L523*E523</f>
        <v>0</v>
      </c>
    </row>
    <row r="524" spans="1:10">
      <c r="A524" s="3">
        <f>'Raw WB'!A524</f>
        <v>36340</v>
      </c>
      <c r="B524" s="3" t="str">
        <f>'Raw WB'!B524</f>
        <v>WB</v>
      </c>
      <c r="C524" s="2">
        <f>'Raw WB'!C524</f>
        <v>1</v>
      </c>
      <c r="D524" s="3" t="str">
        <f>'Raw WB'!D524</f>
        <v>Unknown dinoflagellate</v>
      </c>
      <c r="E524" s="1">
        <f>('Raw WB'!H524*'Raw WB'!K524)/20*9</f>
        <v>955.80000000000007</v>
      </c>
      <c r="F524" s="1">
        <f>STDEV(E524:E526)</f>
        <v>359.16174281234379</v>
      </c>
      <c r="G524" s="1">
        <f>F524/SQRT(3)</f>
        <v>207.36212889532183</v>
      </c>
      <c r="H524" s="1">
        <f>'Raw WB'!L524*E524</f>
        <v>0</v>
      </c>
      <c r="I524" s="1">
        <f>STDEV(H524:H526)</f>
        <v>0</v>
      </c>
      <c r="J524" s="1">
        <f>I524/SQRT(3)</f>
        <v>0</v>
      </c>
    </row>
    <row r="525" spans="1:10">
      <c r="A525" s="3">
        <f>'Raw WB'!A525</f>
        <v>36340</v>
      </c>
      <c r="B525" s="3" t="str">
        <f>'Raw WB'!B525</f>
        <v>WB</v>
      </c>
      <c r="C525" s="2">
        <f>'Raw WB'!C525</f>
        <v>2</v>
      </c>
      <c r="D525" s="3" t="str">
        <f>'Raw WB'!D525</f>
        <v>Unknown dinoflagellate</v>
      </c>
      <c r="E525" s="1">
        <f>('Raw WB'!H525*'Raw WB'!K525)/20*9</f>
        <v>1354.05</v>
      </c>
      <c r="H525" s="1">
        <f>'Raw WB'!L525*E525</f>
        <v>0</v>
      </c>
    </row>
    <row r="526" spans="1:10">
      <c r="A526" s="3">
        <f>'Raw WB'!A526</f>
        <v>36340</v>
      </c>
      <c r="B526" s="3" t="str">
        <f>'Raw WB'!B526</f>
        <v>WB</v>
      </c>
      <c r="C526" s="2">
        <f>'Raw WB'!C526</f>
        <v>3</v>
      </c>
      <c r="D526" s="3" t="str">
        <f>'Raw WB'!D526</f>
        <v>Unknown dinoflagellate</v>
      </c>
      <c r="E526" s="1">
        <f>('Raw WB'!H526*'Raw WB'!K526)/20*9</f>
        <v>637.19999999999993</v>
      </c>
      <c r="H526" s="1">
        <f>'Raw WB'!L526*E526</f>
        <v>0</v>
      </c>
    </row>
    <row r="527" spans="1:10">
      <c r="A527" s="3">
        <f>'Raw WB'!A527</f>
        <v>36347</v>
      </c>
      <c r="B527" s="3" t="str">
        <f>'Raw WB'!B527</f>
        <v>WB</v>
      </c>
      <c r="C527" s="2">
        <f>'Raw WB'!C527</f>
        <v>1</v>
      </c>
      <c r="D527" s="3" t="str">
        <f>'Raw WB'!D527</f>
        <v>Unknown dinoflagellate</v>
      </c>
      <c r="E527" s="1">
        <f>('Raw WB'!H527*'Raw WB'!K527)/20*9</f>
        <v>793.19999999999993</v>
      </c>
      <c r="F527" s="1">
        <f>STDEV(E527:E529)</f>
        <v>210.74916369940712</v>
      </c>
      <c r="G527" s="1">
        <f>F527/SQRT(3)</f>
        <v>121.67608639334121</v>
      </c>
      <c r="H527" s="1">
        <f>'Raw WB'!L527*E527</f>
        <v>0</v>
      </c>
      <c r="I527" s="1">
        <f>STDEV(H527:H529)</f>
        <v>0</v>
      </c>
      <c r="J527" s="1">
        <f>I527/SQRT(3)</f>
        <v>0</v>
      </c>
    </row>
    <row r="528" spans="1:10">
      <c r="A528" s="3">
        <f>'Raw WB'!A528</f>
        <v>36347</v>
      </c>
      <c r="B528" s="3" t="str">
        <f>'Raw WB'!B528</f>
        <v>WB</v>
      </c>
      <c r="C528" s="2">
        <f>'Raw WB'!C528</f>
        <v>2</v>
      </c>
      <c r="D528" s="3" t="str">
        <f>'Raw WB'!D528</f>
        <v>Unknown dinoflagellate</v>
      </c>
      <c r="E528" s="1">
        <f>('Raw WB'!H528*'Raw WB'!K528)/20*9</f>
        <v>1189.8</v>
      </c>
      <c r="H528" s="1">
        <f>'Raw WB'!L528*E528</f>
        <v>0</v>
      </c>
    </row>
    <row r="529" spans="1:10">
      <c r="A529" s="3">
        <f>'Raw WB'!A529</f>
        <v>36347</v>
      </c>
      <c r="B529" s="3" t="str">
        <f>'Raw WB'!B529</f>
        <v>WB</v>
      </c>
      <c r="C529" s="2">
        <f>'Raw WB'!C529</f>
        <v>3</v>
      </c>
      <c r="D529" s="3" t="str">
        <f>'Raw WB'!D529</f>
        <v>Unknown dinoflagellate</v>
      </c>
      <c r="E529" s="1">
        <f>('Raw WB'!H529*'Raw WB'!K529)/20*9</f>
        <v>1115.1000000000001</v>
      </c>
      <c r="H529" s="1">
        <f>'Raw WB'!L529*E529</f>
        <v>0</v>
      </c>
    </row>
    <row r="530" spans="1:10">
      <c r="A530" s="3">
        <f>'Raw WB'!A530</f>
        <v>36354</v>
      </c>
      <c r="B530" s="3" t="str">
        <f>'Raw WB'!B530</f>
        <v>WB</v>
      </c>
      <c r="C530" s="2">
        <f>'Raw WB'!C530</f>
        <v>1</v>
      </c>
      <c r="D530" s="3" t="str">
        <f>'Raw WB'!D530</f>
        <v>Unknown dinoflagellate</v>
      </c>
      <c r="E530" s="1">
        <f>('Raw WB'!H530*'Raw WB'!K530)/20*9</f>
        <v>876.15</v>
      </c>
      <c r="F530" s="1">
        <f>STDEV(E530:E532)</f>
        <v>317.32850092609141</v>
      </c>
      <c r="G530" s="1">
        <f>F530/SQRT(3)</f>
        <v>183.2096954312193</v>
      </c>
      <c r="H530" s="1">
        <f>'Raw WB'!L530*E530</f>
        <v>0</v>
      </c>
      <c r="I530" s="1">
        <f>STDEV(H530:H532)</f>
        <v>0</v>
      </c>
      <c r="J530" s="1">
        <f>I530/SQRT(3)</f>
        <v>0</v>
      </c>
    </row>
    <row r="531" spans="1:10">
      <c r="A531" s="3">
        <f>'Raw WB'!A531</f>
        <v>36354</v>
      </c>
      <c r="B531" s="3" t="str">
        <f>'Raw WB'!B531</f>
        <v>WB</v>
      </c>
      <c r="C531" s="2">
        <f>'Raw WB'!C531</f>
        <v>2</v>
      </c>
      <c r="D531" s="3" t="str">
        <f>'Raw WB'!D531</f>
        <v>Unknown dinoflagellate</v>
      </c>
      <c r="E531" s="1">
        <f>('Raw WB'!H531*'Raw WB'!K531)/20*9</f>
        <v>892.35</v>
      </c>
      <c r="H531" s="1">
        <f>'Raw WB'!L531*E531</f>
        <v>0</v>
      </c>
    </row>
    <row r="532" spans="1:10">
      <c r="A532" s="3">
        <f>'Raw WB'!A532</f>
        <v>36354</v>
      </c>
      <c r="B532" s="3" t="str">
        <f>'Raw WB'!B532</f>
        <v>WB</v>
      </c>
      <c r="C532" s="2">
        <f>'Raw WB'!C532</f>
        <v>3</v>
      </c>
      <c r="D532" s="3" t="str">
        <f>'Raw WB'!D532</f>
        <v>Unknown dinoflagellate</v>
      </c>
      <c r="E532" s="1">
        <f>('Raw WB'!H532*'Raw WB'!K532)/20*9</f>
        <v>1433.7</v>
      </c>
      <c r="H532" s="1">
        <f>'Raw WB'!L532*E532</f>
        <v>0</v>
      </c>
    </row>
    <row r="533" spans="1:10">
      <c r="A533" s="3">
        <f>'Raw WB'!A533</f>
        <v>36361</v>
      </c>
      <c r="B533" s="3" t="str">
        <f>'Raw WB'!B533</f>
        <v>WB</v>
      </c>
      <c r="C533" s="2">
        <f>'Raw WB'!C533</f>
        <v>1</v>
      </c>
      <c r="D533" s="3" t="str">
        <f>'Raw WB'!D533</f>
        <v>Unknown dinoflagellate</v>
      </c>
      <c r="E533" s="1">
        <f>('Raw WB'!H533*'Raw WB'!K533)/20*9</f>
        <v>876.15</v>
      </c>
      <c r="F533" s="1">
        <f>STDEV(E533:E535)</f>
        <v>121.66738470107713</v>
      </c>
      <c r="G533" s="1">
        <f>F533/SQRT(3)</f>
        <v>70.244697308764643</v>
      </c>
      <c r="H533" s="1">
        <f>'Raw WB'!L533*E533</f>
        <v>0</v>
      </c>
      <c r="I533" s="1">
        <f>STDEV(H533:H535)</f>
        <v>0</v>
      </c>
      <c r="J533" s="1">
        <f>I533/SQRT(3)</f>
        <v>0</v>
      </c>
    </row>
    <row r="534" spans="1:10">
      <c r="A534" s="3">
        <f>'Raw WB'!A534</f>
        <v>36361</v>
      </c>
      <c r="B534" s="3" t="str">
        <f>'Raw WB'!B534</f>
        <v>WB</v>
      </c>
      <c r="C534" s="2">
        <f>'Raw WB'!C534</f>
        <v>2</v>
      </c>
      <c r="D534" s="3" t="str">
        <f>'Raw WB'!D534</f>
        <v>Unknown dinoflagellate</v>
      </c>
      <c r="E534" s="1">
        <f>('Raw WB'!H534*'Raw WB'!K534)/20*9</f>
        <v>955.80000000000007</v>
      </c>
      <c r="H534" s="1">
        <f>'Raw WB'!L534*E534</f>
        <v>0</v>
      </c>
    </row>
    <row r="535" spans="1:10">
      <c r="A535" s="3">
        <f>'Raw WB'!A535</f>
        <v>36361</v>
      </c>
      <c r="B535" s="3" t="str">
        <f>'Raw WB'!B535</f>
        <v>WB</v>
      </c>
      <c r="C535" s="2">
        <f>'Raw WB'!C535</f>
        <v>3</v>
      </c>
      <c r="D535" s="3" t="str">
        <f>'Raw WB'!D535</f>
        <v>Unknown dinoflagellate</v>
      </c>
      <c r="E535" s="1">
        <f>('Raw WB'!H535*'Raw WB'!K535)/20*9</f>
        <v>716.85</v>
      </c>
      <c r="H535" s="1">
        <f>'Raw WB'!L535*E535</f>
        <v>0</v>
      </c>
    </row>
    <row r="536" spans="1:10">
      <c r="A536" s="3">
        <f>'Raw WB'!A536</f>
        <v>36368</v>
      </c>
      <c r="B536" s="3" t="str">
        <f>'Raw WB'!B536</f>
        <v>WB</v>
      </c>
      <c r="C536" s="2">
        <f>'Raw WB'!C536</f>
        <v>1</v>
      </c>
      <c r="D536" s="3" t="str">
        <f>'Raw WB'!D536</f>
        <v>Unknown dinoflagellate</v>
      </c>
      <c r="E536" s="1">
        <f>('Raw WB'!H536*'Raw WB'!K536)/20*9</f>
        <v>1194.75</v>
      </c>
      <c r="F536" s="1">
        <f>STDEV(E536:E538)</f>
        <v>400.89620851287668</v>
      </c>
      <c r="G536" s="1">
        <f>F536/SQRT(3)</f>
        <v>231.45753390200971</v>
      </c>
      <c r="H536" s="1">
        <f>'Raw WB'!L536*E536</f>
        <v>0</v>
      </c>
      <c r="I536" s="1">
        <f>STDEV(H536:H538)</f>
        <v>0</v>
      </c>
      <c r="J536" s="1">
        <f>I536/SQRT(3)</f>
        <v>0</v>
      </c>
    </row>
    <row r="537" spans="1:10">
      <c r="A537" s="3">
        <f>'Raw WB'!A537</f>
        <v>36368</v>
      </c>
      <c r="B537" s="3" t="str">
        <f>'Raw WB'!B537</f>
        <v>WB</v>
      </c>
      <c r="C537" s="2">
        <f>'Raw WB'!C537</f>
        <v>2</v>
      </c>
      <c r="D537" s="3" t="str">
        <f>'Raw WB'!D537</f>
        <v>Unknown dinoflagellate</v>
      </c>
      <c r="E537" s="1">
        <f>('Raw WB'!H537*'Raw WB'!K537)/20*9</f>
        <v>876.15</v>
      </c>
      <c r="H537" s="1">
        <f>'Raw WB'!L537*E537</f>
        <v>0</v>
      </c>
    </row>
    <row r="538" spans="1:10">
      <c r="A538" s="3">
        <f>'Raw WB'!A538</f>
        <v>36368</v>
      </c>
      <c r="B538" s="3" t="str">
        <f>'Raw WB'!B538</f>
        <v>WB</v>
      </c>
      <c r="C538" s="2">
        <f>'Raw WB'!C538</f>
        <v>3</v>
      </c>
      <c r="D538" s="3" t="str">
        <f>'Raw WB'!D538</f>
        <v>Unknown dinoflagellate</v>
      </c>
      <c r="E538" s="1">
        <f>('Raw WB'!H538*'Raw WB'!K538)/20*9</f>
        <v>398.25</v>
      </c>
      <c r="H538" s="1">
        <f>'Raw WB'!L538*E538</f>
        <v>0</v>
      </c>
    </row>
    <row r="539" spans="1:10">
      <c r="A539" s="3">
        <f>'Raw WB'!A539</f>
        <v>36375</v>
      </c>
      <c r="B539" s="3" t="str">
        <f>'Raw WB'!B539</f>
        <v>WB</v>
      </c>
      <c r="C539" s="2">
        <f>'Raw WB'!C539</f>
        <v>1</v>
      </c>
      <c r="D539" s="3" t="str">
        <f>'Raw WB'!D539</f>
        <v>Unknown dinoflagellate</v>
      </c>
      <c r="E539" s="1">
        <f>('Raw WB'!H539*'Raw WB'!K539)/20*9</f>
        <v>3584.25</v>
      </c>
      <c r="F539" s="1">
        <f>STDEV(E539:E541)</f>
        <v>1002.240521282192</v>
      </c>
      <c r="G539" s="1">
        <f>F539/SQRT(3)</f>
        <v>578.6438347550245</v>
      </c>
      <c r="H539" s="1">
        <f>'Raw WB'!L539*E539</f>
        <v>0</v>
      </c>
      <c r="I539" s="1">
        <f>STDEV(H539:H541)</f>
        <v>0</v>
      </c>
      <c r="J539" s="1">
        <f>I539/SQRT(3)</f>
        <v>0</v>
      </c>
    </row>
    <row r="540" spans="1:10">
      <c r="A540" s="3">
        <f>'Raw WB'!A540</f>
        <v>36375</v>
      </c>
      <c r="B540" s="3" t="str">
        <f>'Raw WB'!B540</f>
        <v>WB</v>
      </c>
      <c r="C540" s="2">
        <f>'Raw WB'!C540</f>
        <v>2</v>
      </c>
      <c r="D540" s="3" t="str">
        <f>'Raw WB'!D540</f>
        <v>Unknown dinoflagellate</v>
      </c>
      <c r="E540" s="1">
        <f>('Raw WB'!H540*'Raw WB'!K540)/20*9</f>
        <v>4380.75</v>
      </c>
      <c r="H540" s="1">
        <f>'Raw WB'!L540*E540</f>
        <v>0</v>
      </c>
    </row>
    <row r="541" spans="1:10">
      <c r="A541" s="3">
        <f>'Raw WB'!A541</f>
        <v>36375</v>
      </c>
      <c r="B541" s="3" t="str">
        <f>'Raw WB'!B541</f>
        <v>WB</v>
      </c>
      <c r="C541" s="2">
        <f>'Raw WB'!C541</f>
        <v>3</v>
      </c>
      <c r="D541" s="3" t="str">
        <f>'Raw WB'!D541</f>
        <v>Unknown dinoflagellate</v>
      </c>
      <c r="E541" s="1">
        <f>('Raw WB'!H541*'Raw WB'!K541)/20*9</f>
        <v>2389.5</v>
      </c>
      <c r="H541" s="1">
        <f>'Raw WB'!L541*E541</f>
        <v>0</v>
      </c>
    </row>
    <row r="542" spans="1:10">
      <c r="A542" s="3">
        <f>'Raw WB'!A542</f>
        <v>36382</v>
      </c>
      <c r="B542" s="3" t="str">
        <f>'Raw WB'!B542</f>
        <v>WB</v>
      </c>
      <c r="C542" s="2">
        <f>'Raw WB'!C542</f>
        <v>1</v>
      </c>
      <c r="D542" s="3" t="str">
        <f>'Raw WB'!D542</f>
        <v>Unknown dinoflagellate</v>
      </c>
      <c r="E542" s="1">
        <f>('Raw WB'!H542*'Raw WB'!K542)/20*9</f>
        <v>2577.8999999999996</v>
      </c>
      <c r="F542" s="1">
        <f>STDEV(E542:E544)</f>
        <v>318.21149806378941</v>
      </c>
      <c r="G542" s="1">
        <f>F542/SQRT(3)</f>
        <v>183.7194940663629</v>
      </c>
      <c r="H542" s="1">
        <f>'Raw WB'!L542*E542</f>
        <v>0</v>
      </c>
      <c r="I542" s="1">
        <f>STDEV(H542:H544)</f>
        <v>0</v>
      </c>
      <c r="J542" s="1">
        <f>I542/SQRT(3)</f>
        <v>0</v>
      </c>
    </row>
    <row r="543" spans="1:10">
      <c r="A543" s="3">
        <f>'Raw WB'!A543</f>
        <v>36382</v>
      </c>
      <c r="B543" s="3" t="str">
        <f>'Raw WB'!B543</f>
        <v>WB</v>
      </c>
      <c r="C543" s="2">
        <f>'Raw WB'!C543</f>
        <v>2</v>
      </c>
      <c r="D543" s="3" t="str">
        <f>'Raw WB'!D543</f>
        <v>Unknown dinoflagellate</v>
      </c>
      <c r="E543" s="1">
        <f>('Raw WB'!H543*'Raw WB'!K543)/20*9</f>
        <v>1991.25</v>
      </c>
      <c r="H543" s="1">
        <f>'Raw WB'!L543*E543</f>
        <v>0</v>
      </c>
    </row>
    <row r="544" spans="1:10">
      <c r="A544" s="3">
        <f>'Raw WB'!A544</f>
        <v>36382</v>
      </c>
      <c r="B544" s="3" t="str">
        <f>'Raw WB'!B544</f>
        <v>WB</v>
      </c>
      <c r="C544" s="2">
        <f>'Raw WB'!C544</f>
        <v>3</v>
      </c>
      <c r="D544" s="3" t="str">
        <f>'Raw WB'!D544</f>
        <v>Unknown dinoflagellate</v>
      </c>
      <c r="E544" s="1">
        <f>('Raw WB'!H544*'Raw WB'!K544)/20*9</f>
        <v>2070.9</v>
      </c>
      <c r="H544" s="1">
        <f>'Raw WB'!L544*E544</f>
        <v>0</v>
      </c>
    </row>
    <row r="545" spans="1:10">
      <c r="A545" s="3">
        <f>'Raw WB'!A545</f>
        <v>36389</v>
      </c>
      <c r="B545" s="3" t="str">
        <f>'Raw WB'!B545</f>
        <v>WB</v>
      </c>
      <c r="C545" s="2">
        <f>'Raw WB'!C545</f>
        <v>1</v>
      </c>
      <c r="D545" s="3" t="str">
        <f>'Raw WB'!D545</f>
        <v>Unknown dinoflagellate</v>
      </c>
      <c r="E545" s="1">
        <f>('Raw WB'!H545*'Raw WB'!K545)/20*9</f>
        <v>0</v>
      </c>
      <c r="F545" s="1">
        <f>STDEV(E545:E547)</f>
        <v>0</v>
      </c>
      <c r="G545" s="1">
        <f>F545/SQRT(3)</f>
        <v>0</v>
      </c>
      <c r="H545" s="1">
        <f>'Raw WB'!L545*E545</f>
        <v>0</v>
      </c>
      <c r="I545" s="1">
        <f>STDEV(H545:H547)</f>
        <v>0</v>
      </c>
      <c r="J545" s="1">
        <f>I545/SQRT(3)</f>
        <v>0</v>
      </c>
    </row>
    <row r="546" spans="1:10">
      <c r="A546" s="3">
        <f>'Raw WB'!A546</f>
        <v>36389</v>
      </c>
      <c r="B546" s="3" t="str">
        <f>'Raw WB'!B546</f>
        <v>WB</v>
      </c>
      <c r="C546" s="2">
        <f>'Raw WB'!C546</f>
        <v>2</v>
      </c>
      <c r="D546" s="3" t="str">
        <f>'Raw WB'!D546</f>
        <v>Unknown dinoflagellate</v>
      </c>
      <c r="E546" s="1">
        <f>('Raw WB'!H546*'Raw WB'!K546)/20*9</f>
        <v>0</v>
      </c>
      <c r="H546" s="1">
        <f>'Raw WB'!L546*E546</f>
        <v>0</v>
      </c>
    </row>
    <row r="547" spans="1:10">
      <c r="A547" s="3">
        <f>'Raw WB'!A547</f>
        <v>36389</v>
      </c>
      <c r="B547" s="3" t="str">
        <f>'Raw WB'!B547</f>
        <v>WB</v>
      </c>
      <c r="C547" s="2">
        <f>'Raw WB'!C547</f>
        <v>3</v>
      </c>
      <c r="D547" s="3" t="str">
        <f>'Raw WB'!D547</f>
        <v>Unknown dinoflagellate</v>
      </c>
      <c r="E547" s="1">
        <f>('Raw WB'!H547*'Raw WB'!K547)/20*9</f>
        <v>0</v>
      </c>
      <c r="H547" s="1">
        <f>'Raw WB'!L547*E547</f>
        <v>0</v>
      </c>
    </row>
  </sheetData>
  <pageMargins left="0.78749999999999998" right="0.78749999999999998" top="0.78749999999999998" bottom="0.78749999999999998" header="9.8611111111111122E-2" footer="9.8611111111111122E-2"/>
  <pageSetup firstPageNumber="0" fitToHeight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9"/>
  <dimension ref="A1:J746"/>
  <sheetViews>
    <sheetView workbookViewId="0">
      <pane ySplit="525" topLeftCell="A484" activePane="bottomLeft"/>
      <selection activeCell="H158" sqref="H158:J196"/>
      <selection pane="bottomLeft" activeCell="H509" sqref="H509:J547"/>
    </sheetView>
  </sheetViews>
  <sheetFormatPr defaultColWidth="11.42578125" defaultRowHeight="12"/>
  <cols>
    <col min="1" max="2" width="11.42578125" style="1" customWidth="1"/>
    <col min="3" max="3" width="11.42578125" style="2" customWidth="1"/>
    <col min="4" max="4" width="14.85546875" style="1" customWidth="1"/>
    <col min="5" max="10" width="11.42578125" style="1" customWidth="1"/>
  </cols>
  <sheetData>
    <row r="1" spans="1:10">
      <c r="A1" s="1" t="s">
        <v>12</v>
      </c>
      <c r="B1" s="1" t="s">
        <v>13</v>
      </c>
      <c r="C1" s="2" t="s">
        <v>14</v>
      </c>
      <c r="D1" s="1" t="s">
        <v>15</v>
      </c>
      <c r="E1" s="1" t="s">
        <v>321</v>
      </c>
      <c r="F1" s="1" t="s">
        <v>20</v>
      </c>
      <c r="G1" s="4" t="s">
        <v>7035</v>
      </c>
      <c r="H1" s="1" t="s">
        <v>6855</v>
      </c>
      <c r="I1" s="1" t="s">
        <v>20</v>
      </c>
      <c r="J1" s="4" t="s">
        <v>7035</v>
      </c>
    </row>
    <row r="2" spans="1:10">
      <c r="A2" s="3">
        <f>'Raw FB'!A2</f>
        <v>36307</v>
      </c>
      <c r="B2" s="3" t="str">
        <f>'Raw FB'!B2</f>
        <v>FB</v>
      </c>
      <c r="C2" s="2">
        <f>'Raw FB'!C2</f>
        <v>1</v>
      </c>
      <c r="D2" s="3" t="str">
        <f>'Raw FB'!D2</f>
        <v>Arthrodesmus</v>
      </c>
      <c r="E2" s="1">
        <f>('Raw FB'!H2*'Raw FB'!K2)/20*9</f>
        <v>0</v>
      </c>
      <c r="F2" s="1">
        <f>STDEV(E2:E4)</f>
        <v>0</v>
      </c>
      <c r="G2" s="1">
        <f>F2/SQRT(3)</f>
        <v>0</v>
      </c>
      <c r="H2" s="1">
        <f>'Raw FB'!L2*E2</f>
        <v>0</v>
      </c>
      <c r="I2" s="1">
        <f>STDEV(H2:H4)</f>
        <v>0</v>
      </c>
      <c r="J2" s="1">
        <f>I2/SQRT(3)</f>
        <v>0</v>
      </c>
    </row>
    <row r="3" spans="1:10">
      <c r="A3" s="3">
        <f>'Raw FB'!A3</f>
        <v>36307</v>
      </c>
      <c r="B3" s="3" t="str">
        <f>'Raw FB'!B3</f>
        <v>FB</v>
      </c>
      <c r="C3" s="2">
        <f>'Raw FB'!C3</f>
        <v>2</v>
      </c>
      <c r="D3" s="3" t="str">
        <f>'Raw FB'!D3</f>
        <v>Arthrodesmus</v>
      </c>
      <c r="E3" s="1">
        <f>('Raw FB'!H3*'Raw FB'!K3)/20*9</f>
        <v>0</v>
      </c>
      <c r="H3" s="1">
        <f>'Raw FB'!L3*E3</f>
        <v>0</v>
      </c>
    </row>
    <row r="4" spans="1:10">
      <c r="A4" s="3">
        <f>'Raw FB'!A4</f>
        <v>36307</v>
      </c>
      <c r="B4" s="3" t="str">
        <f>'Raw FB'!B4</f>
        <v>FB</v>
      </c>
      <c r="C4" s="2">
        <f>'Raw FB'!C4</f>
        <v>3</v>
      </c>
      <c r="D4" s="3" t="str">
        <f>'Raw FB'!D4</f>
        <v>Arthrodesmus</v>
      </c>
      <c r="E4" s="1">
        <f>('Raw FB'!H4*'Raw FB'!K4)/20*9</f>
        <v>0</v>
      </c>
      <c r="H4" s="1">
        <f>'Raw FB'!L4*E4</f>
        <v>0</v>
      </c>
    </row>
    <row r="5" spans="1:10">
      <c r="A5" s="3">
        <f>'Raw FB'!A5</f>
        <v>36312</v>
      </c>
      <c r="B5" s="3" t="str">
        <f>'Raw FB'!B5</f>
        <v>FB</v>
      </c>
      <c r="C5" s="2">
        <f>'Raw FB'!C5</f>
        <v>1</v>
      </c>
      <c r="D5" s="3" t="str">
        <f>'Raw FB'!D5</f>
        <v>Arthrodesmus</v>
      </c>
      <c r="E5" s="1">
        <f>('Raw FB'!H5*'Raw FB'!K5)/20*9</f>
        <v>0</v>
      </c>
      <c r="F5" s="1">
        <f>STDEV(E5:E7)</f>
        <v>0</v>
      </c>
      <c r="G5" s="1">
        <f>F5/SQRT(3)</f>
        <v>0</v>
      </c>
      <c r="H5" s="1">
        <f>'Raw FB'!L5*E5</f>
        <v>0</v>
      </c>
      <c r="I5" s="1">
        <f>STDEV(H5:H7)</f>
        <v>0</v>
      </c>
      <c r="J5" s="1">
        <f>I5/SQRT(3)</f>
        <v>0</v>
      </c>
    </row>
    <row r="6" spans="1:10">
      <c r="A6" s="3">
        <f>'Raw FB'!A6</f>
        <v>36312</v>
      </c>
      <c r="B6" s="3" t="str">
        <f>'Raw FB'!B6</f>
        <v>FB</v>
      </c>
      <c r="C6" s="2">
        <f>'Raw FB'!C6</f>
        <v>2</v>
      </c>
      <c r="D6" s="3" t="str">
        <f>'Raw FB'!D6</f>
        <v>Arthrodesmus</v>
      </c>
      <c r="E6" s="1">
        <f>('Raw FB'!H6*'Raw FB'!K6)/20*9</f>
        <v>0</v>
      </c>
      <c r="H6" s="1">
        <f>'Raw FB'!L6*E6</f>
        <v>0</v>
      </c>
    </row>
    <row r="7" spans="1:10">
      <c r="A7" s="3">
        <f>'Raw FB'!A7</f>
        <v>36312</v>
      </c>
      <c r="B7" s="3" t="str">
        <f>'Raw FB'!B7</f>
        <v>FB</v>
      </c>
      <c r="C7" s="2">
        <f>'Raw FB'!C7</f>
        <v>3</v>
      </c>
      <c r="D7" s="3" t="str">
        <f>'Raw FB'!D7</f>
        <v>Arthrodesmus</v>
      </c>
      <c r="E7" s="1">
        <f>('Raw FB'!H7*'Raw FB'!K7)/20*9</f>
        <v>0</v>
      </c>
      <c r="H7" s="1">
        <f>'Raw FB'!L7*E7</f>
        <v>0</v>
      </c>
    </row>
    <row r="8" spans="1:10">
      <c r="A8" s="3">
        <f>'Raw FB'!A8</f>
        <v>36319</v>
      </c>
      <c r="B8" s="3" t="str">
        <f>'Raw FB'!B8</f>
        <v>FB</v>
      </c>
      <c r="C8" s="2">
        <f>'Raw FB'!C8</f>
        <v>1</v>
      </c>
      <c r="D8" s="3" t="str">
        <f>'Raw FB'!D8</f>
        <v>Arthrodesmus</v>
      </c>
      <c r="E8" s="1">
        <f>('Raw FB'!H8*'Raw FB'!K8)/20*9</f>
        <v>0</v>
      </c>
      <c r="F8" s="1">
        <f>STDEV(E8:E10)</f>
        <v>0</v>
      </c>
      <c r="G8" s="1">
        <f>F8/SQRT(3)</f>
        <v>0</v>
      </c>
      <c r="H8" s="1">
        <f>'Raw FB'!L8*E8</f>
        <v>0</v>
      </c>
      <c r="I8" s="1">
        <f>STDEV(H8:H10)</f>
        <v>0</v>
      </c>
      <c r="J8" s="1">
        <f>I8/SQRT(3)</f>
        <v>0</v>
      </c>
    </row>
    <row r="9" spans="1:10">
      <c r="A9" s="3">
        <f>'Raw FB'!A9</f>
        <v>36319</v>
      </c>
      <c r="B9" s="3" t="str">
        <f>'Raw FB'!B9</f>
        <v>FB</v>
      </c>
      <c r="C9" s="2">
        <f>'Raw FB'!C9</f>
        <v>2</v>
      </c>
      <c r="D9" s="3" t="str">
        <f>'Raw FB'!D9</f>
        <v>Arthrodesmus</v>
      </c>
      <c r="E9" s="1">
        <f>('Raw FB'!H9*'Raw FB'!K9)/20*9</f>
        <v>0</v>
      </c>
      <c r="H9" s="1">
        <f>'Raw FB'!L9*E9</f>
        <v>0</v>
      </c>
    </row>
    <row r="10" spans="1:10">
      <c r="A10" s="3">
        <f>'Raw FB'!A10</f>
        <v>36319</v>
      </c>
      <c r="B10" s="3" t="str">
        <f>'Raw FB'!B10</f>
        <v>FB</v>
      </c>
      <c r="C10" s="2">
        <f>'Raw FB'!C10</f>
        <v>3</v>
      </c>
      <c r="D10" s="3" t="str">
        <f>'Raw FB'!D10</f>
        <v>Arthrodesmus</v>
      </c>
      <c r="E10" s="1">
        <f>('Raw FB'!H10*'Raw FB'!K10)/20*9</f>
        <v>0</v>
      </c>
      <c r="H10" s="1">
        <f>'Raw FB'!L10*E10</f>
        <v>0</v>
      </c>
    </row>
    <row r="11" spans="1:10">
      <c r="A11" s="3">
        <f>'Raw FB'!A11</f>
        <v>36326</v>
      </c>
      <c r="B11" s="3" t="str">
        <f>'Raw FB'!B11</f>
        <v>FB</v>
      </c>
      <c r="C11" s="2">
        <f>'Raw FB'!C11</f>
        <v>1</v>
      </c>
      <c r="D11" s="3" t="str">
        <f>'Raw FB'!D11</f>
        <v>Arthrodesmus</v>
      </c>
      <c r="E11" s="1">
        <f>('Raw FB'!H11*'Raw FB'!K11)/20*9</f>
        <v>0</v>
      </c>
      <c r="F11" s="1">
        <f>STDEV(E11:E13)</f>
        <v>0</v>
      </c>
      <c r="G11" s="1">
        <f>F11/SQRT(3)</f>
        <v>0</v>
      </c>
      <c r="H11" s="1">
        <f>'Raw FB'!L11*E11</f>
        <v>0</v>
      </c>
      <c r="I11" s="1">
        <f>STDEV(H11:H13)</f>
        <v>0</v>
      </c>
      <c r="J11" s="1">
        <f>I11/SQRT(3)</f>
        <v>0</v>
      </c>
    </row>
    <row r="12" spans="1:10">
      <c r="A12" s="3">
        <f>'Raw FB'!A12</f>
        <v>36326</v>
      </c>
      <c r="B12" s="3" t="str">
        <f>'Raw FB'!B12</f>
        <v>FB</v>
      </c>
      <c r="C12" s="2">
        <f>'Raw FB'!C12</f>
        <v>2</v>
      </c>
      <c r="D12" s="3" t="str">
        <f>'Raw FB'!D12</f>
        <v>Arthrodesmus</v>
      </c>
      <c r="E12" s="1">
        <f>('Raw FB'!H12*'Raw FB'!K12)/20*9</f>
        <v>0</v>
      </c>
      <c r="H12" s="1">
        <f>'Raw FB'!L12*E12</f>
        <v>0</v>
      </c>
    </row>
    <row r="13" spans="1:10">
      <c r="A13" s="3">
        <f>'Raw FB'!A13</f>
        <v>36326</v>
      </c>
      <c r="B13" s="3" t="str">
        <f>'Raw FB'!B13</f>
        <v>FB</v>
      </c>
      <c r="C13" s="2">
        <f>'Raw FB'!C13</f>
        <v>3</v>
      </c>
      <c r="D13" s="3" t="str">
        <f>'Raw FB'!D13</f>
        <v>Arthrodesmus</v>
      </c>
      <c r="E13" s="1">
        <f>('Raw FB'!H13*'Raw FB'!K13)/20*9</f>
        <v>0</v>
      </c>
      <c r="H13" s="1">
        <f>'Raw FB'!L13*E13</f>
        <v>0</v>
      </c>
    </row>
    <row r="14" spans="1:10">
      <c r="A14" s="3">
        <f>'Raw FB'!A14</f>
        <v>36333</v>
      </c>
      <c r="B14" s="3" t="str">
        <f>'Raw FB'!B14</f>
        <v>FB</v>
      </c>
      <c r="C14" s="2">
        <f>'Raw FB'!C14</f>
        <v>1</v>
      </c>
      <c r="D14" s="3" t="str">
        <f>'Raw FB'!D14</f>
        <v>Arthrodesmus</v>
      </c>
      <c r="E14" s="1">
        <f>('Raw FB'!H14*'Raw FB'!K14)/20*9</f>
        <v>0</v>
      </c>
      <c r="F14" s="1">
        <f>STDEV(E14:E16)</f>
        <v>0</v>
      </c>
      <c r="G14" s="1">
        <f>F14/SQRT(3)</f>
        <v>0</v>
      </c>
      <c r="H14" s="1">
        <f>'Raw FB'!L14*E14</f>
        <v>0</v>
      </c>
      <c r="I14" s="1">
        <f>STDEV(H14:H16)</f>
        <v>0</v>
      </c>
      <c r="J14" s="1">
        <f>I14/SQRT(3)</f>
        <v>0</v>
      </c>
    </row>
    <row r="15" spans="1:10">
      <c r="A15" s="3">
        <f>'Raw FB'!A15</f>
        <v>36333</v>
      </c>
      <c r="B15" s="3" t="str">
        <f>'Raw FB'!B15</f>
        <v>FB</v>
      </c>
      <c r="C15" s="2">
        <f>'Raw FB'!C15</f>
        <v>2</v>
      </c>
      <c r="D15" s="3" t="str">
        <f>'Raw FB'!D15</f>
        <v>Arthrodesmus</v>
      </c>
      <c r="E15" s="1">
        <f>('Raw FB'!H15*'Raw FB'!K15)/20*9</f>
        <v>0</v>
      </c>
      <c r="H15" s="1">
        <f>'Raw FB'!L15*E15</f>
        <v>0</v>
      </c>
    </row>
    <row r="16" spans="1:10">
      <c r="A16" s="3">
        <f>'Raw FB'!A16</f>
        <v>36333</v>
      </c>
      <c r="B16" s="3" t="str">
        <f>'Raw FB'!B16</f>
        <v>FB</v>
      </c>
      <c r="C16" s="2">
        <f>'Raw FB'!C16</f>
        <v>3</v>
      </c>
      <c r="D16" s="3" t="str">
        <f>'Raw FB'!D16</f>
        <v>Arthrodesmus</v>
      </c>
      <c r="E16" s="1">
        <f>('Raw FB'!H16*'Raw FB'!K16)/20*9</f>
        <v>0</v>
      </c>
      <c r="H16" s="1">
        <f>'Raw FB'!L16*E16</f>
        <v>0</v>
      </c>
    </row>
    <row r="17" spans="1:10">
      <c r="A17" s="3">
        <f>'Raw FB'!A17</f>
        <v>36340</v>
      </c>
      <c r="B17" s="3" t="str">
        <f>'Raw FB'!B17</f>
        <v>FB</v>
      </c>
      <c r="C17" s="2">
        <f>'Raw FB'!C17</f>
        <v>1</v>
      </c>
      <c r="D17" s="3" t="str">
        <f>'Raw FB'!D17</f>
        <v>Arthrodesmus</v>
      </c>
      <c r="E17" s="1">
        <f>('Raw FB'!H17*'Raw FB'!K17)/20*9</f>
        <v>1115.1000000000001</v>
      </c>
      <c r="F17" s="1">
        <f>STDEV(E17:E19)</f>
        <v>408.73205465194457</v>
      </c>
      <c r="G17" s="1">
        <f>F17/SQRT(3)</f>
        <v>235.98156177972905</v>
      </c>
      <c r="H17" s="1">
        <f>'Raw FB'!L17*E17</f>
        <v>1293516.0000000002</v>
      </c>
      <c r="I17" s="1">
        <f>STDEV(H17:H19)</f>
        <v>474129.18339625566</v>
      </c>
      <c r="J17" s="1">
        <f>I17/SQRT(3)</f>
        <v>273738.61166448565</v>
      </c>
    </row>
    <row r="18" spans="1:10">
      <c r="A18" s="3">
        <f>'Raw FB'!A18</f>
        <v>36340</v>
      </c>
      <c r="B18" s="3" t="str">
        <f>'Raw FB'!B18</f>
        <v>FB</v>
      </c>
      <c r="C18" s="2">
        <f>'Raw FB'!C18</f>
        <v>2</v>
      </c>
      <c r="D18" s="3" t="str">
        <f>'Raw FB'!D18</f>
        <v>Arthrodesmus</v>
      </c>
      <c r="E18" s="1">
        <f>('Raw FB'!H18*'Raw FB'!K18)/20*9</f>
        <v>318.59999999999997</v>
      </c>
      <c r="H18" s="1">
        <f>'Raw FB'!L18*E18</f>
        <v>369575.99999999994</v>
      </c>
    </row>
    <row r="19" spans="1:10">
      <c r="A19" s="3">
        <f>'Raw FB'!A19</f>
        <v>36340</v>
      </c>
      <c r="B19" s="3" t="str">
        <f>'Raw FB'!B19</f>
        <v>FB</v>
      </c>
      <c r="C19" s="2">
        <f>'Raw FB'!C19</f>
        <v>3</v>
      </c>
      <c r="D19" s="3" t="str">
        <f>'Raw FB'!D19</f>
        <v>Arthrodesmus</v>
      </c>
      <c r="E19" s="1">
        <f>('Raw FB'!H19*'Raw FB'!K19)/20*9</f>
        <v>876.15</v>
      </c>
      <c r="H19" s="1">
        <f>'Raw FB'!L19*E19</f>
        <v>1016334</v>
      </c>
    </row>
    <row r="20" spans="1:10">
      <c r="A20" s="3">
        <f>'Raw FB'!A20</f>
        <v>36347</v>
      </c>
      <c r="B20" s="3" t="str">
        <f>'Raw FB'!B20</f>
        <v>FB</v>
      </c>
      <c r="C20" s="2">
        <f>'Raw FB'!C20</f>
        <v>1</v>
      </c>
      <c r="D20" s="3" t="str">
        <f>'Raw FB'!D20</f>
        <v>Arthrodesmus</v>
      </c>
      <c r="E20" s="1">
        <f>('Raw FB'!H20*'Raw FB'!K20)/20*9</f>
        <v>3271.9500000000003</v>
      </c>
      <c r="F20" s="1">
        <f>STDEV(E20:E22)</f>
        <v>1050.8652756181471</v>
      </c>
      <c r="G20" s="1">
        <f>F20/SQRT(3)</f>
        <v>606.71734976016751</v>
      </c>
      <c r="H20" s="1">
        <f>'Raw FB'!L20*E20</f>
        <v>3795462.0000000005</v>
      </c>
      <c r="I20" s="1">
        <f>STDEV(H20:H22)</f>
        <v>1219003.71971705</v>
      </c>
      <c r="J20" s="1">
        <f>I20/SQRT(3)</f>
        <v>703792.12572179397</v>
      </c>
    </row>
    <row r="21" spans="1:10">
      <c r="A21" s="3">
        <f>'Raw FB'!A21</f>
        <v>36347</v>
      </c>
      <c r="B21" s="3" t="str">
        <f>'Raw FB'!B21</f>
        <v>FB</v>
      </c>
      <c r="C21" s="2">
        <f>'Raw FB'!C21</f>
        <v>2</v>
      </c>
      <c r="D21" s="3" t="str">
        <f>'Raw FB'!D21</f>
        <v>Arthrodesmus</v>
      </c>
      <c r="E21" s="1">
        <f>('Raw FB'!H21*'Raw FB'!K21)/20*9</f>
        <v>4560.9000000000005</v>
      </c>
      <c r="H21" s="1">
        <f>'Raw FB'!L21*E21</f>
        <v>5290644.0000000009</v>
      </c>
    </row>
    <row r="22" spans="1:10">
      <c r="A22" s="3">
        <f>'Raw FB'!A22</f>
        <v>36347</v>
      </c>
      <c r="B22" s="3" t="str">
        <f>'Raw FB'!B22</f>
        <v>FB</v>
      </c>
      <c r="C22" s="2">
        <f>'Raw FB'!C22</f>
        <v>3</v>
      </c>
      <c r="D22" s="3" t="str">
        <f>'Raw FB'!D22</f>
        <v>Arthrodesmus</v>
      </c>
      <c r="E22" s="1">
        <f>('Raw FB'!H22*'Raw FB'!K22)/20*9</f>
        <v>2478.75</v>
      </c>
      <c r="H22" s="1">
        <f>'Raw FB'!L22*E22</f>
        <v>2875350</v>
      </c>
    </row>
    <row r="23" spans="1:10">
      <c r="A23" s="3">
        <f>'Raw FB'!A23</f>
        <v>36354</v>
      </c>
      <c r="B23" s="3" t="str">
        <f>'Raw FB'!B23</f>
        <v>FB</v>
      </c>
      <c r="C23" s="2">
        <f>'Raw FB'!C23</f>
        <v>1</v>
      </c>
      <c r="D23" s="3" t="str">
        <f>'Raw FB'!D23</f>
        <v>Arthrodesmus</v>
      </c>
      <c r="E23" s="1">
        <f>('Raw FB'!H23*'Raw FB'!K23)/20*9</f>
        <v>11151</v>
      </c>
      <c r="F23" s="1">
        <f>STDEV(E23:E25)</f>
        <v>2514.1321996864049</v>
      </c>
      <c r="G23" s="1">
        <f>F23/SQRT(3)</f>
        <v>1451.5349022672519</v>
      </c>
      <c r="H23" s="1">
        <f>'Raw FB'!L23*E23</f>
        <v>12935160</v>
      </c>
      <c r="I23" s="1">
        <f>STDEV(H23:H25)</f>
        <v>2916393.3516362295</v>
      </c>
      <c r="J23" s="1">
        <f>I23/SQRT(3)</f>
        <v>1683780.486630012</v>
      </c>
    </row>
    <row r="24" spans="1:10">
      <c r="A24" s="3">
        <f>'Raw FB'!A24</f>
        <v>36354</v>
      </c>
      <c r="B24" s="3" t="str">
        <f>'Raw FB'!B24</f>
        <v>FB</v>
      </c>
      <c r="C24" s="2">
        <f>'Raw FB'!C24</f>
        <v>2</v>
      </c>
      <c r="D24" s="3" t="str">
        <f>'Raw FB'!D24</f>
        <v>Arthrodesmus</v>
      </c>
      <c r="E24" s="1">
        <f>('Raw FB'!H24*'Raw FB'!K24)/20*9</f>
        <v>7407.45</v>
      </c>
      <c r="H24" s="1">
        <f>'Raw FB'!L24*E24</f>
        <v>8592642</v>
      </c>
    </row>
    <row r="25" spans="1:10">
      <c r="A25" s="3">
        <f>'Raw FB'!A25</f>
        <v>36354</v>
      </c>
      <c r="B25" s="3" t="str">
        <f>'Raw FB'!B25</f>
        <v>FB</v>
      </c>
      <c r="C25" s="2">
        <f>'Raw FB'!C25</f>
        <v>3</v>
      </c>
      <c r="D25" s="3" t="str">
        <f>'Raw FB'!D25</f>
        <v>Arthrodesmus</v>
      </c>
      <c r="E25" s="1">
        <f>('Raw FB'!H25*'Raw FB'!K25)/20*9</f>
        <v>6372</v>
      </c>
      <c r="H25" s="1">
        <f>'Raw FB'!L25*E25</f>
        <v>7391520</v>
      </c>
    </row>
    <row r="26" spans="1:10">
      <c r="A26" s="3">
        <f>'Raw FB'!A26</f>
        <v>36361</v>
      </c>
      <c r="B26" s="3" t="str">
        <f>'Raw FB'!B26</f>
        <v>FB</v>
      </c>
      <c r="C26" s="2">
        <f>'Raw FB'!C26</f>
        <v>1</v>
      </c>
      <c r="D26" s="3" t="str">
        <f>'Raw FB'!D26</f>
        <v>Arthrodesmus</v>
      </c>
      <c r="E26" s="1">
        <f>('Raw FB'!H26*'Raw FB'!K26)/20*9</f>
        <v>1035.45</v>
      </c>
      <c r="F26" s="1">
        <f>STDEV(E26:E28)</f>
        <v>512.07785540872601</v>
      </c>
      <c r="G26" s="1">
        <f>F26/SQRT(3)</f>
        <v>295.64828766627426</v>
      </c>
      <c r="H26" s="1">
        <f>'Raw FB'!L26*E26</f>
        <v>1201122</v>
      </c>
      <c r="I26" s="1">
        <f>STDEV(H26:H28)</f>
        <v>594010.31227412203</v>
      </c>
      <c r="J26" s="1">
        <f>I26/SQRT(3)</f>
        <v>342952.01369287801</v>
      </c>
    </row>
    <row r="27" spans="1:10">
      <c r="A27" s="3">
        <f>'Raw FB'!A27</f>
        <v>36361</v>
      </c>
      <c r="B27" s="3" t="str">
        <f>'Raw FB'!B27</f>
        <v>FB</v>
      </c>
      <c r="C27" s="2">
        <f>'Raw FB'!C27</f>
        <v>2</v>
      </c>
      <c r="D27" s="3" t="str">
        <f>'Raw FB'!D27</f>
        <v>Arthrodesmus</v>
      </c>
      <c r="E27" s="1">
        <f>('Raw FB'!H27*'Raw FB'!K27)/20*9</f>
        <v>238.95000000000002</v>
      </c>
      <c r="H27" s="1">
        <f>'Raw FB'!L27*E27</f>
        <v>277182</v>
      </c>
    </row>
    <row r="28" spans="1:10">
      <c r="A28" s="3">
        <f>'Raw FB'!A28</f>
        <v>36361</v>
      </c>
      <c r="B28" s="3" t="str">
        <f>'Raw FB'!B28</f>
        <v>FB</v>
      </c>
      <c r="C28" s="2">
        <f>'Raw FB'!C28</f>
        <v>3</v>
      </c>
      <c r="D28" s="3" t="str">
        <f>'Raw FB'!D28</f>
        <v>Arthrodesmus</v>
      </c>
      <c r="E28" s="1">
        <f>('Raw FB'!H28*'Raw FB'!K28)/20*9</f>
        <v>1194.75</v>
      </c>
      <c r="H28" s="1">
        <f>'Raw FB'!L28*E28</f>
        <v>1385910</v>
      </c>
    </row>
    <row r="29" spans="1:10">
      <c r="A29" s="3">
        <f>'Raw FB'!A29</f>
        <v>36368</v>
      </c>
      <c r="B29" s="3" t="str">
        <f>'Raw FB'!B29</f>
        <v>FB</v>
      </c>
      <c r="C29" s="2">
        <f>'Raw FB'!C29</f>
        <v>1</v>
      </c>
      <c r="D29" s="3" t="str">
        <f>'Raw FB'!D29</f>
        <v>Arthrodesmus</v>
      </c>
      <c r="E29" s="1">
        <f>('Raw FB'!H29*'Raw FB'!K29)/20*9</f>
        <v>0</v>
      </c>
      <c r="F29" s="1">
        <f>STDEV(E29:E31)</f>
        <v>57.244279190151389</v>
      </c>
      <c r="G29" s="1">
        <f>F29/SQRT(3)</f>
        <v>33.049999999999997</v>
      </c>
      <c r="H29" s="1">
        <f>'Raw FB'!L29*E29</f>
        <v>0</v>
      </c>
      <c r="I29" s="1">
        <f>STDEV(H29:H31)</f>
        <v>66403.363860575599</v>
      </c>
      <c r="J29" s="1">
        <f>I29/SQRT(3)</f>
        <v>38337.999999999993</v>
      </c>
    </row>
    <row r="30" spans="1:10">
      <c r="A30" s="3">
        <f>'Raw FB'!A30</f>
        <v>36368</v>
      </c>
      <c r="B30" s="3" t="str">
        <f>'Raw FB'!B30</f>
        <v>FB</v>
      </c>
      <c r="C30" s="2">
        <f>'Raw FB'!C30</f>
        <v>2</v>
      </c>
      <c r="D30" s="3" t="str">
        <f>'Raw FB'!D30</f>
        <v>Arthrodesmus</v>
      </c>
      <c r="E30" s="1">
        <f>('Raw FB'!H30*'Raw FB'!K30)/20*9</f>
        <v>99.149999999999991</v>
      </c>
      <c r="H30" s="1">
        <f>'Raw FB'!L30*E30</f>
        <v>115013.99999999999</v>
      </c>
    </row>
    <row r="31" spans="1:10">
      <c r="A31" s="3">
        <f>'Raw FB'!A31</f>
        <v>36368</v>
      </c>
      <c r="B31" s="3" t="str">
        <f>'Raw FB'!B31</f>
        <v>FB</v>
      </c>
      <c r="C31" s="2">
        <f>'Raw FB'!C31</f>
        <v>3</v>
      </c>
      <c r="D31" s="3" t="str">
        <f>'Raw FB'!D31</f>
        <v>Arthrodesmus</v>
      </c>
      <c r="E31" s="1">
        <f>('Raw FB'!H31*'Raw FB'!K31)/20*9</f>
        <v>99.149999999999991</v>
      </c>
      <c r="H31" s="1">
        <f>'Raw FB'!L31*E31</f>
        <v>115013.99999999999</v>
      </c>
    </row>
    <row r="32" spans="1:10">
      <c r="A32" s="3">
        <f>'Raw FB'!A32</f>
        <v>36375</v>
      </c>
      <c r="B32" s="3" t="str">
        <f>'Raw FB'!B32</f>
        <v>FB</v>
      </c>
      <c r="C32" s="2">
        <f>'Raw FB'!C32</f>
        <v>1</v>
      </c>
      <c r="D32" s="3" t="str">
        <f>'Raw FB'!D32</f>
        <v>Arthrodesmus</v>
      </c>
      <c r="E32" s="1">
        <f>('Raw FB'!H32*'Raw FB'!K32)/20*9</f>
        <v>0</v>
      </c>
      <c r="F32" s="1">
        <f>STDEV(E32:E34)</f>
        <v>137.95784682286109</v>
      </c>
      <c r="G32" s="1">
        <f>F32/SQRT(3)</f>
        <v>79.650000000000006</v>
      </c>
      <c r="H32" s="1">
        <f>'Raw FB'!L32*E32</f>
        <v>0</v>
      </c>
      <c r="I32" s="1">
        <f>STDEV(H32:H34)</f>
        <v>160031.10231451885</v>
      </c>
      <c r="J32" s="1">
        <f>I32/SQRT(3)</f>
        <v>92394</v>
      </c>
    </row>
    <row r="33" spans="1:10">
      <c r="A33" s="3">
        <f>'Raw FB'!A33</f>
        <v>36375</v>
      </c>
      <c r="B33" s="3" t="str">
        <f>'Raw FB'!B33</f>
        <v>FB</v>
      </c>
      <c r="C33" s="2">
        <f>'Raw FB'!C33</f>
        <v>2</v>
      </c>
      <c r="D33" s="3" t="str">
        <f>'Raw FB'!D33</f>
        <v>Arthrodesmus</v>
      </c>
      <c r="E33" s="1">
        <f>('Raw FB'!H33*'Raw FB'!K33)/20*9</f>
        <v>0</v>
      </c>
      <c r="H33" s="1">
        <f>'Raw FB'!L33*E33</f>
        <v>0</v>
      </c>
    </row>
    <row r="34" spans="1:10">
      <c r="A34" s="3">
        <f>'Raw FB'!A34</f>
        <v>36375</v>
      </c>
      <c r="B34" s="3" t="str">
        <f>'Raw FB'!B34</f>
        <v>FB</v>
      </c>
      <c r="C34" s="2">
        <f>'Raw FB'!C34</f>
        <v>3</v>
      </c>
      <c r="D34" s="3" t="str">
        <f>'Raw FB'!D34</f>
        <v>Arthrodesmus</v>
      </c>
      <c r="E34" s="1">
        <f>('Raw FB'!H34*'Raw FB'!K34)/20*9</f>
        <v>238.95000000000002</v>
      </c>
      <c r="H34" s="1">
        <f>'Raw FB'!L34*E34</f>
        <v>277182</v>
      </c>
    </row>
    <row r="35" spans="1:10">
      <c r="A35" s="3">
        <f>'Raw FB'!A35</f>
        <v>36382</v>
      </c>
      <c r="B35" s="3" t="str">
        <f>'Raw FB'!B35</f>
        <v>FB</v>
      </c>
      <c r="C35" s="2">
        <f>'Raw FB'!C35</f>
        <v>1</v>
      </c>
      <c r="D35" s="3" t="str">
        <f>'Raw FB'!D35</f>
        <v>Arthrodesmus</v>
      </c>
      <c r="E35" s="1">
        <f>('Raw FB'!H35*'Raw FB'!K35)/20*9</f>
        <v>159.29999999999998</v>
      </c>
      <c r="F35" s="1">
        <f>STDEV(E35:E37)</f>
        <v>0</v>
      </c>
      <c r="G35" s="1">
        <f>F35/SQRT(3)</f>
        <v>0</v>
      </c>
      <c r="H35" s="1">
        <f>'Raw FB'!L35*E35</f>
        <v>184787.99999999997</v>
      </c>
      <c r="I35" s="1">
        <f>STDEV(H35:H37)</f>
        <v>0</v>
      </c>
      <c r="J35" s="1">
        <f>I35/SQRT(3)</f>
        <v>0</v>
      </c>
    </row>
    <row r="36" spans="1:10">
      <c r="A36" s="3">
        <f>'Raw FB'!A36</f>
        <v>36382</v>
      </c>
      <c r="B36" s="3" t="str">
        <f>'Raw FB'!B36</f>
        <v>FB</v>
      </c>
      <c r="C36" s="2">
        <f>'Raw FB'!C36</f>
        <v>2</v>
      </c>
      <c r="D36" s="3" t="str">
        <f>'Raw FB'!D36</f>
        <v>Arthrodesmus</v>
      </c>
      <c r="E36" s="1">
        <f>('Raw FB'!H36*'Raw FB'!K36)/20*9</f>
        <v>159.29999999999998</v>
      </c>
      <c r="H36" s="1">
        <f>'Raw FB'!L36*E36</f>
        <v>184787.99999999997</v>
      </c>
    </row>
    <row r="37" spans="1:10">
      <c r="A37" s="3">
        <f>'Raw FB'!A37</f>
        <v>36382</v>
      </c>
      <c r="B37" s="3" t="str">
        <f>'Raw FB'!B37</f>
        <v>FB</v>
      </c>
      <c r="C37" s="2">
        <f>'Raw FB'!C37</f>
        <v>3</v>
      </c>
      <c r="D37" s="3" t="str">
        <f>'Raw FB'!D37</f>
        <v>Arthrodesmus</v>
      </c>
      <c r="E37" s="1">
        <f>('Raw FB'!H37*'Raw FB'!K37)/20*9</f>
        <v>159.29999999999998</v>
      </c>
      <c r="H37" s="1">
        <f>'Raw FB'!L37*E37</f>
        <v>184787.99999999997</v>
      </c>
    </row>
    <row r="38" spans="1:10">
      <c r="A38" s="3">
        <f>'Raw FB'!A38</f>
        <v>36389</v>
      </c>
      <c r="B38" s="3" t="str">
        <f>'Raw FB'!B38</f>
        <v>FB</v>
      </c>
      <c r="C38" s="2">
        <f>'Raw FB'!C38</f>
        <v>1</v>
      </c>
      <c r="D38" s="3" t="str">
        <f>'Raw FB'!D38</f>
        <v>Arthrodesmus</v>
      </c>
      <c r="E38" s="1">
        <f>('Raw FB'!H38*'Raw FB'!K38)/20*9</f>
        <v>318.59999999999997</v>
      </c>
      <c r="F38" s="1">
        <f>STDEV(E38:E40)</f>
        <v>121.66738470107755</v>
      </c>
      <c r="G38" s="1">
        <f>F38/SQRT(3)</f>
        <v>70.244697308764884</v>
      </c>
      <c r="H38" s="1">
        <f>'Raw FB'!L38*E38</f>
        <v>369575.99999999994</v>
      </c>
      <c r="I38" s="1">
        <f>STDEV(H38:H40)</f>
        <v>141134.16625324992</v>
      </c>
      <c r="J38" s="1">
        <f>I38/SQRT(3)</f>
        <v>81483.848878167235</v>
      </c>
    </row>
    <row r="39" spans="1:10">
      <c r="A39" s="3">
        <f>'Raw FB'!A39</f>
        <v>36389</v>
      </c>
      <c r="B39" s="3" t="str">
        <f>'Raw FB'!B39</f>
        <v>FB</v>
      </c>
      <c r="C39" s="2">
        <f>'Raw FB'!C39</f>
        <v>2</v>
      </c>
      <c r="D39" s="3" t="str">
        <f>'Raw FB'!D39</f>
        <v>Arthrodesmus</v>
      </c>
      <c r="E39" s="1">
        <f>('Raw FB'!H39*'Raw FB'!K39)/20*9</f>
        <v>159.29999999999998</v>
      </c>
      <c r="H39" s="1">
        <f>'Raw FB'!L39*E39</f>
        <v>184787.99999999997</v>
      </c>
    </row>
    <row r="40" spans="1:10">
      <c r="A40" s="3">
        <f>'Raw FB'!A40</f>
        <v>36389</v>
      </c>
      <c r="B40" s="3" t="str">
        <f>'Raw FB'!B40</f>
        <v>FB</v>
      </c>
      <c r="C40" s="2">
        <f>'Raw FB'!C40</f>
        <v>3</v>
      </c>
      <c r="D40" s="3" t="str">
        <f>'Raw FB'!D40</f>
        <v>Arthrodesmus</v>
      </c>
      <c r="E40" s="1">
        <f>('Raw FB'!H40*'Raw FB'!K40)/20*9</f>
        <v>79.649999999999991</v>
      </c>
      <c r="H40" s="1">
        <f>'Raw FB'!L40*E40</f>
        <v>92393.999999999985</v>
      </c>
    </row>
    <row r="41" spans="1:10">
      <c r="A41" s="3">
        <f>'Raw FB'!A41</f>
        <v>36307</v>
      </c>
      <c r="B41" s="3" t="str">
        <f>'Raw FB'!B41</f>
        <v>FB</v>
      </c>
      <c r="C41" s="2">
        <f>'Raw FB'!C41</f>
        <v>1</v>
      </c>
      <c r="D41" s="3" t="str">
        <f>'Raw FB'!D41</f>
        <v>Chilomonas</v>
      </c>
      <c r="E41" s="1">
        <f>('Raw FB'!H41*'Raw FB'!K41)/20*9</f>
        <v>14575.949999999999</v>
      </c>
      <c r="F41" s="1">
        <f>STDEV(E41:E43)</f>
        <v>3247.4676753587569</v>
      </c>
      <c r="G41" s="1">
        <f>F41/SQRT(3)</f>
        <v>1874.9263365529866</v>
      </c>
      <c r="H41" s="1">
        <f>'Raw FB'!L41*E41</f>
        <v>0</v>
      </c>
      <c r="I41" s="1">
        <f>STDEV(H41:H43)</f>
        <v>0</v>
      </c>
      <c r="J41" s="1">
        <f>I41/SQRT(3)</f>
        <v>0</v>
      </c>
    </row>
    <row r="42" spans="1:10">
      <c r="A42" s="3">
        <f>'Raw FB'!A42</f>
        <v>36307</v>
      </c>
      <c r="B42" s="3" t="str">
        <f>'Raw FB'!B42</f>
        <v>FB</v>
      </c>
      <c r="C42" s="2">
        <f>'Raw FB'!C42</f>
        <v>2</v>
      </c>
      <c r="D42" s="3" t="str">
        <f>'Raw FB'!D42</f>
        <v>Chilomonas</v>
      </c>
      <c r="E42" s="1">
        <f>('Raw FB'!H42*'Raw FB'!K42)/20*9</f>
        <v>12823.65</v>
      </c>
      <c r="H42" s="1">
        <f>'Raw FB'!L42*E42</f>
        <v>0</v>
      </c>
    </row>
    <row r="43" spans="1:10">
      <c r="A43" s="3">
        <f>'Raw FB'!A43</f>
        <v>36307</v>
      </c>
      <c r="B43" s="3" t="str">
        <f>'Raw FB'!B43</f>
        <v>FB</v>
      </c>
      <c r="C43" s="2">
        <f>'Raw FB'!C43</f>
        <v>3</v>
      </c>
      <c r="D43" s="3" t="str">
        <f>'Raw FB'!D43</f>
        <v>Chilomonas</v>
      </c>
      <c r="E43" s="1">
        <f>('Raw FB'!H43*'Raw FB'!K43)/20*9</f>
        <v>8283.6</v>
      </c>
      <c r="H43" s="1">
        <f>'Raw FB'!L43*E43</f>
        <v>0</v>
      </c>
    </row>
    <row r="44" spans="1:10">
      <c r="A44" s="3">
        <f>'Raw FB'!A44</f>
        <v>36312</v>
      </c>
      <c r="B44" s="3" t="str">
        <f>'Raw FB'!B44</f>
        <v>FB</v>
      </c>
      <c r="C44" s="2">
        <f>'Raw FB'!C44</f>
        <v>1</v>
      </c>
      <c r="D44" s="3" t="str">
        <f>'Raw FB'!D44</f>
        <v>Chilomonas</v>
      </c>
      <c r="E44" s="1">
        <f>('Raw FB'!H44*'Raw FB'!K44)/20*9</f>
        <v>7168.5</v>
      </c>
      <c r="F44" s="1">
        <f>STDEV(E44:E46)</f>
        <v>1116.047811475835</v>
      </c>
      <c r="G44" s="1">
        <f>F44/SQRT(3)</f>
        <v>644.35050438406608</v>
      </c>
      <c r="H44" s="1">
        <f>'Raw FB'!L44*E44</f>
        <v>0</v>
      </c>
      <c r="I44" s="1">
        <f>STDEV(H44:H46)</f>
        <v>0</v>
      </c>
      <c r="J44" s="1">
        <f>I44/SQRT(3)</f>
        <v>0</v>
      </c>
    </row>
    <row r="45" spans="1:10">
      <c r="A45" s="3">
        <f>'Raw FB'!A45</f>
        <v>36312</v>
      </c>
      <c r="B45" s="3" t="str">
        <f>'Raw FB'!B45</f>
        <v>FB</v>
      </c>
      <c r="C45" s="2">
        <f>'Raw FB'!C45</f>
        <v>2</v>
      </c>
      <c r="D45" s="3" t="str">
        <f>'Raw FB'!D45</f>
        <v>Chilomonas</v>
      </c>
      <c r="E45" s="1">
        <f>('Raw FB'!H45*'Raw FB'!K45)/20*9</f>
        <v>8203.9499999999989</v>
      </c>
      <c r="H45" s="1">
        <f>'Raw FB'!L45*E45</f>
        <v>0</v>
      </c>
    </row>
    <row r="46" spans="1:10">
      <c r="A46" s="3">
        <f>'Raw FB'!A46</f>
        <v>36312</v>
      </c>
      <c r="B46" s="3" t="str">
        <f>'Raw FB'!B46</f>
        <v>FB</v>
      </c>
      <c r="C46" s="2">
        <f>'Raw FB'!C46</f>
        <v>3</v>
      </c>
      <c r="D46" s="3" t="str">
        <f>'Raw FB'!D46</f>
        <v>Chilomonas</v>
      </c>
      <c r="E46" s="1">
        <f>('Raw FB'!H46*'Raw FB'!K46)/20*9</f>
        <v>9398.6999999999989</v>
      </c>
      <c r="H46" s="1">
        <f>'Raw FB'!L46*E46</f>
        <v>0</v>
      </c>
    </row>
    <row r="47" spans="1:10">
      <c r="A47" s="3">
        <f>'Raw FB'!A47</f>
        <v>36319</v>
      </c>
      <c r="B47" s="3" t="str">
        <f>'Raw FB'!B47</f>
        <v>FB</v>
      </c>
      <c r="C47" s="2">
        <f>'Raw FB'!C47</f>
        <v>1</v>
      </c>
      <c r="D47" s="3" t="str">
        <f>'Raw FB'!D47</f>
        <v>Chilomonas</v>
      </c>
      <c r="E47" s="1">
        <f>('Raw FB'!H47*'Raw FB'!K47)/20*9</f>
        <v>1672.6499999999999</v>
      </c>
      <c r="F47" s="1">
        <f>STDEV(E47:E49)</f>
        <v>667.98449270922504</v>
      </c>
      <c r="G47" s="1">
        <f>F47/SQRT(3)</f>
        <v>385.66102668016669</v>
      </c>
      <c r="H47" s="1">
        <f>'Raw FB'!L47*E47</f>
        <v>0</v>
      </c>
      <c r="I47" s="1">
        <f>STDEV(H47:H49)</f>
        <v>0</v>
      </c>
      <c r="J47" s="1">
        <f>I47/SQRT(3)</f>
        <v>0</v>
      </c>
    </row>
    <row r="48" spans="1:10">
      <c r="A48" s="3">
        <f>'Raw FB'!A48</f>
        <v>36319</v>
      </c>
      <c r="B48" s="3" t="str">
        <f>'Raw FB'!B48</f>
        <v>FB</v>
      </c>
      <c r="C48" s="2">
        <f>'Raw FB'!C48</f>
        <v>2</v>
      </c>
      <c r="D48" s="3" t="str">
        <f>'Raw FB'!D48</f>
        <v>Chilomonas</v>
      </c>
      <c r="E48" s="1">
        <f>('Raw FB'!H48*'Raw FB'!K48)/20*9</f>
        <v>1752.3</v>
      </c>
      <c r="H48" s="1">
        <f>'Raw FB'!L48*E48</f>
        <v>0</v>
      </c>
    </row>
    <row r="49" spans="1:10">
      <c r="A49" s="3">
        <f>'Raw FB'!A49</f>
        <v>36319</v>
      </c>
      <c r="B49" s="3" t="str">
        <f>'Raw FB'!B49</f>
        <v>FB</v>
      </c>
      <c r="C49" s="2">
        <f>'Raw FB'!C49</f>
        <v>3</v>
      </c>
      <c r="D49" s="3" t="str">
        <f>'Raw FB'!D49</f>
        <v>Chilomonas</v>
      </c>
      <c r="E49" s="1">
        <f>('Raw FB'!H49*'Raw FB'!K49)/20*9</f>
        <v>2867.4</v>
      </c>
      <c r="H49" s="1">
        <f>'Raw FB'!L49*E49</f>
        <v>0</v>
      </c>
    </row>
    <row r="50" spans="1:10">
      <c r="A50" s="3">
        <f>'Raw FB'!A50</f>
        <v>36326</v>
      </c>
      <c r="B50" s="3" t="str">
        <f>'Raw FB'!B50</f>
        <v>FB</v>
      </c>
      <c r="C50" s="2">
        <f>'Raw FB'!C50</f>
        <v>1</v>
      </c>
      <c r="D50" s="3" t="str">
        <f>'Raw FB'!D50</f>
        <v>Chilomonas</v>
      </c>
      <c r="E50" s="1">
        <f>('Raw FB'!H50*'Raw FB'!K50)/20*9</f>
        <v>2082.15</v>
      </c>
      <c r="F50" s="1">
        <f>STDEV(E50:E52)</f>
        <v>1247.6101404284918</v>
      </c>
      <c r="G50" s="1">
        <f>F50/SQRT(3)</f>
        <v>720.30805042009661</v>
      </c>
      <c r="H50" s="1">
        <f>'Raw FB'!L50*E50</f>
        <v>0</v>
      </c>
      <c r="I50" s="1">
        <f>STDEV(H50:H52)</f>
        <v>0</v>
      </c>
      <c r="J50" s="1">
        <f>I50/SQRT(3)</f>
        <v>0</v>
      </c>
    </row>
    <row r="51" spans="1:10">
      <c r="A51" s="3">
        <f>'Raw FB'!A51</f>
        <v>36326</v>
      </c>
      <c r="B51" s="3" t="str">
        <f>'Raw FB'!B51</f>
        <v>FB</v>
      </c>
      <c r="C51" s="2">
        <f>'Raw FB'!C51</f>
        <v>2</v>
      </c>
      <c r="D51" s="3" t="str">
        <f>'Raw FB'!D51</f>
        <v>Chilomonas</v>
      </c>
      <c r="E51" s="1">
        <f>('Raw FB'!H51*'Raw FB'!K51)/20*9</f>
        <v>3569.4</v>
      </c>
      <c r="H51" s="1">
        <f>'Raw FB'!L51*E51</f>
        <v>0</v>
      </c>
    </row>
    <row r="52" spans="1:10">
      <c r="A52" s="3">
        <f>'Raw FB'!A52</f>
        <v>36326</v>
      </c>
      <c r="B52" s="3" t="str">
        <f>'Raw FB'!B52</f>
        <v>FB</v>
      </c>
      <c r="C52" s="2">
        <f>'Raw FB'!C52</f>
        <v>3</v>
      </c>
      <c r="D52" s="3" t="str">
        <f>'Raw FB'!D52</f>
        <v>Chilomonas</v>
      </c>
      <c r="E52" s="1">
        <f>('Raw FB'!H52*'Raw FB'!K52)/20*9</f>
        <v>1090.6499999999999</v>
      </c>
      <c r="H52" s="1">
        <f>'Raw FB'!L52*E52</f>
        <v>0</v>
      </c>
    </row>
    <row r="53" spans="1:10">
      <c r="A53" s="3">
        <f>'Raw FB'!A53</f>
        <v>36333</v>
      </c>
      <c r="B53" s="3" t="str">
        <f>'Raw FB'!B53</f>
        <v>FB</v>
      </c>
      <c r="C53" s="2">
        <f>'Raw FB'!C53</f>
        <v>1</v>
      </c>
      <c r="D53" s="3" t="str">
        <f>'Raw FB'!D53</f>
        <v>Chilomonas</v>
      </c>
      <c r="E53" s="1">
        <f>('Raw FB'!H53*'Raw FB'!K53)/20*9</f>
        <v>398.25</v>
      </c>
      <c r="F53" s="1">
        <f>STDEV(E53:E55)</f>
        <v>183.94379576381479</v>
      </c>
      <c r="G53" s="1">
        <f>F53/SQRT(3)</f>
        <v>106.20000000000002</v>
      </c>
      <c r="H53" s="1">
        <f>'Raw FB'!L53*E53</f>
        <v>0</v>
      </c>
      <c r="I53" s="1">
        <f>STDEV(H53:H55)</f>
        <v>0</v>
      </c>
      <c r="J53" s="1">
        <f>I53/SQRT(3)</f>
        <v>0</v>
      </c>
    </row>
    <row r="54" spans="1:10">
      <c r="A54" s="3">
        <f>'Raw FB'!A54</f>
        <v>36333</v>
      </c>
      <c r="B54" s="3" t="str">
        <f>'Raw FB'!B54</f>
        <v>FB</v>
      </c>
      <c r="C54" s="2">
        <f>'Raw FB'!C54</f>
        <v>2</v>
      </c>
      <c r="D54" s="3" t="str">
        <f>'Raw FB'!D54</f>
        <v>Chilomonas</v>
      </c>
      <c r="E54" s="1">
        <f>('Raw FB'!H54*'Raw FB'!K54)/20*9</f>
        <v>79.649999999999991</v>
      </c>
      <c r="H54" s="1">
        <f>'Raw FB'!L54*E54</f>
        <v>0</v>
      </c>
    </row>
    <row r="55" spans="1:10">
      <c r="A55" s="3">
        <f>'Raw FB'!A55</f>
        <v>36333</v>
      </c>
      <c r="B55" s="3" t="str">
        <f>'Raw FB'!B55</f>
        <v>FB</v>
      </c>
      <c r="C55" s="2">
        <f>'Raw FB'!C55</f>
        <v>3</v>
      </c>
      <c r="D55" s="3" t="str">
        <f>'Raw FB'!D55</f>
        <v>Chilomonas</v>
      </c>
      <c r="E55" s="1">
        <f>('Raw FB'!H55*'Raw FB'!K55)/20*9</f>
        <v>79.649999999999991</v>
      </c>
      <c r="H55" s="1">
        <f>'Raw FB'!L55*E55</f>
        <v>0</v>
      </c>
    </row>
    <row r="56" spans="1:10">
      <c r="A56" s="3">
        <f>'Raw FB'!A56</f>
        <v>36340</v>
      </c>
      <c r="B56" s="3" t="str">
        <f>'Raw FB'!B56</f>
        <v>FB</v>
      </c>
      <c r="C56" s="2">
        <f>'Raw FB'!C56</f>
        <v>1</v>
      </c>
      <c r="D56" s="3" t="str">
        <f>'Raw FB'!D56</f>
        <v>Chilomonas</v>
      </c>
      <c r="E56" s="1">
        <f>('Raw FB'!H56*'Raw FB'!K56)/20*9</f>
        <v>398.25</v>
      </c>
      <c r="F56" s="1">
        <f>STDEV(E56:E58)</f>
        <v>121.66738470107761</v>
      </c>
      <c r="G56" s="1">
        <f>F56/SQRT(3)</f>
        <v>70.244697308764913</v>
      </c>
      <c r="H56" s="1">
        <f>'Raw FB'!L56*E56</f>
        <v>0</v>
      </c>
      <c r="I56" s="1">
        <f>STDEV(H56:H58)</f>
        <v>0</v>
      </c>
      <c r="J56" s="1">
        <f>I56/SQRT(3)</f>
        <v>0</v>
      </c>
    </row>
    <row r="57" spans="1:10">
      <c r="A57" s="3">
        <f>'Raw FB'!A57</f>
        <v>36340</v>
      </c>
      <c r="B57" s="3" t="str">
        <f>'Raw FB'!B57</f>
        <v>FB</v>
      </c>
      <c r="C57" s="2">
        <f>'Raw FB'!C57</f>
        <v>2</v>
      </c>
      <c r="D57" s="3" t="str">
        <f>'Raw FB'!D57</f>
        <v>Chilomonas</v>
      </c>
      <c r="E57" s="1">
        <f>('Raw FB'!H57*'Raw FB'!K57)/20*9</f>
        <v>318.59999999999997</v>
      </c>
      <c r="H57" s="1">
        <f>'Raw FB'!L57*E57</f>
        <v>0</v>
      </c>
    </row>
    <row r="58" spans="1:10">
      <c r="A58" s="3">
        <f>'Raw FB'!A58</f>
        <v>36340</v>
      </c>
      <c r="B58" s="3" t="str">
        <f>'Raw FB'!B58</f>
        <v>FB</v>
      </c>
      <c r="C58" s="2">
        <f>'Raw FB'!C58</f>
        <v>3</v>
      </c>
      <c r="D58" s="3" t="str">
        <f>'Raw FB'!D58</f>
        <v>Chilomonas</v>
      </c>
      <c r="E58" s="1">
        <f>('Raw FB'!H58*'Raw FB'!K58)/20*9</f>
        <v>159.29999999999998</v>
      </c>
      <c r="H58" s="1">
        <f>'Raw FB'!L58*E58</f>
        <v>0</v>
      </c>
    </row>
    <row r="59" spans="1:10">
      <c r="A59" s="3">
        <f>'Raw FB'!A59</f>
        <v>36347</v>
      </c>
      <c r="B59" s="3" t="str">
        <f>'Raw FB'!B59</f>
        <v>FB</v>
      </c>
      <c r="C59" s="2">
        <f>'Raw FB'!C59</f>
        <v>1</v>
      </c>
      <c r="D59" s="3" t="str">
        <f>'Raw FB'!D59</f>
        <v>Chilomonas</v>
      </c>
      <c r="E59" s="1">
        <f>('Raw FB'!H59*'Raw FB'!K59)/20*9</f>
        <v>1586.3999999999999</v>
      </c>
      <c r="F59" s="1">
        <f>STDEV(E59:E61)</f>
        <v>825.58873538826822</v>
      </c>
      <c r="G59" s="1">
        <f>F59/SQRT(3)</f>
        <v>476.6538786163394</v>
      </c>
      <c r="H59" s="1">
        <f>'Raw FB'!L59*E59</f>
        <v>0</v>
      </c>
      <c r="I59" s="1">
        <f>STDEV(H59:H61)</f>
        <v>0</v>
      </c>
      <c r="J59" s="1">
        <f>I59/SQRT(3)</f>
        <v>0</v>
      </c>
    </row>
    <row r="60" spans="1:10">
      <c r="A60" s="3">
        <f>'Raw FB'!A60</f>
        <v>36347</v>
      </c>
      <c r="B60" s="3" t="str">
        <f>'Raw FB'!B60</f>
        <v>FB</v>
      </c>
      <c r="C60" s="2">
        <f>'Raw FB'!C60</f>
        <v>2</v>
      </c>
      <c r="D60" s="3" t="str">
        <f>'Raw FB'!D60</f>
        <v>Chilomonas</v>
      </c>
      <c r="E60" s="1">
        <f>('Raw FB'!H60*'Raw FB'!K60)/20*9</f>
        <v>396.59999999999997</v>
      </c>
      <c r="H60" s="1">
        <f>'Raw FB'!L60*E60</f>
        <v>0</v>
      </c>
    </row>
    <row r="61" spans="1:10">
      <c r="A61" s="3">
        <f>'Raw FB'!A61</f>
        <v>36347</v>
      </c>
      <c r="B61" s="3" t="str">
        <f>'Raw FB'!B61</f>
        <v>FB</v>
      </c>
      <c r="C61" s="2">
        <f>'Raw FB'!C61</f>
        <v>3</v>
      </c>
      <c r="D61" s="3" t="str">
        <f>'Raw FB'!D61</f>
        <v>Chilomonas</v>
      </c>
      <c r="E61" s="1">
        <f>('Raw FB'!H61*'Raw FB'!K61)/20*9</f>
        <v>0</v>
      </c>
      <c r="H61" s="1">
        <f>'Raw FB'!L61*E61</f>
        <v>0</v>
      </c>
    </row>
    <row r="62" spans="1:10">
      <c r="A62" s="3">
        <f>'Raw FB'!A62</f>
        <v>36354</v>
      </c>
      <c r="B62" s="3" t="str">
        <f>'Raw FB'!B62</f>
        <v>FB</v>
      </c>
      <c r="C62" s="2">
        <f>'Raw FB'!C62</f>
        <v>1</v>
      </c>
      <c r="D62" s="3" t="str">
        <f>'Raw FB'!D62</f>
        <v>Chilomonas</v>
      </c>
      <c r="E62" s="1">
        <f>('Raw FB'!H62*'Raw FB'!K62)/20*9</f>
        <v>398.25</v>
      </c>
      <c r="F62" s="1">
        <f>STDEV(E62:E64)</f>
        <v>79.650000000000162</v>
      </c>
      <c r="G62" s="1">
        <f>F62/SQRT(3)</f>
        <v>45.98594894095379</v>
      </c>
      <c r="H62" s="1">
        <f>'Raw FB'!L62*E62</f>
        <v>0</v>
      </c>
      <c r="I62" s="1">
        <f>STDEV(H62:H64)</f>
        <v>0</v>
      </c>
      <c r="J62" s="1">
        <f>I62/SQRT(3)</f>
        <v>0</v>
      </c>
    </row>
    <row r="63" spans="1:10">
      <c r="A63" s="3">
        <f>'Raw FB'!A63</f>
        <v>36354</v>
      </c>
      <c r="B63" s="3" t="str">
        <f>'Raw FB'!B63</f>
        <v>FB</v>
      </c>
      <c r="C63" s="2">
        <f>'Raw FB'!C63</f>
        <v>2</v>
      </c>
      <c r="D63" s="3" t="str">
        <f>'Raw FB'!D63</f>
        <v>Chilomonas</v>
      </c>
      <c r="E63" s="1">
        <f>('Raw FB'!H63*'Raw FB'!K63)/20*9</f>
        <v>318.59999999999997</v>
      </c>
      <c r="H63" s="1">
        <f>'Raw FB'!L63*E63</f>
        <v>0</v>
      </c>
    </row>
    <row r="64" spans="1:10">
      <c r="A64" s="3">
        <f>'Raw FB'!A64</f>
        <v>36354</v>
      </c>
      <c r="B64" s="3" t="str">
        <f>'Raw FB'!B64</f>
        <v>FB</v>
      </c>
      <c r="C64" s="2">
        <f>'Raw FB'!C64</f>
        <v>3</v>
      </c>
      <c r="D64" s="3" t="str">
        <f>'Raw FB'!D64</f>
        <v>Chilomonas</v>
      </c>
      <c r="E64" s="1">
        <f>('Raw FB'!H64*'Raw FB'!K64)/20*9</f>
        <v>238.95000000000002</v>
      </c>
      <c r="H64" s="1">
        <f>'Raw FB'!L64*E64</f>
        <v>0</v>
      </c>
    </row>
    <row r="65" spans="1:10">
      <c r="A65" s="3">
        <f>'Raw FB'!A65</f>
        <v>36361</v>
      </c>
      <c r="B65" s="3" t="str">
        <f>'Raw FB'!B65</f>
        <v>FB</v>
      </c>
      <c r="C65" s="2">
        <f>'Raw FB'!C65</f>
        <v>1</v>
      </c>
      <c r="D65" s="3" t="str">
        <f>'Raw FB'!D65</f>
        <v>Chilomonas</v>
      </c>
      <c r="E65" s="1">
        <f>('Raw FB'!H65*'Raw FB'!K65)/20*9</f>
        <v>637.19999999999993</v>
      </c>
      <c r="F65" s="1">
        <f>STDEV(E65:E67)</f>
        <v>321.90164258667573</v>
      </c>
      <c r="G65" s="1">
        <f>F65/SQRT(3)</f>
        <v>185.84999999999994</v>
      </c>
      <c r="H65" s="1">
        <f>'Raw FB'!L65*E65</f>
        <v>0</v>
      </c>
      <c r="I65" s="1">
        <f>STDEV(H65:H67)</f>
        <v>0</v>
      </c>
      <c r="J65" s="1">
        <f>I65/SQRT(3)</f>
        <v>0</v>
      </c>
    </row>
    <row r="66" spans="1:10">
      <c r="A66" s="3">
        <f>'Raw FB'!A66</f>
        <v>36361</v>
      </c>
      <c r="B66" s="3" t="str">
        <f>'Raw FB'!B66</f>
        <v>FB</v>
      </c>
      <c r="C66" s="2">
        <f>'Raw FB'!C66</f>
        <v>2</v>
      </c>
      <c r="D66" s="3" t="str">
        <f>'Raw FB'!D66</f>
        <v>Chilomonas</v>
      </c>
      <c r="E66" s="1">
        <f>('Raw FB'!H66*'Raw FB'!K66)/20*9</f>
        <v>238.95000000000002</v>
      </c>
      <c r="H66" s="1">
        <f>'Raw FB'!L66*E66</f>
        <v>0</v>
      </c>
    </row>
    <row r="67" spans="1:10">
      <c r="A67" s="3">
        <f>'Raw FB'!A67</f>
        <v>36361</v>
      </c>
      <c r="B67" s="3" t="str">
        <f>'Raw FB'!B67</f>
        <v>FB</v>
      </c>
      <c r="C67" s="2">
        <f>'Raw FB'!C67</f>
        <v>3</v>
      </c>
      <c r="D67" s="3" t="str">
        <f>'Raw FB'!D67</f>
        <v>Chilomonas</v>
      </c>
      <c r="E67" s="1">
        <f>('Raw FB'!H67*'Raw FB'!K67)/20*9</f>
        <v>0</v>
      </c>
      <c r="H67" s="1">
        <f>'Raw FB'!L67*E67</f>
        <v>0</v>
      </c>
    </row>
    <row r="68" spans="1:10">
      <c r="A68" s="3">
        <f>'Raw FB'!A68</f>
        <v>36368</v>
      </c>
      <c r="B68" s="3" t="str">
        <f>'Raw FB'!B68</f>
        <v>FB</v>
      </c>
      <c r="C68" s="2">
        <f>'Raw FB'!C68</f>
        <v>1</v>
      </c>
      <c r="D68" s="3" t="str">
        <f>'Raw FB'!D68</f>
        <v>Chilomonas</v>
      </c>
      <c r="E68" s="1">
        <f>('Raw FB'!H68*'Raw FB'!K68)/20*9</f>
        <v>495.75</v>
      </c>
      <c r="F68" s="1">
        <f>STDEV(E68:E70)</f>
        <v>206.39718384706759</v>
      </c>
      <c r="G68" s="1">
        <f>F68/SQRT(3)</f>
        <v>119.16346965408516</v>
      </c>
      <c r="H68" s="1">
        <f>'Raw FB'!L68*E68</f>
        <v>0</v>
      </c>
      <c r="I68" s="1">
        <f>STDEV(H68:H70)</f>
        <v>0</v>
      </c>
      <c r="J68" s="1">
        <f>I68/SQRT(3)</f>
        <v>0</v>
      </c>
    </row>
    <row r="69" spans="1:10">
      <c r="A69" s="3">
        <f>'Raw FB'!A69</f>
        <v>36368</v>
      </c>
      <c r="B69" s="3" t="str">
        <f>'Raw FB'!B69</f>
        <v>FB</v>
      </c>
      <c r="C69" s="2">
        <f>'Raw FB'!C69</f>
        <v>2</v>
      </c>
      <c r="D69" s="3" t="str">
        <f>'Raw FB'!D69</f>
        <v>Chilomonas</v>
      </c>
      <c r="E69" s="1">
        <f>('Raw FB'!H69*'Raw FB'!K69)/20*9</f>
        <v>793.19999999999993</v>
      </c>
      <c r="H69" s="1">
        <f>'Raw FB'!L69*E69</f>
        <v>0</v>
      </c>
    </row>
    <row r="70" spans="1:10">
      <c r="A70" s="3">
        <f>'Raw FB'!A70</f>
        <v>36368</v>
      </c>
      <c r="B70" s="3" t="str">
        <f>'Raw FB'!B70</f>
        <v>FB</v>
      </c>
      <c r="C70" s="2">
        <f>'Raw FB'!C70</f>
        <v>3</v>
      </c>
      <c r="D70" s="3" t="str">
        <f>'Raw FB'!D70</f>
        <v>Chilomonas</v>
      </c>
      <c r="E70" s="1">
        <f>('Raw FB'!H70*'Raw FB'!K70)/20*9</f>
        <v>892.35</v>
      </c>
      <c r="H70" s="1">
        <f>'Raw FB'!L70*E70</f>
        <v>0</v>
      </c>
    </row>
    <row r="71" spans="1:10">
      <c r="A71" s="3">
        <f>'Raw FB'!A71</f>
        <v>36375</v>
      </c>
      <c r="B71" s="3" t="str">
        <f>'Raw FB'!B71</f>
        <v>FB</v>
      </c>
      <c r="C71" s="2">
        <f>'Raw FB'!C71</f>
        <v>1</v>
      </c>
      <c r="D71" s="3" t="str">
        <f>'Raw FB'!D71</f>
        <v>Chilomonas</v>
      </c>
      <c r="E71" s="1">
        <f>('Raw FB'!H71*'Raw FB'!K71)/20*9</f>
        <v>0</v>
      </c>
      <c r="F71" s="1">
        <f>STDEV(E71:E73)</f>
        <v>281.21021051875056</v>
      </c>
      <c r="G71" s="1">
        <f>F71/SQRT(3)</f>
        <v>162.35679074187198</v>
      </c>
      <c r="H71" s="1">
        <f>'Raw FB'!L71*E71</f>
        <v>0</v>
      </c>
      <c r="I71" s="1">
        <f>STDEV(H71:H73)</f>
        <v>0</v>
      </c>
      <c r="J71" s="1">
        <f>I71/SQRT(3)</f>
        <v>0</v>
      </c>
    </row>
    <row r="72" spans="1:10">
      <c r="A72" s="3">
        <f>'Raw FB'!A72</f>
        <v>36375</v>
      </c>
      <c r="B72" s="3" t="str">
        <f>'Raw FB'!B72</f>
        <v>FB</v>
      </c>
      <c r="C72" s="2">
        <f>'Raw FB'!C72</f>
        <v>2</v>
      </c>
      <c r="D72" s="3" t="str">
        <f>'Raw FB'!D72</f>
        <v>Chilomonas</v>
      </c>
      <c r="E72" s="1">
        <f>('Raw FB'!H72*'Raw FB'!K72)/20*9</f>
        <v>495.75</v>
      </c>
      <c r="H72" s="1">
        <f>'Raw FB'!L72*E72</f>
        <v>0</v>
      </c>
    </row>
    <row r="73" spans="1:10">
      <c r="A73" s="3">
        <f>'Raw FB'!A73</f>
        <v>36375</v>
      </c>
      <c r="B73" s="3" t="str">
        <f>'Raw FB'!B73</f>
        <v>FB</v>
      </c>
      <c r="C73" s="2">
        <f>'Raw FB'!C73</f>
        <v>3</v>
      </c>
      <c r="D73" s="3" t="str">
        <f>'Raw FB'!D73</f>
        <v>Chilomonas</v>
      </c>
      <c r="E73" s="1">
        <f>('Raw FB'!H73*'Raw FB'!K73)/20*9</f>
        <v>477.90000000000003</v>
      </c>
      <c r="H73" s="1">
        <f>'Raw FB'!L73*E73</f>
        <v>0</v>
      </c>
    </row>
    <row r="74" spans="1:10">
      <c r="A74" s="3">
        <f>'Raw FB'!A74</f>
        <v>36382</v>
      </c>
      <c r="B74" s="3" t="str">
        <f>'Raw FB'!B74</f>
        <v>FB</v>
      </c>
      <c r="C74" s="2">
        <f>'Raw FB'!C74</f>
        <v>1</v>
      </c>
      <c r="D74" s="3" t="str">
        <f>'Raw FB'!D74</f>
        <v>Chilomonas</v>
      </c>
      <c r="E74" s="1">
        <f>('Raw FB'!H74*'Raw FB'!K74)/20*9</f>
        <v>159.29999999999998</v>
      </c>
      <c r="F74" s="1">
        <f>STDEV(E74:E76)</f>
        <v>603.10006632398881</v>
      </c>
      <c r="G74" s="1">
        <f>F74/SQRT(3)</f>
        <v>348.19998564043613</v>
      </c>
      <c r="H74" s="1">
        <f>'Raw FB'!L74*E74</f>
        <v>0</v>
      </c>
      <c r="I74" s="1">
        <f>STDEV(H74:H76)</f>
        <v>0</v>
      </c>
      <c r="J74" s="1">
        <f>I74/SQRT(3)</f>
        <v>0</v>
      </c>
    </row>
    <row r="75" spans="1:10">
      <c r="A75" s="3">
        <f>'Raw FB'!A75</f>
        <v>36382</v>
      </c>
      <c r="B75" s="3" t="str">
        <f>'Raw FB'!B75</f>
        <v>FB</v>
      </c>
      <c r="C75" s="2">
        <f>'Raw FB'!C75</f>
        <v>2</v>
      </c>
      <c r="D75" s="3" t="str">
        <f>'Raw FB'!D75</f>
        <v>Chilomonas</v>
      </c>
      <c r="E75" s="1">
        <f>('Raw FB'!H75*'Raw FB'!K75)/20*9</f>
        <v>1115.1000000000001</v>
      </c>
      <c r="H75" s="1">
        <f>'Raw FB'!L75*E75</f>
        <v>0</v>
      </c>
    </row>
    <row r="76" spans="1:10">
      <c r="A76" s="3">
        <f>'Raw FB'!A76</f>
        <v>36382</v>
      </c>
      <c r="B76" s="3" t="str">
        <f>'Raw FB'!B76</f>
        <v>FB</v>
      </c>
      <c r="C76" s="2">
        <f>'Raw FB'!C76</f>
        <v>3</v>
      </c>
      <c r="D76" s="3" t="str">
        <f>'Raw FB'!D76</f>
        <v>Chilomonas</v>
      </c>
      <c r="E76" s="1">
        <f>('Raw FB'!H76*'Raw FB'!K76)/20*9</f>
        <v>1274.3999999999999</v>
      </c>
      <c r="H76" s="1">
        <f>'Raw FB'!L76*E76</f>
        <v>0</v>
      </c>
    </row>
    <row r="77" spans="1:10">
      <c r="A77" s="3">
        <f>'Raw FB'!A77</f>
        <v>36389</v>
      </c>
      <c r="B77" s="3" t="str">
        <f>'Raw FB'!B77</f>
        <v>FB</v>
      </c>
      <c r="C77" s="2">
        <f>'Raw FB'!C77</f>
        <v>1</v>
      </c>
      <c r="D77" s="3" t="str">
        <f>'Raw FB'!D77</f>
        <v>Chilomonas</v>
      </c>
      <c r="E77" s="1">
        <f>('Raw FB'!H77*'Raw FB'!K77)/20*9</f>
        <v>477.90000000000003</v>
      </c>
      <c r="F77" s="1">
        <f>STDEV(E77:E79)</f>
        <v>243.33476940215499</v>
      </c>
      <c r="G77" s="1">
        <f>F77/SQRT(3)</f>
        <v>140.48939461752971</v>
      </c>
      <c r="H77" s="1">
        <f>'Raw FB'!L77*E77</f>
        <v>0</v>
      </c>
      <c r="I77" s="1">
        <f>STDEV(H77:H79)</f>
        <v>0</v>
      </c>
      <c r="J77" s="1">
        <f>I77/SQRT(3)</f>
        <v>0</v>
      </c>
    </row>
    <row r="78" spans="1:10">
      <c r="A78" s="3">
        <f>'Raw FB'!A78</f>
        <v>36389</v>
      </c>
      <c r="B78" s="3" t="str">
        <f>'Raw FB'!B78</f>
        <v>FB</v>
      </c>
      <c r="C78" s="2">
        <f>'Raw FB'!C78</f>
        <v>2</v>
      </c>
      <c r="D78" s="3" t="str">
        <f>'Raw FB'!D78</f>
        <v>Chilomonas</v>
      </c>
      <c r="E78" s="1">
        <f>('Raw FB'!H78*'Raw FB'!K78)/20*9</f>
        <v>796.5</v>
      </c>
      <c r="H78" s="1">
        <f>'Raw FB'!L78*E78</f>
        <v>0</v>
      </c>
    </row>
    <row r="79" spans="1:10">
      <c r="A79" s="3">
        <f>'Raw FB'!A79</f>
        <v>36389</v>
      </c>
      <c r="B79" s="3" t="str">
        <f>'Raw FB'!B79</f>
        <v>FB</v>
      </c>
      <c r="C79" s="2">
        <f>'Raw FB'!C79</f>
        <v>3</v>
      </c>
      <c r="D79" s="3" t="str">
        <f>'Raw FB'!D79</f>
        <v>Chilomonas</v>
      </c>
      <c r="E79" s="1">
        <f>('Raw FB'!H79*'Raw FB'!K79)/20*9</f>
        <v>955.80000000000007</v>
      </c>
      <c r="H79" s="1">
        <f>'Raw FB'!L79*E79</f>
        <v>0</v>
      </c>
    </row>
    <row r="80" spans="1:10">
      <c r="A80" s="3">
        <f>'Raw FB'!A80</f>
        <v>36307</v>
      </c>
      <c r="B80" s="3" t="str">
        <f>'Raw FB'!B80</f>
        <v>FB</v>
      </c>
      <c r="C80" s="2">
        <f>'Raw FB'!C80</f>
        <v>1</v>
      </c>
      <c r="D80" s="3" t="str">
        <f>'Raw FB'!D80</f>
        <v>Cryptomonas sp.</v>
      </c>
      <c r="E80" s="1">
        <f>('Raw FB'!H80*'Raw FB'!K80)/20*9</f>
        <v>3106.35</v>
      </c>
      <c r="F80" s="1">
        <f>STDEV(E80:E82)</f>
        <v>2054.496573372659</v>
      </c>
      <c r="G80" s="1">
        <f>F80/SQRT(3)</f>
        <v>1186.1641496858686</v>
      </c>
      <c r="H80" s="1">
        <f>'Raw FB'!L80*E80</f>
        <v>3581621.55</v>
      </c>
      <c r="I80" s="1">
        <f>STDEV(H80:H82)</f>
        <v>2368834.5490986761</v>
      </c>
      <c r="J80" s="1">
        <f>I80/SQRT(3)</f>
        <v>1367647.2645878065</v>
      </c>
    </row>
    <row r="81" spans="1:10">
      <c r="A81" s="3">
        <f>'Raw FB'!A81</f>
        <v>36307</v>
      </c>
      <c r="B81" s="3" t="str">
        <f>'Raw FB'!B81</f>
        <v>FB</v>
      </c>
      <c r="C81" s="2">
        <f>'Raw FB'!C81</f>
        <v>2</v>
      </c>
      <c r="D81" s="3" t="str">
        <f>'Raw FB'!D81</f>
        <v>Cryptomonas sp.</v>
      </c>
      <c r="E81" s="1">
        <f>('Raw FB'!H81*'Raw FB'!K81)/20*9</f>
        <v>5973.75</v>
      </c>
      <c r="H81" s="1">
        <f>'Raw FB'!L81*E81</f>
        <v>6887733.75</v>
      </c>
    </row>
    <row r="82" spans="1:10">
      <c r="A82" s="3">
        <f>'Raw FB'!A82</f>
        <v>36307</v>
      </c>
      <c r="B82" s="3" t="str">
        <f>'Raw FB'!B82</f>
        <v>FB</v>
      </c>
      <c r="C82" s="2">
        <f>'Raw FB'!C82</f>
        <v>3</v>
      </c>
      <c r="D82" s="3" t="str">
        <f>'Raw FB'!D82</f>
        <v>Cryptomonas sp.</v>
      </c>
      <c r="E82" s="1">
        <f>('Raw FB'!H82*'Raw FB'!K82)/20*9</f>
        <v>1991.25</v>
      </c>
      <c r="H82" s="1">
        <f>'Raw FB'!L82*E82</f>
        <v>2295911.25</v>
      </c>
    </row>
    <row r="83" spans="1:10">
      <c r="A83" s="3">
        <f>'Raw FB'!A83</f>
        <v>36312</v>
      </c>
      <c r="B83" s="3" t="str">
        <f>'Raw FB'!B83</f>
        <v>FB</v>
      </c>
      <c r="C83" s="2">
        <f>'Raw FB'!C83</f>
        <v>1</v>
      </c>
      <c r="D83" s="3" t="str">
        <f>'Raw FB'!D83</f>
        <v>Cryptomonas sp.</v>
      </c>
      <c r="E83" s="1">
        <f>('Raw FB'!H83*'Raw FB'!K83)/20*9</f>
        <v>2070.9</v>
      </c>
      <c r="F83" s="1">
        <f>STDEV(E83:E85)</f>
        <v>603.10006632398859</v>
      </c>
      <c r="G83" s="1">
        <f>F83/SQRT(3)</f>
        <v>348.19998564043595</v>
      </c>
      <c r="H83" s="1">
        <f>'Raw FB'!L83*E83</f>
        <v>2387747.7000000002</v>
      </c>
      <c r="I83" s="1">
        <f>STDEV(H83:H85)</f>
        <v>695374.3764715594</v>
      </c>
      <c r="J83" s="1">
        <f>I83/SQRT(3)</f>
        <v>401474.58344342303</v>
      </c>
    </row>
    <row r="84" spans="1:10">
      <c r="A84" s="3">
        <f>'Raw FB'!A84</f>
        <v>36312</v>
      </c>
      <c r="B84" s="3" t="str">
        <f>'Raw FB'!B84</f>
        <v>FB</v>
      </c>
      <c r="C84" s="2">
        <f>'Raw FB'!C84</f>
        <v>2</v>
      </c>
      <c r="D84" s="3" t="str">
        <f>'Raw FB'!D84</f>
        <v>Cryptomonas sp.</v>
      </c>
      <c r="E84" s="1">
        <f>('Raw FB'!H84*'Raw FB'!K84)/20*9</f>
        <v>2230.2000000000003</v>
      </c>
      <c r="H84" s="1">
        <f>'Raw FB'!L84*E84</f>
        <v>2571420.6</v>
      </c>
    </row>
    <row r="85" spans="1:10">
      <c r="A85" s="3">
        <f>'Raw FB'!A85</f>
        <v>36312</v>
      </c>
      <c r="B85" s="3" t="str">
        <f>'Raw FB'!B85</f>
        <v>FB</v>
      </c>
      <c r="C85" s="2">
        <f>'Raw FB'!C85</f>
        <v>3</v>
      </c>
      <c r="D85" s="3" t="str">
        <f>'Raw FB'!D85</f>
        <v>Cryptomonas sp.</v>
      </c>
      <c r="E85" s="1">
        <f>('Raw FB'!H85*'Raw FB'!K85)/20*9</f>
        <v>1115.1000000000001</v>
      </c>
      <c r="H85" s="1">
        <f>'Raw FB'!L85*E85</f>
        <v>1285710.3</v>
      </c>
    </row>
    <row r="86" spans="1:10">
      <c r="A86" s="3">
        <f>'Raw FB'!A86</f>
        <v>36319</v>
      </c>
      <c r="B86" s="3" t="str">
        <f>'Raw FB'!B86</f>
        <v>FB</v>
      </c>
      <c r="C86" s="2">
        <f>'Raw FB'!C86</f>
        <v>1</v>
      </c>
      <c r="D86" s="3" t="str">
        <f>'Raw FB'!D86</f>
        <v>Cryptomonas sp.</v>
      </c>
      <c r="E86" s="1">
        <f>('Raw FB'!H86*'Raw FB'!K86)/20*9</f>
        <v>7566.75</v>
      </c>
      <c r="F86" s="1">
        <f>STDEV(E86:E88)</f>
        <v>694.3726017060203</v>
      </c>
      <c r="G86" s="1">
        <f>F86/SQRT(3)</f>
        <v>400.89620851287162</v>
      </c>
      <c r="H86" s="1">
        <f>'Raw FB'!L86*E86</f>
        <v>8724462.75</v>
      </c>
      <c r="I86" s="1">
        <f>STDEV(H86:H88)</f>
        <v>800611.60976706585</v>
      </c>
      <c r="J86" s="1">
        <f>I86/SQRT(3)</f>
        <v>462233.32841535512</v>
      </c>
    </row>
    <row r="87" spans="1:10">
      <c r="A87" s="3">
        <f>'Raw FB'!A87</f>
        <v>36319</v>
      </c>
      <c r="B87" s="3" t="str">
        <f>'Raw FB'!B87</f>
        <v>FB</v>
      </c>
      <c r="C87" s="2">
        <f>'Raw FB'!C87</f>
        <v>2</v>
      </c>
      <c r="D87" s="3" t="str">
        <f>'Raw FB'!D87</f>
        <v>Cryptomonas sp.</v>
      </c>
      <c r="E87" s="1">
        <f>('Raw FB'!H87*'Raw FB'!K87)/20*9</f>
        <v>6292.3499999999995</v>
      </c>
      <c r="H87" s="1">
        <f>'Raw FB'!L87*E87</f>
        <v>7255079.5499999998</v>
      </c>
    </row>
    <row r="88" spans="1:10">
      <c r="A88" s="3">
        <f>'Raw FB'!A88</f>
        <v>36319</v>
      </c>
      <c r="B88" s="3" t="str">
        <f>'Raw FB'!B88</f>
        <v>FB</v>
      </c>
      <c r="C88" s="2">
        <f>'Raw FB'!C88</f>
        <v>3</v>
      </c>
      <c r="D88" s="3" t="str">
        <f>'Raw FB'!D88</f>
        <v>Cryptomonas sp.</v>
      </c>
      <c r="E88" s="1">
        <f>('Raw FB'!H88*'Raw FB'!K88)/20*9</f>
        <v>7407.45</v>
      </c>
      <c r="H88" s="1">
        <f>'Raw FB'!L88*E88</f>
        <v>8540789.8499999996</v>
      </c>
    </row>
    <row r="89" spans="1:10">
      <c r="A89" s="3">
        <f>'Raw FB'!A89</f>
        <v>36326</v>
      </c>
      <c r="B89" s="3" t="str">
        <f>'Raw FB'!B89</f>
        <v>FB</v>
      </c>
      <c r="C89" s="2">
        <f>'Raw FB'!C89</f>
        <v>1</v>
      </c>
      <c r="D89" s="3" t="str">
        <f>'Raw FB'!D89</f>
        <v>Cryptomonas sp.</v>
      </c>
      <c r="E89" s="1">
        <f>('Raw FB'!H89*'Raw FB'!K89)/20*9</f>
        <v>1784.7</v>
      </c>
      <c r="F89" s="1">
        <f>STDEV(E89:E91)</f>
        <v>375.37584165740054</v>
      </c>
      <c r="G89" s="1">
        <f>F89/SQRT(3)</f>
        <v>216.72334322818256</v>
      </c>
      <c r="H89" s="1">
        <f>'Raw FB'!L89*E89</f>
        <v>2057759.1</v>
      </c>
      <c r="I89" s="1">
        <f>STDEV(H89:H91)</f>
        <v>432808.345430983</v>
      </c>
      <c r="J89" s="1">
        <f>I89/SQRT(3)</f>
        <v>249882.01474209459</v>
      </c>
    </row>
    <row r="90" spans="1:10">
      <c r="A90" s="3">
        <f>'Raw FB'!A90</f>
        <v>36326</v>
      </c>
      <c r="B90" s="3" t="str">
        <f>'Raw FB'!B90</f>
        <v>FB</v>
      </c>
      <c r="C90" s="2">
        <f>'Raw FB'!C90</f>
        <v>2</v>
      </c>
      <c r="D90" s="3" t="str">
        <f>'Raw FB'!D90</f>
        <v>Cryptomonas sp.</v>
      </c>
      <c r="E90" s="1">
        <f>('Raw FB'!H90*'Raw FB'!K90)/20*9</f>
        <v>2478.75</v>
      </c>
      <c r="H90" s="1">
        <f>'Raw FB'!L90*E90</f>
        <v>2857998.75</v>
      </c>
    </row>
    <row r="91" spans="1:10">
      <c r="A91" s="3">
        <f>'Raw FB'!A91</f>
        <v>36326</v>
      </c>
      <c r="B91" s="3" t="str">
        <f>'Raw FB'!B91</f>
        <v>FB</v>
      </c>
      <c r="C91" s="2">
        <f>'Raw FB'!C91</f>
        <v>3</v>
      </c>
      <c r="D91" s="3" t="str">
        <f>'Raw FB'!D91</f>
        <v>Cryptomonas sp.</v>
      </c>
      <c r="E91" s="1">
        <f>('Raw FB'!H91*'Raw FB'!K91)/20*9</f>
        <v>2379.6</v>
      </c>
      <c r="H91" s="1">
        <f>'Raw FB'!L91*E91</f>
        <v>2743678.8</v>
      </c>
    </row>
    <row r="92" spans="1:10">
      <c r="A92" s="3">
        <f>'Raw FB'!A92</f>
        <v>36333</v>
      </c>
      <c r="B92" s="3" t="str">
        <f>'Raw FB'!B92</f>
        <v>FB</v>
      </c>
      <c r="C92" s="2">
        <f>'Raw FB'!C92</f>
        <v>1</v>
      </c>
      <c r="D92" s="3" t="str">
        <f>'Raw FB'!D92</f>
        <v>Cryptomonas sp.</v>
      </c>
      <c r="E92" s="1">
        <f>('Raw FB'!H92*'Raw FB'!K92)/20*9</f>
        <v>5973.75</v>
      </c>
      <c r="F92" s="1">
        <f>STDEV(E92:E94)</f>
        <v>973.33907760862473</v>
      </c>
      <c r="G92" s="1">
        <f>F92/SQRT(3)</f>
        <v>561.95757847012158</v>
      </c>
      <c r="H92" s="1">
        <f>'Raw FB'!L92*E92</f>
        <v>6887733.75</v>
      </c>
      <c r="I92" s="1">
        <f>STDEV(H92:H94)</f>
        <v>1122259.9564827397</v>
      </c>
      <c r="J92" s="1">
        <f>I92/SQRT(3)</f>
        <v>647937.08797604742</v>
      </c>
    </row>
    <row r="93" spans="1:10">
      <c r="A93" s="3">
        <f>'Raw FB'!A93</f>
        <v>36333</v>
      </c>
      <c r="B93" s="3" t="str">
        <f>'Raw FB'!B93</f>
        <v>FB</v>
      </c>
      <c r="C93" s="2">
        <f>'Raw FB'!C93</f>
        <v>2</v>
      </c>
      <c r="D93" s="3" t="str">
        <f>'Raw FB'!D93</f>
        <v>Cryptomonas sp.</v>
      </c>
      <c r="E93" s="1">
        <f>('Raw FB'!H93*'Raw FB'!K93)/20*9</f>
        <v>7885.3499999999995</v>
      </c>
      <c r="H93" s="1">
        <f>'Raw FB'!L93*E93</f>
        <v>9091808.5499999989</v>
      </c>
    </row>
    <row r="94" spans="1:10">
      <c r="A94" s="3">
        <f>'Raw FB'!A94</f>
        <v>36333</v>
      </c>
      <c r="B94" s="3" t="str">
        <f>'Raw FB'!B94</f>
        <v>FB</v>
      </c>
      <c r="C94" s="2">
        <f>'Raw FB'!C94</f>
        <v>3</v>
      </c>
      <c r="D94" s="3" t="str">
        <f>'Raw FB'!D94</f>
        <v>Cryptomonas sp.</v>
      </c>
      <c r="E94" s="1">
        <f>('Raw FB'!H94*'Raw FB'!K94)/20*9</f>
        <v>6610.95</v>
      </c>
      <c r="H94" s="1">
        <f>'Raw FB'!L94*E94</f>
        <v>7622425.3499999996</v>
      </c>
    </row>
    <row r="95" spans="1:10">
      <c r="A95" s="3">
        <f>'Raw FB'!A95</f>
        <v>36340</v>
      </c>
      <c r="B95" s="3" t="str">
        <f>'Raw FB'!B95</f>
        <v>FB</v>
      </c>
      <c r="C95" s="2">
        <f>'Raw FB'!C95</f>
        <v>1</v>
      </c>
      <c r="D95" s="3" t="str">
        <f>'Raw FB'!D95</f>
        <v>Cryptomonas sp.</v>
      </c>
      <c r="E95" s="1">
        <f>('Raw FB'!H95*'Raw FB'!K95)/20*9</f>
        <v>8044.6500000000005</v>
      </c>
      <c r="F95" s="1">
        <f>STDEV(E95:E97)</f>
        <v>2880.6444122800058</v>
      </c>
      <c r="G95" s="1">
        <f>F95/SQRT(3)</f>
        <v>1663.1408268694527</v>
      </c>
      <c r="H95" s="1">
        <f>'Raw FB'!L95*E95</f>
        <v>9275481.4500000011</v>
      </c>
      <c r="I95" s="1">
        <f>STDEV(H95:H97)</f>
        <v>3321383.0073588463</v>
      </c>
      <c r="J95" s="1">
        <f>I95/SQRT(3)</f>
        <v>1917601.3733804787</v>
      </c>
    </row>
    <row r="96" spans="1:10">
      <c r="A96" s="3">
        <f>'Raw FB'!A96</f>
        <v>36340</v>
      </c>
      <c r="B96" s="3" t="str">
        <f>'Raw FB'!B96</f>
        <v>FB</v>
      </c>
      <c r="C96" s="2">
        <f>'Raw FB'!C96</f>
        <v>2</v>
      </c>
      <c r="D96" s="3" t="str">
        <f>'Raw FB'!D96</f>
        <v>Cryptomonas sp.</v>
      </c>
      <c r="E96" s="1">
        <f>('Raw FB'!H96*'Raw FB'!K96)/20*9</f>
        <v>11389.949999999999</v>
      </c>
      <c r="H96" s="1">
        <f>'Raw FB'!L96*E96</f>
        <v>13132612.35</v>
      </c>
    </row>
    <row r="97" spans="1:10">
      <c r="A97" s="3">
        <f>'Raw FB'!A97</f>
        <v>36340</v>
      </c>
      <c r="B97" s="3" t="str">
        <f>'Raw FB'!B97</f>
        <v>FB</v>
      </c>
      <c r="C97" s="2">
        <f>'Raw FB'!C97</f>
        <v>3</v>
      </c>
      <c r="D97" s="3" t="str">
        <f>'Raw FB'!D97</f>
        <v>Cryptomonas sp.</v>
      </c>
      <c r="E97" s="1">
        <f>('Raw FB'!H97*'Raw FB'!K97)/20*9</f>
        <v>13779.449999999999</v>
      </c>
      <c r="H97" s="1">
        <f>'Raw FB'!L97*E97</f>
        <v>15887705.85</v>
      </c>
    </row>
    <row r="98" spans="1:10">
      <c r="A98" s="3">
        <f>'Raw FB'!A98</f>
        <v>36347</v>
      </c>
      <c r="B98" s="3" t="str">
        <f>'Raw FB'!B98</f>
        <v>FB</v>
      </c>
      <c r="C98" s="2">
        <f>'Raw FB'!C98</f>
        <v>1</v>
      </c>
      <c r="D98" s="3" t="str">
        <f>'Raw FB'!D98</f>
        <v>Cryptomonas sp.</v>
      </c>
      <c r="E98" s="1">
        <f>('Raw FB'!H98*'Raw FB'!K98)/20*9</f>
        <v>12393.75</v>
      </c>
      <c r="F98" s="1">
        <f>STDEV(E98:E100)</f>
        <v>2921.1414087647308</v>
      </c>
      <c r="G98" s="1">
        <f>F98/SQRT(3)</f>
        <v>1686.5217786912801</v>
      </c>
      <c r="H98" s="1">
        <f>'Raw FB'!L98*E98</f>
        <v>17847000</v>
      </c>
      <c r="I98" s="1">
        <f>STDEV(H98:H100)</f>
        <v>4206443.6286212131</v>
      </c>
      <c r="J98" s="1">
        <f>I98/SQRT(3)</f>
        <v>2428591.3613154436</v>
      </c>
    </row>
    <row r="99" spans="1:10">
      <c r="A99" s="3">
        <f>'Raw FB'!A99</f>
        <v>36347</v>
      </c>
      <c r="B99" s="3" t="str">
        <f>'Raw FB'!B99</f>
        <v>FB</v>
      </c>
      <c r="C99" s="2">
        <f>'Raw FB'!C99</f>
        <v>2</v>
      </c>
      <c r="D99" s="3" t="str">
        <f>'Raw FB'!D99</f>
        <v>Cryptomonas sp.</v>
      </c>
      <c r="E99" s="1">
        <f>('Raw FB'!H99*'Raw FB'!K99)/20*9</f>
        <v>6643.0499999999993</v>
      </c>
      <c r="H99" s="1">
        <f>'Raw FB'!L99*E99</f>
        <v>9565991.9999999981</v>
      </c>
    </row>
    <row r="100" spans="1:10">
      <c r="A100" s="3">
        <f>'Raw FB'!A100</f>
        <v>36347</v>
      </c>
      <c r="B100" s="3" t="str">
        <f>'Raw FB'!B100</f>
        <v>FB</v>
      </c>
      <c r="C100" s="2">
        <f>'Raw FB'!C100</f>
        <v>3</v>
      </c>
      <c r="D100" s="3" t="str">
        <f>'Raw FB'!D100</f>
        <v>Cryptomonas sp.</v>
      </c>
      <c r="E100" s="1">
        <f>('Raw FB'!H100*'Raw FB'!K100)/20*9</f>
        <v>8626.0500000000011</v>
      </c>
      <c r="H100" s="1">
        <f>'Raw FB'!L100*E100</f>
        <v>12421512.000000002</v>
      </c>
    </row>
    <row r="101" spans="1:10">
      <c r="A101" s="3">
        <f>'Raw FB'!A101</f>
        <v>36354</v>
      </c>
      <c r="B101" s="3" t="str">
        <f>'Raw FB'!B101</f>
        <v>FB</v>
      </c>
      <c r="C101" s="2">
        <f>'Raw FB'!C101</f>
        <v>1</v>
      </c>
      <c r="D101" s="3" t="str">
        <f>'Raw FB'!D101</f>
        <v>Cryptomonas sp.</v>
      </c>
      <c r="E101" s="1">
        <f>('Raw FB'!H101*'Raw FB'!K101)/20*9</f>
        <v>3982.5</v>
      </c>
      <c r="F101" s="1">
        <f>STDEV(E101:E103)</f>
        <v>859.08842239899764</v>
      </c>
      <c r="G101" s="1">
        <f>F101/SQRT(3)</f>
        <v>495.99493192975223</v>
      </c>
      <c r="H101" s="1">
        <f>'Raw FB'!L101*E101</f>
        <v>5734800</v>
      </c>
      <c r="I101" s="1">
        <f>STDEV(H101:H103)</f>
        <v>1237087.3282545577</v>
      </c>
      <c r="J101" s="1">
        <f>I101/SQRT(3)</f>
        <v>714232.70197884389</v>
      </c>
    </row>
    <row r="102" spans="1:10">
      <c r="A102" s="3">
        <f>'Raw FB'!A102</f>
        <v>36354</v>
      </c>
      <c r="B102" s="3" t="str">
        <f>'Raw FB'!B102</f>
        <v>FB</v>
      </c>
      <c r="C102" s="2">
        <f>'Raw FB'!C102</f>
        <v>2</v>
      </c>
      <c r="D102" s="3" t="str">
        <f>'Raw FB'!D102</f>
        <v>Cryptomonas sp.</v>
      </c>
      <c r="E102" s="1">
        <f>('Raw FB'!H102*'Raw FB'!K102)/20*9</f>
        <v>2628.4500000000003</v>
      </c>
      <c r="H102" s="1">
        <f>'Raw FB'!L102*E102</f>
        <v>3784968.0000000005</v>
      </c>
    </row>
    <row r="103" spans="1:10">
      <c r="A103" s="3">
        <f>'Raw FB'!A103</f>
        <v>36354</v>
      </c>
      <c r="B103" s="3" t="str">
        <f>'Raw FB'!B103</f>
        <v>FB</v>
      </c>
      <c r="C103" s="2">
        <f>'Raw FB'!C103</f>
        <v>3</v>
      </c>
      <c r="D103" s="3" t="str">
        <f>'Raw FB'!D103</f>
        <v>Cryptomonas sp.</v>
      </c>
      <c r="E103" s="1">
        <f>('Raw FB'!H103*'Raw FB'!K103)/20*9</f>
        <v>2389.5</v>
      </c>
      <c r="H103" s="1">
        <f>'Raw FB'!L103*E103</f>
        <v>3440880</v>
      </c>
    </row>
    <row r="104" spans="1:10">
      <c r="A104" s="3">
        <f>'Raw FB'!A104</f>
        <v>36361</v>
      </c>
      <c r="B104" s="3" t="str">
        <f>'Raw FB'!B104</f>
        <v>FB</v>
      </c>
      <c r="C104" s="2">
        <f>'Raw FB'!C104</f>
        <v>1</v>
      </c>
      <c r="D104" s="3" t="str">
        <f>'Raw FB'!D104</f>
        <v>Cryptomonas sp.</v>
      </c>
      <c r="E104" s="1">
        <f>('Raw FB'!H104*'Raw FB'!K104)/20*9</f>
        <v>2389.5</v>
      </c>
      <c r="F104" s="1">
        <f>STDEV(E104:E106)</f>
        <v>695.89368261251013</v>
      </c>
      <c r="G104" s="1">
        <f>F104/SQRT(3)</f>
        <v>401.77440498369276</v>
      </c>
      <c r="H104" s="1">
        <f>'Raw FB'!L104*E104</f>
        <v>3440880</v>
      </c>
      <c r="I104" s="1">
        <f>STDEV(H104:H106)</f>
        <v>1002086.9029620136</v>
      </c>
      <c r="J104" s="1">
        <f>I104/SQRT(3)</f>
        <v>578555.14317651698</v>
      </c>
    </row>
    <row r="105" spans="1:10">
      <c r="A105" s="3">
        <f>'Raw FB'!A105</f>
        <v>36361</v>
      </c>
      <c r="B105" s="3" t="str">
        <f>'Raw FB'!B105</f>
        <v>FB</v>
      </c>
      <c r="C105" s="2">
        <f>'Raw FB'!C105</f>
        <v>2</v>
      </c>
      <c r="D105" s="3" t="str">
        <f>'Raw FB'!D105</f>
        <v>Cryptomonas sp.</v>
      </c>
      <c r="E105" s="1">
        <f>('Raw FB'!H105*'Raw FB'!K105)/20*9</f>
        <v>1035.45</v>
      </c>
      <c r="H105" s="1">
        <f>'Raw FB'!L105*E105</f>
        <v>1491048</v>
      </c>
    </row>
    <row r="106" spans="1:10">
      <c r="A106" s="3">
        <f>'Raw FB'!A106</f>
        <v>36361</v>
      </c>
      <c r="B106" s="3" t="str">
        <f>'Raw FB'!B106</f>
        <v>FB</v>
      </c>
      <c r="C106" s="2">
        <f>'Raw FB'!C106</f>
        <v>3</v>
      </c>
      <c r="D106" s="3" t="str">
        <f>'Raw FB'!D106</f>
        <v>Cryptomonas sp.</v>
      </c>
      <c r="E106" s="1">
        <f>('Raw FB'!H106*'Raw FB'!K106)/20*9</f>
        <v>1991.25</v>
      </c>
      <c r="H106" s="1">
        <f>'Raw FB'!L106*E106</f>
        <v>2867400</v>
      </c>
    </row>
    <row r="107" spans="1:10">
      <c r="A107" s="3">
        <f>'Raw FB'!A107</f>
        <v>36368</v>
      </c>
      <c r="B107" s="3" t="str">
        <f>'Raw FB'!B107</f>
        <v>FB</v>
      </c>
      <c r="C107" s="2">
        <f>'Raw FB'!C107</f>
        <v>1</v>
      </c>
      <c r="D107" s="3" t="str">
        <f>'Raw FB'!D107</f>
        <v>Cryptomonas sp.</v>
      </c>
      <c r="E107" s="1">
        <f>('Raw FB'!H107*'Raw FB'!K107)/20*9</f>
        <v>4759.2</v>
      </c>
      <c r="F107" s="1">
        <f>STDEV(E107:E109)</f>
        <v>1346.1537235769183</v>
      </c>
      <c r="G107" s="1">
        <f>F107/SQRT(3)</f>
        <v>777.20221467775093</v>
      </c>
      <c r="H107" s="1">
        <f>'Raw FB'!L107*E107</f>
        <v>5496876</v>
      </c>
      <c r="I107" s="1">
        <f>STDEV(H107:H109)</f>
        <v>1554807.5507313397</v>
      </c>
      <c r="J107" s="1">
        <f>I107/SQRT(3)</f>
        <v>897668.55795280181</v>
      </c>
    </row>
    <row r="108" spans="1:10">
      <c r="A108" s="3">
        <f>'Raw FB'!A108</f>
        <v>36368</v>
      </c>
      <c r="B108" s="3" t="str">
        <f>'Raw FB'!B108</f>
        <v>FB</v>
      </c>
      <c r="C108" s="2">
        <f>'Raw FB'!C108</f>
        <v>2</v>
      </c>
      <c r="D108" s="3" t="str">
        <f>'Raw FB'!D108</f>
        <v>Cryptomonas sp.</v>
      </c>
      <c r="E108" s="1">
        <f>('Raw FB'!H108*'Raw FB'!K108)/20*9</f>
        <v>2379.6</v>
      </c>
      <c r="H108" s="1">
        <f>'Raw FB'!L108*E108</f>
        <v>2748438</v>
      </c>
    </row>
    <row r="109" spans="1:10">
      <c r="A109" s="3">
        <f>'Raw FB'!A109</f>
        <v>36368</v>
      </c>
      <c r="B109" s="3" t="str">
        <f>'Raw FB'!B109</f>
        <v>FB</v>
      </c>
      <c r="C109" s="2">
        <f>'Raw FB'!C109</f>
        <v>3</v>
      </c>
      <c r="D109" s="3" t="str">
        <f>'Raw FB'!D109</f>
        <v>Cryptomonas sp.</v>
      </c>
      <c r="E109" s="1">
        <f>('Raw FB'!H109*'Raw FB'!K109)/20*9</f>
        <v>2478.75</v>
      </c>
      <c r="H109" s="1">
        <f>'Raw FB'!L109*E109</f>
        <v>2862956.25</v>
      </c>
    </row>
    <row r="110" spans="1:10">
      <c r="A110" s="3">
        <f>'Raw FB'!A110</f>
        <v>36375</v>
      </c>
      <c r="B110" s="3" t="str">
        <f>'Raw FB'!B110</f>
        <v>FB</v>
      </c>
      <c r="C110" s="2">
        <f>'Raw FB'!C110</f>
        <v>1</v>
      </c>
      <c r="D110" s="3" t="str">
        <f>'Raw FB'!D110</f>
        <v>Cryptomonas sp.</v>
      </c>
      <c r="E110" s="1">
        <f>('Raw FB'!H110*'Raw FB'!K110)/20*9</f>
        <v>3866.85</v>
      </c>
      <c r="F110" s="1">
        <f>STDEV(E110:E112)</f>
        <v>734.54775372333552</v>
      </c>
      <c r="G110" s="1">
        <f>F110/SQRT(3)</f>
        <v>424.09134334480274</v>
      </c>
      <c r="H110" s="1">
        <f>'Raw FB'!L110*E110</f>
        <v>5575997.7000000002</v>
      </c>
      <c r="I110" s="1">
        <f>STDEV(H110:H112)</f>
        <v>1059217.8608690489</v>
      </c>
      <c r="J110" s="1">
        <f>I110/SQRT(3)</f>
        <v>611539.71710320492</v>
      </c>
    </row>
    <row r="111" spans="1:10">
      <c r="A111" s="3">
        <f>'Raw FB'!A111</f>
        <v>36375</v>
      </c>
      <c r="B111" s="3" t="str">
        <f>'Raw FB'!B111</f>
        <v>FB</v>
      </c>
      <c r="C111" s="2">
        <f>'Raw FB'!C111</f>
        <v>2</v>
      </c>
      <c r="D111" s="3" t="str">
        <f>'Raw FB'!D111</f>
        <v>Cryptomonas sp.</v>
      </c>
      <c r="E111" s="1">
        <f>('Raw FB'!H111*'Raw FB'!K111)/20*9</f>
        <v>2776.2000000000003</v>
      </c>
      <c r="H111" s="1">
        <f>'Raw FB'!L111*E111</f>
        <v>4003280.4000000004</v>
      </c>
    </row>
    <row r="112" spans="1:10">
      <c r="A112" s="3">
        <f>'Raw FB'!A112</f>
        <v>36375</v>
      </c>
      <c r="B112" s="3" t="str">
        <f>'Raw FB'!B112</f>
        <v>FB</v>
      </c>
      <c r="C112" s="2">
        <f>'Raw FB'!C112</f>
        <v>3</v>
      </c>
      <c r="D112" s="3" t="str">
        <f>'Raw FB'!D112</f>
        <v>Cryptomonas sp.</v>
      </c>
      <c r="E112" s="1">
        <f>('Raw FB'!H112*'Raw FB'!K112)/20*9</f>
        <v>2469.15</v>
      </c>
      <c r="H112" s="1">
        <f>'Raw FB'!L112*E112</f>
        <v>3560514.3000000003</v>
      </c>
    </row>
    <row r="113" spans="1:10">
      <c r="A113" s="3">
        <f>'Raw FB'!A113</f>
        <v>36382</v>
      </c>
      <c r="B113" s="3" t="str">
        <f>'Raw FB'!B113</f>
        <v>FB</v>
      </c>
      <c r="C113" s="2">
        <f>'Raw FB'!C113</f>
        <v>1</v>
      </c>
      <c r="D113" s="3" t="str">
        <f>'Raw FB'!D113</f>
        <v>Cryptomonas sp.</v>
      </c>
      <c r="E113" s="1">
        <f>('Raw FB'!H113*'Raw FB'!K113)/20*9</f>
        <v>2389.5</v>
      </c>
      <c r="F113" s="1">
        <f>STDEV(E113:E115)</f>
        <v>759.81257392859902</v>
      </c>
      <c r="G113" s="1">
        <f>F113/SQRT(3)</f>
        <v>438.67799409133909</v>
      </c>
      <c r="H113" s="1">
        <f>'Raw FB'!L113*E113</f>
        <v>3445659</v>
      </c>
      <c r="I113" s="1">
        <f>STDEV(H113:H115)</f>
        <v>1095649.7316050397</v>
      </c>
      <c r="J113" s="1">
        <f>I113/SQRT(3)</f>
        <v>632573.66747971089</v>
      </c>
    </row>
    <row r="114" spans="1:10">
      <c r="A114" s="3">
        <f>'Raw FB'!A114</f>
        <v>36382</v>
      </c>
      <c r="B114" s="3" t="str">
        <f>'Raw FB'!B114</f>
        <v>FB</v>
      </c>
      <c r="C114" s="2">
        <f>'Raw FB'!C114</f>
        <v>2</v>
      </c>
      <c r="D114" s="3" t="str">
        <f>'Raw FB'!D114</f>
        <v>Cryptomonas sp.</v>
      </c>
      <c r="E114" s="1">
        <f>('Raw FB'!H114*'Raw FB'!K114)/20*9</f>
        <v>3743.5499999999997</v>
      </c>
      <c r="H114" s="1">
        <f>'Raw FB'!L114*E114</f>
        <v>5398199.0999999996</v>
      </c>
    </row>
    <row r="115" spans="1:10">
      <c r="A115" s="3">
        <f>'Raw FB'!A115</f>
        <v>36382</v>
      </c>
      <c r="B115" s="3" t="str">
        <f>'Raw FB'!B115</f>
        <v>FB</v>
      </c>
      <c r="C115" s="2">
        <f>'Raw FB'!C115</f>
        <v>3</v>
      </c>
      <c r="D115" s="3" t="str">
        <f>'Raw FB'!D115</f>
        <v>Cryptomonas sp.</v>
      </c>
      <c r="E115" s="1">
        <f>('Raw FB'!H115*'Raw FB'!K115)/20*9</f>
        <v>3663.9</v>
      </c>
      <c r="H115" s="1">
        <f>'Raw FB'!L115*E115</f>
        <v>5283343.8</v>
      </c>
    </row>
    <row r="116" spans="1:10">
      <c r="A116" s="3">
        <f>'Raw FB'!A116</f>
        <v>36389</v>
      </c>
      <c r="B116" s="3" t="str">
        <f>'Raw FB'!B116</f>
        <v>FB</v>
      </c>
      <c r="C116" s="2">
        <f>'Raw FB'!C116</f>
        <v>1</v>
      </c>
      <c r="D116" s="3" t="str">
        <f>'Raw FB'!D116</f>
        <v>Cryptomonas sp.</v>
      </c>
      <c r="E116" s="1">
        <f>('Raw FB'!H116*'Raw FB'!K116)/20*9</f>
        <v>3823.2000000000003</v>
      </c>
      <c r="F116" s="1">
        <f>STDEV(E116:E118)</f>
        <v>0</v>
      </c>
      <c r="G116" s="1">
        <f>F116/SQRT(3)</f>
        <v>0</v>
      </c>
      <c r="H116" s="1">
        <f>'Raw FB'!L116*E116</f>
        <v>5513054.4000000004</v>
      </c>
      <c r="I116" s="1">
        <f>STDEV(H116:H118)</f>
        <v>0</v>
      </c>
      <c r="J116" s="1">
        <f>I116/SQRT(3)</f>
        <v>0</v>
      </c>
    </row>
    <row r="117" spans="1:10">
      <c r="A117" s="3">
        <f>'Raw FB'!A117</f>
        <v>36389</v>
      </c>
      <c r="B117" s="3" t="str">
        <f>'Raw FB'!B117</f>
        <v>FB</v>
      </c>
      <c r="C117" s="2">
        <f>'Raw FB'!C117</f>
        <v>2</v>
      </c>
      <c r="D117" s="3" t="str">
        <f>'Raw FB'!D117</f>
        <v>Cryptomonas sp.</v>
      </c>
      <c r="E117" s="1">
        <f>('Raw FB'!H117*'Raw FB'!K117)/20*9</f>
        <v>3823.2000000000003</v>
      </c>
      <c r="H117" s="1">
        <f>'Raw FB'!L117*E117</f>
        <v>5513054.4000000004</v>
      </c>
    </row>
    <row r="118" spans="1:10">
      <c r="A118" s="3">
        <f>'Raw FB'!A118</f>
        <v>36389</v>
      </c>
      <c r="B118" s="3" t="str">
        <f>'Raw FB'!B118</f>
        <v>FB</v>
      </c>
      <c r="C118" s="2">
        <f>'Raw FB'!C118</f>
        <v>3</v>
      </c>
      <c r="D118" s="3" t="str">
        <f>'Raw FB'!D118</f>
        <v>Cryptomonas sp.</v>
      </c>
      <c r="E118" s="1">
        <f>('Raw FB'!H118*'Raw FB'!K118)/20*9</f>
        <v>3823.2000000000003</v>
      </c>
      <c r="H118" s="1">
        <f>'Raw FB'!L118*E118</f>
        <v>5513054.4000000004</v>
      </c>
    </row>
    <row r="119" spans="1:10">
      <c r="A119" s="3">
        <f>'Raw FB'!A119</f>
        <v>36307</v>
      </c>
      <c r="B119" s="3" t="str">
        <f>'Raw FB'!B119</f>
        <v>FB</v>
      </c>
      <c r="C119" s="2">
        <f>'Raw FB'!C119</f>
        <v>1</v>
      </c>
      <c r="D119" s="3" t="str">
        <f>'Raw FB'!D119</f>
        <v>Cyclotella?</v>
      </c>
      <c r="E119" s="1">
        <f>('Raw FB'!H119*'Raw FB'!K119)/20*9</f>
        <v>0</v>
      </c>
      <c r="F119" s="1">
        <f>STDEV(E119:E121)</f>
        <v>0</v>
      </c>
      <c r="G119" s="1">
        <f>F119/SQRT(3)</f>
        <v>0</v>
      </c>
      <c r="H119" s="1">
        <f>'Raw FB'!L119*E119</f>
        <v>0</v>
      </c>
      <c r="I119" s="1">
        <f>STDEV(H119:H121)</f>
        <v>0</v>
      </c>
      <c r="J119" s="1">
        <f>I119/SQRT(3)</f>
        <v>0</v>
      </c>
    </row>
    <row r="120" spans="1:10">
      <c r="A120" s="3">
        <f>'Raw FB'!A120</f>
        <v>36307</v>
      </c>
      <c r="B120" s="3" t="str">
        <f>'Raw FB'!B120</f>
        <v>FB</v>
      </c>
      <c r="C120" s="2">
        <f>'Raw FB'!C120</f>
        <v>2</v>
      </c>
      <c r="D120" s="3" t="str">
        <f>'Raw FB'!D120</f>
        <v>Cyclotella?</v>
      </c>
      <c r="E120" s="1">
        <f>('Raw FB'!H120*'Raw FB'!K120)/20*9</f>
        <v>0</v>
      </c>
      <c r="H120" s="1">
        <f>'Raw FB'!L120*E120</f>
        <v>0</v>
      </c>
    </row>
    <row r="121" spans="1:10">
      <c r="A121" s="3">
        <f>'Raw FB'!A121</f>
        <v>36307</v>
      </c>
      <c r="B121" s="3" t="str">
        <f>'Raw FB'!B121</f>
        <v>FB</v>
      </c>
      <c r="C121" s="2">
        <f>'Raw FB'!C121</f>
        <v>3</v>
      </c>
      <c r="D121" s="3" t="str">
        <f>'Raw FB'!D121</f>
        <v>Cyclotella?</v>
      </c>
      <c r="E121" s="1">
        <f>('Raw FB'!H121*'Raw FB'!K121)/20*9</f>
        <v>0</v>
      </c>
      <c r="H121" s="1">
        <f>'Raw FB'!L121*E121</f>
        <v>0</v>
      </c>
    </row>
    <row r="122" spans="1:10">
      <c r="A122" s="3">
        <f>'Raw FB'!A122</f>
        <v>36312</v>
      </c>
      <c r="B122" s="3" t="str">
        <f>'Raw FB'!B122</f>
        <v>FB</v>
      </c>
      <c r="C122" s="2">
        <f>'Raw FB'!C122</f>
        <v>1</v>
      </c>
      <c r="D122" s="3" t="str">
        <f>'Raw FB'!D122</f>
        <v>Cyclotella?</v>
      </c>
      <c r="E122" s="1">
        <f>('Raw FB'!H122*'Raw FB'!K122)/20*9</f>
        <v>0</v>
      </c>
      <c r="F122" s="1">
        <f>STDEV(E122:E124)</f>
        <v>0</v>
      </c>
      <c r="G122" s="1">
        <f>F122/SQRT(3)</f>
        <v>0</v>
      </c>
      <c r="H122" s="1">
        <f>'Raw FB'!L122*E122</f>
        <v>0</v>
      </c>
      <c r="I122" s="1">
        <f>STDEV(H122:H124)</f>
        <v>0</v>
      </c>
      <c r="J122" s="1">
        <f>I122/SQRT(3)</f>
        <v>0</v>
      </c>
    </row>
    <row r="123" spans="1:10">
      <c r="A123" s="3">
        <f>'Raw FB'!A123</f>
        <v>36312</v>
      </c>
      <c r="B123" s="3" t="str">
        <f>'Raw FB'!B123</f>
        <v>FB</v>
      </c>
      <c r="C123" s="2">
        <f>'Raw FB'!C123</f>
        <v>2</v>
      </c>
      <c r="D123" s="3" t="str">
        <f>'Raw FB'!D123</f>
        <v>Cyclotella?</v>
      </c>
      <c r="E123" s="1">
        <f>('Raw FB'!H123*'Raw FB'!K123)/20*9</f>
        <v>0</v>
      </c>
      <c r="H123" s="1">
        <f>'Raw FB'!L123*E123</f>
        <v>0</v>
      </c>
    </row>
    <row r="124" spans="1:10">
      <c r="A124" s="3">
        <f>'Raw FB'!A124</f>
        <v>36312</v>
      </c>
      <c r="B124" s="3" t="str">
        <f>'Raw FB'!B124</f>
        <v>FB</v>
      </c>
      <c r="C124" s="2">
        <f>'Raw FB'!C124</f>
        <v>3</v>
      </c>
      <c r="D124" s="3" t="str">
        <f>'Raw FB'!D124</f>
        <v>Cyclotella?</v>
      </c>
      <c r="E124" s="1">
        <f>('Raw FB'!H124*'Raw FB'!K124)/20*9</f>
        <v>0</v>
      </c>
      <c r="H124" s="1">
        <f>'Raw FB'!L124*E124</f>
        <v>0</v>
      </c>
    </row>
    <row r="125" spans="1:10">
      <c r="A125" s="3">
        <f>'Raw FB'!A125</f>
        <v>36319</v>
      </c>
      <c r="B125" s="3" t="str">
        <f>'Raw FB'!B125</f>
        <v>FB</v>
      </c>
      <c r="C125" s="2">
        <f>'Raw FB'!C125</f>
        <v>1</v>
      </c>
      <c r="D125" s="3" t="str">
        <f>'Raw FB'!D125</f>
        <v>Cyclotella?</v>
      </c>
      <c r="E125" s="1">
        <f>('Raw FB'!H125*'Raw FB'!K125)/20*9</f>
        <v>0</v>
      </c>
      <c r="F125" s="1">
        <f>STDEV(E125:E127)</f>
        <v>0</v>
      </c>
      <c r="G125" s="1">
        <f>F125/SQRT(3)</f>
        <v>0</v>
      </c>
      <c r="H125" s="1">
        <f>'Raw FB'!L125*E125</f>
        <v>0</v>
      </c>
      <c r="I125" s="1">
        <f>STDEV(H125:H127)</f>
        <v>0</v>
      </c>
      <c r="J125" s="1">
        <f>I125/SQRT(3)</f>
        <v>0</v>
      </c>
    </row>
    <row r="126" spans="1:10">
      <c r="A126" s="3">
        <f>'Raw FB'!A126</f>
        <v>36319</v>
      </c>
      <c r="B126" s="3" t="str">
        <f>'Raw FB'!B126</f>
        <v>FB</v>
      </c>
      <c r="C126" s="2">
        <f>'Raw FB'!C126</f>
        <v>2</v>
      </c>
      <c r="D126" s="3" t="str">
        <f>'Raw FB'!D126</f>
        <v>Cyclotella?</v>
      </c>
      <c r="E126" s="1">
        <f>('Raw FB'!H126*'Raw FB'!K126)/20*9</f>
        <v>0</v>
      </c>
      <c r="H126" s="1">
        <f>'Raw FB'!L126*E126</f>
        <v>0</v>
      </c>
    </row>
    <row r="127" spans="1:10">
      <c r="A127" s="3">
        <f>'Raw FB'!A127</f>
        <v>36319</v>
      </c>
      <c r="B127" s="3" t="str">
        <f>'Raw FB'!B127</f>
        <v>FB</v>
      </c>
      <c r="C127" s="2">
        <f>'Raw FB'!C127</f>
        <v>3</v>
      </c>
      <c r="D127" s="3" t="str">
        <f>'Raw FB'!D127</f>
        <v>Cyclotella?</v>
      </c>
      <c r="E127" s="1">
        <f>('Raw FB'!H127*'Raw FB'!K127)/20*9</f>
        <v>0</v>
      </c>
      <c r="H127" s="1">
        <f>'Raw FB'!L127*E127</f>
        <v>0</v>
      </c>
    </row>
    <row r="128" spans="1:10">
      <c r="A128" s="3">
        <f>'Raw FB'!A128</f>
        <v>36326</v>
      </c>
      <c r="B128" s="3" t="str">
        <f>'Raw FB'!B128</f>
        <v>FB</v>
      </c>
      <c r="C128" s="2">
        <f>'Raw FB'!C128</f>
        <v>1</v>
      </c>
      <c r="D128" s="3" t="str">
        <f>'Raw FB'!D128</f>
        <v>Cyclotella?</v>
      </c>
      <c r="E128" s="1">
        <f>('Raw FB'!H128*'Raw FB'!K128)/20*9</f>
        <v>0</v>
      </c>
      <c r="F128" s="1">
        <f>STDEV(E128:E130)</f>
        <v>0</v>
      </c>
      <c r="G128" s="1">
        <f>F128/SQRT(3)</f>
        <v>0</v>
      </c>
      <c r="H128" s="1">
        <f>'Raw FB'!L128*E128</f>
        <v>0</v>
      </c>
      <c r="I128" s="1">
        <f>STDEV(H128:H130)</f>
        <v>0</v>
      </c>
      <c r="J128" s="1">
        <f>I128/SQRT(3)</f>
        <v>0</v>
      </c>
    </row>
    <row r="129" spans="1:10">
      <c r="A129" s="3">
        <f>'Raw FB'!A129</f>
        <v>36326</v>
      </c>
      <c r="B129" s="3" t="str">
        <f>'Raw FB'!B129</f>
        <v>FB</v>
      </c>
      <c r="C129" s="2">
        <f>'Raw FB'!C129</f>
        <v>2</v>
      </c>
      <c r="D129" s="3" t="str">
        <f>'Raw FB'!D129</f>
        <v>Cyclotella?</v>
      </c>
      <c r="E129" s="1">
        <f>('Raw FB'!H129*'Raw FB'!K129)/20*9</f>
        <v>0</v>
      </c>
      <c r="H129" s="1">
        <f>'Raw FB'!L129*E129</f>
        <v>0</v>
      </c>
    </row>
    <row r="130" spans="1:10">
      <c r="A130" s="3">
        <f>'Raw FB'!A130</f>
        <v>36326</v>
      </c>
      <c r="B130" s="3" t="str">
        <f>'Raw FB'!B130</f>
        <v>FB</v>
      </c>
      <c r="C130" s="2">
        <f>'Raw FB'!C130</f>
        <v>3</v>
      </c>
      <c r="D130" s="3" t="str">
        <f>'Raw FB'!D130</f>
        <v>Cyclotella?</v>
      </c>
      <c r="E130" s="1">
        <f>('Raw FB'!H130*'Raw FB'!K130)/20*9</f>
        <v>0</v>
      </c>
      <c r="H130" s="1">
        <f>'Raw FB'!L130*E130</f>
        <v>0</v>
      </c>
    </row>
    <row r="131" spans="1:10">
      <c r="A131" s="3">
        <f>'Raw FB'!A131</f>
        <v>36333</v>
      </c>
      <c r="B131" s="3" t="str">
        <f>'Raw FB'!B131</f>
        <v>FB</v>
      </c>
      <c r="C131" s="2">
        <f>'Raw FB'!C131</f>
        <v>1</v>
      </c>
      <c r="D131" s="3" t="str">
        <f>'Raw FB'!D131</f>
        <v>Cyclotella?</v>
      </c>
      <c r="E131" s="1">
        <f>('Raw FB'!H131*'Raw FB'!K131)/20*9</f>
        <v>0</v>
      </c>
      <c r="F131" s="1">
        <f>STDEV(E131:E133)</f>
        <v>0</v>
      </c>
      <c r="G131" s="1">
        <f>F131/SQRT(3)</f>
        <v>0</v>
      </c>
      <c r="H131" s="1">
        <f>'Raw FB'!L131*E131</f>
        <v>0</v>
      </c>
      <c r="I131" s="1">
        <f>STDEV(H131:H133)</f>
        <v>0</v>
      </c>
      <c r="J131" s="1">
        <f>I131/SQRT(3)</f>
        <v>0</v>
      </c>
    </row>
    <row r="132" spans="1:10">
      <c r="A132" s="3">
        <f>'Raw FB'!A132</f>
        <v>36333</v>
      </c>
      <c r="B132" s="3" t="str">
        <f>'Raw FB'!B132</f>
        <v>FB</v>
      </c>
      <c r="C132" s="2">
        <f>'Raw FB'!C132</f>
        <v>2</v>
      </c>
      <c r="D132" s="3" t="str">
        <f>'Raw FB'!D132</f>
        <v>Cyclotella?</v>
      </c>
      <c r="E132" s="1">
        <f>('Raw FB'!H132*'Raw FB'!K132)/20*9</f>
        <v>0</v>
      </c>
      <c r="H132" s="1">
        <f>'Raw FB'!L132*E132</f>
        <v>0</v>
      </c>
    </row>
    <row r="133" spans="1:10">
      <c r="A133" s="3">
        <f>'Raw FB'!A133</f>
        <v>36333</v>
      </c>
      <c r="B133" s="3" t="str">
        <f>'Raw FB'!B133</f>
        <v>FB</v>
      </c>
      <c r="C133" s="2">
        <f>'Raw FB'!C133</f>
        <v>3</v>
      </c>
      <c r="D133" s="3" t="str">
        <f>'Raw FB'!D133</f>
        <v>Cyclotella?</v>
      </c>
      <c r="E133" s="1">
        <f>('Raw FB'!H133*'Raw FB'!K133)/20*9</f>
        <v>0</v>
      </c>
      <c r="H133" s="1">
        <f>'Raw FB'!L133*E133</f>
        <v>0</v>
      </c>
    </row>
    <row r="134" spans="1:10">
      <c r="A134" s="3">
        <f>'Raw FB'!A134</f>
        <v>36340</v>
      </c>
      <c r="B134" s="3" t="str">
        <f>'Raw FB'!B134</f>
        <v>FB</v>
      </c>
      <c r="C134" s="2">
        <f>'Raw FB'!C134</f>
        <v>1</v>
      </c>
      <c r="D134" s="3" t="str">
        <f>'Raw FB'!D134</f>
        <v>Cyclotella?</v>
      </c>
      <c r="E134" s="1">
        <f>('Raw FB'!H134*'Raw FB'!K134)/20*9</f>
        <v>0</v>
      </c>
      <c r="F134" s="1">
        <f>STDEV(E134:E136)</f>
        <v>0</v>
      </c>
      <c r="G134" s="1">
        <f>F134/SQRT(3)</f>
        <v>0</v>
      </c>
      <c r="H134" s="1">
        <f>'Raw FB'!L134*E134</f>
        <v>0</v>
      </c>
      <c r="I134" s="1">
        <f>STDEV(H134:H136)</f>
        <v>0</v>
      </c>
      <c r="J134" s="1">
        <f>I134/SQRT(3)</f>
        <v>0</v>
      </c>
    </row>
    <row r="135" spans="1:10">
      <c r="A135" s="3">
        <f>'Raw FB'!A135</f>
        <v>36340</v>
      </c>
      <c r="B135" s="3" t="str">
        <f>'Raw FB'!B135</f>
        <v>FB</v>
      </c>
      <c r="C135" s="2">
        <f>'Raw FB'!C135</f>
        <v>2</v>
      </c>
      <c r="D135" s="3" t="str">
        <f>'Raw FB'!D135</f>
        <v>Cyclotella?</v>
      </c>
      <c r="E135" s="1">
        <f>('Raw FB'!H135*'Raw FB'!K135)/20*9</f>
        <v>0</v>
      </c>
      <c r="H135" s="1">
        <f>'Raw FB'!L135*E135</f>
        <v>0</v>
      </c>
    </row>
    <row r="136" spans="1:10">
      <c r="A136" s="3">
        <f>'Raw FB'!A136</f>
        <v>36340</v>
      </c>
      <c r="B136" s="3" t="str">
        <f>'Raw FB'!B136</f>
        <v>FB</v>
      </c>
      <c r="C136" s="2">
        <f>'Raw FB'!C136</f>
        <v>3</v>
      </c>
      <c r="D136" s="3" t="str">
        <f>'Raw FB'!D136</f>
        <v>Cyclotella?</v>
      </c>
      <c r="E136" s="1">
        <f>('Raw FB'!H136*'Raw FB'!K136)/20*9</f>
        <v>0</v>
      </c>
      <c r="H136" s="1">
        <f>'Raw FB'!L136*E136</f>
        <v>0</v>
      </c>
    </row>
    <row r="137" spans="1:10">
      <c r="A137" s="3">
        <f>'Raw FB'!A137</f>
        <v>36347</v>
      </c>
      <c r="B137" s="3" t="str">
        <f>'Raw FB'!B137</f>
        <v>FB</v>
      </c>
      <c r="C137" s="2">
        <f>'Raw FB'!C137</f>
        <v>1</v>
      </c>
      <c r="D137" s="3" t="str">
        <f>'Raw FB'!D137</f>
        <v>Cyclotella?</v>
      </c>
      <c r="E137" s="1">
        <f>('Raw FB'!H137*'Raw FB'!K137)/20*9</f>
        <v>0</v>
      </c>
      <c r="F137" s="1">
        <f>STDEV(E137:E139)</f>
        <v>171.73283757045417</v>
      </c>
      <c r="G137" s="1">
        <f>F137/SQRT(3)</f>
        <v>99.149999999999991</v>
      </c>
      <c r="H137" s="1">
        <f>'Raw FB'!L137*E137</f>
        <v>0</v>
      </c>
      <c r="I137" s="1">
        <f>STDEV(H137:H139)</f>
        <v>0</v>
      </c>
      <c r="J137" s="1">
        <f>I137/SQRT(3)</f>
        <v>0</v>
      </c>
    </row>
    <row r="138" spans="1:10">
      <c r="A138" s="3">
        <f>'Raw FB'!A138</f>
        <v>36347</v>
      </c>
      <c r="B138" s="3" t="str">
        <f>'Raw FB'!B138</f>
        <v>FB</v>
      </c>
      <c r="C138" s="2">
        <f>'Raw FB'!C138</f>
        <v>2</v>
      </c>
      <c r="D138" s="3" t="str">
        <f>'Raw FB'!D138</f>
        <v>Cyclotella?</v>
      </c>
      <c r="E138" s="1">
        <f>('Raw FB'!H138*'Raw FB'!K138)/20*9</f>
        <v>0</v>
      </c>
      <c r="H138" s="1">
        <f>'Raw FB'!L138*E138</f>
        <v>0</v>
      </c>
    </row>
    <row r="139" spans="1:10">
      <c r="A139" s="3">
        <f>'Raw FB'!A139</f>
        <v>36347</v>
      </c>
      <c r="B139" s="3" t="str">
        <f>'Raw FB'!B139</f>
        <v>FB</v>
      </c>
      <c r="C139" s="2">
        <f>'Raw FB'!C139</f>
        <v>3</v>
      </c>
      <c r="D139" s="3" t="str">
        <f>'Raw FB'!D139</f>
        <v>Cyclotella?</v>
      </c>
      <c r="E139" s="1">
        <f>('Raw FB'!H139*'Raw FB'!K139)/20*9</f>
        <v>297.45</v>
      </c>
      <c r="H139" s="1">
        <f>'Raw FB'!L139*E139</f>
        <v>0</v>
      </c>
    </row>
    <row r="140" spans="1:10">
      <c r="A140" s="3">
        <f>'Raw FB'!A140</f>
        <v>36354</v>
      </c>
      <c r="B140" s="3" t="str">
        <f>'Raw FB'!B140</f>
        <v>FB</v>
      </c>
      <c r="C140" s="2">
        <f>'Raw FB'!C140</f>
        <v>1</v>
      </c>
      <c r="D140" s="3" t="str">
        <f>'Raw FB'!D140</f>
        <v>Cyclotella?</v>
      </c>
      <c r="E140" s="1">
        <f>('Raw FB'!H140*'Raw FB'!K140)/20*9</f>
        <v>0</v>
      </c>
      <c r="F140" s="1">
        <f>STDEV(E140:E142)</f>
        <v>0</v>
      </c>
      <c r="G140" s="1">
        <f>F140/SQRT(3)</f>
        <v>0</v>
      </c>
      <c r="H140" s="1">
        <f>'Raw FB'!L140*E140</f>
        <v>0</v>
      </c>
      <c r="I140" s="1">
        <f>STDEV(H140:H142)</f>
        <v>0</v>
      </c>
      <c r="J140" s="1">
        <f>I140/SQRT(3)</f>
        <v>0</v>
      </c>
    </row>
    <row r="141" spans="1:10">
      <c r="A141" s="3">
        <f>'Raw FB'!A141</f>
        <v>36354</v>
      </c>
      <c r="B141" s="3" t="str">
        <f>'Raw FB'!B141</f>
        <v>FB</v>
      </c>
      <c r="C141" s="2">
        <f>'Raw FB'!C141</f>
        <v>2</v>
      </c>
      <c r="D141" s="3" t="str">
        <f>'Raw FB'!D141</f>
        <v>Cyclotella?</v>
      </c>
      <c r="E141" s="1">
        <f>('Raw FB'!H141*'Raw FB'!K141)/20*9</f>
        <v>0</v>
      </c>
      <c r="H141" s="1">
        <f>'Raw FB'!L141*E141</f>
        <v>0</v>
      </c>
    </row>
    <row r="142" spans="1:10">
      <c r="A142" s="3">
        <f>'Raw FB'!A142</f>
        <v>36354</v>
      </c>
      <c r="B142" s="3" t="str">
        <f>'Raw FB'!B142</f>
        <v>FB</v>
      </c>
      <c r="C142" s="2">
        <f>'Raw FB'!C142</f>
        <v>3</v>
      </c>
      <c r="D142" s="3" t="str">
        <f>'Raw FB'!D142</f>
        <v>Cyclotella?</v>
      </c>
      <c r="E142" s="1">
        <f>('Raw FB'!H142*'Raw FB'!K142)/20*9</f>
        <v>0</v>
      </c>
      <c r="H142" s="1">
        <f>'Raw FB'!L142*E142</f>
        <v>0</v>
      </c>
    </row>
    <row r="143" spans="1:10">
      <c r="A143" s="3">
        <f>'Raw FB'!A143</f>
        <v>36361</v>
      </c>
      <c r="B143" s="3" t="str">
        <f>'Raw FB'!B143</f>
        <v>FB</v>
      </c>
      <c r="C143" s="2">
        <f>'Raw FB'!C143</f>
        <v>1</v>
      </c>
      <c r="D143" s="3" t="str">
        <f>'Raw FB'!D143</f>
        <v>Cyclotella?</v>
      </c>
      <c r="E143" s="1">
        <f>('Raw FB'!H143*'Raw FB'!K143)/20*9</f>
        <v>876.15</v>
      </c>
      <c r="F143" s="1">
        <f>STDEV(E143:E145)</f>
        <v>557.54999999999973</v>
      </c>
      <c r="G143" s="1">
        <f>F143/SQRT(3)</f>
        <v>321.90164258667573</v>
      </c>
      <c r="H143" s="1">
        <f>'Raw FB'!L143*E143</f>
        <v>0</v>
      </c>
      <c r="I143" s="1">
        <f>STDEV(H143:H145)</f>
        <v>0</v>
      </c>
      <c r="J143" s="1">
        <f>I143/SQRT(3)</f>
        <v>0</v>
      </c>
    </row>
    <row r="144" spans="1:10">
      <c r="A144" s="3">
        <f>'Raw FB'!A144</f>
        <v>36361</v>
      </c>
      <c r="B144" s="3" t="str">
        <f>'Raw FB'!B144</f>
        <v>FB</v>
      </c>
      <c r="C144" s="2">
        <f>'Raw FB'!C144</f>
        <v>2</v>
      </c>
      <c r="D144" s="3" t="str">
        <f>'Raw FB'!D144</f>
        <v>Cyclotella?</v>
      </c>
      <c r="E144" s="1">
        <f>('Raw FB'!H144*'Raw FB'!K144)/20*9</f>
        <v>716.85</v>
      </c>
      <c r="H144" s="1">
        <f>'Raw FB'!L144*E144</f>
        <v>0</v>
      </c>
    </row>
    <row r="145" spans="1:10">
      <c r="A145" s="3">
        <f>'Raw FB'!A145</f>
        <v>36361</v>
      </c>
      <c r="B145" s="3" t="str">
        <f>'Raw FB'!B145</f>
        <v>FB</v>
      </c>
      <c r="C145" s="2">
        <f>'Raw FB'!C145</f>
        <v>3</v>
      </c>
      <c r="D145" s="3" t="str">
        <f>'Raw FB'!D145</f>
        <v>Cyclotella?</v>
      </c>
      <c r="E145" s="1">
        <f>('Raw FB'!H145*'Raw FB'!K145)/20*9</f>
        <v>1752.3</v>
      </c>
      <c r="H145" s="1">
        <f>'Raw FB'!L145*E145</f>
        <v>0</v>
      </c>
    </row>
    <row r="146" spans="1:10">
      <c r="A146" s="3">
        <f>'Raw FB'!A146</f>
        <v>36368</v>
      </c>
      <c r="B146" s="3" t="str">
        <f>'Raw FB'!B146</f>
        <v>FB</v>
      </c>
      <c r="C146" s="2">
        <f>'Raw FB'!C146</f>
        <v>1</v>
      </c>
      <c r="D146" s="3" t="str">
        <f>'Raw FB'!D146</f>
        <v>Cyclotella?</v>
      </c>
      <c r="E146" s="1">
        <f>('Raw FB'!H146*'Raw FB'!K146)/20*9</f>
        <v>0</v>
      </c>
      <c r="F146" s="1">
        <f>STDEV(E146:E148)</f>
        <v>0</v>
      </c>
      <c r="G146" s="1">
        <f>F146/SQRT(3)</f>
        <v>0</v>
      </c>
      <c r="H146" s="1">
        <f>'Raw FB'!L146*E146</f>
        <v>0</v>
      </c>
      <c r="I146" s="1">
        <f>STDEV(H146:H148)</f>
        <v>0</v>
      </c>
      <c r="J146" s="1">
        <f>I146/SQRT(3)</f>
        <v>0</v>
      </c>
    </row>
    <row r="147" spans="1:10">
      <c r="A147" s="3">
        <f>'Raw FB'!A147</f>
        <v>36368</v>
      </c>
      <c r="B147" s="3" t="str">
        <f>'Raw FB'!B147</f>
        <v>FB</v>
      </c>
      <c r="C147" s="2">
        <f>'Raw FB'!C147</f>
        <v>2</v>
      </c>
      <c r="D147" s="3" t="str">
        <f>'Raw FB'!D147</f>
        <v>Cyclotella?</v>
      </c>
      <c r="E147" s="1">
        <f>('Raw FB'!H147*'Raw FB'!K147)/20*9</f>
        <v>0</v>
      </c>
      <c r="H147" s="1">
        <f>'Raw FB'!L147*E147</f>
        <v>0</v>
      </c>
    </row>
    <row r="148" spans="1:10">
      <c r="A148" s="3">
        <f>'Raw FB'!A148</f>
        <v>36368</v>
      </c>
      <c r="B148" s="3" t="str">
        <f>'Raw FB'!B148</f>
        <v>FB</v>
      </c>
      <c r="C148" s="2">
        <f>'Raw FB'!C148</f>
        <v>3</v>
      </c>
      <c r="D148" s="3" t="str">
        <f>'Raw FB'!D148</f>
        <v>Cyclotella?</v>
      </c>
      <c r="E148" s="1">
        <f>('Raw FB'!H148*'Raw FB'!K148)/20*9</f>
        <v>0</v>
      </c>
      <c r="H148" s="1">
        <f>'Raw FB'!L148*E148</f>
        <v>0</v>
      </c>
    </row>
    <row r="149" spans="1:10">
      <c r="A149" s="3">
        <f>'Raw FB'!A149</f>
        <v>36375</v>
      </c>
      <c r="B149" s="3" t="str">
        <f>'Raw FB'!B149</f>
        <v>FB</v>
      </c>
      <c r="C149" s="2">
        <f>'Raw FB'!C149</f>
        <v>1</v>
      </c>
      <c r="D149" s="3" t="str">
        <f>'Raw FB'!D149</f>
        <v>Cyclotella?</v>
      </c>
      <c r="E149" s="1">
        <f>('Raw FB'!H149*'Raw FB'!K149)/20*9</f>
        <v>0</v>
      </c>
      <c r="F149" s="1">
        <f>STDEV(E149:E151)</f>
        <v>0</v>
      </c>
      <c r="G149" s="1">
        <f>F149/SQRT(3)</f>
        <v>0</v>
      </c>
      <c r="H149" s="1">
        <f>'Raw FB'!L149*E149</f>
        <v>0</v>
      </c>
      <c r="I149" s="1">
        <f>STDEV(H149:H151)</f>
        <v>0</v>
      </c>
      <c r="J149" s="1">
        <f>I149/SQRT(3)</f>
        <v>0</v>
      </c>
    </row>
    <row r="150" spans="1:10">
      <c r="A150" s="3">
        <f>'Raw FB'!A150</f>
        <v>36375</v>
      </c>
      <c r="B150" s="3" t="str">
        <f>'Raw FB'!B150</f>
        <v>FB</v>
      </c>
      <c r="C150" s="2">
        <f>'Raw FB'!C150</f>
        <v>2</v>
      </c>
      <c r="D150" s="3" t="str">
        <f>'Raw FB'!D150</f>
        <v>Cyclotella?</v>
      </c>
      <c r="E150" s="1">
        <f>('Raw FB'!H150*'Raw FB'!K150)/20*9</f>
        <v>0</v>
      </c>
      <c r="H150" s="1">
        <f>'Raw FB'!L150*E150</f>
        <v>0</v>
      </c>
    </row>
    <row r="151" spans="1:10">
      <c r="A151" s="3">
        <f>'Raw FB'!A151</f>
        <v>36375</v>
      </c>
      <c r="B151" s="3" t="str">
        <f>'Raw FB'!B151</f>
        <v>FB</v>
      </c>
      <c r="C151" s="2">
        <f>'Raw FB'!C151</f>
        <v>3</v>
      </c>
      <c r="D151" s="3" t="str">
        <f>'Raw FB'!D151</f>
        <v>Cyclotella?</v>
      </c>
      <c r="E151" s="1">
        <f>('Raw FB'!H151*'Raw FB'!K151)/20*9</f>
        <v>0</v>
      </c>
      <c r="H151" s="1">
        <f>'Raw FB'!L151*E151</f>
        <v>0</v>
      </c>
    </row>
    <row r="152" spans="1:10">
      <c r="A152" s="3">
        <f>'Raw FB'!A152</f>
        <v>36382</v>
      </c>
      <c r="B152" s="3" t="str">
        <f>'Raw FB'!B152</f>
        <v>FB</v>
      </c>
      <c r="C152" s="2">
        <f>'Raw FB'!C152</f>
        <v>1</v>
      </c>
      <c r="D152" s="3" t="str">
        <f>'Raw FB'!D152</f>
        <v>Cyclotella?</v>
      </c>
      <c r="E152" s="1">
        <f>('Raw FB'!H152*'Raw FB'!K152)/20*9</f>
        <v>0</v>
      </c>
      <c r="F152" s="1">
        <f>STDEV(E152:E154)</f>
        <v>0</v>
      </c>
      <c r="G152" s="1">
        <f>F152/SQRT(3)</f>
        <v>0</v>
      </c>
      <c r="H152" s="1">
        <f>'Raw FB'!L152*E152</f>
        <v>0</v>
      </c>
      <c r="I152" s="1">
        <f>STDEV(H152:H154)</f>
        <v>0</v>
      </c>
      <c r="J152" s="1">
        <f>I152/SQRT(3)</f>
        <v>0</v>
      </c>
    </row>
    <row r="153" spans="1:10">
      <c r="A153" s="3">
        <f>'Raw FB'!A153</f>
        <v>36382</v>
      </c>
      <c r="B153" s="3" t="str">
        <f>'Raw FB'!B153</f>
        <v>FB</v>
      </c>
      <c r="C153" s="2">
        <f>'Raw FB'!C153</f>
        <v>2</v>
      </c>
      <c r="D153" s="3" t="str">
        <f>'Raw FB'!D153</f>
        <v>Cyclotella?</v>
      </c>
      <c r="E153" s="1">
        <f>('Raw FB'!H153*'Raw FB'!K153)/20*9</f>
        <v>0</v>
      </c>
      <c r="H153" s="1">
        <f>'Raw FB'!L153*E153</f>
        <v>0</v>
      </c>
    </row>
    <row r="154" spans="1:10">
      <c r="A154" s="3">
        <f>'Raw FB'!A154</f>
        <v>36382</v>
      </c>
      <c r="B154" s="3" t="str">
        <f>'Raw FB'!B154</f>
        <v>FB</v>
      </c>
      <c r="C154" s="2">
        <f>'Raw FB'!C154</f>
        <v>3</v>
      </c>
      <c r="D154" s="3" t="str">
        <f>'Raw FB'!D154</f>
        <v>Cyclotella?</v>
      </c>
      <c r="E154" s="1">
        <f>('Raw FB'!H154*'Raw FB'!K154)/20*9</f>
        <v>0</v>
      </c>
      <c r="H154" s="1">
        <f>'Raw FB'!L154*E154</f>
        <v>0</v>
      </c>
    </row>
    <row r="155" spans="1:10">
      <c r="A155" s="3">
        <f>'Raw FB'!A155</f>
        <v>36389</v>
      </c>
      <c r="B155" s="3" t="str">
        <f>'Raw FB'!B155</f>
        <v>FB</v>
      </c>
      <c r="C155" s="2">
        <f>'Raw FB'!C155</f>
        <v>1</v>
      </c>
      <c r="D155" s="3" t="str">
        <f>'Raw FB'!D155</f>
        <v>Cyclotella?</v>
      </c>
      <c r="E155" s="1">
        <f>('Raw FB'!H155*'Raw FB'!K155)/20*9</f>
        <v>0</v>
      </c>
      <c r="F155" s="1">
        <f>STDEV(E155:E157)</f>
        <v>0</v>
      </c>
      <c r="G155" s="1">
        <f>F155/SQRT(3)</f>
        <v>0</v>
      </c>
      <c r="H155" s="1">
        <f>'Raw FB'!L155*E155</f>
        <v>0</v>
      </c>
      <c r="I155" s="1">
        <f>STDEV(H155:H157)</f>
        <v>0</v>
      </c>
      <c r="J155" s="1">
        <f>I155/SQRT(3)</f>
        <v>0</v>
      </c>
    </row>
    <row r="156" spans="1:10">
      <c r="A156" s="3">
        <f>'Raw FB'!A156</f>
        <v>36389</v>
      </c>
      <c r="B156" s="3" t="str">
        <f>'Raw FB'!B156</f>
        <v>FB</v>
      </c>
      <c r="C156" s="2">
        <f>'Raw FB'!C156</f>
        <v>2</v>
      </c>
      <c r="D156" s="3" t="str">
        <f>'Raw FB'!D156</f>
        <v>Cyclotella?</v>
      </c>
      <c r="E156" s="1">
        <f>('Raw FB'!H156*'Raw FB'!K156)/20*9</f>
        <v>0</v>
      </c>
      <c r="H156" s="1">
        <f>'Raw FB'!L156*E156</f>
        <v>0</v>
      </c>
    </row>
    <row r="157" spans="1:10">
      <c r="A157" s="3">
        <f>'Raw FB'!A157</f>
        <v>36389</v>
      </c>
      <c r="B157" s="3" t="str">
        <f>'Raw FB'!B157</f>
        <v>FB</v>
      </c>
      <c r="C157" s="2">
        <f>'Raw FB'!C157</f>
        <v>3</v>
      </c>
      <c r="D157" s="3" t="str">
        <f>'Raw FB'!D157</f>
        <v>Cyclotella?</v>
      </c>
      <c r="E157" s="1">
        <f>('Raw FB'!H157*'Raw FB'!K157)/20*9</f>
        <v>0</v>
      </c>
      <c r="H157" s="1">
        <f>'Raw FB'!L157*E157</f>
        <v>0</v>
      </c>
    </row>
    <row r="158" spans="1:10">
      <c r="A158" s="3">
        <f>'Raw FB'!A158</f>
        <v>36307</v>
      </c>
      <c r="B158" s="3" t="str">
        <f>'Raw FB'!B158</f>
        <v>FB</v>
      </c>
      <c r="C158" s="2">
        <f>'Raw FB'!C158</f>
        <v>1</v>
      </c>
      <c r="D158" s="3" t="str">
        <f>'Raw FB'!D158</f>
        <v>Dinobryon sp.</v>
      </c>
      <c r="E158" s="1">
        <f>('Raw FB'!H158*'Raw FB'!K158)/20*9</f>
        <v>19514.25</v>
      </c>
      <c r="F158" s="1">
        <f>STDEV(E158:E160)</f>
        <v>3954.7916089220198</v>
      </c>
      <c r="G158" s="1">
        <f>F158/SQRT(3)</f>
        <v>2283.3000000000015</v>
      </c>
      <c r="H158" s="1">
        <f>'Raw FB'!L158*E158</f>
        <v>13605335.100000001</v>
      </c>
      <c r="I158" s="1">
        <f>STDEV(H158:H160)</f>
        <v>2757280.7097404297</v>
      </c>
      <c r="J158" s="1">
        <f>I158/SQRT(3)</f>
        <v>1591916.7599999995</v>
      </c>
    </row>
    <row r="159" spans="1:10">
      <c r="A159" s="3">
        <f>'Raw FB'!A159</f>
        <v>36307</v>
      </c>
      <c r="B159" s="3" t="str">
        <f>'Raw FB'!B159</f>
        <v>FB</v>
      </c>
      <c r="C159" s="2">
        <f>'Raw FB'!C159</f>
        <v>2</v>
      </c>
      <c r="D159" s="3" t="str">
        <f>'Raw FB'!D159</f>
        <v>Dinobryon sp.</v>
      </c>
      <c r="E159" s="1">
        <f>('Raw FB'!H159*'Raw FB'!K159)/20*9</f>
        <v>19514.25</v>
      </c>
      <c r="H159" s="1">
        <f>'Raw FB'!L159*E159</f>
        <v>13605335.100000001</v>
      </c>
    </row>
    <row r="160" spans="1:10">
      <c r="A160" s="3">
        <f>'Raw FB'!A160</f>
        <v>36307</v>
      </c>
      <c r="B160" s="3" t="str">
        <f>'Raw FB'!B160</f>
        <v>FB</v>
      </c>
      <c r="C160" s="2">
        <f>'Raw FB'!C160</f>
        <v>3</v>
      </c>
      <c r="D160" s="3" t="str">
        <f>'Raw FB'!D160</f>
        <v>Dinobryon sp.</v>
      </c>
      <c r="E160" s="1">
        <f>('Raw FB'!H160*'Raw FB'!K160)/20*9</f>
        <v>12664.35</v>
      </c>
      <c r="H160" s="1">
        <f>'Raw FB'!L160*E160</f>
        <v>8829584.8200000003</v>
      </c>
    </row>
    <row r="161" spans="1:10">
      <c r="A161" s="3">
        <f>'Raw FB'!A161</f>
        <v>36312</v>
      </c>
      <c r="B161" s="3" t="str">
        <f>'Raw FB'!B161</f>
        <v>FB</v>
      </c>
      <c r="C161" s="2">
        <f>'Raw FB'!C161</f>
        <v>1</v>
      </c>
      <c r="D161" s="3" t="str">
        <f>'Raw FB'!D161</f>
        <v>Dinobryon sp.</v>
      </c>
      <c r="E161" s="1">
        <f>('Raw FB'!H161*'Raw FB'!K161)/20*9</f>
        <v>10035.9</v>
      </c>
      <c r="F161" s="1">
        <f>STDEV(E161:E163)</f>
        <v>2598.5113137140656</v>
      </c>
      <c r="G161" s="1">
        <f>F161/SQRT(3)</f>
        <v>1500.2512064651039</v>
      </c>
      <c r="H161" s="1">
        <f>'Raw FB'!L161*E161</f>
        <v>2613348.3600000003</v>
      </c>
      <c r="I161" s="1">
        <f>STDEV(H161:H163)</f>
        <v>676652.34609114262</v>
      </c>
      <c r="J161" s="1">
        <f>I161/SQRT(3)</f>
        <v>390665.41416351305</v>
      </c>
    </row>
    <row r="162" spans="1:10">
      <c r="A162" s="3">
        <f>'Raw FB'!A162</f>
        <v>36312</v>
      </c>
      <c r="B162" s="3" t="str">
        <f>'Raw FB'!B162</f>
        <v>FB</v>
      </c>
      <c r="C162" s="2">
        <f>'Raw FB'!C162</f>
        <v>2</v>
      </c>
      <c r="D162" s="3" t="str">
        <f>'Raw FB'!D162</f>
        <v>Dinobryon sp.</v>
      </c>
      <c r="E162" s="1">
        <f>('Raw FB'!H162*'Raw FB'!K162)/20*9</f>
        <v>10115.550000000001</v>
      </c>
      <c r="H162" s="1">
        <f>'Raw FB'!L162*E162</f>
        <v>2634089.2200000007</v>
      </c>
    </row>
    <row r="163" spans="1:10">
      <c r="A163" s="3">
        <f>'Raw FB'!A163</f>
        <v>36312</v>
      </c>
      <c r="B163" s="3" t="str">
        <f>'Raw FB'!B163</f>
        <v>FB</v>
      </c>
      <c r="C163" s="2">
        <f>'Raw FB'!C163</f>
        <v>3</v>
      </c>
      <c r="D163" s="3" t="str">
        <f>'Raw FB'!D163</f>
        <v>Dinobryon sp.</v>
      </c>
      <c r="E163" s="1">
        <f>('Raw FB'!H163*'Raw FB'!K163)/20*9</f>
        <v>5575.5</v>
      </c>
      <c r="H163" s="1">
        <f>'Raw FB'!L163*E163</f>
        <v>1451860.2000000002</v>
      </c>
    </row>
    <row r="164" spans="1:10">
      <c r="A164" s="3">
        <f>'Raw FB'!A164</f>
        <v>36319</v>
      </c>
      <c r="B164" s="3" t="str">
        <f>'Raw FB'!B164</f>
        <v>FB</v>
      </c>
      <c r="C164" s="2">
        <f>'Raw FB'!C164</f>
        <v>1</v>
      </c>
      <c r="D164" s="3" t="str">
        <f>'Raw FB'!D164</f>
        <v>Dinobryon sp.</v>
      </c>
      <c r="E164" s="1">
        <f>('Raw FB'!H164*'Raw FB'!K164)/20*9</f>
        <v>1433.7</v>
      </c>
      <c r="F164" s="1">
        <f>STDEV(E164:E166)</f>
        <v>722.72591796614017</v>
      </c>
      <c r="G164" s="1">
        <f>F164/SQRT(3)</f>
        <v>417.26600328807046</v>
      </c>
      <c r="H164" s="1">
        <f>'Raw FB'!L164*E164</f>
        <v>120430.8</v>
      </c>
      <c r="I164" s="1">
        <f>STDEV(H164:H166)</f>
        <v>60708.97710915577</v>
      </c>
      <c r="J164" s="1">
        <f>I164/SQRT(3)</f>
        <v>35050.344276197917</v>
      </c>
    </row>
    <row r="165" spans="1:10">
      <c r="A165" s="3">
        <f>'Raw FB'!A165</f>
        <v>36319</v>
      </c>
      <c r="B165" s="3" t="str">
        <f>'Raw FB'!B165</f>
        <v>FB</v>
      </c>
      <c r="C165" s="2">
        <f>'Raw FB'!C165</f>
        <v>2</v>
      </c>
      <c r="D165" s="3" t="str">
        <f>'Raw FB'!D165</f>
        <v>Dinobryon sp.</v>
      </c>
      <c r="E165" s="1">
        <f>('Raw FB'!H165*'Raw FB'!K165)/20*9</f>
        <v>876.15</v>
      </c>
      <c r="H165" s="1">
        <f>'Raw FB'!L165*E165</f>
        <v>73596.599999999991</v>
      </c>
    </row>
    <row r="166" spans="1:10">
      <c r="A166" s="3">
        <f>'Raw FB'!A166</f>
        <v>36319</v>
      </c>
      <c r="B166" s="3" t="str">
        <f>'Raw FB'!B166</f>
        <v>FB</v>
      </c>
      <c r="C166" s="2">
        <f>'Raw FB'!C166</f>
        <v>3</v>
      </c>
      <c r="D166" s="3" t="str">
        <f>'Raw FB'!D166</f>
        <v>Dinobryon sp.</v>
      </c>
      <c r="E166" s="1">
        <f>('Raw FB'!H166*'Raw FB'!K166)/20*9</f>
        <v>2309.85</v>
      </c>
      <c r="H166" s="1">
        <f>'Raw FB'!L166*E166</f>
        <v>194027.4</v>
      </c>
    </row>
    <row r="167" spans="1:10">
      <c r="A167" s="3">
        <f>'Raw FB'!A167</f>
        <v>36326</v>
      </c>
      <c r="B167" s="3" t="str">
        <f>'Raw FB'!B167</f>
        <v>FB</v>
      </c>
      <c r="C167" s="2">
        <f>'Raw FB'!C167</f>
        <v>1</v>
      </c>
      <c r="D167" s="3" t="str">
        <f>'Raw FB'!D167</f>
        <v>Dinobryon sp.</v>
      </c>
      <c r="E167" s="1">
        <f>('Raw FB'!H167*'Raw FB'!K167)/20*9</f>
        <v>991.5</v>
      </c>
      <c r="F167" s="1">
        <f>STDEV(E167:E169)</f>
        <v>343.46567514090862</v>
      </c>
      <c r="G167" s="1">
        <f>F167/SQRT(3)</f>
        <v>198.30000000000015</v>
      </c>
      <c r="H167" s="1">
        <f>'Raw FB'!L167*E167</f>
        <v>124929</v>
      </c>
      <c r="I167" s="1">
        <f>STDEV(H167:H169)</f>
        <v>43276.675067754477</v>
      </c>
      <c r="J167" s="1">
        <f>I167/SQRT(3)</f>
        <v>24985.800000000014</v>
      </c>
    </row>
    <row r="168" spans="1:10">
      <c r="A168" s="3">
        <f>'Raw FB'!A168</f>
        <v>36326</v>
      </c>
      <c r="B168" s="3" t="str">
        <f>'Raw FB'!B168</f>
        <v>FB</v>
      </c>
      <c r="C168" s="2">
        <f>'Raw FB'!C168</f>
        <v>2</v>
      </c>
      <c r="D168" s="3" t="str">
        <f>'Raw FB'!D168</f>
        <v>Dinobryon sp.</v>
      </c>
      <c r="E168" s="1">
        <f>('Raw FB'!H168*'Raw FB'!K168)/20*9</f>
        <v>396.59999999999997</v>
      </c>
      <c r="H168" s="1">
        <f>'Raw FB'!L168*E168</f>
        <v>49971.6</v>
      </c>
    </row>
    <row r="169" spans="1:10">
      <c r="A169" s="3">
        <f>'Raw FB'!A169</f>
        <v>36326</v>
      </c>
      <c r="B169" s="3" t="str">
        <f>'Raw FB'!B169</f>
        <v>FB</v>
      </c>
      <c r="C169" s="2">
        <f>'Raw FB'!C169</f>
        <v>3</v>
      </c>
      <c r="D169" s="3" t="str">
        <f>'Raw FB'!D169</f>
        <v>Dinobryon sp.</v>
      </c>
      <c r="E169" s="1">
        <f>('Raw FB'!H169*'Raw FB'!K169)/20*9</f>
        <v>991.5</v>
      </c>
      <c r="H169" s="1">
        <f>'Raw FB'!L169*E169</f>
        <v>124929</v>
      </c>
    </row>
    <row r="170" spans="1:10">
      <c r="A170" s="3">
        <f>'Raw FB'!A170</f>
        <v>36333</v>
      </c>
      <c r="B170" s="3" t="str">
        <f>'Raw FB'!B170</f>
        <v>FB</v>
      </c>
      <c r="C170" s="2">
        <f>'Raw FB'!C170</f>
        <v>1</v>
      </c>
      <c r="D170" s="3" t="str">
        <f>'Raw FB'!D170</f>
        <v>Dinobryon sp.</v>
      </c>
      <c r="E170" s="1">
        <f>('Raw FB'!H170*'Raw FB'!K170)/20*9</f>
        <v>238.95000000000002</v>
      </c>
      <c r="F170" s="1">
        <f>STDEV(E170:E172)</f>
        <v>79.650000000000034</v>
      </c>
      <c r="G170" s="1">
        <f>F170/SQRT(3)</f>
        <v>45.985948940953712</v>
      </c>
      <c r="H170" s="1">
        <f>'Raw FB'!L170*E170</f>
        <v>40143.600000000006</v>
      </c>
      <c r="I170" s="1">
        <f>STDEV(H170:H172)</f>
        <v>13381.200000000012</v>
      </c>
      <c r="J170" s="1">
        <f>I170/SQRT(3)</f>
        <v>7725.6394220802276</v>
      </c>
    </row>
    <row r="171" spans="1:10">
      <c r="A171" s="3">
        <f>'Raw FB'!A171</f>
        <v>36333</v>
      </c>
      <c r="B171" s="3" t="str">
        <f>'Raw FB'!B171</f>
        <v>FB</v>
      </c>
      <c r="C171" s="2">
        <f>'Raw FB'!C171</f>
        <v>2</v>
      </c>
      <c r="D171" s="3" t="str">
        <f>'Raw FB'!D171</f>
        <v>Dinobryon sp.</v>
      </c>
      <c r="E171" s="1">
        <f>('Raw FB'!H171*'Raw FB'!K171)/20*9</f>
        <v>79.649999999999991</v>
      </c>
      <c r="H171" s="1">
        <f>'Raw FB'!L171*E171</f>
        <v>13381.199999999999</v>
      </c>
    </row>
    <row r="172" spans="1:10">
      <c r="A172" s="3">
        <f>'Raw FB'!A172</f>
        <v>36333</v>
      </c>
      <c r="B172" s="3" t="str">
        <f>'Raw FB'!B172</f>
        <v>FB</v>
      </c>
      <c r="C172" s="2">
        <f>'Raw FB'!C172</f>
        <v>3</v>
      </c>
      <c r="D172" s="3" t="str">
        <f>'Raw FB'!D172</f>
        <v>Dinobryon sp.</v>
      </c>
      <c r="E172" s="1">
        <f>('Raw FB'!H172*'Raw FB'!K172)/20*9</f>
        <v>159.29999999999998</v>
      </c>
      <c r="H172" s="1">
        <f>'Raw FB'!L172*E172</f>
        <v>26762.399999999998</v>
      </c>
    </row>
    <row r="173" spans="1:10">
      <c r="A173" s="3">
        <f>'Raw FB'!A173</f>
        <v>36340</v>
      </c>
      <c r="B173" s="3" t="str">
        <f>'Raw FB'!B173</f>
        <v>FB</v>
      </c>
      <c r="C173" s="2">
        <f>'Raw FB'!C173</f>
        <v>1</v>
      </c>
      <c r="D173" s="3" t="str">
        <f>'Raw FB'!D173</f>
        <v>Dinobryon sp.</v>
      </c>
      <c r="E173" s="1">
        <f>('Raw FB'!H173*'Raw FB'!K173)/20*9</f>
        <v>79.649999999999991</v>
      </c>
      <c r="F173" s="1">
        <f>STDEV(E173:E175)</f>
        <v>121.66738470107755</v>
      </c>
      <c r="G173" s="1">
        <f>F173/SQRT(3)</f>
        <v>70.244697308764884</v>
      </c>
      <c r="H173" s="1">
        <f>'Raw FB'!L173*E173</f>
        <v>30107.699999999997</v>
      </c>
      <c r="I173" s="1">
        <f>STDEV(H173:H175)</f>
        <v>45990.27141700733</v>
      </c>
      <c r="J173" s="1">
        <f>I173/SQRT(3)</f>
        <v>26552.495582713134</v>
      </c>
    </row>
    <row r="174" spans="1:10">
      <c r="A174" s="3">
        <f>'Raw FB'!A174</f>
        <v>36340</v>
      </c>
      <c r="B174" s="3" t="str">
        <f>'Raw FB'!B174</f>
        <v>FB</v>
      </c>
      <c r="C174" s="2">
        <f>'Raw FB'!C174</f>
        <v>2</v>
      </c>
      <c r="D174" s="3" t="str">
        <f>'Raw FB'!D174</f>
        <v>Dinobryon sp.</v>
      </c>
      <c r="E174" s="1">
        <f>('Raw FB'!H174*'Raw FB'!K174)/20*9</f>
        <v>159.29999999999998</v>
      </c>
      <c r="H174" s="1">
        <f>'Raw FB'!L174*E174</f>
        <v>60215.399999999994</v>
      </c>
    </row>
    <row r="175" spans="1:10">
      <c r="A175" s="3">
        <f>'Raw FB'!A175</f>
        <v>36340</v>
      </c>
      <c r="B175" s="3" t="str">
        <f>'Raw FB'!B175</f>
        <v>FB</v>
      </c>
      <c r="C175" s="2">
        <f>'Raw FB'!C175</f>
        <v>3</v>
      </c>
      <c r="D175" s="3" t="str">
        <f>'Raw FB'!D175</f>
        <v>Dinobryon sp.</v>
      </c>
      <c r="E175" s="1">
        <f>('Raw FB'!H175*'Raw FB'!K175)/20*9</f>
        <v>318.59999999999997</v>
      </c>
      <c r="H175" s="1">
        <f>'Raw FB'!L175*E175</f>
        <v>120430.79999999999</v>
      </c>
    </row>
    <row r="176" spans="1:10">
      <c r="A176" s="3">
        <f>'Raw FB'!A176</f>
        <v>36347</v>
      </c>
      <c r="B176" s="3" t="str">
        <f>'Raw FB'!B176</f>
        <v>FB</v>
      </c>
      <c r="C176" s="2">
        <f>'Raw FB'!C176</f>
        <v>1</v>
      </c>
      <c r="D176" s="3" t="str">
        <f>'Raw FB'!D176</f>
        <v>Dinobryon sp.</v>
      </c>
      <c r="E176" s="1">
        <f>('Raw FB'!H176*'Raw FB'!K176)/20*9</f>
        <v>1586.3999999999999</v>
      </c>
      <c r="F176" s="1">
        <f>STDEV(E176:E178)</f>
        <v>650.17002968454324</v>
      </c>
      <c r="G176" s="1">
        <f>F176/SQRT(3)</f>
        <v>375.37584165739804</v>
      </c>
      <c r="H176" s="1">
        <f>'Raw FB'!L176*E176</f>
        <v>932803.2</v>
      </c>
      <c r="I176" s="1">
        <f>STDEV(H176:H178)</f>
        <v>382299.97745451145</v>
      </c>
      <c r="J176" s="1">
        <f>I176/SQRT(3)</f>
        <v>220720.99489455007</v>
      </c>
    </row>
    <row r="177" spans="1:10">
      <c r="A177" s="3">
        <f>'Raw FB'!A177</f>
        <v>36347</v>
      </c>
      <c r="B177" s="3" t="str">
        <f>'Raw FB'!B177</f>
        <v>FB</v>
      </c>
      <c r="C177" s="2">
        <f>'Raw FB'!C177</f>
        <v>2</v>
      </c>
      <c r="D177" s="3" t="str">
        <f>'Raw FB'!D177</f>
        <v>Dinobryon sp.</v>
      </c>
      <c r="E177" s="1">
        <f>('Raw FB'!H177*'Raw FB'!K177)/20*9</f>
        <v>2082.15</v>
      </c>
      <c r="H177" s="1">
        <f>'Raw FB'!L177*E177</f>
        <v>1224304.2</v>
      </c>
    </row>
    <row r="178" spans="1:10">
      <c r="A178" s="3">
        <f>'Raw FB'!A178</f>
        <v>36347</v>
      </c>
      <c r="B178" s="3" t="str">
        <f>'Raw FB'!B178</f>
        <v>FB</v>
      </c>
      <c r="C178" s="2">
        <f>'Raw FB'!C178</f>
        <v>3</v>
      </c>
      <c r="D178" s="3" t="str">
        <f>'Raw FB'!D178</f>
        <v>Dinobryon sp.</v>
      </c>
      <c r="E178" s="1">
        <f>('Raw FB'!H178*'Raw FB'!K178)/20*9</f>
        <v>793.19999999999993</v>
      </c>
      <c r="H178" s="1">
        <f>'Raw FB'!L178*E178</f>
        <v>466401.6</v>
      </c>
    </row>
    <row r="179" spans="1:10">
      <c r="A179" s="3">
        <f>'Raw FB'!A179</f>
        <v>36354</v>
      </c>
      <c r="B179" s="3" t="str">
        <f>'Raw FB'!B179</f>
        <v>FB</v>
      </c>
      <c r="C179" s="2">
        <f>'Raw FB'!C179</f>
        <v>1</v>
      </c>
      <c r="D179" s="3" t="str">
        <f>'Raw FB'!D179</f>
        <v>Dinobryon sp.</v>
      </c>
      <c r="E179" s="1">
        <f>('Raw FB'!H179*'Raw FB'!K179)/20*9</f>
        <v>4858.6500000000005</v>
      </c>
      <c r="F179" s="1">
        <f>STDEV(E179:E181)</f>
        <v>530.33583463688024</v>
      </c>
      <c r="G179" s="1">
        <f>F179/SQRT(3)</f>
        <v>306.18953688850769</v>
      </c>
      <c r="H179" s="1">
        <f>'Raw FB'!L179*E179</f>
        <v>2367134.2800000003</v>
      </c>
      <c r="I179" s="1">
        <f>STDEV(H179:H181)</f>
        <v>258379.61863509018</v>
      </c>
      <c r="J179" s="1">
        <f>I179/SQRT(3)</f>
        <v>149175.54237208219</v>
      </c>
    </row>
    <row r="180" spans="1:10">
      <c r="A180" s="3">
        <f>'Raw FB'!A180</f>
        <v>36354</v>
      </c>
      <c r="B180" s="3" t="str">
        <f>'Raw FB'!B180</f>
        <v>FB</v>
      </c>
      <c r="C180" s="2">
        <f>'Raw FB'!C180</f>
        <v>2</v>
      </c>
      <c r="D180" s="3" t="str">
        <f>'Raw FB'!D180</f>
        <v>Dinobryon sp.</v>
      </c>
      <c r="E180" s="1">
        <f>('Raw FB'!H180*'Raw FB'!K180)/20*9</f>
        <v>3823.2000000000003</v>
      </c>
      <c r="H180" s="1">
        <f>'Raw FB'!L180*E180</f>
        <v>1862663.04</v>
      </c>
    </row>
    <row r="181" spans="1:10">
      <c r="A181" s="3">
        <f>'Raw FB'!A181</f>
        <v>36354</v>
      </c>
      <c r="B181" s="3" t="str">
        <f>'Raw FB'!B181</f>
        <v>FB</v>
      </c>
      <c r="C181" s="2">
        <f>'Raw FB'!C181</f>
        <v>3</v>
      </c>
      <c r="D181" s="3" t="str">
        <f>'Raw FB'!D181</f>
        <v>Dinobryon sp.</v>
      </c>
      <c r="E181" s="1">
        <f>('Raw FB'!H181*'Raw FB'!K181)/20*9</f>
        <v>4141.8</v>
      </c>
      <c r="H181" s="1">
        <f>'Raw FB'!L181*E181</f>
        <v>2017884.96</v>
      </c>
    </row>
    <row r="182" spans="1:10">
      <c r="A182" s="3">
        <f>'Raw FB'!A182</f>
        <v>36361</v>
      </c>
      <c r="B182" s="3" t="str">
        <f>'Raw FB'!B182</f>
        <v>FB</v>
      </c>
      <c r="C182" s="2">
        <f>'Raw FB'!C182</f>
        <v>1</v>
      </c>
      <c r="D182" s="3" t="str">
        <f>'Raw FB'!D182</f>
        <v>Dinobryon sp.</v>
      </c>
      <c r="E182" s="1">
        <f>('Raw FB'!H182*'Raw FB'!K182)/20*9</f>
        <v>477.90000000000003</v>
      </c>
      <c r="F182" s="1">
        <f>STDEV(E182:E184)</f>
        <v>443.47243149941119</v>
      </c>
      <c r="G182" s="1">
        <f>F182/SQRT(3)</f>
        <v>256.03892770436295</v>
      </c>
      <c r="H182" s="1">
        <f>'Raw FB'!L182*E182</f>
        <v>188674.92</v>
      </c>
      <c r="I182" s="1">
        <f>STDEV(H182:H184)</f>
        <v>175082.91595596762</v>
      </c>
      <c r="J182" s="1">
        <f>I182/SQRT(3)</f>
        <v>101084.16865768253</v>
      </c>
    </row>
    <row r="183" spans="1:10">
      <c r="A183" s="3">
        <f>'Raw FB'!A183</f>
        <v>36361</v>
      </c>
      <c r="B183" s="3" t="str">
        <f>'Raw FB'!B183</f>
        <v>FB</v>
      </c>
      <c r="C183" s="2">
        <f>'Raw FB'!C183</f>
        <v>2</v>
      </c>
      <c r="D183" s="3" t="str">
        <f>'Raw FB'!D183</f>
        <v>Dinobryon sp.</v>
      </c>
      <c r="E183" s="1">
        <f>('Raw FB'!H183*'Raw FB'!K183)/20*9</f>
        <v>159.29999999999998</v>
      </c>
      <c r="H183" s="1">
        <f>'Raw FB'!L183*E183</f>
        <v>62891.639999999992</v>
      </c>
    </row>
    <row r="184" spans="1:10">
      <c r="A184" s="3">
        <f>'Raw FB'!A184</f>
        <v>36361</v>
      </c>
      <c r="B184" s="3" t="str">
        <f>'Raw FB'!B184</f>
        <v>FB</v>
      </c>
      <c r="C184" s="2">
        <f>'Raw FB'!C184</f>
        <v>3</v>
      </c>
      <c r="D184" s="3" t="str">
        <f>'Raw FB'!D184</f>
        <v>Dinobryon sp.</v>
      </c>
      <c r="E184" s="1">
        <f>('Raw FB'!H184*'Raw FB'!K184)/20*9</f>
        <v>1035.45</v>
      </c>
      <c r="H184" s="1">
        <f>'Raw FB'!L184*E184</f>
        <v>408795.66000000003</v>
      </c>
    </row>
    <row r="185" spans="1:10">
      <c r="A185" s="3">
        <f>'Raw FB'!A185</f>
        <v>36368</v>
      </c>
      <c r="B185" s="3" t="str">
        <f>'Raw FB'!B185</f>
        <v>FB</v>
      </c>
      <c r="C185" s="2">
        <f>'Raw FB'!C185</f>
        <v>1</v>
      </c>
      <c r="D185" s="3" t="str">
        <f>'Raw FB'!D185</f>
        <v>Dinobryon sp.</v>
      </c>
      <c r="E185" s="1">
        <f>('Raw FB'!H185*'Raw FB'!K185)/20*9</f>
        <v>396.59999999999997</v>
      </c>
      <c r="F185" s="1">
        <f>STDEV(E185:E187)</f>
        <v>206.39718384706703</v>
      </c>
      <c r="G185" s="1">
        <f>F185/SQRT(3)</f>
        <v>119.16346965408484</v>
      </c>
      <c r="H185" s="1">
        <f>'Raw FB'!L185*E185</f>
        <v>149914.79999999999</v>
      </c>
      <c r="I185" s="1">
        <f>STDEV(H185:H187)</f>
        <v>78018.135494191345</v>
      </c>
      <c r="J185" s="1">
        <f>I185/SQRT(3)</f>
        <v>45043.791529244074</v>
      </c>
    </row>
    <row r="186" spans="1:10">
      <c r="A186" s="3">
        <f>'Raw FB'!A186</f>
        <v>36368</v>
      </c>
      <c r="B186" s="3" t="str">
        <f>'Raw FB'!B186</f>
        <v>FB</v>
      </c>
      <c r="C186" s="2">
        <f>'Raw FB'!C186</f>
        <v>2</v>
      </c>
      <c r="D186" s="3" t="str">
        <f>'Raw FB'!D186</f>
        <v>Dinobryon sp.</v>
      </c>
      <c r="E186" s="1">
        <f>('Raw FB'!H186*'Raw FB'!K186)/20*9</f>
        <v>0</v>
      </c>
      <c r="H186" s="1">
        <f>'Raw FB'!L186*E186</f>
        <v>0</v>
      </c>
    </row>
    <row r="187" spans="1:10">
      <c r="A187" s="3">
        <f>'Raw FB'!A187</f>
        <v>36368</v>
      </c>
      <c r="B187" s="3" t="str">
        <f>'Raw FB'!B187</f>
        <v>FB</v>
      </c>
      <c r="C187" s="2">
        <f>'Raw FB'!C187</f>
        <v>3</v>
      </c>
      <c r="D187" s="3" t="str">
        <f>'Raw FB'!D187</f>
        <v>Dinobryon sp.</v>
      </c>
      <c r="E187" s="1">
        <f>('Raw FB'!H187*'Raw FB'!K187)/20*9</f>
        <v>297.45</v>
      </c>
      <c r="H187" s="1">
        <f>'Raw FB'!L187*E187</f>
        <v>112436.09999999999</v>
      </c>
    </row>
    <row r="188" spans="1:10">
      <c r="A188" s="3">
        <f>'Raw FB'!A188</f>
        <v>36375</v>
      </c>
      <c r="B188" s="3" t="str">
        <f>'Raw FB'!B188</f>
        <v>FB</v>
      </c>
      <c r="C188" s="2">
        <f>'Raw FB'!C188</f>
        <v>1</v>
      </c>
      <c r="D188" s="3" t="str">
        <f>'Raw FB'!D188</f>
        <v>Dinobryon sp.</v>
      </c>
      <c r="E188" s="1">
        <f>('Raw FB'!H188*'Raw FB'!K188)/20*9</f>
        <v>0</v>
      </c>
      <c r="F188" s="1">
        <f>STDEV(E188:E190)</f>
        <v>0</v>
      </c>
      <c r="G188" s="1">
        <f>F188/SQRT(3)</f>
        <v>0</v>
      </c>
      <c r="H188" s="1">
        <f>'Raw FB'!L188*E188</f>
        <v>0</v>
      </c>
      <c r="I188" s="1">
        <f>STDEV(H188:H190)</f>
        <v>0</v>
      </c>
      <c r="J188" s="1">
        <f>I188/SQRT(3)</f>
        <v>0</v>
      </c>
    </row>
    <row r="189" spans="1:10">
      <c r="A189" s="3">
        <f>'Raw FB'!A189</f>
        <v>36375</v>
      </c>
      <c r="B189" s="3" t="str">
        <f>'Raw FB'!B189</f>
        <v>FB</v>
      </c>
      <c r="C189" s="2">
        <f>'Raw FB'!C189</f>
        <v>2</v>
      </c>
      <c r="D189" s="3" t="str">
        <f>'Raw FB'!D189</f>
        <v>Dinobryon sp.</v>
      </c>
      <c r="E189" s="1">
        <f>('Raw FB'!H189*'Raw FB'!K189)/20*9</f>
        <v>0</v>
      </c>
      <c r="H189" s="1">
        <f>'Raw FB'!L189*E189</f>
        <v>0</v>
      </c>
    </row>
    <row r="190" spans="1:10">
      <c r="A190" s="3">
        <f>'Raw FB'!A190</f>
        <v>36375</v>
      </c>
      <c r="B190" s="3" t="str">
        <f>'Raw FB'!B190</f>
        <v>FB</v>
      </c>
      <c r="C190" s="2">
        <f>'Raw FB'!C190</f>
        <v>3</v>
      </c>
      <c r="D190" s="3" t="str">
        <f>'Raw FB'!D190</f>
        <v>Dinobryon sp.</v>
      </c>
      <c r="E190" s="1">
        <f>('Raw FB'!H190*'Raw FB'!K190)/20*9</f>
        <v>0</v>
      </c>
      <c r="H190" s="1">
        <f>'Raw FB'!L190*E190</f>
        <v>0</v>
      </c>
    </row>
    <row r="191" spans="1:10">
      <c r="A191" s="3">
        <f>'Raw FB'!A191</f>
        <v>36382</v>
      </c>
      <c r="B191" s="3" t="str">
        <f>'Raw FB'!B191</f>
        <v>FB</v>
      </c>
      <c r="C191" s="2">
        <f>'Raw FB'!C191</f>
        <v>1</v>
      </c>
      <c r="D191" s="3" t="str">
        <f>'Raw FB'!D191</f>
        <v>Dinobryon sp.</v>
      </c>
      <c r="E191" s="1">
        <f>('Raw FB'!H191*'Raw FB'!K191)/20*9</f>
        <v>318.59999999999997</v>
      </c>
      <c r="F191" s="1">
        <f>STDEV(E191:E193)</f>
        <v>121.66738470107761</v>
      </c>
      <c r="G191" s="1">
        <f>F191/SQRT(3)</f>
        <v>70.244697308764913</v>
      </c>
      <c r="H191" s="1">
        <f>'Raw FB'!L191*E191</f>
        <v>120430.79999999999</v>
      </c>
      <c r="I191" s="1">
        <f>STDEV(H191:H193)</f>
        <v>45990.271417007294</v>
      </c>
      <c r="J191" s="1">
        <f>I191/SQRT(3)</f>
        <v>26552.495582713113</v>
      </c>
    </row>
    <row r="192" spans="1:10">
      <c r="A192" s="3">
        <f>'Raw FB'!A192</f>
        <v>36382</v>
      </c>
      <c r="B192" s="3" t="str">
        <f>'Raw FB'!B192</f>
        <v>FB</v>
      </c>
      <c r="C192" s="2">
        <f>'Raw FB'!C192</f>
        <v>2</v>
      </c>
      <c r="D192" s="3" t="str">
        <f>'Raw FB'!D192</f>
        <v>Dinobryon sp.</v>
      </c>
      <c r="E192" s="1">
        <f>('Raw FB'!H192*'Raw FB'!K192)/20*9</f>
        <v>79.649999999999991</v>
      </c>
      <c r="H192" s="1">
        <f>'Raw FB'!L192*E192</f>
        <v>30107.699999999997</v>
      </c>
    </row>
    <row r="193" spans="1:10">
      <c r="A193" s="3">
        <f>'Raw FB'!A193</f>
        <v>36382</v>
      </c>
      <c r="B193" s="3" t="str">
        <f>'Raw FB'!B193</f>
        <v>FB</v>
      </c>
      <c r="C193" s="2">
        <f>'Raw FB'!C193</f>
        <v>3</v>
      </c>
      <c r="D193" s="3" t="str">
        <f>'Raw FB'!D193</f>
        <v>Dinobryon sp.</v>
      </c>
      <c r="E193" s="1">
        <f>('Raw FB'!H193*'Raw FB'!K193)/20*9</f>
        <v>238.95000000000002</v>
      </c>
      <c r="H193" s="1">
        <f>'Raw FB'!L193*E193</f>
        <v>90323.1</v>
      </c>
    </row>
    <row r="194" spans="1:10">
      <c r="A194" s="3">
        <f>'Raw FB'!A194</f>
        <v>36389</v>
      </c>
      <c r="B194" s="3" t="str">
        <f>'Raw FB'!B194</f>
        <v>FB</v>
      </c>
      <c r="C194" s="2">
        <f>'Raw FB'!C194</f>
        <v>1</v>
      </c>
      <c r="D194" s="3" t="str">
        <f>'Raw FB'!D194</f>
        <v>Dinobryon sp.</v>
      </c>
      <c r="E194" s="1">
        <f>('Raw FB'!H194*'Raw FB'!K194)/20*9</f>
        <v>79.649999999999991</v>
      </c>
      <c r="F194" s="1">
        <f>STDEV(E194:E196)</f>
        <v>137.95784682286106</v>
      </c>
      <c r="G194" s="1">
        <f>F194/SQRT(3)</f>
        <v>79.649999999999991</v>
      </c>
      <c r="H194" s="1">
        <f>'Raw FB'!L194*E194</f>
        <v>30107.699999999997</v>
      </c>
      <c r="I194" s="1">
        <f>STDEV(H194:H196)</f>
        <v>52148.066099041484</v>
      </c>
      <c r="J194" s="1">
        <f>I194/SQRT(3)</f>
        <v>30107.7</v>
      </c>
    </row>
    <row r="195" spans="1:10">
      <c r="A195" s="3">
        <f>'Raw FB'!A195</f>
        <v>36389</v>
      </c>
      <c r="B195" s="3" t="str">
        <f>'Raw FB'!B195</f>
        <v>FB</v>
      </c>
      <c r="C195" s="2">
        <f>'Raw FB'!C195</f>
        <v>2</v>
      </c>
      <c r="D195" s="3" t="str">
        <f>'Raw FB'!D195</f>
        <v>Dinobryon sp.</v>
      </c>
      <c r="E195" s="1">
        <f>('Raw FB'!H195*'Raw FB'!K195)/20*9</f>
        <v>79.649999999999991</v>
      </c>
      <c r="H195" s="1">
        <f>'Raw FB'!L195*E195</f>
        <v>30107.699999999997</v>
      </c>
    </row>
    <row r="196" spans="1:10">
      <c r="A196" s="3">
        <f>'Raw FB'!A196</f>
        <v>36389</v>
      </c>
      <c r="B196" s="3" t="str">
        <f>'Raw FB'!B196</f>
        <v>FB</v>
      </c>
      <c r="C196" s="2">
        <f>'Raw FB'!C196</f>
        <v>3</v>
      </c>
      <c r="D196" s="3" t="str">
        <f>'Raw FB'!D196</f>
        <v>Dinobryon sp.</v>
      </c>
      <c r="E196" s="1">
        <f>('Raw FB'!H196*'Raw FB'!K196)/20*9</f>
        <v>318.59999999999997</v>
      </c>
      <c r="H196" s="1">
        <f>'Raw FB'!L196*E196</f>
        <v>120430.79999999999</v>
      </c>
    </row>
    <row r="197" spans="1:10">
      <c r="A197" s="3">
        <f>'Raw FB'!A197</f>
        <v>36307</v>
      </c>
      <c r="B197" s="3" t="str">
        <f>'Raw FB'!B197</f>
        <v>FB</v>
      </c>
      <c r="C197" s="2">
        <f>'Raw FB'!C197</f>
        <v>1</v>
      </c>
      <c r="D197" s="3" t="str">
        <f>'Raw FB'!D197</f>
        <v>Euglena</v>
      </c>
      <c r="E197" s="1">
        <f>('Raw FB'!H197*'Raw FB'!K197)/20*9</f>
        <v>0</v>
      </c>
      <c r="F197" s="1">
        <f>STDEV(E197:E199)</f>
        <v>0</v>
      </c>
      <c r="G197" s="1">
        <f>F197/SQRT(3)</f>
        <v>0</v>
      </c>
      <c r="H197" s="1">
        <f>'Raw FB'!L197*E197</f>
        <v>0</v>
      </c>
      <c r="I197" s="1">
        <f>STDEV(H197:H199)</f>
        <v>0</v>
      </c>
      <c r="J197" s="1">
        <f>I197/SQRT(3)</f>
        <v>0</v>
      </c>
    </row>
    <row r="198" spans="1:10">
      <c r="A198" s="3">
        <f>'Raw FB'!A198</f>
        <v>36307</v>
      </c>
      <c r="B198" s="3" t="str">
        <f>'Raw FB'!B198</f>
        <v>FB</v>
      </c>
      <c r="C198" s="2">
        <f>'Raw FB'!C198</f>
        <v>2</v>
      </c>
      <c r="D198" s="3" t="str">
        <f>'Raw FB'!D198</f>
        <v>Euglena</v>
      </c>
      <c r="E198" s="1">
        <f>('Raw FB'!H198*'Raw FB'!K198)/20*9</f>
        <v>0</v>
      </c>
      <c r="H198" s="1">
        <f>'Raw FB'!L198*E198</f>
        <v>0</v>
      </c>
    </row>
    <row r="199" spans="1:10">
      <c r="A199" s="3">
        <f>'Raw FB'!A199</f>
        <v>36307</v>
      </c>
      <c r="B199" s="3" t="str">
        <f>'Raw FB'!B199</f>
        <v>FB</v>
      </c>
      <c r="C199" s="2">
        <f>'Raw FB'!C199</f>
        <v>3</v>
      </c>
      <c r="D199" s="3" t="str">
        <f>'Raw FB'!D199</f>
        <v>Euglena</v>
      </c>
      <c r="E199" s="1">
        <f>('Raw FB'!H199*'Raw FB'!K199)/20*9</f>
        <v>0</v>
      </c>
      <c r="H199" s="1">
        <f>'Raw FB'!L199*E199</f>
        <v>0</v>
      </c>
    </row>
    <row r="200" spans="1:10">
      <c r="A200" s="3">
        <f>'Raw FB'!A200</f>
        <v>36312</v>
      </c>
      <c r="B200" s="3" t="str">
        <f>'Raw FB'!B200</f>
        <v>FB</v>
      </c>
      <c r="C200" s="2">
        <f>'Raw FB'!C200</f>
        <v>1</v>
      </c>
      <c r="D200" s="3" t="str">
        <f>'Raw FB'!D200</f>
        <v>Euglena</v>
      </c>
      <c r="E200" s="1">
        <f>('Raw FB'!H200*'Raw FB'!K200)/20*9</f>
        <v>0</v>
      </c>
      <c r="F200" s="1">
        <f>STDEV(E200:E202)</f>
        <v>0</v>
      </c>
      <c r="G200" s="1">
        <f>F200/SQRT(3)</f>
        <v>0</v>
      </c>
      <c r="H200" s="1">
        <f>'Raw FB'!L200*E200</f>
        <v>0</v>
      </c>
      <c r="I200" s="1">
        <f>STDEV(H200:H202)</f>
        <v>0</v>
      </c>
      <c r="J200" s="1">
        <f>I200/SQRT(3)</f>
        <v>0</v>
      </c>
    </row>
    <row r="201" spans="1:10">
      <c r="A201" s="3">
        <f>'Raw FB'!A201</f>
        <v>36312</v>
      </c>
      <c r="B201" s="3" t="str">
        <f>'Raw FB'!B201</f>
        <v>FB</v>
      </c>
      <c r="C201" s="2">
        <f>'Raw FB'!C201</f>
        <v>2</v>
      </c>
      <c r="D201" s="3" t="str">
        <f>'Raw FB'!D201</f>
        <v>Euglena</v>
      </c>
      <c r="E201" s="1">
        <f>('Raw FB'!H201*'Raw FB'!K201)/20*9</f>
        <v>0</v>
      </c>
      <c r="H201" s="1">
        <f>'Raw FB'!L201*E201</f>
        <v>0</v>
      </c>
    </row>
    <row r="202" spans="1:10">
      <c r="A202" s="3">
        <f>'Raw FB'!A202</f>
        <v>36312</v>
      </c>
      <c r="B202" s="3" t="str">
        <f>'Raw FB'!B202</f>
        <v>FB</v>
      </c>
      <c r="C202" s="2">
        <f>'Raw FB'!C202</f>
        <v>3</v>
      </c>
      <c r="D202" s="3" t="str">
        <f>'Raw FB'!D202</f>
        <v>Euglena</v>
      </c>
      <c r="E202" s="1">
        <f>('Raw FB'!H202*'Raw FB'!K202)/20*9</f>
        <v>0</v>
      </c>
      <c r="H202" s="1">
        <f>'Raw FB'!L202*E202</f>
        <v>0</v>
      </c>
    </row>
    <row r="203" spans="1:10">
      <c r="A203" s="3">
        <f>'Raw FB'!A203</f>
        <v>36319</v>
      </c>
      <c r="B203" s="3" t="str">
        <f>'Raw FB'!B203</f>
        <v>FB</v>
      </c>
      <c r="C203" s="2">
        <f>'Raw FB'!C203</f>
        <v>1</v>
      </c>
      <c r="D203" s="3" t="str">
        <f>'Raw FB'!D203</f>
        <v>Euglena</v>
      </c>
      <c r="E203" s="1">
        <f>('Raw FB'!H203*'Raw FB'!K203)/20*9</f>
        <v>0</v>
      </c>
      <c r="F203" s="1">
        <f>STDEV(E203:E205)</f>
        <v>0</v>
      </c>
      <c r="G203" s="1">
        <f>F203/SQRT(3)</f>
        <v>0</v>
      </c>
      <c r="H203" s="1">
        <f>'Raw FB'!L203*E203</f>
        <v>0</v>
      </c>
      <c r="I203" s="1">
        <f>STDEV(H203:H205)</f>
        <v>0</v>
      </c>
      <c r="J203" s="1">
        <f>I203/SQRT(3)</f>
        <v>0</v>
      </c>
    </row>
    <row r="204" spans="1:10">
      <c r="A204" s="3">
        <f>'Raw FB'!A204</f>
        <v>36319</v>
      </c>
      <c r="B204" s="3" t="str">
        <f>'Raw FB'!B204</f>
        <v>FB</v>
      </c>
      <c r="C204" s="2">
        <f>'Raw FB'!C204</f>
        <v>2</v>
      </c>
      <c r="D204" s="3" t="str">
        <f>'Raw FB'!D204</f>
        <v>Euglena</v>
      </c>
      <c r="E204" s="1">
        <f>('Raw FB'!H204*'Raw FB'!K204)/20*9</f>
        <v>0</v>
      </c>
      <c r="H204" s="1">
        <f>'Raw FB'!L204*E204</f>
        <v>0</v>
      </c>
    </row>
    <row r="205" spans="1:10">
      <c r="A205" s="3">
        <f>'Raw FB'!A205</f>
        <v>36319</v>
      </c>
      <c r="B205" s="3" t="str">
        <f>'Raw FB'!B205</f>
        <v>FB</v>
      </c>
      <c r="C205" s="2">
        <f>'Raw FB'!C205</f>
        <v>3</v>
      </c>
      <c r="D205" s="3" t="str">
        <f>'Raw FB'!D205</f>
        <v>Euglena</v>
      </c>
      <c r="E205" s="1">
        <f>('Raw FB'!H205*'Raw FB'!K205)/20*9</f>
        <v>0</v>
      </c>
      <c r="H205" s="1">
        <f>'Raw FB'!L205*E205</f>
        <v>0</v>
      </c>
    </row>
    <row r="206" spans="1:10">
      <c r="A206" s="3">
        <f>'Raw FB'!A206</f>
        <v>36326</v>
      </c>
      <c r="B206" s="3" t="str">
        <f>'Raw FB'!B206</f>
        <v>FB</v>
      </c>
      <c r="C206" s="2">
        <f>'Raw FB'!C206</f>
        <v>1</v>
      </c>
      <c r="D206" s="3" t="str">
        <f>'Raw FB'!D206</f>
        <v>Euglena</v>
      </c>
      <c r="E206" s="1">
        <f>('Raw FB'!H206*'Raw FB'!K206)/20*9</f>
        <v>0</v>
      </c>
      <c r="F206" s="1">
        <f>STDEV(E206:E208)</f>
        <v>0</v>
      </c>
      <c r="G206" s="1">
        <f>F206/SQRT(3)</f>
        <v>0</v>
      </c>
      <c r="H206" s="1">
        <f>'Raw FB'!L206*E206</f>
        <v>0</v>
      </c>
      <c r="I206" s="1">
        <f>STDEV(H206:H208)</f>
        <v>0</v>
      </c>
      <c r="J206" s="1">
        <f>I206/SQRT(3)</f>
        <v>0</v>
      </c>
    </row>
    <row r="207" spans="1:10">
      <c r="A207" s="3">
        <f>'Raw FB'!A207</f>
        <v>36326</v>
      </c>
      <c r="B207" s="3" t="str">
        <f>'Raw FB'!B207</f>
        <v>FB</v>
      </c>
      <c r="C207" s="2">
        <f>'Raw FB'!C207</f>
        <v>2</v>
      </c>
      <c r="D207" s="3" t="str">
        <f>'Raw FB'!D207</f>
        <v>Euglena</v>
      </c>
      <c r="E207" s="1">
        <f>('Raw FB'!H207*'Raw FB'!K207)/20*9</f>
        <v>0</v>
      </c>
      <c r="H207" s="1">
        <f>'Raw FB'!L207*E207</f>
        <v>0</v>
      </c>
    </row>
    <row r="208" spans="1:10">
      <c r="A208" s="3">
        <f>'Raw FB'!A208</f>
        <v>36326</v>
      </c>
      <c r="B208" s="3" t="str">
        <f>'Raw FB'!B208</f>
        <v>FB</v>
      </c>
      <c r="C208" s="2">
        <f>'Raw FB'!C208</f>
        <v>3</v>
      </c>
      <c r="D208" s="3" t="str">
        <f>'Raw FB'!D208</f>
        <v>Euglena</v>
      </c>
      <c r="E208" s="1">
        <f>('Raw FB'!H208*'Raw FB'!K208)/20*9</f>
        <v>0</v>
      </c>
      <c r="H208" s="1">
        <f>'Raw FB'!L208*E208</f>
        <v>0</v>
      </c>
    </row>
    <row r="209" spans="1:10">
      <c r="A209" s="3">
        <f>'Raw FB'!A209</f>
        <v>36333</v>
      </c>
      <c r="B209" s="3" t="str">
        <f>'Raw FB'!B209</f>
        <v>FB</v>
      </c>
      <c r="C209" s="2">
        <f>'Raw FB'!C209</f>
        <v>1</v>
      </c>
      <c r="D209" s="3" t="str">
        <f>'Raw FB'!D209</f>
        <v>Euglena</v>
      </c>
      <c r="E209" s="1">
        <f>('Raw FB'!H209*'Raw FB'!K209)/20*9</f>
        <v>0</v>
      </c>
      <c r="F209" s="1">
        <f>STDEV(E209:E211)</f>
        <v>0</v>
      </c>
      <c r="G209" s="1">
        <f>F209/SQRT(3)</f>
        <v>0</v>
      </c>
      <c r="H209" s="1">
        <f>'Raw FB'!L209*E209</f>
        <v>0</v>
      </c>
      <c r="I209" s="1">
        <f>STDEV(H209:H211)</f>
        <v>0</v>
      </c>
      <c r="J209" s="1">
        <f>I209/SQRT(3)</f>
        <v>0</v>
      </c>
    </row>
    <row r="210" spans="1:10">
      <c r="A210" s="3">
        <f>'Raw FB'!A210</f>
        <v>36333</v>
      </c>
      <c r="B210" s="3" t="str">
        <f>'Raw FB'!B210</f>
        <v>FB</v>
      </c>
      <c r="C210" s="2">
        <f>'Raw FB'!C210</f>
        <v>2</v>
      </c>
      <c r="D210" s="3" t="str">
        <f>'Raw FB'!D210</f>
        <v>Euglena</v>
      </c>
      <c r="E210" s="1">
        <f>('Raw FB'!H210*'Raw FB'!K210)/20*9</f>
        <v>0</v>
      </c>
      <c r="H210" s="1">
        <f>'Raw FB'!L210*E210</f>
        <v>0</v>
      </c>
    </row>
    <row r="211" spans="1:10">
      <c r="A211" s="3">
        <f>'Raw FB'!A211</f>
        <v>36333</v>
      </c>
      <c r="B211" s="3" t="str">
        <f>'Raw FB'!B211</f>
        <v>FB</v>
      </c>
      <c r="C211" s="2">
        <f>'Raw FB'!C211</f>
        <v>3</v>
      </c>
      <c r="D211" s="3" t="str">
        <f>'Raw FB'!D211</f>
        <v>Euglena</v>
      </c>
      <c r="E211" s="1">
        <f>('Raw FB'!H211*'Raw FB'!K211)/20*9</f>
        <v>0</v>
      </c>
      <c r="H211" s="1">
        <f>'Raw FB'!L211*E211</f>
        <v>0</v>
      </c>
    </row>
    <row r="212" spans="1:10">
      <c r="A212" s="3">
        <f>'Raw FB'!A212</f>
        <v>36340</v>
      </c>
      <c r="B212" s="3" t="str">
        <f>'Raw FB'!B212</f>
        <v>FB</v>
      </c>
      <c r="C212" s="2">
        <f>'Raw FB'!C212</f>
        <v>1</v>
      </c>
      <c r="D212" s="3" t="str">
        <f>'Raw FB'!D212</f>
        <v>Euglena</v>
      </c>
      <c r="E212" s="1">
        <f>('Raw FB'!H212*'Raw FB'!K212)/20*9</f>
        <v>876.15</v>
      </c>
      <c r="F212" s="1">
        <f>STDEV(E212:E214)</f>
        <v>321.90164258667619</v>
      </c>
      <c r="G212" s="1">
        <f>F212/SQRT(3)</f>
        <v>185.85000000000022</v>
      </c>
      <c r="H212" s="1">
        <f>'Raw FB'!L212*E212</f>
        <v>4117905</v>
      </c>
      <c r="I212" s="1">
        <f>STDEV(H212:H214)</f>
        <v>1512937.7201573751</v>
      </c>
      <c r="J212" s="1">
        <f>I212/SQRT(3)</f>
        <v>873494.9999999993</v>
      </c>
    </row>
    <row r="213" spans="1:10">
      <c r="A213" s="3">
        <f>'Raw FB'!A213</f>
        <v>36340</v>
      </c>
      <c r="B213" s="3" t="str">
        <f>'Raw FB'!B213</f>
        <v>FB</v>
      </c>
      <c r="C213" s="2">
        <f>'Raw FB'!C213</f>
        <v>2</v>
      </c>
      <c r="D213" s="3" t="str">
        <f>'Raw FB'!D213</f>
        <v>Euglena</v>
      </c>
      <c r="E213" s="1">
        <f>('Raw FB'!H213*'Raw FB'!K213)/20*9</f>
        <v>1274.3999999999999</v>
      </c>
      <c r="H213" s="1">
        <f>'Raw FB'!L213*E213</f>
        <v>5989679.9999999991</v>
      </c>
    </row>
    <row r="214" spans="1:10">
      <c r="A214" s="3">
        <f>'Raw FB'!A214</f>
        <v>36340</v>
      </c>
      <c r="B214" s="3" t="str">
        <f>'Raw FB'!B214</f>
        <v>FB</v>
      </c>
      <c r="C214" s="2">
        <f>'Raw FB'!C214</f>
        <v>3</v>
      </c>
      <c r="D214" s="3" t="str">
        <f>'Raw FB'!D214</f>
        <v>Euglena</v>
      </c>
      <c r="E214" s="1">
        <f>('Raw FB'!H214*'Raw FB'!K214)/20*9</f>
        <v>637.19999999999993</v>
      </c>
      <c r="H214" s="1">
        <f>'Raw FB'!L214*E214</f>
        <v>2994839.9999999995</v>
      </c>
    </row>
    <row r="215" spans="1:10">
      <c r="A215" s="3">
        <f>'Raw FB'!A215</f>
        <v>36347</v>
      </c>
      <c r="B215" s="3" t="str">
        <f>'Raw FB'!B215</f>
        <v>FB</v>
      </c>
      <c r="C215" s="2">
        <f>'Raw FB'!C215</f>
        <v>1</v>
      </c>
      <c r="D215" s="3" t="str">
        <f>'Raw FB'!D215</f>
        <v>Euglena</v>
      </c>
      <c r="E215" s="1">
        <f>('Raw FB'!H215*'Raw FB'!K215)/20*9</f>
        <v>793.19999999999993</v>
      </c>
      <c r="F215" s="1">
        <f>STDEV(E215:E217)</f>
        <v>262.32624249205395</v>
      </c>
      <c r="G215" s="1">
        <f>F215/SQRT(3)</f>
        <v>151.45412671829041</v>
      </c>
      <c r="H215" s="1">
        <f>'Raw FB'!L215*E215</f>
        <v>3728039.9999999995</v>
      </c>
      <c r="I215" s="1">
        <f>STDEV(H215:H217)</f>
        <v>1232933.3397126538</v>
      </c>
      <c r="J215" s="1">
        <f>I215/SQRT(3)</f>
        <v>711834.39557596506</v>
      </c>
    </row>
    <row r="216" spans="1:10">
      <c r="A216" s="3">
        <f>'Raw FB'!A216</f>
        <v>36347</v>
      </c>
      <c r="B216" s="3" t="str">
        <f>'Raw FB'!B216</f>
        <v>FB</v>
      </c>
      <c r="C216" s="2">
        <f>'Raw FB'!C216</f>
        <v>2</v>
      </c>
      <c r="D216" s="3" t="str">
        <f>'Raw FB'!D216</f>
        <v>Euglena</v>
      </c>
      <c r="E216" s="1">
        <f>('Raw FB'!H216*'Raw FB'!K216)/20*9</f>
        <v>892.35</v>
      </c>
      <c r="H216" s="1">
        <f>'Raw FB'!L216*E216</f>
        <v>4194045</v>
      </c>
    </row>
    <row r="217" spans="1:10">
      <c r="A217" s="3">
        <f>'Raw FB'!A217</f>
        <v>36347</v>
      </c>
      <c r="B217" s="3" t="str">
        <f>'Raw FB'!B217</f>
        <v>FB</v>
      </c>
      <c r="C217" s="2">
        <f>'Raw FB'!C217</f>
        <v>3</v>
      </c>
      <c r="D217" s="3" t="str">
        <f>'Raw FB'!D217</f>
        <v>Euglena</v>
      </c>
      <c r="E217" s="1">
        <f>('Raw FB'!H217*'Raw FB'!K217)/20*9</f>
        <v>396.59999999999997</v>
      </c>
      <c r="H217" s="1">
        <f>'Raw FB'!L217*E217</f>
        <v>1864019.9999999998</v>
      </c>
    </row>
    <row r="218" spans="1:10">
      <c r="A218" s="3">
        <f>'Raw FB'!A218</f>
        <v>36354</v>
      </c>
      <c r="B218" s="3" t="str">
        <f>'Raw FB'!B218</f>
        <v>FB</v>
      </c>
      <c r="C218" s="2">
        <f>'Raw FB'!C218</f>
        <v>1</v>
      </c>
      <c r="D218" s="3" t="str">
        <f>'Raw FB'!D218</f>
        <v>Euglena</v>
      </c>
      <c r="E218" s="1">
        <f>('Raw FB'!H218*'Raw FB'!K218)/20*9</f>
        <v>955.80000000000007</v>
      </c>
      <c r="F218" s="1">
        <f>STDEV(E218:E220)</f>
        <v>359.16174281234379</v>
      </c>
      <c r="G218" s="1">
        <f>F218/SQRT(3)</f>
        <v>207.36212889532183</v>
      </c>
      <c r="H218" s="1">
        <f>'Raw FB'!L218*E218</f>
        <v>4492260</v>
      </c>
      <c r="I218" s="1">
        <f>STDEV(H218:H220)</f>
        <v>1688060.1912180099</v>
      </c>
      <c r="J218" s="1">
        <f>I218/SQRT(3)</f>
        <v>974602.00580800918</v>
      </c>
    </row>
    <row r="219" spans="1:10">
      <c r="A219" s="3">
        <f>'Raw FB'!A219</f>
        <v>36354</v>
      </c>
      <c r="B219" s="3" t="str">
        <f>'Raw FB'!B219</f>
        <v>FB</v>
      </c>
      <c r="C219" s="2">
        <f>'Raw FB'!C219</f>
        <v>2</v>
      </c>
      <c r="D219" s="3" t="str">
        <f>'Raw FB'!D219</f>
        <v>Euglena</v>
      </c>
      <c r="E219" s="1">
        <f>('Raw FB'!H219*'Raw FB'!K219)/20*9</f>
        <v>1672.6499999999999</v>
      </c>
      <c r="H219" s="1">
        <f>'Raw FB'!L219*E219</f>
        <v>7861454.9999999991</v>
      </c>
    </row>
    <row r="220" spans="1:10">
      <c r="A220" s="3">
        <f>'Raw FB'!A220</f>
        <v>36354</v>
      </c>
      <c r="B220" s="3" t="str">
        <f>'Raw FB'!B220</f>
        <v>FB</v>
      </c>
      <c r="C220" s="2">
        <f>'Raw FB'!C220</f>
        <v>3</v>
      </c>
      <c r="D220" s="3" t="str">
        <f>'Raw FB'!D220</f>
        <v>Euglena</v>
      </c>
      <c r="E220" s="1">
        <f>('Raw FB'!H220*'Raw FB'!K220)/20*9</f>
        <v>1274.3999999999999</v>
      </c>
      <c r="H220" s="1">
        <f>'Raw FB'!L220*E220</f>
        <v>5989679.9999999991</v>
      </c>
    </row>
    <row r="221" spans="1:10">
      <c r="A221" s="3">
        <f>'Raw FB'!A221</f>
        <v>36361</v>
      </c>
      <c r="B221" s="3" t="str">
        <f>'Raw FB'!B221</f>
        <v>FB</v>
      </c>
      <c r="C221" s="2">
        <f>'Raw FB'!C221</f>
        <v>1</v>
      </c>
      <c r="D221" s="3" t="str">
        <f>'Raw FB'!D221</f>
        <v>Euglena</v>
      </c>
      <c r="E221" s="1">
        <f>('Raw FB'!H221*'Raw FB'!K221)/20*9</f>
        <v>716.85</v>
      </c>
      <c r="F221" s="1">
        <f>STDEV(E221:E223)</f>
        <v>137.95784682286083</v>
      </c>
      <c r="G221" s="1">
        <f>F221/SQRT(3)</f>
        <v>79.649999999999864</v>
      </c>
      <c r="H221" s="1">
        <f>'Raw FB'!L221*E221</f>
        <v>7010793</v>
      </c>
      <c r="I221" s="1">
        <f>STDEV(H221:H223)</f>
        <v>1349227.7419275814</v>
      </c>
      <c r="J221" s="1">
        <f>I221/SQRT(3)</f>
        <v>778977.00000000012</v>
      </c>
    </row>
    <row r="222" spans="1:10">
      <c r="A222" s="3">
        <f>'Raw FB'!A222</f>
        <v>36361</v>
      </c>
      <c r="B222" s="3" t="str">
        <f>'Raw FB'!B222</f>
        <v>FB</v>
      </c>
      <c r="C222" s="2">
        <f>'Raw FB'!C222</f>
        <v>2</v>
      </c>
      <c r="D222" s="3" t="str">
        <f>'Raw FB'!D222</f>
        <v>Euglena</v>
      </c>
      <c r="E222" s="1">
        <f>('Raw FB'!H222*'Raw FB'!K222)/20*9</f>
        <v>955.80000000000007</v>
      </c>
      <c r="H222" s="1">
        <f>'Raw FB'!L222*E222</f>
        <v>9347724</v>
      </c>
    </row>
    <row r="223" spans="1:10">
      <c r="A223" s="3">
        <f>'Raw FB'!A223</f>
        <v>36361</v>
      </c>
      <c r="B223" s="3" t="str">
        <f>'Raw FB'!B223</f>
        <v>FB</v>
      </c>
      <c r="C223" s="2">
        <f>'Raw FB'!C223</f>
        <v>3</v>
      </c>
      <c r="D223" s="3" t="str">
        <f>'Raw FB'!D223</f>
        <v>Euglena</v>
      </c>
      <c r="E223" s="1">
        <f>('Raw FB'!H223*'Raw FB'!K223)/20*9</f>
        <v>955.80000000000007</v>
      </c>
      <c r="H223" s="1">
        <f>'Raw FB'!L223*E223</f>
        <v>9347724</v>
      </c>
    </row>
    <row r="224" spans="1:10">
      <c r="A224" s="3">
        <f>'Raw FB'!A224</f>
        <v>36368</v>
      </c>
      <c r="B224" s="3" t="str">
        <f>'Raw FB'!B224</f>
        <v>FB</v>
      </c>
      <c r="C224" s="2">
        <f>'Raw FB'!C224</f>
        <v>1</v>
      </c>
      <c r="D224" s="3" t="str">
        <f>'Raw FB'!D224</f>
        <v>Euglena</v>
      </c>
      <c r="E224" s="1">
        <f>('Raw FB'!H224*'Raw FB'!K224)/20*9</f>
        <v>6643.0499999999993</v>
      </c>
      <c r="F224" s="1">
        <f>STDEV(E224:E226)</f>
        <v>499.04405617139537</v>
      </c>
      <c r="G224" s="1">
        <f>F224/SQRT(3)</f>
        <v>288.12322016803785</v>
      </c>
      <c r="H224" s="1">
        <f>'Raw FB'!L224*E224</f>
        <v>64969028.999999993</v>
      </c>
      <c r="I224" s="1">
        <f>STDEV(H224:H226)</f>
        <v>4880650.8693563612</v>
      </c>
      <c r="J224" s="1">
        <f>I224/SQRT(3)</f>
        <v>2817845.0932434765</v>
      </c>
    </row>
    <row r="225" spans="1:10">
      <c r="A225" s="3">
        <f>'Raw FB'!A225</f>
        <v>36368</v>
      </c>
      <c r="B225" s="3" t="str">
        <f>'Raw FB'!B225</f>
        <v>FB</v>
      </c>
      <c r="C225" s="2">
        <f>'Raw FB'!C225</f>
        <v>2</v>
      </c>
      <c r="D225" s="3" t="str">
        <f>'Raw FB'!D225</f>
        <v>Euglena</v>
      </c>
      <c r="E225" s="1">
        <f>('Raw FB'!H225*'Raw FB'!K225)/20*9</f>
        <v>7237.9499999999989</v>
      </c>
      <c r="H225" s="1">
        <f>'Raw FB'!L225*E225</f>
        <v>70787150.999999985</v>
      </c>
    </row>
    <row r="226" spans="1:10">
      <c r="A226" s="3">
        <f>'Raw FB'!A226</f>
        <v>36368</v>
      </c>
      <c r="B226" s="3" t="str">
        <f>'Raw FB'!B226</f>
        <v>FB</v>
      </c>
      <c r="C226" s="2">
        <f>'Raw FB'!C226</f>
        <v>3</v>
      </c>
      <c r="D226" s="3" t="str">
        <f>'Raw FB'!D226</f>
        <v>Euglena</v>
      </c>
      <c r="E226" s="1">
        <f>('Raw FB'!H226*'Raw FB'!K226)/20*9</f>
        <v>7634.5500000000011</v>
      </c>
      <c r="H226" s="1">
        <f>'Raw FB'!L226*E226</f>
        <v>74665899.000000015</v>
      </c>
    </row>
    <row r="227" spans="1:10">
      <c r="A227" s="3">
        <f>'Raw FB'!A227</f>
        <v>36375</v>
      </c>
      <c r="B227" s="3" t="str">
        <f>'Raw FB'!B227</f>
        <v>FB</v>
      </c>
      <c r="C227" s="2">
        <f>'Raw FB'!C227</f>
        <v>1</v>
      </c>
      <c r="D227" s="3" t="str">
        <f>'Raw FB'!D227</f>
        <v>Euglena</v>
      </c>
      <c r="E227" s="1">
        <f>('Raw FB'!H227*'Raw FB'!K227)/20*9</f>
        <v>5552.4000000000005</v>
      </c>
      <c r="F227" s="1">
        <f>STDEV(E227:E229)</f>
        <v>1171.6356547579107</v>
      </c>
      <c r="G227" s="1">
        <f>F227/SQRT(3)</f>
        <v>676.44416066664326</v>
      </c>
      <c r="H227" s="1">
        <f>'Raw FB'!L227*E227</f>
        <v>54285814.800000004</v>
      </c>
      <c r="I227" s="1">
        <f>STDEV(H227:H229)</f>
        <v>11455081.796568107</v>
      </c>
      <c r="J227" s="1">
        <f>I227/SQRT(3)</f>
        <v>6613594.5588377789</v>
      </c>
    </row>
    <row r="228" spans="1:10">
      <c r="A228" s="3">
        <f>'Raw FB'!A228</f>
        <v>36375</v>
      </c>
      <c r="B228" s="3" t="str">
        <f>'Raw FB'!B228</f>
        <v>FB</v>
      </c>
      <c r="C228" s="2">
        <f>'Raw FB'!C228</f>
        <v>2</v>
      </c>
      <c r="D228" s="3" t="str">
        <f>'Raw FB'!D228</f>
        <v>Euglena</v>
      </c>
      <c r="E228" s="1">
        <f>('Raw FB'!H228*'Raw FB'!K228)/20*9</f>
        <v>3966</v>
      </c>
      <c r="H228" s="1">
        <f>'Raw FB'!L228*E228</f>
        <v>38775582</v>
      </c>
    </row>
    <row r="229" spans="1:10">
      <c r="A229" s="3">
        <f>'Raw FB'!A229</f>
        <v>36375</v>
      </c>
      <c r="B229" s="3" t="str">
        <f>'Raw FB'!B229</f>
        <v>FB</v>
      </c>
      <c r="C229" s="2">
        <f>'Raw FB'!C229</f>
        <v>3</v>
      </c>
      <c r="D229" s="3" t="str">
        <f>'Raw FB'!D229</f>
        <v>Euglena</v>
      </c>
      <c r="E229" s="1">
        <f>('Raw FB'!H229*'Raw FB'!K229)/20*9</f>
        <v>3265.65</v>
      </c>
      <c r="H229" s="1">
        <f>'Raw FB'!L229*E229</f>
        <v>31928260.050000001</v>
      </c>
    </row>
    <row r="230" spans="1:10">
      <c r="A230" s="3">
        <f>'Raw FB'!A230</f>
        <v>36382</v>
      </c>
      <c r="B230" s="3" t="str">
        <f>'Raw FB'!B230</f>
        <v>FB</v>
      </c>
      <c r="C230" s="2">
        <f>'Raw FB'!C230</f>
        <v>1</v>
      </c>
      <c r="D230" s="3" t="str">
        <f>'Raw FB'!D230</f>
        <v>Euglena</v>
      </c>
      <c r="E230" s="1">
        <f>('Raw FB'!H230*'Raw FB'!K230)/20*9</f>
        <v>4540.05</v>
      </c>
      <c r="F230" s="1">
        <f>STDEV(E230:E232)</f>
        <v>331.6093937149592</v>
      </c>
      <c r="G230" s="1">
        <f>F230/SQRT(3)</f>
        <v>191.45477272714029</v>
      </c>
      <c r="H230" s="1">
        <f>'Raw FB'!L230*E230</f>
        <v>44388068.850000001</v>
      </c>
      <c r="I230" s="1">
        <f>STDEV(H230:H232)</f>
        <v>3242145.0423511285</v>
      </c>
      <c r="J230" s="1">
        <f>I230/SQRT(3)</f>
        <v>1871853.3129532349</v>
      </c>
    </row>
    <row r="231" spans="1:10">
      <c r="A231" s="3">
        <f>'Raw FB'!A231</f>
        <v>36382</v>
      </c>
      <c r="B231" s="3" t="str">
        <f>'Raw FB'!B231</f>
        <v>FB</v>
      </c>
      <c r="C231" s="2">
        <f>'Raw FB'!C231</f>
        <v>2</v>
      </c>
      <c r="D231" s="3" t="str">
        <f>'Raw FB'!D231</f>
        <v>Euglena</v>
      </c>
      <c r="E231" s="1">
        <f>('Raw FB'!H231*'Raw FB'!K231)/20*9</f>
        <v>4062.15</v>
      </c>
      <c r="H231" s="1">
        <f>'Raw FB'!L231*E231</f>
        <v>39715640.550000004</v>
      </c>
    </row>
    <row r="232" spans="1:10">
      <c r="A232" s="3">
        <f>'Raw FB'!A232</f>
        <v>36382</v>
      </c>
      <c r="B232" s="3" t="str">
        <f>'Raw FB'!B232</f>
        <v>FB</v>
      </c>
      <c r="C232" s="2">
        <f>'Raw FB'!C232</f>
        <v>3</v>
      </c>
      <c r="D232" s="3" t="str">
        <f>'Raw FB'!D232</f>
        <v>Euglena</v>
      </c>
      <c r="E232" s="1">
        <f>('Raw FB'!H232*'Raw FB'!K232)/20*9</f>
        <v>4699.3499999999995</v>
      </c>
      <c r="H232" s="1">
        <f>'Raw FB'!L232*E232</f>
        <v>45945544.949999996</v>
      </c>
    </row>
    <row r="233" spans="1:10">
      <c r="A233" s="3">
        <f>'Raw FB'!A233</f>
        <v>36389</v>
      </c>
      <c r="B233" s="3" t="str">
        <f>'Raw FB'!B233</f>
        <v>FB</v>
      </c>
      <c r="C233" s="2">
        <f>'Raw FB'!C233</f>
        <v>1</v>
      </c>
      <c r="D233" s="3" t="str">
        <f>'Raw FB'!D233</f>
        <v>Euglena</v>
      </c>
      <c r="E233" s="1">
        <f>('Raw FB'!H233*'Raw FB'!K233)/20*9</f>
        <v>1752.3</v>
      </c>
      <c r="F233" s="1">
        <f>STDEV(E233:E235)</f>
        <v>408.7320546519444</v>
      </c>
      <c r="G233" s="1">
        <f>F233/SQRT(3)</f>
        <v>235.98156177972893</v>
      </c>
      <c r="H233" s="1">
        <f>'Raw FB'!L233*E233</f>
        <v>17132237.099999998</v>
      </c>
      <c r="I233" s="1">
        <f>STDEV(H233:H235)</f>
        <v>3996173.2983320667</v>
      </c>
      <c r="J233" s="1">
        <f>I233/SQRT(3)</f>
        <v>2307191.7295204136</v>
      </c>
    </row>
    <row r="234" spans="1:10">
      <c r="A234" s="3">
        <f>'Raw FB'!A234</f>
        <v>36389</v>
      </c>
      <c r="B234" s="3" t="str">
        <f>'Raw FB'!B234</f>
        <v>FB</v>
      </c>
      <c r="C234" s="2">
        <f>'Raw FB'!C234</f>
        <v>2</v>
      </c>
      <c r="D234" s="3" t="str">
        <f>'Raw FB'!D234</f>
        <v>Euglena</v>
      </c>
      <c r="E234" s="1">
        <f>('Raw FB'!H234*'Raw FB'!K234)/20*9</f>
        <v>2309.85</v>
      </c>
      <c r="H234" s="1">
        <f>'Raw FB'!L234*E234</f>
        <v>22583403.449999999</v>
      </c>
    </row>
    <row r="235" spans="1:10">
      <c r="A235" s="3">
        <f>'Raw FB'!A235</f>
        <v>36389</v>
      </c>
      <c r="B235" s="3" t="str">
        <f>'Raw FB'!B235</f>
        <v>FB</v>
      </c>
      <c r="C235" s="2">
        <f>'Raw FB'!C235</f>
        <v>3</v>
      </c>
      <c r="D235" s="3" t="str">
        <f>'Raw FB'!D235</f>
        <v>Euglena</v>
      </c>
      <c r="E235" s="1">
        <f>('Raw FB'!H235*'Raw FB'!K235)/20*9</f>
        <v>1513.3500000000001</v>
      </c>
      <c r="H235" s="1">
        <f>'Raw FB'!L235*E235</f>
        <v>14796022.950000001</v>
      </c>
    </row>
    <row r="236" spans="1:10">
      <c r="A236" s="3">
        <f>'Raw FB'!A236</f>
        <v>36307</v>
      </c>
      <c r="B236" s="3" t="str">
        <f>'Raw FB'!B236</f>
        <v>FB</v>
      </c>
      <c r="C236" s="2">
        <f>'Raw FB'!C236</f>
        <v>1</v>
      </c>
      <c r="D236" s="3" t="str">
        <f>'Raw FB'!D236</f>
        <v>G. fuscum</v>
      </c>
      <c r="E236" s="1">
        <f>('Raw FB'!H236*'Raw FB'!K236)/20*9</f>
        <v>79.649999999999991</v>
      </c>
      <c r="F236" s="1">
        <f>STDEV(E236:E238)</f>
        <v>79.649999999999991</v>
      </c>
      <c r="G236" s="1">
        <f>F236/SQRT(3)</f>
        <v>45.985948940953691</v>
      </c>
      <c r="H236" s="1">
        <f>'Raw FB'!L236*E236</f>
        <v>1957637.6999999997</v>
      </c>
      <c r="I236" s="1">
        <f>STDEV(H236:H238)</f>
        <v>1957637.6999999995</v>
      </c>
      <c r="J236" s="1">
        <f>I236/SQRT(3)</f>
        <v>1130242.6530707597</v>
      </c>
    </row>
    <row r="237" spans="1:10">
      <c r="A237" s="3">
        <f>'Raw FB'!A237</f>
        <v>36307</v>
      </c>
      <c r="B237" s="3" t="str">
        <f>'Raw FB'!B237</f>
        <v>FB</v>
      </c>
      <c r="C237" s="2">
        <f>'Raw FB'!C237</f>
        <v>2</v>
      </c>
      <c r="D237" s="3" t="str">
        <f>'Raw FB'!D237</f>
        <v>G. fuscum</v>
      </c>
      <c r="E237" s="1">
        <f>('Raw FB'!H237*'Raw FB'!K237)/20*9</f>
        <v>159.29999999999998</v>
      </c>
      <c r="H237" s="1">
        <f>'Raw FB'!L237*E237</f>
        <v>3915275.3999999994</v>
      </c>
    </row>
    <row r="238" spans="1:10">
      <c r="A238" s="3">
        <f>'Raw FB'!A238</f>
        <v>36307</v>
      </c>
      <c r="B238" s="3" t="str">
        <f>'Raw FB'!B238</f>
        <v>FB</v>
      </c>
      <c r="C238" s="2">
        <f>'Raw FB'!C238</f>
        <v>3</v>
      </c>
      <c r="D238" s="3" t="str">
        <f>'Raw FB'!D238</f>
        <v>G. fuscum</v>
      </c>
      <c r="E238" s="1">
        <f>('Raw FB'!H238*'Raw FB'!K238)/20*9</f>
        <v>0</v>
      </c>
      <c r="H238" s="1">
        <f>'Raw FB'!L238*E238</f>
        <v>0</v>
      </c>
    </row>
    <row r="239" spans="1:10">
      <c r="A239" s="3">
        <f>'Raw FB'!A239</f>
        <v>36312</v>
      </c>
      <c r="B239" s="3" t="str">
        <f>'Raw FB'!B239</f>
        <v>FB</v>
      </c>
      <c r="C239" s="2">
        <f>'Raw FB'!C239</f>
        <v>1</v>
      </c>
      <c r="D239" s="3" t="str">
        <f>'Raw FB'!D239</f>
        <v>G. fuscum</v>
      </c>
      <c r="E239" s="1">
        <f>('Raw FB'!H239*'Raw FB'!K239)/20*9</f>
        <v>238.95000000000002</v>
      </c>
      <c r="F239" s="1">
        <f>STDEV(E239:E241)</f>
        <v>79.650000000000034</v>
      </c>
      <c r="G239" s="1">
        <f>F239/SQRT(3)</f>
        <v>45.985948940953712</v>
      </c>
      <c r="H239" s="1">
        <f>'Raw FB'!L239*E239</f>
        <v>5872913.1000000006</v>
      </c>
      <c r="I239" s="1">
        <f>STDEV(H239:H241)</f>
        <v>1957637.7000000007</v>
      </c>
      <c r="J239" s="1">
        <f>I239/SQRT(3)</f>
        <v>1130242.6530707602</v>
      </c>
    </row>
    <row r="240" spans="1:10">
      <c r="A240" s="3">
        <f>'Raw FB'!A240</f>
        <v>36312</v>
      </c>
      <c r="B240" s="3" t="str">
        <f>'Raw FB'!B240</f>
        <v>FB</v>
      </c>
      <c r="C240" s="2">
        <f>'Raw FB'!C240</f>
        <v>2</v>
      </c>
      <c r="D240" s="3" t="str">
        <f>'Raw FB'!D240</f>
        <v>G. fuscum</v>
      </c>
      <c r="E240" s="1">
        <f>('Raw FB'!H240*'Raw FB'!K240)/20*9</f>
        <v>79.649999999999991</v>
      </c>
      <c r="H240" s="1">
        <f>'Raw FB'!L240*E240</f>
        <v>1957637.6999999997</v>
      </c>
    </row>
    <row r="241" spans="1:10">
      <c r="A241" s="3">
        <f>'Raw FB'!A241</f>
        <v>36312</v>
      </c>
      <c r="B241" s="3" t="str">
        <f>'Raw FB'!B241</f>
        <v>FB</v>
      </c>
      <c r="C241" s="2">
        <f>'Raw FB'!C241</f>
        <v>3</v>
      </c>
      <c r="D241" s="3" t="str">
        <f>'Raw FB'!D241</f>
        <v>G. fuscum</v>
      </c>
      <c r="E241" s="1">
        <f>('Raw FB'!H241*'Raw FB'!K241)/20*9</f>
        <v>159.29999999999998</v>
      </c>
      <c r="H241" s="1">
        <f>'Raw FB'!L241*E241</f>
        <v>3915275.3999999994</v>
      </c>
    </row>
    <row r="242" spans="1:10">
      <c r="A242" s="3">
        <f>'Raw FB'!A242</f>
        <v>36319</v>
      </c>
      <c r="B242" s="3" t="str">
        <f>'Raw FB'!B242</f>
        <v>FB</v>
      </c>
      <c r="C242" s="2">
        <f>'Raw FB'!C242</f>
        <v>1</v>
      </c>
      <c r="D242" s="3" t="str">
        <f>'Raw FB'!D242</f>
        <v>G. fuscum</v>
      </c>
      <c r="E242" s="1">
        <f>('Raw FB'!H242*'Raw FB'!K242)/20*9</f>
        <v>398.25</v>
      </c>
      <c r="F242" s="1">
        <f>STDEV(E242:E244)</f>
        <v>79.649999999999991</v>
      </c>
      <c r="G242" s="1">
        <f>F242/SQRT(3)</f>
        <v>45.985948940953691</v>
      </c>
      <c r="H242" s="1">
        <f>'Raw FB'!L242*E242</f>
        <v>9788188.5</v>
      </c>
      <c r="I242" s="1">
        <f>STDEV(H242:H244)</f>
        <v>1957637.7000000058</v>
      </c>
      <c r="J242" s="1">
        <f>I242/SQRT(3)</f>
        <v>1130242.6530707632</v>
      </c>
    </row>
    <row r="243" spans="1:10">
      <c r="A243" s="3">
        <f>'Raw FB'!A243</f>
        <v>36319</v>
      </c>
      <c r="B243" s="3" t="str">
        <f>'Raw FB'!B243</f>
        <v>FB</v>
      </c>
      <c r="C243" s="2">
        <f>'Raw FB'!C243</f>
        <v>2</v>
      </c>
      <c r="D243" s="3" t="str">
        <f>'Raw FB'!D243</f>
        <v>G. fuscum</v>
      </c>
      <c r="E243" s="1">
        <f>('Raw FB'!H243*'Raw FB'!K243)/20*9</f>
        <v>477.90000000000003</v>
      </c>
      <c r="H243" s="1">
        <f>'Raw FB'!L243*E243</f>
        <v>11745826.200000001</v>
      </c>
    </row>
    <row r="244" spans="1:10">
      <c r="A244" s="3">
        <f>'Raw FB'!A244</f>
        <v>36319</v>
      </c>
      <c r="B244" s="3" t="str">
        <f>'Raw FB'!B244</f>
        <v>FB</v>
      </c>
      <c r="C244" s="2">
        <f>'Raw FB'!C244</f>
        <v>3</v>
      </c>
      <c r="D244" s="3" t="str">
        <f>'Raw FB'!D244</f>
        <v>G. fuscum</v>
      </c>
      <c r="E244" s="1">
        <f>('Raw FB'!H244*'Raw FB'!K244)/20*9</f>
        <v>318.59999999999997</v>
      </c>
      <c r="H244" s="1">
        <f>'Raw FB'!L244*E244</f>
        <v>7830550.7999999989</v>
      </c>
    </row>
    <row r="245" spans="1:10">
      <c r="A245" s="3">
        <f>'Raw FB'!A245</f>
        <v>36326</v>
      </c>
      <c r="B245" s="3" t="str">
        <f>'Raw FB'!B245</f>
        <v>FB</v>
      </c>
      <c r="C245" s="2">
        <f>'Raw FB'!C245</f>
        <v>1</v>
      </c>
      <c r="D245" s="3" t="str">
        <f>'Raw FB'!D245</f>
        <v>G. fuscum</v>
      </c>
      <c r="E245" s="1">
        <f>('Raw FB'!H245*'Raw FB'!K245)/20*9</f>
        <v>793.19999999999993</v>
      </c>
      <c r="F245" s="1">
        <f>STDEV(E245:E247)</f>
        <v>151.45412671829141</v>
      </c>
      <c r="G245" s="1">
        <f>F245/SQRT(3)</f>
        <v>87.442080830685242</v>
      </c>
      <c r="H245" s="1">
        <f>'Raw FB'!L245*E245</f>
        <v>19495269.599999998</v>
      </c>
      <c r="I245" s="1">
        <f>STDEV(H245:H247)</f>
        <v>3722439.526482163</v>
      </c>
      <c r="J245" s="1">
        <f>I245/SQRT(3)</f>
        <v>2149151.4626565799</v>
      </c>
    </row>
    <row r="246" spans="1:10">
      <c r="A246" s="3">
        <f>'Raw FB'!A246</f>
        <v>36326</v>
      </c>
      <c r="B246" s="3" t="str">
        <f>'Raw FB'!B246</f>
        <v>FB</v>
      </c>
      <c r="C246" s="2">
        <f>'Raw FB'!C246</f>
        <v>2</v>
      </c>
      <c r="D246" s="3" t="str">
        <f>'Raw FB'!D246</f>
        <v>G. fuscum</v>
      </c>
      <c r="E246" s="1">
        <f>('Raw FB'!H246*'Raw FB'!K246)/20*9</f>
        <v>991.5</v>
      </c>
      <c r="H246" s="1">
        <f>'Raw FB'!L246*E246</f>
        <v>24369087</v>
      </c>
    </row>
    <row r="247" spans="1:10">
      <c r="A247" s="3">
        <f>'Raw FB'!A247</f>
        <v>36326</v>
      </c>
      <c r="B247" s="3" t="str">
        <f>'Raw FB'!B247</f>
        <v>FB</v>
      </c>
      <c r="C247" s="2">
        <f>'Raw FB'!C247</f>
        <v>3</v>
      </c>
      <c r="D247" s="3" t="str">
        <f>'Raw FB'!D247</f>
        <v>G. fuscum</v>
      </c>
      <c r="E247" s="1">
        <f>('Raw FB'!H247*'Raw FB'!K247)/20*9</f>
        <v>1090.6499999999999</v>
      </c>
      <c r="H247" s="1">
        <f>'Raw FB'!L247*E247</f>
        <v>26805995.699999996</v>
      </c>
    </row>
    <row r="248" spans="1:10">
      <c r="A248" s="3">
        <f>'Raw FB'!A248</f>
        <v>36333</v>
      </c>
      <c r="B248" s="3" t="str">
        <f>'Raw FB'!B248</f>
        <v>FB</v>
      </c>
      <c r="C248" s="2">
        <f>'Raw FB'!C248</f>
        <v>1</v>
      </c>
      <c r="D248" s="3" t="str">
        <f>'Raw FB'!D248</f>
        <v>G. fuscum</v>
      </c>
      <c r="E248" s="1">
        <f>('Raw FB'!H248*'Raw FB'!K248)/20*9</f>
        <v>1433.7</v>
      </c>
      <c r="F248" s="1">
        <f>STDEV(E248:E250)</f>
        <v>530.33583463688296</v>
      </c>
      <c r="G248" s="1">
        <f>F248/SQRT(3)</f>
        <v>306.18953688850928</v>
      </c>
      <c r="H248" s="1">
        <f>'Raw FB'!L248*E248</f>
        <v>35237478.600000001</v>
      </c>
      <c r="I248" s="1">
        <f>STDEV(H248:H250)</f>
        <v>13034594.143705299</v>
      </c>
      <c r="J248" s="1">
        <f>I248/SQRT(3)</f>
        <v>7525526.4376457743</v>
      </c>
    </row>
    <row r="249" spans="1:10">
      <c r="A249" s="3">
        <f>'Raw FB'!A249</f>
        <v>36333</v>
      </c>
      <c r="B249" s="3" t="str">
        <f>'Raw FB'!B249</f>
        <v>FB</v>
      </c>
      <c r="C249" s="2">
        <f>'Raw FB'!C249</f>
        <v>2</v>
      </c>
      <c r="D249" s="3" t="str">
        <f>'Raw FB'!D249</f>
        <v>G. fuscum</v>
      </c>
      <c r="E249" s="1">
        <f>('Raw FB'!H249*'Raw FB'!K249)/20*9</f>
        <v>2469.15</v>
      </c>
      <c r="H249" s="1">
        <f>'Raw FB'!L249*E249</f>
        <v>60686768.700000003</v>
      </c>
    </row>
    <row r="250" spans="1:10">
      <c r="A250" s="3">
        <f>'Raw FB'!A250</f>
        <v>36333</v>
      </c>
      <c r="B250" s="3" t="str">
        <f>'Raw FB'!B250</f>
        <v>FB</v>
      </c>
      <c r="C250" s="2">
        <f>'Raw FB'!C250</f>
        <v>3</v>
      </c>
      <c r="D250" s="3" t="str">
        <f>'Raw FB'!D250</f>
        <v>G. fuscum</v>
      </c>
      <c r="E250" s="1">
        <f>('Raw FB'!H250*'Raw FB'!K250)/20*9</f>
        <v>1752.3</v>
      </c>
      <c r="H250" s="1">
        <f>'Raw FB'!L250*E250</f>
        <v>43068029.399999999</v>
      </c>
    </row>
    <row r="251" spans="1:10">
      <c r="A251" s="3">
        <f>'Raw FB'!A251</f>
        <v>36340</v>
      </c>
      <c r="B251" s="3" t="str">
        <f>'Raw FB'!B251</f>
        <v>FB</v>
      </c>
      <c r="C251" s="2">
        <f>'Raw FB'!C251</f>
        <v>1</v>
      </c>
      <c r="D251" s="3" t="str">
        <f>'Raw FB'!D251</f>
        <v>G. fuscum</v>
      </c>
      <c r="E251" s="1">
        <f>('Raw FB'!H251*'Raw FB'!K251)/20*9</f>
        <v>1035.45</v>
      </c>
      <c r="F251" s="1">
        <f>STDEV(E251:E253)</f>
        <v>287.18215909070801</v>
      </c>
      <c r="G251" s="1">
        <f>F251/SQRT(3)</f>
        <v>165.80469685747821</v>
      </c>
      <c r="H251" s="1">
        <f>'Raw FB'!L251*E251</f>
        <v>25449290.100000001</v>
      </c>
      <c r="I251" s="1">
        <f>STDEV(H251:H253)</f>
        <v>7058363.1061313888</v>
      </c>
      <c r="J251" s="1">
        <f>I251/SQRT(3)</f>
        <v>4075147.8393630804</v>
      </c>
    </row>
    <row r="252" spans="1:10">
      <c r="A252" s="3">
        <f>'Raw FB'!A252</f>
        <v>36340</v>
      </c>
      <c r="B252" s="3" t="str">
        <f>'Raw FB'!B252</f>
        <v>FB</v>
      </c>
      <c r="C252" s="2">
        <f>'Raw FB'!C252</f>
        <v>2</v>
      </c>
      <c r="D252" s="3" t="str">
        <f>'Raw FB'!D252</f>
        <v>G. fuscum</v>
      </c>
      <c r="E252" s="1">
        <f>('Raw FB'!H252*'Raw FB'!K252)/20*9</f>
        <v>1593</v>
      </c>
      <c r="H252" s="1">
        <f>'Raw FB'!L252*E252</f>
        <v>39152754</v>
      </c>
    </row>
    <row r="253" spans="1:10">
      <c r="A253" s="3">
        <f>'Raw FB'!A253</f>
        <v>36340</v>
      </c>
      <c r="B253" s="3" t="str">
        <f>'Raw FB'!B253</f>
        <v>FB</v>
      </c>
      <c r="C253" s="2">
        <f>'Raw FB'!C253</f>
        <v>3</v>
      </c>
      <c r="D253" s="3" t="str">
        <f>'Raw FB'!D253</f>
        <v>G. fuscum</v>
      </c>
      <c r="E253" s="1">
        <f>('Raw FB'!H253*'Raw FB'!K253)/20*9</f>
        <v>1433.7</v>
      </c>
      <c r="H253" s="1">
        <f>'Raw FB'!L253*E253</f>
        <v>35237478.600000001</v>
      </c>
    </row>
    <row r="254" spans="1:10">
      <c r="A254" s="3">
        <f>'Raw FB'!A254</f>
        <v>36347</v>
      </c>
      <c r="B254" s="3" t="str">
        <f>'Raw FB'!B254</f>
        <v>FB</v>
      </c>
      <c r="C254" s="2">
        <f>'Raw FB'!C254</f>
        <v>1</v>
      </c>
      <c r="D254" s="3" t="str">
        <f>'Raw FB'!D254</f>
        <v>G. fuscum</v>
      </c>
      <c r="E254" s="1">
        <f>('Raw FB'!H254*'Raw FB'!K254)/20*9</f>
        <v>4957.5</v>
      </c>
      <c r="F254" s="1">
        <f>STDEV(E254:E256)</f>
        <v>1367.8867579225985</v>
      </c>
      <c r="G254" s="1">
        <f>F254/SQRT(3)</f>
        <v>789.74978790753676</v>
      </c>
      <c r="H254" s="1">
        <f>'Raw FB'!L254*E254</f>
        <v>121845435</v>
      </c>
      <c r="I254" s="1">
        <f>STDEV(H254:H256)</f>
        <v>33619920.736221641</v>
      </c>
      <c r="J254" s="1">
        <f>I254/SQRT(3)</f>
        <v>19410470.287191447</v>
      </c>
    </row>
    <row r="255" spans="1:10">
      <c r="A255" s="3">
        <f>'Raw FB'!A255</f>
        <v>36347</v>
      </c>
      <c r="B255" s="3" t="str">
        <f>'Raw FB'!B255</f>
        <v>FB</v>
      </c>
      <c r="C255" s="2">
        <f>'Raw FB'!C255</f>
        <v>2</v>
      </c>
      <c r="D255" s="3" t="str">
        <f>'Raw FB'!D255</f>
        <v>G. fuscum</v>
      </c>
      <c r="E255" s="1">
        <f>('Raw FB'!H255*'Raw FB'!K255)/20*9</f>
        <v>2875.3499999999995</v>
      </c>
      <c r="H255" s="1">
        <f>'Raw FB'!L255*E255</f>
        <v>70670352.299999982</v>
      </c>
    </row>
    <row r="256" spans="1:10">
      <c r="A256" s="3">
        <f>'Raw FB'!A256</f>
        <v>36347</v>
      </c>
      <c r="B256" s="3" t="str">
        <f>'Raw FB'!B256</f>
        <v>FB</v>
      </c>
      <c r="C256" s="2">
        <f>'Raw FB'!C256</f>
        <v>3</v>
      </c>
      <c r="D256" s="3" t="str">
        <f>'Raw FB'!D256</f>
        <v>G. fuscum</v>
      </c>
      <c r="E256" s="1">
        <f>('Raw FB'!H256*'Raw FB'!K256)/20*9</f>
        <v>2379.6</v>
      </c>
      <c r="H256" s="1">
        <f>'Raw FB'!L256*E256</f>
        <v>58485808.799999997</v>
      </c>
    </row>
    <row r="257" spans="1:10">
      <c r="A257" s="3">
        <f>'Raw FB'!A257</f>
        <v>36354</v>
      </c>
      <c r="B257" s="3" t="str">
        <f>'Raw FB'!B257</f>
        <v>FB</v>
      </c>
      <c r="C257" s="2">
        <f>'Raw FB'!C257</f>
        <v>1</v>
      </c>
      <c r="D257" s="3" t="str">
        <f>'Raw FB'!D257</f>
        <v>G. fuscum</v>
      </c>
      <c r="E257" s="1">
        <f>('Raw FB'!H257*'Raw FB'!K257)/20*9</f>
        <v>1911.6000000000001</v>
      </c>
      <c r="F257" s="1">
        <f>STDEV(E257:E259)</f>
        <v>677.41532865739009</v>
      </c>
      <c r="G257" s="1">
        <f>F257/SQRT(3)</f>
        <v>391.105922353523</v>
      </c>
      <c r="H257" s="1">
        <f>'Raw FB'!L257*E257</f>
        <v>46983304.800000004</v>
      </c>
      <c r="I257" s="1">
        <f>STDEV(H257:H259)</f>
        <v>16649513.947741335</v>
      </c>
      <c r="J257" s="1">
        <f>I257/SQRT(3)</f>
        <v>9612601.3596048895</v>
      </c>
    </row>
    <row r="258" spans="1:10">
      <c r="A258" s="3">
        <f>'Raw FB'!A258</f>
        <v>36354</v>
      </c>
      <c r="B258" s="3" t="str">
        <f>'Raw FB'!B258</f>
        <v>FB</v>
      </c>
      <c r="C258" s="2">
        <f>'Raw FB'!C258</f>
        <v>2</v>
      </c>
      <c r="D258" s="3" t="str">
        <f>'Raw FB'!D258</f>
        <v>G. fuscum</v>
      </c>
      <c r="E258" s="1">
        <f>('Raw FB'!H258*'Raw FB'!K258)/20*9</f>
        <v>637.19999999999993</v>
      </c>
      <c r="H258" s="1">
        <f>'Raw FB'!L258*E258</f>
        <v>15661101.599999998</v>
      </c>
    </row>
    <row r="259" spans="1:10">
      <c r="A259" s="3">
        <f>'Raw FB'!A259</f>
        <v>36354</v>
      </c>
      <c r="B259" s="3" t="str">
        <f>'Raw FB'!B259</f>
        <v>FB</v>
      </c>
      <c r="C259" s="2">
        <f>'Raw FB'!C259</f>
        <v>3</v>
      </c>
      <c r="D259" s="3" t="str">
        <f>'Raw FB'!D259</f>
        <v>G. fuscum</v>
      </c>
      <c r="E259" s="1">
        <f>('Raw FB'!H259*'Raw FB'!K259)/20*9</f>
        <v>876.15</v>
      </c>
      <c r="H259" s="1">
        <f>'Raw FB'!L259*E259</f>
        <v>21534014.699999999</v>
      </c>
    </row>
    <row r="260" spans="1:10">
      <c r="A260" s="3">
        <f>'Raw FB'!A260</f>
        <v>36361</v>
      </c>
      <c r="B260" s="3" t="str">
        <f>'Raw FB'!B260</f>
        <v>FB</v>
      </c>
      <c r="C260" s="2">
        <f>'Raw FB'!C260</f>
        <v>1</v>
      </c>
      <c r="D260" s="3" t="str">
        <f>'Raw FB'!D260</f>
        <v>G. fuscum</v>
      </c>
      <c r="E260" s="1">
        <f>('Raw FB'!H260*'Raw FB'!K260)/20*9</f>
        <v>796.5</v>
      </c>
      <c r="F260" s="1">
        <f>STDEV(E260:E262)</f>
        <v>210.73409192629447</v>
      </c>
      <c r="G260" s="1">
        <f>F260/SQRT(3)</f>
        <v>121.66738470107747</v>
      </c>
      <c r="H260" s="1">
        <f>'Raw FB'!L260*E260</f>
        <v>26300430</v>
      </c>
      <c r="I260" s="1">
        <f>STDEV(H260:H262)</f>
        <v>6958439.7154062493</v>
      </c>
      <c r="J260" s="1">
        <f>I260/SQRT(3)</f>
        <v>4017457.0428295811</v>
      </c>
    </row>
    <row r="261" spans="1:10">
      <c r="A261" s="3">
        <f>'Raw FB'!A261</f>
        <v>36361</v>
      </c>
      <c r="B261" s="3" t="str">
        <f>'Raw FB'!B261</f>
        <v>FB</v>
      </c>
      <c r="C261" s="2">
        <f>'Raw FB'!C261</f>
        <v>2</v>
      </c>
      <c r="D261" s="3" t="str">
        <f>'Raw FB'!D261</f>
        <v>G. fuscum</v>
      </c>
      <c r="E261" s="1">
        <f>('Raw FB'!H261*'Raw FB'!K261)/20*9</f>
        <v>398.25</v>
      </c>
      <c r="H261" s="1">
        <f>'Raw FB'!L261*E261</f>
        <v>13150215</v>
      </c>
    </row>
    <row r="262" spans="1:10">
      <c r="A262" s="3">
        <f>'Raw FB'!A262</f>
        <v>36361</v>
      </c>
      <c r="B262" s="3" t="str">
        <f>'Raw FB'!B262</f>
        <v>FB</v>
      </c>
      <c r="C262" s="2">
        <f>'Raw FB'!C262</f>
        <v>3</v>
      </c>
      <c r="D262" s="3" t="str">
        <f>'Raw FB'!D262</f>
        <v>G. fuscum</v>
      </c>
      <c r="E262" s="1">
        <f>('Raw FB'!H262*'Raw FB'!K262)/20*9</f>
        <v>477.90000000000003</v>
      </c>
      <c r="H262" s="1">
        <f>'Raw FB'!L262*E262</f>
        <v>15780258.000000002</v>
      </c>
    </row>
    <row r="263" spans="1:10">
      <c r="A263" s="3">
        <f>'Raw FB'!A263</f>
        <v>36368</v>
      </c>
      <c r="B263" s="3" t="str">
        <f>'Raw FB'!B263</f>
        <v>FB</v>
      </c>
      <c r="C263" s="2">
        <f>'Raw FB'!C263</f>
        <v>1</v>
      </c>
      <c r="D263" s="3" t="str">
        <f>'Raw FB'!D263</f>
        <v>G. fuscum</v>
      </c>
      <c r="E263" s="1">
        <f>('Raw FB'!H263*'Raw FB'!K263)/20*9</f>
        <v>694.05000000000007</v>
      </c>
      <c r="F263" s="1">
        <f>STDEV(E263:E265)</f>
        <v>114.48855838030281</v>
      </c>
      <c r="G263" s="1">
        <f>F263/SQRT(3)</f>
        <v>66.100000000000009</v>
      </c>
      <c r="H263" s="1">
        <f>'Raw FB'!L263*E263</f>
        <v>22917531.000000004</v>
      </c>
      <c r="I263" s="1">
        <f>STDEV(H263:H265)</f>
        <v>3780412.1977176145</v>
      </c>
      <c r="J263" s="1">
        <f>I263/SQRT(3)</f>
        <v>2182622.0000000098</v>
      </c>
    </row>
    <row r="264" spans="1:10">
      <c r="A264" s="3">
        <f>'Raw FB'!A264</f>
        <v>36368</v>
      </c>
      <c r="B264" s="3" t="str">
        <f>'Raw FB'!B264</f>
        <v>FB</v>
      </c>
      <c r="C264" s="2">
        <f>'Raw FB'!C264</f>
        <v>2</v>
      </c>
      <c r="D264" s="3" t="str">
        <f>'Raw FB'!D264</f>
        <v>G. fuscum</v>
      </c>
      <c r="E264" s="1">
        <f>('Raw FB'!H264*'Raw FB'!K264)/20*9</f>
        <v>694.05000000000007</v>
      </c>
      <c r="H264" s="1">
        <f>'Raw FB'!L264*E264</f>
        <v>22917531.000000004</v>
      </c>
    </row>
    <row r="265" spans="1:10">
      <c r="A265" s="3">
        <f>'Raw FB'!A265</f>
        <v>36368</v>
      </c>
      <c r="B265" s="3" t="str">
        <f>'Raw FB'!B265</f>
        <v>FB</v>
      </c>
      <c r="C265" s="2">
        <f>'Raw FB'!C265</f>
        <v>3</v>
      </c>
      <c r="D265" s="3" t="str">
        <f>'Raw FB'!D265</f>
        <v>G. fuscum</v>
      </c>
      <c r="E265" s="1">
        <f>('Raw FB'!H265*'Raw FB'!K265)/20*9</f>
        <v>495.75</v>
      </c>
      <c r="H265" s="1">
        <f>'Raw FB'!L265*E265</f>
        <v>16369665</v>
      </c>
    </row>
    <row r="266" spans="1:10">
      <c r="A266" s="3">
        <f>'Raw FB'!A266</f>
        <v>36375</v>
      </c>
      <c r="B266" s="3" t="str">
        <f>'Raw FB'!B266</f>
        <v>FB</v>
      </c>
      <c r="C266" s="2">
        <f>'Raw FB'!C266</f>
        <v>1</v>
      </c>
      <c r="D266" s="3" t="str">
        <f>'Raw FB'!D266</f>
        <v>G. fuscum</v>
      </c>
      <c r="E266" s="1">
        <f>('Raw FB'!H266*'Raw FB'!K266)/20*9</f>
        <v>793.19999999999993</v>
      </c>
      <c r="F266" s="1">
        <f>STDEV(E266:E268)</f>
        <v>199.36830239534001</v>
      </c>
      <c r="G266" s="1">
        <f>F266/SQRT(3)</f>
        <v>115.10534305582827</v>
      </c>
      <c r="H266" s="1">
        <f>'Raw FB'!L266*E266</f>
        <v>29185000.799999997</v>
      </c>
      <c r="I266" s="1">
        <f>STDEV(H266:H268)</f>
        <v>7335557.3183341529</v>
      </c>
      <c r="J266" s="1">
        <f>I266/SQRT(3)</f>
        <v>4235185.9923961526</v>
      </c>
    </row>
    <row r="267" spans="1:10">
      <c r="A267" s="3">
        <f>'Raw FB'!A267</f>
        <v>36375</v>
      </c>
      <c r="B267" s="3" t="str">
        <f>'Raw FB'!B267</f>
        <v>FB</v>
      </c>
      <c r="C267" s="2">
        <f>'Raw FB'!C267</f>
        <v>2</v>
      </c>
      <c r="D267" s="3" t="str">
        <f>'Raw FB'!D267</f>
        <v>G. fuscum</v>
      </c>
      <c r="E267" s="1">
        <f>('Raw FB'!H267*'Raw FB'!K267)/20*9</f>
        <v>1189.8</v>
      </c>
      <c r="H267" s="1">
        <f>'Raw FB'!L267*E267</f>
        <v>43777501.199999996</v>
      </c>
    </row>
    <row r="268" spans="1:10">
      <c r="A268" s="3">
        <f>'Raw FB'!A268</f>
        <v>36375</v>
      </c>
      <c r="B268" s="3" t="str">
        <f>'Raw FB'!B268</f>
        <v>FB</v>
      </c>
      <c r="C268" s="2">
        <f>'Raw FB'!C268</f>
        <v>3</v>
      </c>
      <c r="D268" s="3" t="str">
        <f>'Raw FB'!D268</f>
        <v>G. fuscum</v>
      </c>
      <c r="E268" s="1">
        <f>('Raw FB'!H268*'Raw FB'!K268)/20*9</f>
        <v>955.80000000000007</v>
      </c>
      <c r="H268" s="1">
        <f>'Raw FB'!L268*E268</f>
        <v>35167705.200000003</v>
      </c>
    </row>
    <row r="269" spans="1:10">
      <c r="A269" s="3">
        <f>'Raw FB'!A269</f>
        <v>36382</v>
      </c>
      <c r="B269" s="3" t="str">
        <f>'Raw FB'!B269</f>
        <v>FB</v>
      </c>
      <c r="C269" s="2">
        <f>'Raw FB'!C269</f>
        <v>1</v>
      </c>
      <c r="D269" s="3" t="str">
        <f>'Raw FB'!D269</f>
        <v>G. fuscum</v>
      </c>
      <c r="E269" s="1">
        <f>('Raw FB'!H269*'Raw FB'!K269)/20*9</f>
        <v>1513.3500000000001</v>
      </c>
      <c r="F269" s="1">
        <f>STDEV(E269:E271)</f>
        <v>243.33476940215618</v>
      </c>
      <c r="G269" s="1">
        <f>F269/SQRT(3)</f>
        <v>140.48939461753039</v>
      </c>
      <c r="H269" s="1">
        <f>'Raw FB'!L269*E269</f>
        <v>55682199.900000006</v>
      </c>
      <c r="I269" s="1">
        <f>STDEV(H269:H271)</f>
        <v>8953259.5053828862</v>
      </c>
      <c r="J269" s="1">
        <f>I269/SQRT(3)</f>
        <v>5169166.7855573855</v>
      </c>
    </row>
    <row r="270" spans="1:10">
      <c r="A270" s="3">
        <f>'Raw FB'!A270</f>
        <v>36382</v>
      </c>
      <c r="B270" s="3" t="str">
        <f>'Raw FB'!B270</f>
        <v>FB</v>
      </c>
      <c r="C270" s="2">
        <f>'Raw FB'!C270</f>
        <v>2</v>
      </c>
      <c r="D270" s="3" t="str">
        <f>'Raw FB'!D270</f>
        <v>G. fuscum</v>
      </c>
      <c r="E270" s="1">
        <f>('Raw FB'!H270*'Raw FB'!K270)/20*9</f>
        <v>1672.6499999999999</v>
      </c>
      <c r="H270" s="1">
        <f>'Raw FB'!L270*E270</f>
        <v>61543484.099999994</v>
      </c>
    </row>
    <row r="271" spans="1:10">
      <c r="A271" s="3">
        <f>'Raw FB'!A271</f>
        <v>36382</v>
      </c>
      <c r="B271" s="3" t="str">
        <f>'Raw FB'!B271</f>
        <v>FB</v>
      </c>
      <c r="C271" s="2">
        <f>'Raw FB'!C271</f>
        <v>3</v>
      </c>
      <c r="D271" s="3" t="str">
        <f>'Raw FB'!D271</f>
        <v>G. fuscum</v>
      </c>
      <c r="E271" s="1">
        <f>('Raw FB'!H271*'Raw FB'!K271)/20*9</f>
        <v>1991.25</v>
      </c>
      <c r="H271" s="1">
        <f>'Raw FB'!L271*E271</f>
        <v>73266052.5</v>
      </c>
    </row>
    <row r="272" spans="1:10">
      <c r="A272" s="3">
        <f>'Raw FB'!A272</f>
        <v>36389</v>
      </c>
      <c r="B272" s="3" t="str">
        <f>'Raw FB'!B272</f>
        <v>FB</v>
      </c>
      <c r="C272" s="2">
        <f>'Raw FB'!C272</f>
        <v>1</v>
      </c>
      <c r="D272" s="3" t="str">
        <f>'Raw FB'!D272</f>
        <v>G. fuscum</v>
      </c>
      <c r="E272" s="1">
        <f>('Raw FB'!H272*'Raw FB'!K272)/20*9</f>
        <v>1194.75</v>
      </c>
      <c r="F272" s="1">
        <f>STDEV(E272:E274)</f>
        <v>331.60939371495573</v>
      </c>
      <c r="G272" s="1">
        <f>F272/SQRT(3)</f>
        <v>191.45477272713831</v>
      </c>
      <c r="H272" s="1">
        <f>'Raw FB'!L272*E272</f>
        <v>43959631.5</v>
      </c>
      <c r="I272" s="1">
        <f>STDEV(H272:H274)</f>
        <v>12201236.032348014</v>
      </c>
      <c r="J272" s="1">
        <f>I272/SQRT(3)</f>
        <v>7044386.9077222878</v>
      </c>
    </row>
    <row r="273" spans="1:10">
      <c r="A273" s="3">
        <f>'Raw FB'!A273</f>
        <v>36389</v>
      </c>
      <c r="B273" s="3" t="str">
        <f>'Raw FB'!B273</f>
        <v>FB</v>
      </c>
      <c r="C273" s="2">
        <f>'Raw FB'!C273</f>
        <v>2</v>
      </c>
      <c r="D273" s="3" t="str">
        <f>'Raw FB'!D273</f>
        <v>G. fuscum</v>
      </c>
      <c r="E273" s="1">
        <f>('Raw FB'!H273*'Raw FB'!K273)/20*9</f>
        <v>1672.6499999999999</v>
      </c>
      <c r="H273" s="1">
        <f>'Raw FB'!L273*E273</f>
        <v>61543484.099999994</v>
      </c>
    </row>
    <row r="274" spans="1:10">
      <c r="A274" s="3">
        <f>'Raw FB'!A274</f>
        <v>36389</v>
      </c>
      <c r="B274" s="3" t="str">
        <f>'Raw FB'!B274</f>
        <v>FB</v>
      </c>
      <c r="C274" s="2">
        <f>'Raw FB'!C274</f>
        <v>3</v>
      </c>
      <c r="D274" s="3" t="str">
        <f>'Raw FB'!D274</f>
        <v>G. fuscum</v>
      </c>
      <c r="E274" s="1">
        <f>('Raw FB'!H274*'Raw FB'!K274)/20*9</f>
        <v>1035.45</v>
      </c>
      <c r="H274" s="1">
        <f>'Raw FB'!L274*E274</f>
        <v>38098347.300000004</v>
      </c>
    </row>
    <row r="275" spans="1:10">
      <c r="A275" s="3">
        <f>'Raw FB'!A275</f>
        <v>36307</v>
      </c>
      <c r="B275" s="3" t="str">
        <f>'Raw FB'!B275</f>
        <v>FB</v>
      </c>
      <c r="C275" s="2">
        <f>'Raw FB'!C275</f>
        <v>1</v>
      </c>
      <c r="D275" s="3" t="str">
        <f>'Raw FB'!D275</f>
        <v>Mallomonas</v>
      </c>
      <c r="E275" s="1">
        <f>('Raw FB'!H275*'Raw FB'!K275)/20*9</f>
        <v>0</v>
      </c>
      <c r="F275" s="1">
        <f>STDEV(E275:E277)</f>
        <v>0</v>
      </c>
      <c r="G275" s="1">
        <f>F275/SQRT(3)</f>
        <v>0</v>
      </c>
      <c r="H275" s="1">
        <f>'Raw FB'!L275*E275</f>
        <v>0</v>
      </c>
      <c r="I275" s="1">
        <f>STDEV(H275:H277)</f>
        <v>0</v>
      </c>
      <c r="J275" s="1">
        <f>I275/SQRT(3)</f>
        <v>0</v>
      </c>
    </row>
    <row r="276" spans="1:10">
      <c r="A276" s="3">
        <f>'Raw FB'!A276</f>
        <v>36307</v>
      </c>
      <c r="B276" s="3" t="str">
        <f>'Raw FB'!B276</f>
        <v>FB</v>
      </c>
      <c r="C276" s="2">
        <f>'Raw FB'!C276</f>
        <v>2</v>
      </c>
      <c r="D276" s="3" t="str">
        <f>'Raw FB'!D276</f>
        <v>Mallomonas</v>
      </c>
      <c r="E276" s="1">
        <f>('Raw FB'!H276*'Raw FB'!K276)/20*9</f>
        <v>0</v>
      </c>
      <c r="H276" s="1">
        <f>'Raw FB'!L276*E276</f>
        <v>0</v>
      </c>
    </row>
    <row r="277" spans="1:10">
      <c r="A277" s="3">
        <f>'Raw FB'!A277</f>
        <v>36307</v>
      </c>
      <c r="B277" s="3" t="str">
        <f>'Raw FB'!B277</f>
        <v>FB</v>
      </c>
      <c r="C277" s="2">
        <f>'Raw FB'!C277</f>
        <v>3</v>
      </c>
      <c r="D277" s="3" t="str">
        <f>'Raw FB'!D277</f>
        <v>Mallomonas</v>
      </c>
      <c r="E277" s="1">
        <f>('Raw FB'!H277*'Raw FB'!K277)/20*9</f>
        <v>0</v>
      </c>
      <c r="H277" s="1">
        <f>'Raw FB'!L277*E277</f>
        <v>0</v>
      </c>
    </row>
    <row r="278" spans="1:10">
      <c r="A278" s="3">
        <f>'Raw FB'!A278</f>
        <v>36312</v>
      </c>
      <c r="B278" s="3" t="str">
        <f>'Raw FB'!B278</f>
        <v>FB</v>
      </c>
      <c r="C278" s="2">
        <f>'Raw FB'!C278</f>
        <v>1</v>
      </c>
      <c r="D278" s="3" t="str">
        <f>'Raw FB'!D278</f>
        <v>Mallomonas</v>
      </c>
      <c r="E278" s="1">
        <f>('Raw FB'!H278*'Raw FB'!K278)/20*9</f>
        <v>0</v>
      </c>
      <c r="F278" s="1">
        <f>STDEV(E278:E280)</f>
        <v>0</v>
      </c>
      <c r="G278" s="1">
        <f>F278/SQRT(3)</f>
        <v>0</v>
      </c>
      <c r="H278" s="1">
        <f>'Raw FB'!L278*E278</f>
        <v>0</v>
      </c>
      <c r="I278" s="1">
        <f>STDEV(H278:H280)</f>
        <v>0</v>
      </c>
      <c r="J278" s="1">
        <f>I278/SQRT(3)</f>
        <v>0</v>
      </c>
    </row>
    <row r="279" spans="1:10">
      <c r="A279" s="3">
        <f>'Raw FB'!A279</f>
        <v>36312</v>
      </c>
      <c r="B279" s="3" t="str">
        <f>'Raw FB'!B279</f>
        <v>FB</v>
      </c>
      <c r="C279" s="2">
        <f>'Raw FB'!C279</f>
        <v>2</v>
      </c>
      <c r="D279" s="3" t="str">
        <f>'Raw FB'!D279</f>
        <v>Mallomonas</v>
      </c>
      <c r="E279" s="1">
        <f>('Raw FB'!H279*'Raw FB'!K279)/20*9</f>
        <v>0</v>
      </c>
      <c r="H279" s="1">
        <f>'Raw FB'!L279*E279</f>
        <v>0</v>
      </c>
    </row>
    <row r="280" spans="1:10">
      <c r="A280" s="3">
        <f>'Raw FB'!A280</f>
        <v>36312</v>
      </c>
      <c r="B280" s="3" t="str">
        <f>'Raw FB'!B280</f>
        <v>FB</v>
      </c>
      <c r="C280" s="2">
        <f>'Raw FB'!C280</f>
        <v>3</v>
      </c>
      <c r="D280" s="3" t="str">
        <f>'Raw FB'!D280</f>
        <v>Mallomonas</v>
      </c>
      <c r="E280" s="1">
        <f>('Raw FB'!H280*'Raw FB'!K280)/20*9</f>
        <v>0</v>
      </c>
      <c r="H280" s="1">
        <f>'Raw FB'!L280*E280</f>
        <v>0</v>
      </c>
    </row>
    <row r="281" spans="1:10">
      <c r="A281" s="3">
        <f>'Raw FB'!A281</f>
        <v>36319</v>
      </c>
      <c r="B281" s="3" t="str">
        <f>'Raw FB'!B281</f>
        <v>FB</v>
      </c>
      <c r="C281" s="2">
        <f>'Raw FB'!C281</f>
        <v>1</v>
      </c>
      <c r="D281" s="3" t="str">
        <f>'Raw FB'!D281</f>
        <v>Mallomonas</v>
      </c>
      <c r="E281" s="1">
        <f>('Raw FB'!H281*'Raw FB'!K281)/20*9</f>
        <v>318.59999999999997</v>
      </c>
      <c r="F281" s="1">
        <f>STDEV(E281:E283)</f>
        <v>79.649999999999892</v>
      </c>
      <c r="G281" s="1">
        <f>F281/SQRT(3)</f>
        <v>45.985948940953634</v>
      </c>
      <c r="H281" s="1">
        <f>'Raw FB'!L281*E281</f>
        <v>1529279.9999999998</v>
      </c>
      <c r="I281" s="1">
        <f>STDEV(H281:H283)</f>
        <v>382320.00000000064</v>
      </c>
      <c r="J281" s="1">
        <f>I281/SQRT(3)</f>
        <v>220732.55491657811</v>
      </c>
    </row>
    <row r="282" spans="1:10">
      <c r="A282" s="3">
        <f>'Raw FB'!A282</f>
        <v>36319</v>
      </c>
      <c r="B282" s="3" t="str">
        <f>'Raw FB'!B282</f>
        <v>FB</v>
      </c>
      <c r="C282" s="2">
        <f>'Raw FB'!C282</f>
        <v>2</v>
      </c>
      <c r="D282" s="3" t="str">
        <f>'Raw FB'!D282</f>
        <v>Mallomonas</v>
      </c>
      <c r="E282" s="1">
        <f>('Raw FB'!H282*'Raw FB'!K282)/20*9</f>
        <v>159.29999999999998</v>
      </c>
      <c r="H282" s="1">
        <f>'Raw FB'!L282*E282</f>
        <v>764639.99999999988</v>
      </c>
    </row>
    <row r="283" spans="1:10">
      <c r="A283" s="3">
        <f>'Raw FB'!A283</f>
        <v>36319</v>
      </c>
      <c r="B283" s="3" t="str">
        <f>'Raw FB'!B283</f>
        <v>FB</v>
      </c>
      <c r="C283" s="2">
        <f>'Raw FB'!C283</f>
        <v>3</v>
      </c>
      <c r="D283" s="3" t="str">
        <f>'Raw FB'!D283</f>
        <v>Mallomonas</v>
      </c>
      <c r="E283" s="1">
        <f>('Raw FB'!H283*'Raw FB'!K283)/20*9</f>
        <v>238.95000000000002</v>
      </c>
      <c r="H283" s="1">
        <f>'Raw FB'!L283*E283</f>
        <v>1146960</v>
      </c>
    </row>
    <row r="284" spans="1:10">
      <c r="A284" s="3">
        <f>'Raw FB'!A284</f>
        <v>36326</v>
      </c>
      <c r="B284" s="3" t="str">
        <f>'Raw FB'!B284</f>
        <v>FB</v>
      </c>
      <c r="C284" s="2">
        <f>'Raw FB'!C284</f>
        <v>1</v>
      </c>
      <c r="D284" s="3" t="str">
        <f>'Raw FB'!D284</f>
        <v>Mallomonas</v>
      </c>
      <c r="E284" s="1">
        <f>('Raw FB'!H284*'Raw FB'!K284)/20*9</f>
        <v>694.05000000000007</v>
      </c>
      <c r="F284" s="1">
        <f>STDEV(E284:E286)</f>
        <v>843.26088934564029</v>
      </c>
      <c r="G284" s="1">
        <f>F284/SQRT(3)</f>
        <v>486.85690146078866</v>
      </c>
      <c r="H284" s="1">
        <f>'Raw FB'!L284*E284</f>
        <v>3331440.0000000005</v>
      </c>
      <c r="I284" s="1">
        <f>STDEV(H284:H286)</f>
        <v>4047652.2688590731</v>
      </c>
      <c r="J284" s="1">
        <f>I284/SQRT(3)</f>
        <v>2336913.1270117853</v>
      </c>
    </row>
    <row r="285" spans="1:10">
      <c r="A285" s="3">
        <f>'Raw FB'!A285</f>
        <v>36326</v>
      </c>
      <c r="B285" s="3" t="str">
        <f>'Raw FB'!B285</f>
        <v>FB</v>
      </c>
      <c r="C285" s="2">
        <f>'Raw FB'!C285</f>
        <v>2</v>
      </c>
      <c r="D285" s="3" t="str">
        <f>'Raw FB'!D285</f>
        <v>Mallomonas</v>
      </c>
      <c r="E285" s="1">
        <f>('Raw FB'!H285*'Raw FB'!K285)/20*9</f>
        <v>1487.25</v>
      </c>
      <c r="H285" s="1">
        <f>'Raw FB'!L285*E285</f>
        <v>7138800</v>
      </c>
    </row>
    <row r="286" spans="1:10">
      <c r="A286" s="3">
        <f>'Raw FB'!A286</f>
        <v>36326</v>
      </c>
      <c r="B286" s="3" t="str">
        <f>'Raw FB'!B286</f>
        <v>FB</v>
      </c>
      <c r="C286" s="2">
        <f>'Raw FB'!C286</f>
        <v>3</v>
      </c>
      <c r="D286" s="3" t="str">
        <f>'Raw FB'!D286</f>
        <v>Mallomonas</v>
      </c>
      <c r="E286" s="1">
        <f>('Raw FB'!H286*'Raw FB'!K286)/20*9</f>
        <v>2379.6</v>
      </c>
      <c r="H286" s="1">
        <f>'Raw FB'!L286*E286</f>
        <v>11422080</v>
      </c>
    </row>
    <row r="287" spans="1:10">
      <c r="A287" s="3">
        <f>'Raw FB'!A287</f>
        <v>36333</v>
      </c>
      <c r="B287" s="3" t="str">
        <f>'Raw FB'!B287</f>
        <v>FB</v>
      </c>
      <c r="C287" s="2">
        <f>'Raw FB'!C287</f>
        <v>1</v>
      </c>
      <c r="D287" s="3" t="str">
        <f>'Raw FB'!D287</f>
        <v>Mallomonas</v>
      </c>
      <c r="E287" s="1">
        <f>('Raw FB'!H287*'Raw FB'!K287)/20*9</f>
        <v>4858.6500000000005</v>
      </c>
      <c r="F287" s="1">
        <f>STDEV(E287:E289)</f>
        <v>4427.0881073229129</v>
      </c>
      <c r="G287" s="1">
        <f>F287/SQRT(3)</f>
        <v>2555.9805104890747</v>
      </c>
      <c r="H287" s="1">
        <f>'Raw FB'!L287*E287</f>
        <v>23321520.000000004</v>
      </c>
      <c r="I287" s="1">
        <f>STDEV(H287:H289)</f>
        <v>21250022.915150009</v>
      </c>
      <c r="J287" s="1">
        <f>I287/SQRT(3)</f>
        <v>12268706.450347574</v>
      </c>
    </row>
    <row r="288" spans="1:10">
      <c r="A288" s="3">
        <f>'Raw FB'!A288</f>
        <v>36333</v>
      </c>
      <c r="B288" s="3" t="str">
        <f>'Raw FB'!B288</f>
        <v>FB</v>
      </c>
      <c r="C288" s="2">
        <f>'Raw FB'!C288</f>
        <v>2</v>
      </c>
      <c r="D288" s="3" t="str">
        <f>'Raw FB'!D288</f>
        <v>Mallomonas</v>
      </c>
      <c r="E288" s="1">
        <f>('Raw FB'!H288*'Raw FB'!K288)/20*9</f>
        <v>6770.25</v>
      </c>
      <c r="H288" s="1">
        <f>'Raw FB'!L288*E288</f>
        <v>32497200</v>
      </c>
    </row>
    <row r="289" spans="1:10">
      <c r="A289" s="3">
        <f>'Raw FB'!A289</f>
        <v>36333</v>
      </c>
      <c r="B289" s="3" t="str">
        <f>'Raw FB'!B289</f>
        <v>FB</v>
      </c>
      <c r="C289" s="2">
        <f>'Raw FB'!C289</f>
        <v>3</v>
      </c>
      <c r="D289" s="3" t="str">
        <f>'Raw FB'!D289</f>
        <v>Mallomonas</v>
      </c>
      <c r="E289" s="1">
        <f>('Raw FB'!H289*'Raw FB'!K289)/20*9</f>
        <v>13301.550000000001</v>
      </c>
      <c r="H289" s="1">
        <f>'Raw FB'!L289*E289</f>
        <v>63847440.000000007</v>
      </c>
    </row>
    <row r="290" spans="1:10">
      <c r="A290" s="3">
        <f>'Raw FB'!A290</f>
        <v>36340</v>
      </c>
      <c r="B290" s="3" t="str">
        <f>'Raw FB'!B290</f>
        <v>FB</v>
      </c>
      <c r="C290" s="2">
        <f>'Raw FB'!C290</f>
        <v>1</v>
      </c>
      <c r="D290" s="3" t="str">
        <f>'Raw FB'!D290</f>
        <v>Mallomonas</v>
      </c>
      <c r="E290" s="1">
        <f>('Raw FB'!H290*'Raw FB'!K290)/20*9</f>
        <v>8363.25</v>
      </c>
      <c r="F290" s="1">
        <f>STDEV(E290:E292)</f>
        <v>897.60991388243622</v>
      </c>
      <c r="G290" s="1">
        <f>F290/SQRT(3)</f>
        <v>518.23532540730139</v>
      </c>
      <c r="H290" s="1">
        <f>'Raw FB'!L290*E290</f>
        <v>40143600</v>
      </c>
      <c r="I290" s="1">
        <f>STDEV(H290:H292)</f>
        <v>4308527.5866356017</v>
      </c>
      <c r="J290" s="1">
        <f>I290/SQRT(3)</f>
        <v>2487529.5619549933</v>
      </c>
    </row>
    <row r="291" spans="1:10">
      <c r="A291" s="3">
        <f>'Raw FB'!A291</f>
        <v>36340</v>
      </c>
      <c r="B291" s="3" t="str">
        <f>'Raw FB'!B291</f>
        <v>FB</v>
      </c>
      <c r="C291" s="2">
        <f>'Raw FB'!C291</f>
        <v>2</v>
      </c>
      <c r="D291" s="3" t="str">
        <f>'Raw FB'!D291</f>
        <v>Mallomonas</v>
      </c>
      <c r="E291" s="1">
        <f>('Raw FB'!H291*'Raw FB'!K291)/20*9</f>
        <v>8283.6</v>
      </c>
      <c r="H291" s="1">
        <f>'Raw FB'!L291*E291</f>
        <v>39761280</v>
      </c>
    </row>
    <row r="292" spans="1:10">
      <c r="A292" s="3">
        <f>'Raw FB'!A292</f>
        <v>36340</v>
      </c>
      <c r="B292" s="3" t="str">
        <f>'Raw FB'!B292</f>
        <v>FB</v>
      </c>
      <c r="C292" s="2">
        <f>'Raw FB'!C292</f>
        <v>3</v>
      </c>
      <c r="D292" s="3" t="str">
        <f>'Raw FB'!D292</f>
        <v>Mallomonas</v>
      </c>
      <c r="E292" s="1">
        <f>('Raw FB'!H292*'Raw FB'!K292)/20*9</f>
        <v>9876.6</v>
      </c>
      <c r="H292" s="1">
        <f>'Raw FB'!L292*E292</f>
        <v>47407680</v>
      </c>
    </row>
    <row r="293" spans="1:10">
      <c r="A293" s="3">
        <f>'Raw FB'!A293</f>
        <v>36347</v>
      </c>
      <c r="B293" s="3" t="str">
        <f>'Raw FB'!B293</f>
        <v>FB</v>
      </c>
      <c r="C293" s="2">
        <f>'Raw FB'!C293</f>
        <v>1</v>
      </c>
      <c r="D293" s="3" t="str">
        <f>'Raw FB'!D293</f>
        <v>Mallomonas</v>
      </c>
      <c r="E293" s="1">
        <f>('Raw FB'!H293*'Raw FB'!K293)/20*9</f>
        <v>25184.100000000002</v>
      </c>
      <c r="F293" s="1">
        <f>STDEV(E293:E295)</f>
        <v>7834.7323687538874</v>
      </c>
      <c r="G293" s="1">
        <f>F293/SQRT(3)</f>
        <v>4523.3848421287312</v>
      </c>
      <c r="H293" s="1">
        <f>'Raw FB'!L293*E293</f>
        <v>87388827.000000015</v>
      </c>
      <c r="I293" s="1">
        <f>STDEV(H293:H295)</f>
        <v>27186521.31957601</v>
      </c>
      <c r="J293" s="1">
        <f>I293/SQRT(3)</f>
        <v>15696145.40218671</v>
      </c>
    </row>
    <row r="294" spans="1:10">
      <c r="A294" s="3">
        <f>'Raw FB'!A294</f>
        <v>36347</v>
      </c>
      <c r="B294" s="3" t="str">
        <f>'Raw FB'!B294</f>
        <v>FB</v>
      </c>
      <c r="C294" s="2">
        <f>'Raw FB'!C294</f>
        <v>2</v>
      </c>
      <c r="D294" s="3" t="str">
        <f>'Raw FB'!D294</f>
        <v>Mallomonas</v>
      </c>
      <c r="E294" s="1">
        <f>('Raw FB'!H294*'Raw FB'!K294)/20*9</f>
        <v>17053.800000000003</v>
      </c>
      <c r="H294" s="1">
        <f>'Raw FB'!L294*E294</f>
        <v>59176686.000000007</v>
      </c>
    </row>
    <row r="295" spans="1:10">
      <c r="A295" s="3">
        <f>'Raw FB'!A295</f>
        <v>36347</v>
      </c>
      <c r="B295" s="3" t="str">
        <f>'Raw FB'!B295</f>
        <v>FB</v>
      </c>
      <c r="C295" s="2">
        <f>'Raw FB'!C295</f>
        <v>3</v>
      </c>
      <c r="D295" s="3" t="str">
        <f>'Raw FB'!D295</f>
        <v>Mallomonas</v>
      </c>
      <c r="E295" s="1">
        <f>('Raw FB'!H295*'Raw FB'!K295)/20*9</f>
        <v>9518.4</v>
      </c>
      <c r="H295" s="1">
        <f>'Raw FB'!L295*E295</f>
        <v>33028848</v>
      </c>
    </row>
    <row r="296" spans="1:10">
      <c r="A296" s="3">
        <f>'Raw FB'!A296</f>
        <v>36354</v>
      </c>
      <c r="B296" s="3" t="str">
        <f>'Raw FB'!B296</f>
        <v>FB</v>
      </c>
      <c r="C296" s="2">
        <f>'Raw FB'!C296</f>
        <v>1</v>
      </c>
      <c r="D296" s="3" t="str">
        <f>'Raw FB'!D296</f>
        <v>Mallomonas</v>
      </c>
      <c r="E296" s="1">
        <f>('Raw FB'!H296*'Raw FB'!K296)/20*9</f>
        <v>35284.950000000004</v>
      </c>
      <c r="F296" s="1">
        <f>STDEV(E296:E298)</f>
        <v>2625.2298456516273</v>
      </c>
      <c r="G296" s="1">
        <f>F296/SQRT(3)</f>
        <v>1515.6771580716068</v>
      </c>
      <c r="H296" s="1">
        <f>'Raw FB'!L296*E296</f>
        <v>122438776.50000001</v>
      </c>
      <c r="I296" s="1">
        <f>STDEV(H296:H298)</f>
        <v>9109547.5644113086</v>
      </c>
      <c r="J296" s="1">
        <f>I296/SQRT(3)</f>
        <v>5259399.7385085691</v>
      </c>
    </row>
    <row r="297" spans="1:10">
      <c r="A297" s="3">
        <f>'Raw FB'!A297</f>
        <v>36354</v>
      </c>
      <c r="B297" s="3" t="str">
        <f>'Raw FB'!B297</f>
        <v>FB</v>
      </c>
      <c r="C297" s="2">
        <f>'Raw FB'!C297</f>
        <v>2</v>
      </c>
      <c r="D297" s="3" t="str">
        <f>'Raw FB'!D297</f>
        <v>Mallomonas</v>
      </c>
      <c r="E297" s="1">
        <f>('Raw FB'!H297*'Raw FB'!K297)/20*9</f>
        <v>33453</v>
      </c>
      <c r="H297" s="1">
        <f>'Raw FB'!L297*E297</f>
        <v>116081910</v>
      </c>
    </row>
    <row r="298" spans="1:10">
      <c r="A298" s="3">
        <f>'Raw FB'!A298</f>
        <v>36354</v>
      </c>
      <c r="B298" s="3" t="str">
        <f>'Raw FB'!B298</f>
        <v>FB</v>
      </c>
      <c r="C298" s="2">
        <f>'Raw FB'!C298</f>
        <v>3</v>
      </c>
      <c r="D298" s="3" t="str">
        <f>'Raw FB'!D298</f>
        <v>Mallomonas</v>
      </c>
      <c r="E298" s="1">
        <f>('Raw FB'!H298*'Raw FB'!K298)/20*9</f>
        <v>38630.25</v>
      </c>
      <c r="H298" s="1">
        <f>'Raw FB'!L298*E298</f>
        <v>134046967.5</v>
      </c>
    </row>
    <row r="299" spans="1:10">
      <c r="A299" s="3">
        <f>'Raw FB'!A299</f>
        <v>36361</v>
      </c>
      <c r="B299" s="3" t="str">
        <f>'Raw FB'!B299</f>
        <v>FB</v>
      </c>
      <c r="C299" s="2">
        <f>'Raw FB'!C299</f>
        <v>1</v>
      </c>
      <c r="D299" s="3" t="str">
        <f>'Raw FB'!D299</f>
        <v>Mallomonas</v>
      </c>
      <c r="E299" s="1">
        <f>('Raw FB'!H299*'Raw FB'!K299)/20*9</f>
        <v>26045.55</v>
      </c>
      <c r="F299" s="1">
        <f>STDEV(E299:E301)</f>
        <v>7384.7191557973274</v>
      </c>
      <c r="G299" s="1">
        <f>F299/SQRT(3)</f>
        <v>4263.5695924893735</v>
      </c>
      <c r="H299" s="1">
        <f>'Raw FB'!L299*E299</f>
        <v>36229360.049999997</v>
      </c>
      <c r="I299" s="1">
        <f>STDEV(H299:H301)</f>
        <v>10272144.345714081</v>
      </c>
      <c r="J299" s="1">
        <f>I299/SQRT(3)</f>
        <v>5930625.3031527176</v>
      </c>
    </row>
    <row r="300" spans="1:10">
      <c r="A300" s="3">
        <f>'Raw FB'!A300</f>
        <v>36361</v>
      </c>
      <c r="B300" s="3" t="str">
        <f>'Raw FB'!B300</f>
        <v>FB</v>
      </c>
      <c r="C300" s="2">
        <f>'Raw FB'!C300</f>
        <v>2</v>
      </c>
      <c r="D300" s="3" t="str">
        <f>'Raw FB'!D300</f>
        <v>Mallomonas</v>
      </c>
      <c r="E300" s="1">
        <f>('Raw FB'!H300*'Raw FB'!K300)/20*9</f>
        <v>12345.75</v>
      </c>
      <c r="H300" s="1">
        <f>'Raw FB'!L300*E300</f>
        <v>17172938.25</v>
      </c>
    </row>
    <row r="301" spans="1:10">
      <c r="A301" s="3">
        <f>'Raw FB'!A301</f>
        <v>36361</v>
      </c>
      <c r="B301" s="3" t="str">
        <f>'Raw FB'!B301</f>
        <v>FB</v>
      </c>
      <c r="C301" s="2">
        <f>'Raw FB'!C301</f>
        <v>3</v>
      </c>
      <c r="D301" s="3" t="str">
        <f>'Raw FB'!D301</f>
        <v>Mallomonas</v>
      </c>
      <c r="E301" s="1">
        <f>('Raw FB'!H301*'Raw FB'!K301)/20*9</f>
        <v>23974.649999999998</v>
      </c>
      <c r="H301" s="1">
        <f>'Raw FB'!L301*E301</f>
        <v>33348738.149999999</v>
      </c>
    </row>
    <row r="302" spans="1:10">
      <c r="A302" s="3">
        <f>'Raw FB'!A302</f>
        <v>36368</v>
      </c>
      <c r="B302" s="3" t="str">
        <f>'Raw FB'!B302</f>
        <v>FB</v>
      </c>
      <c r="C302" s="2">
        <f>'Raw FB'!C302</f>
        <v>1</v>
      </c>
      <c r="D302" s="3" t="str">
        <f>'Raw FB'!D302</f>
        <v>Mallomonas</v>
      </c>
      <c r="E302" s="1">
        <f>('Raw FB'!H302*'Raw FB'!K302)/20*9</f>
        <v>11104.800000000001</v>
      </c>
      <c r="F302" s="1">
        <f>STDEV(E302:E304)</f>
        <v>3033.9467970780197</v>
      </c>
      <c r="G302" s="1">
        <f>F302/SQRT(3)</f>
        <v>1751.6499999999976</v>
      </c>
      <c r="H302" s="1">
        <f>'Raw FB'!L302*E302</f>
        <v>15446776.800000001</v>
      </c>
      <c r="I302" s="1">
        <f>STDEV(H302:H304)</f>
        <v>4220219.9947355269</v>
      </c>
      <c r="J302" s="1">
        <f>I302/SQRT(3)</f>
        <v>2436545.1499999976</v>
      </c>
    </row>
    <row r="303" spans="1:10">
      <c r="A303" s="3">
        <f>'Raw FB'!A303</f>
        <v>36368</v>
      </c>
      <c r="B303" s="3" t="str">
        <f>'Raw FB'!B303</f>
        <v>FB</v>
      </c>
      <c r="C303" s="2">
        <f>'Raw FB'!C303</f>
        <v>2</v>
      </c>
      <c r="D303" s="3" t="str">
        <f>'Raw FB'!D303</f>
        <v>Mallomonas</v>
      </c>
      <c r="E303" s="1">
        <f>('Raw FB'!H303*'Raw FB'!K303)/20*9</f>
        <v>11104.800000000001</v>
      </c>
      <c r="H303" s="1">
        <f>'Raw FB'!L303*E303</f>
        <v>15446776.800000001</v>
      </c>
    </row>
    <row r="304" spans="1:10">
      <c r="A304" s="3">
        <f>'Raw FB'!A304</f>
        <v>36368</v>
      </c>
      <c r="B304" s="3" t="str">
        <f>'Raw FB'!B304</f>
        <v>FB</v>
      </c>
      <c r="C304" s="2">
        <f>'Raw FB'!C304</f>
        <v>3</v>
      </c>
      <c r="D304" s="3" t="str">
        <f>'Raw FB'!D304</f>
        <v>Mallomonas</v>
      </c>
      <c r="E304" s="1">
        <f>('Raw FB'!H304*'Raw FB'!K304)/20*9</f>
        <v>5849.85</v>
      </c>
      <c r="H304" s="1">
        <f>'Raw FB'!L304*E304</f>
        <v>8137141.3500000006</v>
      </c>
    </row>
    <row r="305" spans="1:10">
      <c r="A305" s="3">
        <f>'Raw FB'!A305</f>
        <v>36375</v>
      </c>
      <c r="B305" s="3" t="str">
        <f>'Raw FB'!B305</f>
        <v>FB</v>
      </c>
      <c r="C305" s="2">
        <f>'Raw FB'!C305</f>
        <v>1</v>
      </c>
      <c r="D305" s="3" t="str">
        <f>'Raw FB'!D305</f>
        <v>Mallomonas</v>
      </c>
      <c r="E305" s="1">
        <f>('Raw FB'!H305*'Raw FB'!K305)/20*9</f>
        <v>3470.25</v>
      </c>
      <c r="F305" s="1">
        <f>STDEV(E305:E307)</f>
        <v>397.5252539147678</v>
      </c>
      <c r="G305" s="1">
        <f>F305/SQRT(3)</f>
        <v>229.51131235736554</v>
      </c>
      <c r="H305" s="1">
        <f>'Raw FB'!L305*E305</f>
        <v>14037161.25</v>
      </c>
      <c r="I305" s="1">
        <f>STDEV(H305:H307)</f>
        <v>1607989.6520852325</v>
      </c>
      <c r="J305" s="1">
        <f>I305/SQRT(3)</f>
        <v>928373.2584855418</v>
      </c>
    </row>
    <row r="306" spans="1:10">
      <c r="A306" s="3">
        <f>'Raw FB'!A306</f>
        <v>36375</v>
      </c>
      <c r="B306" s="3" t="str">
        <f>'Raw FB'!B306</f>
        <v>FB</v>
      </c>
      <c r="C306" s="2">
        <f>'Raw FB'!C306</f>
        <v>2</v>
      </c>
      <c r="D306" s="3" t="str">
        <f>'Raw FB'!D306</f>
        <v>Mallomonas</v>
      </c>
      <c r="E306" s="1">
        <f>('Raw FB'!H306*'Raw FB'!K306)/20*9</f>
        <v>2677.0499999999997</v>
      </c>
      <c r="H306" s="1">
        <f>'Raw FB'!L306*E306</f>
        <v>10828667.249999998</v>
      </c>
    </row>
    <row r="307" spans="1:10">
      <c r="A307" s="3">
        <f>'Raw FB'!A307</f>
        <v>36375</v>
      </c>
      <c r="B307" s="3" t="str">
        <f>'Raw FB'!B307</f>
        <v>FB</v>
      </c>
      <c r="C307" s="2">
        <f>'Raw FB'!C307</f>
        <v>3</v>
      </c>
      <c r="D307" s="3" t="str">
        <f>'Raw FB'!D307</f>
        <v>Mallomonas</v>
      </c>
      <c r="E307" s="1">
        <f>('Raw FB'!H307*'Raw FB'!K307)/20*9</f>
        <v>3026.7000000000003</v>
      </c>
      <c r="H307" s="1">
        <f>'Raw FB'!L307*E307</f>
        <v>12243001.500000002</v>
      </c>
    </row>
    <row r="308" spans="1:10">
      <c r="A308" s="3">
        <f>'Raw FB'!A308</f>
        <v>36382</v>
      </c>
      <c r="B308" s="3" t="str">
        <f>'Raw FB'!B308</f>
        <v>FB</v>
      </c>
      <c r="C308" s="2">
        <f>'Raw FB'!C308</f>
        <v>1</v>
      </c>
      <c r="D308" s="3" t="str">
        <f>'Raw FB'!D308</f>
        <v>Mallomonas</v>
      </c>
      <c r="E308" s="1">
        <f>('Raw FB'!H308*'Raw FB'!K308)/20*9</f>
        <v>10673.1</v>
      </c>
      <c r="F308" s="1">
        <f>STDEV(E308:E310)</f>
        <v>2433.347694021551</v>
      </c>
      <c r="G308" s="1">
        <f>F308/SQRT(3)</f>
        <v>1404.8939461752977</v>
      </c>
      <c r="H308" s="1">
        <f>'Raw FB'!L308*E308</f>
        <v>43172689.5</v>
      </c>
      <c r="I308" s="1">
        <f>STDEV(H308:H310)</f>
        <v>9842891.4223171622</v>
      </c>
      <c r="J308" s="1">
        <f>I308/SQRT(3)</f>
        <v>5682796.0122790728</v>
      </c>
    </row>
    <row r="309" spans="1:10">
      <c r="A309" s="3">
        <f>'Raw FB'!A309</f>
        <v>36382</v>
      </c>
      <c r="B309" s="3" t="str">
        <f>'Raw FB'!B309</f>
        <v>FB</v>
      </c>
      <c r="C309" s="2">
        <f>'Raw FB'!C309</f>
        <v>2</v>
      </c>
      <c r="D309" s="3" t="str">
        <f>'Raw FB'!D309</f>
        <v>Mallomonas</v>
      </c>
      <c r="E309" s="1">
        <f>('Raw FB'!H309*'Raw FB'!K309)/20*9</f>
        <v>7487.0999999999995</v>
      </c>
      <c r="H309" s="1">
        <f>'Raw FB'!L309*E309</f>
        <v>30285319.499999996</v>
      </c>
    </row>
    <row r="310" spans="1:10">
      <c r="A310" s="3">
        <f>'Raw FB'!A310</f>
        <v>36382</v>
      </c>
      <c r="B310" s="3" t="str">
        <f>'Raw FB'!B310</f>
        <v>FB</v>
      </c>
      <c r="C310" s="2">
        <f>'Raw FB'!C310</f>
        <v>3</v>
      </c>
      <c r="D310" s="3" t="str">
        <f>'Raw FB'!D310</f>
        <v>Mallomonas</v>
      </c>
      <c r="E310" s="1">
        <f>('Raw FB'!H310*'Raw FB'!K310)/20*9</f>
        <v>5894.0999999999995</v>
      </c>
      <c r="H310" s="1">
        <f>'Raw FB'!L310*E310</f>
        <v>23841634.499999996</v>
      </c>
    </row>
    <row r="311" spans="1:10">
      <c r="A311" s="3">
        <f>'Raw FB'!A311</f>
        <v>36389</v>
      </c>
      <c r="B311" s="3" t="str">
        <f>'Raw FB'!B311</f>
        <v>FB</v>
      </c>
      <c r="C311" s="2">
        <f>'Raw FB'!C311</f>
        <v>1</v>
      </c>
      <c r="D311" s="3" t="str">
        <f>'Raw FB'!D311</f>
        <v>Mallomonas</v>
      </c>
      <c r="E311" s="1">
        <f>('Raw FB'!H311*'Raw FB'!K311)/20*9</f>
        <v>4779</v>
      </c>
      <c r="F311" s="1">
        <f>STDEV(E311:E313)</f>
        <v>3259.8167413982032</v>
      </c>
      <c r="G311" s="1">
        <f>F311/SQRT(3)</f>
        <v>1882.0560731551013</v>
      </c>
      <c r="H311" s="1">
        <f>'Raw FB'!L311*E311</f>
        <v>19331055</v>
      </c>
      <c r="I311" s="1">
        <f>STDEV(H311:H313)</f>
        <v>13185958.718955725</v>
      </c>
      <c r="J311" s="1">
        <f>I311/SQRT(3)</f>
        <v>7612916.8159123817</v>
      </c>
    </row>
    <row r="312" spans="1:10">
      <c r="A312" s="3">
        <f>'Raw FB'!A312</f>
        <v>36389</v>
      </c>
      <c r="B312" s="3" t="str">
        <f>'Raw FB'!B312</f>
        <v>FB</v>
      </c>
      <c r="C312" s="2">
        <f>'Raw FB'!C312</f>
        <v>2</v>
      </c>
      <c r="D312" s="3" t="str">
        <f>'Raw FB'!D312</f>
        <v>Mallomonas</v>
      </c>
      <c r="E312" s="1">
        <f>('Raw FB'!H312*'Raw FB'!K312)/20*9</f>
        <v>6770.25</v>
      </c>
      <c r="H312" s="1">
        <f>'Raw FB'!L312*E312</f>
        <v>27385661.25</v>
      </c>
    </row>
    <row r="313" spans="1:10">
      <c r="A313" s="3">
        <f>'Raw FB'!A313</f>
        <v>36389</v>
      </c>
      <c r="B313" s="3" t="str">
        <f>'Raw FB'!B313</f>
        <v>FB</v>
      </c>
      <c r="C313" s="2">
        <f>'Raw FB'!C313</f>
        <v>3</v>
      </c>
      <c r="D313" s="3" t="str">
        <f>'Raw FB'!D313</f>
        <v>Mallomonas</v>
      </c>
      <c r="E313" s="1">
        <f>('Raw FB'!H313*'Raw FB'!K313)/20*9</f>
        <v>11151</v>
      </c>
      <c r="H313" s="1">
        <f>'Raw FB'!L313*E313</f>
        <v>45105795</v>
      </c>
    </row>
    <row r="314" spans="1:10">
      <c r="A314" s="3">
        <f>'Raw FB'!A314</f>
        <v>36307</v>
      </c>
      <c r="B314" s="3" t="str">
        <f>'Raw FB'!B314</f>
        <v>FB</v>
      </c>
      <c r="C314" s="2">
        <f>'Raw FB'!C314</f>
        <v>1</v>
      </c>
      <c r="D314" s="3" t="str">
        <f>'Raw FB'!D314</f>
        <v>Oocystis sp.</v>
      </c>
      <c r="E314" s="1">
        <f>('Raw FB'!H314*'Raw FB'!K314)/20*9</f>
        <v>0</v>
      </c>
      <c r="F314" s="1">
        <f>STDEV(E314:E316)</f>
        <v>275.91569364572217</v>
      </c>
      <c r="G314" s="1">
        <f>F314/SQRT(3)</f>
        <v>159.30000000000001</v>
      </c>
      <c r="H314" s="1">
        <f>'Raw FB'!L314*E314</f>
        <v>0</v>
      </c>
      <c r="I314" s="1">
        <f>STDEV(H314:H316)</f>
        <v>370002.94517891342</v>
      </c>
      <c r="J314" s="1">
        <f>I314/SQRT(3)</f>
        <v>213621.30000000002</v>
      </c>
    </row>
    <row r="315" spans="1:10">
      <c r="A315" s="3">
        <f>'Raw FB'!A315</f>
        <v>36307</v>
      </c>
      <c r="B315" s="3" t="str">
        <f>'Raw FB'!B315</f>
        <v>FB</v>
      </c>
      <c r="C315" s="2">
        <f>'Raw FB'!C315</f>
        <v>2</v>
      </c>
      <c r="D315" s="3" t="str">
        <f>'Raw FB'!D315</f>
        <v>Oocystis sp.</v>
      </c>
      <c r="E315" s="1">
        <f>('Raw FB'!H315*'Raw FB'!K315)/20*9</f>
        <v>0</v>
      </c>
      <c r="H315" s="1">
        <f>'Raw FB'!L315*E315</f>
        <v>0</v>
      </c>
    </row>
    <row r="316" spans="1:10">
      <c r="A316" s="3">
        <f>'Raw FB'!A316</f>
        <v>36307</v>
      </c>
      <c r="B316" s="3" t="str">
        <f>'Raw FB'!B316</f>
        <v>FB</v>
      </c>
      <c r="C316" s="2">
        <f>'Raw FB'!C316</f>
        <v>3</v>
      </c>
      <c r="D316" s="3" t="str">
        <f>'Raw FB'!D316</f>
        <v>Oocystis sp.</v>
      </c>
      <c r="E316" s="1">
        <f>('Raw FB'!H316*'Raw FB'!K316)/20*9</f>
        <v>477.90000000000003</v>
      </c>
      <c r="H316" s="1">
        <f>'Raw FB'!L316*E316</f>
        <v>640863.9</v>
      </c>
    </row>
    <row r="317" spans="1:10">
      <c r="A317" s="3">
        <f>'Raw FB'!A317</f>
        <v>36312</v>
      </c>
      <c r="B317" s="3" t="str">
        <f>'Raw FB'!B317</f>
        <v>FB</v>
      </c>
      <c r="C317" s="2">
        <f>'Raw FB'!C317</f>
        <v>1</v>
      </c>
      <c r="D317" s="3" t="str">
        <f>'Raw FB'!D317</f>
        <v>Oocystis sp.</v>
      </c>
      <c r="E317" s="1">
        <f>('Raw FB'!H317*'Raw FB'!K317)/20*9</f>
        <v>0</v>
      </c>
      <c r="F317" s="1">
        <f>STDEV(E317:E319)</f>
        <v>0</v>
      </c>
      <c r="G317" s="1">
        <f>F317/SQRT(3)</f>
        <v>0</v>
      </c>
      <c r="H317" s="1">
        <f>'Raw FB'!L317*E317</f>
        <v>0</v>
      </c>
      <c r="I317" s="1">
        <f>STDEV(H317:H319)</f>
        <v>0</v>
      </c>
      <c r="J317" s="1">
        <f>I317/SQRT(3)</f>
        <v>0</v>
      </c>
    </row>
    <row r="318" spans="1:10">
      <c r="A318" s="3">
        <f>'Raw FB'!A318</f>
        <v>36312</v>
      </c>
      <c r="B318" s="3" t="str">
        <f>'Raw FB'!B318</f>
        <v>FB</v>
      </c>
      <c r="C318" s="2">
        <f>'Raw FB'!C318</f>
        <v>2</v>
      </c>
      <c r="D318" s="3" t="str">
        <f>'Raw FB'!D318</f>
        <v>Oocystis sp.</v>
      </c>
      <c r="E318" s="1">
        <f>('Raw FB'!H318*'Raw FB'!K318)/20*9</f>
        <v>0</v>
      </c>
      <c r="H318" s="1">
        <f>'Raw FB'!L318*E318</f>
        <v>0</v>
      </c>
    </row>
    <row r="319" spans="1:10">
      <c r="A319" s="3">
        <f>'Raw FB'!A319</f>
        <v>36312</v>
      </c>
      <c r="B319" s="3" t="str">
        <f>'Raw FB'!B319</f>
        <v>FB</v>
      </c>
      <c r="C319" s="2">
        <f>'Raw FB'!C319</f>
        <v>3</v>
      </c>
      <c r="D319" s="3" t="str">
        <f>'Raw FB'!D319</f>
        <v>Oocystis sp.</v>
      </c>
      <c r="E319" s="1">
        <f>('Raw FB'!H319*'Raw FB'!K319)/20*9</f>
        <v>0</v>
      </c>
      <c r="H319" s="1">
        <f>'Raw FB'!L319*E319</f>
        <v>0</v>
      </c>
    </row>
    <row r="320" spans="1:10">
      <c r="A320" s="3">
        <f>'Raw FB'!A320</f>
        <v>36319</v>
      </c>
      <c r="B320" s="3" t="str">
        <f>'Raw FB'!B320</f>
        <v>FB</v>
      </c>
      <c r="C320" s="2">
        <f>'Raw FB'!C320</f>
        <v>1</v>
      </c>
      <c r="D320" s="3" t="str">
        <f>'Raw FB'!D320</f>
        <v>Oocystis sp.</v>
      </c>
      <c r="E320" s="1">
        <f>('Raw FB'!H320*'Raw FB'!K320)/20*9</f>
        <v>0</v>
      </c>
      <c r="F320" s="1">
        <f>STDEV(E320:E322)</f>
        <v>0</v>
      </c>
      <c r="G320" s="1">
        <f>F320/SQRT(3)</f>
        <v>0</v>
      </c>
      <c r="H320" s="1">
        <f>'Raw FB'!L320*E320</f>
        <v>0</v>
      </c>
      <c r="I320" s="1">
        <f>STDEV(H320:H322)</f>
        <v>0</v>
      </c>
      <c r="J320" s="1">
        <f>I320/SQRT(3)</f>
        <v>0</v>
      </c>
    </row>
    <row r="321" spans="1:10">
      <c r="A321" s="3">
        <f>'Raw FB'!A321</f>
        <v>36319</v>
      </c>
      <c r="B321" s="3" t="str">
        <f>'Raw FB'!B321</f>
        <v>FB</v>
      </c>
      <c r="C321" s="2">
        <f>'Raw FB'!C321</f>
        <v>2</v>
      </c>
      <c r="D321" s="3" t="str">
        <f>'Raw FB'!D321</f>
        <v>Oocystis sp.</v>
      </c>
      <c r="E321" s="1">
        <f>('Raw FB'!H321*'Raw FB'!K321)/20*9</f>
        <v>0</v>
      </c>
      <c r="H321" s="1">
        <f>'Raw FB'!L321*E321</f>
        <v>0</v>
      </c>
    </row>
    <row r="322" spans="1:10">
      <c r="A322" s="3">
        <f>'Raw FB'!A322</f>
        <v>36319</v>
      </c>
      <c r="B322" s="3" t="str">
        <f>'Raw FB'!B322</f>
        <v>FB</v>
      </c>
      <c r="C322" s="2">
        <f>'Raw FB'!C322</f>
        <v>3</v>
      </c>
      <c r="D322" s="3" t="str">
        <f>'Raw FB'!D322</f>
        <v>Oocystis sp.</v>
      </c>
      <c r="E322" s="1">
        <f>('Raw FB'!H322*'Raw FB'!K322)/20*9</f>
        <v>0</v>
      </c>
      <c r="H322" s="1">
        <f>'Raw FB'!L322*E322</f>
        <v>0</v>
      </c>
    </row>
    <row r="323" spans="1:10">
      <c r="A323" s="3">
        <f>'Raw FB'!A323</f>
        <v>36326</v>
      </c>
      <c r="B323" s="3" t="str">
        <f>'Raw FB'!B323</f>
        <v>FB</v>
      </c>
      <c r="C323" s="2">
        <f>'Raw FB'!C323</f>
        <v>1</v>
      </c>
      <c r="D323" s="3" t="str">
        <f>'Raw FB'!D323</f>
        <v>Oocystis sp.</v>
      </c>
      <c r="E323" s="1">
        <f>('Raw FB'!H323*'Raw FB'!K323)/20*9</f>
        <v>0</v>
      </c>
      <c r="F323" s="1">
        <f>STDEV(E323:E325)</f>
        <v>0</v>
      </c>
      <c r="G323" s="1">
        <f>F323/SQRT(3)</f>
        <v>0</v>
      </c>
      <c r="H323" s="1">
        <f>'Raw FB'!L323*E323</f>
        <v>0</v>
      </c>
      <c r="I323" s="1">
        <f>STDEV(H323:H325)</f>
        <v>0</v>
      </c>
      <c r="J323" s="1">
        <f>I323/SQRT(3)</f>
        <v>0</v>
      </c>
    </row>
    <row r="324" spans="1:10">
      <c r="A324" s="3">
        <f>'Raw FB'!A324</f>
        <v>36326</v>
      </c>
      <c r="B324" s="3" t="str">
        <f>'Raw FB'!B324</f>
        <v>FB</v>
      </c>
      <c r="C324" s="2">
        <f>'Raw FB'!C324</f>
        <v>2</v>
      </c>
      <c r="D324" s="3" t="str">
        <f>'Raw FB'!D324</f>
        <v>Oocystis sp.</v>
      </c>
      <c r="E324" s="1">
        <f>('Raw FB'!H324*'Raw FB'!K324)/20*9</f>
        <v>0</v>
      </c>
      <c r="H324" s="1">
        <f>'Raw FB'!L324*E324</f>
        <v>0</v>
      </c>
    </row>
    <row r="325" spans="1:10">
      <c r="A325" s="3">
        <f>'Raw FB'!A325</f>
        <v>36326</v>
      </c>
      <c r="B325" s="3" t="str">
        <f>'Raw FB'!B325</f>
        <v>FB</v>
      </c>
      <c r="C325" s="2">
        <f>'Raw FB'!C325</f>
        <v>3</v>
      </c>
      <c r="D325" s="3" t="str">
        <f>'Raw FB'!D325</f>
        <v>Oocystis sp.</v>
      </c>
      <c r="E325" s="1">
        <f>('Raw FB'!H325*'Raw FB'!K325)/20*9</f>
        <v>0</v>
      </c>
      <c r="H325" s="1">
        <f>'Raw FB'!L325*E325</f>
        <v>0</v>
      </c>
    </row>
    <row r="326" spans="1:10">
      <c r="A326" s="3">
        <f>'Raw FB'!A326</f>
        <v>36333</v>
      </c>
      <c r="B326" s="3" t="str">
        <f>'Raw FB'!B326</f>
        <v>FB</v>
      </c>
      <c r="C326" s="2">
        <f>'Raw FB'!C326</f>
        <v>1</v>
      </c>
      <c r="D326" s="3" t="str">
        <f>'Raw FB'!D326</f>
        <v>Oocystis sp.</v>
      </c>
      <c r="E326" s="1">
        <f>('Raw FB'!H326*'Raw FB'!K326)/20*9</f>
        <v>0</v>
      </c>
      <c r="F326" s="1">
        <f>STDEV(E326:E328)</f>
        <v>0</v>
      </c>
      <c r="G326" s="1">
        <f>F326/SQRT(3)</f>
        <v>0</v>
      </c>
      <c r="H326" s="1">
        <f>'Raw FB'!L326*E326</f>
        <v>0</v>
      </c>
      <c r="I326" s="1">
        <f>STDEV(H326:H328)</f>
        <v>0</v>
      </c>
      <c r="J326" s="1">
        <f>I326/SQRT(3)</f>
        <v>0</v>
      </c>
    </row>
    <row r="327" spans="1:10">
      <c r="A327" s="3">
        <f>'Raw FB'!A327</f>
        <v>36333</v>
      </c>
      <c r="B327" s="3" t="str">
        <f>'Raw FB'!B327</f>
        <v>FB</v>
      </c>
      <c r="C327" s="2">
        <f>'Raw FB'!C327</f>
        <v>2</v>
      </c>
      <c r="D327" s="3" t="str">
        <f>'Raw FB'!D327</f>
        <v>Oocystis sp.</v>
      </c>
      <c r="E327" s="1">
        <f>('Raw FB'!H327*'Raw FB'!K327)/20*9</f>
        <v>0</v>
      </c>
      <c r="H327" s="1">
        <f>'Raw FB'!L327*E327</f>
        <v>0</v>
      </c>
    </row>
    <row r="328" spans="1:10">
      <c r="A328" s="3">
        <f>'Raw FB'!A328</f>
        <v>36333</v>
      </c>
      <c r="B328" s="3" t="str">
        <f>'Raw FB'!B328</f>
        <v>FB</v>
      </c>
      <c r="C328" s="2">
        <f>'Raw FB'!C328</f>
        <v>3</v>
      </c>
      <c r="D328" s="3" t="str">
        <f>'Raw FB'!D328</f>
        <v>Oocystis sp.</v>
      </c>
      <c r="E328" s="1">
        <f>('Raw FB'!H328*'Raw FB'!K328)/20*9</f>
        <v>0</v>
      </c>
      <c r="H328" s="1">
        <f>'Raw FB'!L328*E328</f>
        <v>0</v>
      </c>
    </row>
    <row r="329" spans="1:10">
      <c r="A329" s="3">
        <f>'Raw FB'!A329</f>
        <v>36340</v>
      </c>
      <c r="B329" s="3" t="str">
        <f>'Raw FB'!B329</f>
        <v>FB</v>
      </c>
      <c r="C329" s="2">
        <f>'Raw FB'!C329</f>
        <v>1</v>
      </c>
      <c r="D329" s="3" t="str">
        <f>'Raw FB'!D329</f>
        <v>Oocystis sp.</v>
      </c>
      <c r="E329" s="1">
        <f>('Raw FB'!H329*'Raw FB'!K329)/20*9</f>
        <v>0</v>
      </c>
      <c r="F329" s="1">
        <f>STDEV(E329:E331)</f>
        <v>0</v>
      </c>
      <c r="G329" s="1">
        <f>F329/SQRT(3)</f>
        <v>0</v>
      </c>
      <c r="H329" s="1">
        <f>'Raw FB'!L329*E329</f>
        <v>0</v>
      </c>
      <c r="I329" s="1">
        <f>STDEV(H329:H331)</f>
        <v>0</v>
      </c>
      <c r="J329" s="1">
        <f>I329/SQRT(3)</f>
        <v>0</v>
      </c>
    </row>
    <row r="330" spans="1:10">
      <c r="A330" s="3">
        <f>'Raw FB'!A330</f>
        <v>36340</v>
      </c>
      <c r="B330" s="3" t="str">
        <f>'Raw FB'!B330</f>
        <v>FB</v>
      </c>
      <c r="C330" s="2">
        <f>'Raw FB'!C330</f>
        <v>2</v>
      </c>
      <c r="D330" s="3" t="str">
        <f>'Raw FB'!D330</f>
        <v>Oocystis sp.</v>
      </c>
      <c r="E330" s="1">
        <f>('Raw FB'!H330*'Raw FB'!K330)/20*9</f>
        <v>0</v>
      </c>
      <c r="H330" s="1">
        <f>'Raw FB'!L330*E330</f>
        <v>0</v>
      </c>
    </row>
    <row r="331" spans="1:10">
      <c r="A331" s="3">
        <f>'Raw FB'!A331</f>
        <v>36340</v>
      </c>
      <c r="B331" s="3" t="str">
        <f>'Raw FB'!B331</f>
        <v>FB</v>
      </c>
      <c r="C331" s="2">
        <f>'Raw FB'!C331</f>
        <v>3</v>
      </c>
      <c r="D331" s="3" t="str">
        <f>'Raw FB'!D331</f>
        <v>Oocystis sp.</v>
      </c>
      <c r="E331" s="1">
        <f>('Raw FB'!H331*'Raw FB'!K331)/20*9</f>
        <v>0</v>
      </c>
      <c r="H331" s="1">
        <f>'Raw FB'!L331*E331</f>
        <v>0</v>
      </c>
    </row>
    <row r="332" spans="1:10">
      <c r="A332" s="3">
        <f>'Raw FB'!A332</f>
        <v>36347</v>
      </c>
      <c r="B332" s="3" t="str">
        <f>'Raw FB'!B332</f>
        <v>FB</v>
      </c>
      <c r="C332" s="2">
        <f>'Raw FB'!C332</f>
        <v>1</v>
      </c>
      <c r="D332" s="3" t="str">
        <f>'Raw FB'!D332</f>
        <v>Oocystis sp.</v>
      </c>
      <c r="E332" s="1">
        <f>('Raw FB'!H332*'Raw FB'!K332)/20*9</f>
        <v>1685.5500000000002</v>
      </c>
      <c r="F332" s="1">
        <f>STDEV(E332:E334)</f>
        <v>468.56461934294634</v>
      </c>
      <c r="G332" s="1">
        <f>F332/SQRT(3)</f>
        <v>270.52590911038459</v>
      </c>
      <c r="H332" s="1">
        <f>'Raw FB'!L332*E332</f>
        <v>2009175.6000000003</v>
      </c>
      <c r="I332" s="1">
        <f>STDEV(H332:H334)</f>
        <v>558529.02625679213</v>
      </c>
      <c r="J332" s="1">
        <f>I332/SQRT(3)</f>
        <v>322466.88365957851</v>
      </c>
    </row>
    <row r="333" spans="1:10">
      <c r="A333" s="3">
        <f>'Raw FB'!A333</f>
        <v>36347</v>
      </c>
      <c r="B333" s="3" t="str">
        <f>'Raw FB'!B333</f>
        <v>FB</v>
      </c>
      <c r="C333" s="2">
        <f>'Raw FB'!C333</f>
        <v>2</v>
      </c>
      <c r="D333" s="3" t="str">
        <f>'Raw FB'!D333</f>
        <v>Oocystis sp.</v>
      </c>
      <c r="E333" s="1">
        <f>('Raw FB'!H333*'Raw FB'!K333)/20*9</f>
        <v>1487.25</v>
      </c>
      <c r="H333" s="1">
        <f>'Raw FB'!L333*E333</f>
        <v>1772802</v>
      </c>
    </row>
    <row r="334" spans="1:10">
      <c r="A334" s="3">
        <f>'Raw FB'!A334</f>
        <v>36347</v>
      </c>
      <c r="B334" s="3" t="str">
        <f>'Raw FB'!B334</f>
        <v>FB</v>
      </c>
      <c r="C334" s="2">
        <f>'Raw FB'!C334</f>
        <v>3</v>
      </c>
      <c r="D334" s="3" t="str">
        <f>'Raw FB'!D334</f>
        <v>Oocystis sp.</v>
      </c>
      <c r="E334" s="1">
        <f>('Raw FB'!H334*'Raw FB'!K334)/20*9</f>
        <v>793.19999999999993</v>
      </c>
      <c r="H334" s="1">
        <f>'Raw FB'!L334*E334</f>
        <v>945494.39999999991</v>
      </c>
    </row>
    <row r="335" spans="1:10">
      <c r="A335" s="3">
        <f>'Raw FB'!A335</f>
        <v>36354</v>
      </c>
      <c r="B335" s="3" t="str">
        <f>'Raw FB'!B335</f>
        <v>FB</v>
      </c>
      <c r="C335" s="2">
        <f>'Raw FB'!C335</f>
        <v>1</v>
      </c>
      <c r="D335" s="3" t="str">
        <f>'Raw FB'!D335</f>
        <v>Oocystis sp.</v>
      </c>
      <c r="E335" s="1">
        <f>('Raw FB'!H335*'Raw FB'!K335)/20*9</f>
        <v>5814.45</v>
      </c>
      <c r="F335" s="1">
        <f>STDEV(E335:E337)</f>
        <v>557.5500000000045</v>
      </c>
      <c r="G335" s="1">
        <f>F335/SQRT(3)</f>
        <v>321.90164258667846</v>
      </c>
      <c r="H335" s="1">
        <f>'Raw FB'!L335*E335</f>
        <v>6930824.3999999994</v>
      </c>
      <c r="I335" s="1">
        <f>STDEV(H335:H337)</f>
        <v>664599.59999999718</v>
      </c>
      <c r="J335" s="1">
        <f>I335/SQRT(3)</f>
        <v>383706.75796331599</v>
      </c>
    </row>
    <row r="336" spans="1:10">
      <c r="A336" s="3">
        <f>'Raw FB'!A336</f>
        <v>36354</v>
      </c>
      <c r="B336" s="3" t="str">
        <f>'Raw FB'!B336</f>
        <v>FB</v>
      </c>
      <c r="C336" s="2">
        <f>'Raw FB'!C336</f>
        <v>2</v>
      </c>
      <c r="D336" s="3" t="str">
        <f>'Raw FB'!D336</f>
        <v>Oocystis sp.</v>
      </c>
      <c r="E336" s="1">
        <f>('Raw FB'!H336*'Raw FB'!K336)/20*9</f>
        <v>4699.3499999999995</v>
      </c>
      <c r="H336" s="1">
        <f>'Raw FB'!L336*E336</f>
        <v>5601625.1999999993</v>
      </c>
    </row>
    <row r="337" spans="1:10">
      <c r="A337" s="3">
        <f>'Raw FB'!A337</f>
        <v>36354</v>
      </c>
      <c r="B337" s="3" t="str">
        <f>'Raw FB'!B337</f>
        <v>FB</v>
      </c>
      <c r="C337" s="2">
        <f>'Raw FB'!C337</f>
        <v>3</v>
      </c>
      <c r="D337" s="3" t="str">
        <f>'Raw FB'!D337</f>
        <v>Oocystis sp.</v>
      </c>
      <c r="E337" s="1">
        <f>('Raw FB'!H337*'Raw FB'!K337)/20*9</f>
        <v>5256.9000000000005</v>
      </c>
      <c r="H337" s="1">
        <f>'Raw FB'!L337*E337</f>
        <v>6266224.8000000007</v>
      </c>
    </row>
    <row r="338" spans="1:10">
      <c r="A338" s="3">
        <f>'Raw FB'!A338</f>
        <v>36361</v>
      </c>
      <c r="B338" s="3" t="str">
        <f>'Raw FB'!B338</f>
        <v>FB</v>
      </c>
      <c r="C338" s="2">
        <f>'Raw FB'!C338</f>
        <v>1</v>
      </c>
      <c r="D338" s="3" t="str">
        <f>'Raw FB'!D338</f>
        <v>Oocystis sp.</v>
      </c>
      <c r="E338" s="1">
        <f>('Raw FB'!H338*'Raw FB'!K338)/20*9</f>
        <v>5495.8499999999995</v>
      </c>
      <c r="F338" s="1">
        <f>STDEV(E338:E340)</f>
        <v>796.49999999999761</v>
      </c>
      <c r="G338" s="1">
        <f>F338/SQRT(3)</f>
        <v>459.85948940953557</v>
      </c>
      <c r="H338" s="1">
        <f>'Raw FB'!L338*E338</f>
        <v>5710188.1499999994</v>
      </c>
      <c r="I338" s="1">
        <f>STDEV(H338:H340)</f>
        <v>827563.5</v>
      </c>
      <c r="J338" s="1">
        <f>I338/SQRT(3)</f>
        <v>477794.00949650886</v>
      </c>
    </row>
    <row r="339" spans="1:10">
      <c r="A339" s="3">
        <f>'Raw FB'!A339</f>
        <v>36361</v>
      </c>
      <c r="B339" s="3" t="str">
        <f>'Raw FB'!B339</f>
        <v>FB</v>
      </c>
      <c r="C339" s="2">
        <f>'Raw FB'!C339</f>
        <v>2</v>
      </c>
      <c r="D339" s="3" t="str">
        <f>'Raw FB'!D339</f>
        <v>Oocystis sp.</v>
      </c>
      <c r="E339" s="1">
        <f>('Raw FB'!H339*'Raw FB'!K339)/20*9</f>
        <v>3902.85</v>
      </c>
      <c r="H339" s="1">
        <f>'Raw FB'!L339*E339</f>
        <v>4055061.15</v>
      </c>
    </row>
    <row r="340" spans="1:10">
      <c r="A340" s="3">
        <f>'Raw FB'!A340</f>
        <v>36361</v>
      </c>
      <c r="B340" s="3" t="str">
        <f>'Raw FB'!B340</f>
        <v>FB</v>
      </c>
      <c r="C340" s="2">
        <f>'Raw FB'!C340</f>
        <v>3</v>
      </c>
      <c r="D340" s="3" t="str">
        <f>'Raw FB'!D340</f>
        <v>Oocystis sp.</v>
      </c>
      <c r="E340" s="1">
        <f>('Raw FB'!H340*'Raw FB'!K340)/20*9</f>
        <v>4699.3499999999995</v>
      </c>
      <c r="H340" s="1">
        <f>'Raw FB'!L340*E340</f>
        <v>4882624.6499999994</v>
      </c>
    </row>
    <row r="341" spans="1:10">
      <c r="A341" s="3">
        <f>'Raw FB'!A341</f>
        <v>36368</v>
      </c>
      <c r="B341" s="3" t="str">
        <f>'Raw FB'!B341</f>
        <v>FB</v>
      </c>
      <c r="C341" s="2">
        <f>'Raw FB'!C341</f>
        <v>1</v>
      </c>
      <c r="D341" s="3" t="str">
        <f>'Raw FB'!D341</f>
        <v>Oocystis sp.</v>
      </c>
      <c r="E341" s="1">
        <f>('Raw FB'!H341*'Raw FB'!K341)/20*9</f>
        <v>2577.8999999999996</v>
      </c>
      <c r="F341" s="1">
        <f>STDEV(E341:E343)</f>
        <v>228.97711676060052</v>
      </c>
      <c r="G341" s="1">
        <f>F341/SQRT(3)</f>
        <v>132.19999999999709</v>
      </c>
      <c r="H341" s="1">
        <f>'Raw FB'!L341*E341</f>
        <v>2678438.0999999996</v>
      </c>
      <c r="I341" s="1">
        <f>STDEV(H341:H343)</f>
        <v>237907.22431427313</v>
      </c>
      <c r="J341" s="1">
        <f>I341/SQRT(3)</f>
        <v>137355.80000000229</v>
      </c>
    </row>
    <row r="342" spans="1:10">
      <c r="A342" s="3">
        <f>'Raw FB'!A342</f>
        <v>36368</v>
      </c>
      <c r="B342" s="3" t="str">
        <f>'Raw FB'!B342</f>
        <v>FB</v>
      </c>
      <c r="C342" s="2">
        <f>'Raw FB'!C342</f>
        <v>2</v>
      </c>
      <c r="D342" s="3" t="str">
        <f>'Raw FB'!D342</f>
        <v>Oocystis sp.</v>
      </c>
      <c r="E342" s="1">
        <f>('Raw FB'!H342*'Raw FB'!K342)/20*9</f>
        <v>2974.5</v>
      </c>
      <c r="H342" s="1">
        <f>'Raw FB'!L342*E342</f>
        <v>3090505.5</v>
      </c>
    </row>
    <row r="343" spans="1:10">
      <c r="A343" s="3">
        <f>'Raw FB'!A343</f>
        <v>36368</v>
      </c>
      <c r="B343" s="3" t="str">
        <f>'Raw FB'!B343</f>
        <v>FB</v>
      </c>
      <c r="C343" s="2">
        <f>'Raw FB'!C343</f>
        <v>3</v>
      </c>
      <c r="D343" s="3" t="str">
        <f>'Raw FB'!D343</f>
        <v>Oocystis sp.</v>
      </c>
      <c r="E343" s="1">
        <f>('Raw FB'!H343*'Raw FB'!K343)/20*9</f>
        <v>2974.5</v>
      </c>
      <c r="H343" s="1">
        <f>'Raw FB'!L343*E343</f>
        <v>3090505.5</v>
      </c>
    </row>
    <row r="344" spans="1:10">
      <c r="A344" s="3">
        <f>'Raw FB'!A344</f>
        <v>36375</v>
      </c>
      <c r="B344" s="3" t="str">
        <f>'Raw FB'!B344</f>
        <v>FB</v>
      </c>
      <c r="C344" s="2">
        <f>'Raw FB'!C344</f>
        <v>1</v>
      </c>
      <c r="D344" s="3" t="str">
        <f>'Raw FB'!D344</f>
        <v>Oocystis sp.</v>
      </c>
      <c r="E344" s="1">
        <f>('Raw FB'!H344*'Raw FB'!K344)/20*9</f>
        <v>198.29999999999998</v>
      </c>
      <c r="F344" s="1">
        <f>STDEV(E344:E346)</f>
        <v>141.75629615646699</v>
      </c>
      <c r="G344" s="1">
        <f>F344/SQRT(3)</f>
        <v>81.843035745260536</v>
      </c>
      <c r="H344" s="1">
        <f>'Raw FB'!L344*E344</f>
        <v>236373.59999999998</v>
      </c>
      <c r="I344" s="1">
        <f>STDEV(H344:H346)</f>
        <v>168973.50501850861</v>
      </c>
      <c r="J344" s="1">
        <f>I344/SQRT(3)</f>
        <v>97556.89860835053</v>
      </c>
    </row>
    <row r="345" spans="1:10">
      <c r="A345" s="3">
        <f>'Raw FB'!A345</f>
        <v>36375</v>
      </c>
      <c r="B345" s="3" t="str">
        <f>'Raw FB'!B345</f>
        <v>FB</v>
      </c>
      <c r="C345" s="2">
        <f>'Raw FB'!C345</f>
        <v>2</v>
      </c>
      <c r="D345" s="3" t="str">
        <f>'Raw FB'!D345</f>
        <v>Oocystis sp.</v>
      </c>
      <c r="E345" s="1">
        <f>('Raw FB'!H345*'Raw FB'!K345)/20*9</f>
        <v>297.45</v>
      </c>
      <c r="H345" s="1">
        <f>'Raw FB'!L345*E345</f>
        <v>354560.39999999997</v>
      </c>
    </row>
    <row r="346" spans="1:10">
      <c r="A346" s="3">
        <f>'Raw FB'!A346</f>
        <v>36375</v>
      </c>
      <c r="B346" s="3" t="str">
        <f>'Raw FB'!B346</f>
        <v>FB</v>
      </c>
      <c r="C346" s="2">
        <f>'Raw FB'!C346</f>
        <v>3</v>
      </c>
      <c r="D346" s="3" t="str">
        <f>'Raw FB'!D346</f>
        <v>Oocystis sp.</v>
      </c>
      <c r="E346" s="1">
        <f>('Raw FB'!H346*'Raw FB'!K346)/20*9</f>
        <v>477.90000000000003</v>
      </c>
      <c r="H346" s="1">
        <f>'Raw FB'!L346*E346</f>
        <v>569656.80000000005</v>
      </c>
    </row>
    <row r="347" spans="1:10">
      <c r="A347" s="3">
        <f>'Raw FB'!A347</f>
        <v>36382</v>
      </c>
      <c r="B347" s="3" t="str">
        <f>'Raw FB'!B347</f>
        <v>FB</v>
      </c>
      <c r="C347" s="2">
        <f>'Raw FB'!C347</f>
        <v>1</v>
      </c>
      <c r="D347" s="3" t="str">
        <f>'Raw FB'!D347</f>
        <v>Oocystis sp.</v>
      </c>
      <c r="E347" s="1">
        <f>('Raw FB'!H347*'Raw FB'!K347)/20*9</f>
        <v>716.85</v>
      </c>
      <c r="F347" s="1">
        <f>STDEV(E347:E349)</f>
        <v>165.80469685747786</v>
      </c>
      <c r="G347" s="1">
        <f>F347/SQRT(3)</f>
        <v>95.727386363569153</v>
      </c>
      <c r="H347" s="1">
        <f>'Raw FB'!L347*E347</f>
        <v>854485.20000000007</v>
      </c>
      <c r="I347" s="1">
        <f>STDEV(H347:H349)</f>
        <v>197639.19865411287</v>
      </c>
      <c r="J347" s="1">
        <f>I347/SQRT(3)</f>
        <v>114107.044545374</v>
      </c>
    </row>
    <row r="348" spans="1:10">
      <c r="A348" s="3">
        <f>'Raw FB'!A348</f>
        <v>36382</v>
      </c>
      <c r="B348" s="3" t="str">
        <f>'Raw FB'!B348</f>
        <v>FB</v>
      </c>
      <c r="C348" s="2">
        <f>'Raw FB'!C348</f>
        <v>2</v>
      </c>
      <c r="D348" s="3" t="str">
        <f>'Raw FB'!D348</f>
        <v>Oocystis sp.</v>
      </c>
      <c r="E348" s="1">
        <f>('Raw FB'!H348*'Raw FB'!K348)/20*9</f>
        <v>398.25</v>
      </c>
      <c r="H348" s="1">
        <f>'Raw FB'!L348*E348</f>
        <v>474714</v>
      </c>
    </row>
    <row r="349" spans="1:10">
      <c r="A349" s="3">
        <f>'Raw FB'!A349</f>
        <v>36382</v>
      </c>
      <c r="B349" s="3" t="str">
        <f>'Raw FB'!B349</f>
        <v>FB</v>
      </c>
      <c r="C349" s="2">
        <f>'Raw FB'!C349</f>
        <v>3</v>
      </c>
      <c r="D349" s="3" t="str">
        <f>'Raw FB'!D349</f>
        <v>Oocystis sp.</v>
      </c>
      <c r="E349" s="1">
        <f>('Raw FB'!H349*'Raw FB'!K349)/20*9</f>
        <v>637.19999999999993</v>
      </c>
      <c r="H349" s="1">
        <f>'Raw FB'!L349*E349</f>
        <v>759542.39999999991</v>
      </c>
    </row>
    <row r="350" spans="1:10">
      <c r="A350" s="3">
        <f>'Raw FB'!A350</f>
        <v>36389</v>
      </c>
      <c r="B350" s="3" t="str">
        <f>'Raw FB'!B350</f>
        <v>FB</v>
      </c>
      <c r="C350" s="2">
        <f>'Raw FB'!C350</f>
        <v>1</v>
      </c>
      <c r="D350" s="3" t="str">
        <f>'Raw FB'!D350</f>
        <v>Oocystis sp.</v>
      </c>
      <c r="E350" s="1">
        <f>('Raw FB'!H350*'Raw FB'!K350)/20*9</f>
        <v>159.29999999999998</v>
      </c>
      <c r="F350" s="1">
        <f>STDEV(E350:E352)</f>
        <v>91.971897881907395</v>
      </c>
      <c r="G350" s="1">
        <f>F350/SQRT(3)</f>
        <v>53.100000000000009</v>
      </c>
      <c r="H350" s="1">
        <f>'Raw FB'!L350*E350</f>
        <v>189885.59999999998</v>
      </c>
      <c r="I350" s="1">
        <f>STDEV(H350:H352)</f>
        <v>109630.50227523365</v>
      </c>
      <c r="J350" s="1">
        <f>I350/SQRT(3)</f>
        <v>63295.200000000033</v>
      </c>
    </row>
    <row r="351" spans="1:10">
      <c r="A351" s="3">
        <f>'Raw FB'!A351</f>
        <v>36389</v>
      </c>
      <c r="B351" s="3" t="str">
        <f>'Raw FB'!B351</f>
        <v>FB</v>
      </c>
      <c r="C351" s="2">
        <f>'Raw FB'!C351</f>
        <v>2</v>
      </c>
      <c r="D351" s="3" t="str">
        <f>'Raw FB'!D351</f>
        <v>Oocystis sp.</v>
      </c>
      <c r="E351" s="1">
        <f>('Raw FB'!H351*'Raw FB'!K351)/20*9</f>
        <v>159.29999999999998</v>
      </c>
      <c r="H351" s="1">
        <f>'Raw FB'!L351*E351</f>
        <v>189885.59999999998</v>
      </c>
    </row>
    <row r="352" spans="1:10">
      <c r="A352" s="3">
        <f>'Raw FB'!A352</f>
        <v>36389</v>
      </c>
      <c r="B352" s="3" t="str">
        <f>'Raw FB'!B352</f>
        <v>FB</v>
      </c>
      <c r="C352" s="2">
        <f>'Raw FB'!C352</f>
        <v>3</v>
      </c>
      <c r="D352" s="3" t="str">
        <f>'Raw FB'!D352</f>
        <v>Oocystis sp.</v>
      </c>
      <c r="E352" s="1">
        <f>('Raw FB'!H352*'Raw FB'!K352)/20*9</f>
        <v>318.59999999999997</v>
      </c>
      <c r="H352" s="1">
        <f>'Raw FB'!L352*E352</f>
        <v>379771.19999999995</v>
      </c>
    </row>
    <row r="353" spans="1:10">
      <c r="A353" s="3">
        <f>'Raw FB'!A353</f>
        <v>36307</v>
      </c>
      <c r="B353" s="3" t="str">
        <f>'Raw FB'!B353</f>
        <v>FB</v>
      </c>
      <c r="C353" s="2">
        <f>'Raw FB'!C353</f>
        <v>1</v>
      </c>
      <c r="D353" s="3" t="str">
        <f>'Raw FB'!D353</f>
        <v>Peridinium armatum</v>
      </c>
      <c r="E353" s="1">
        <f>('Raw FB'!H353*'Raw FB'!K353)/20*9</f>
        <v>9239.4</v>
      </c>
      <c r="F353" s="1">
        <f>STDEV(E353:E355)</f>
        <v>2010.2751136349507</v>
      </c>
      <c r="G353" s="1">
        <f>F353/SQRT(3)</f>
        <v>1160.6328780023443</v>
      </c>
      <c r="H353" s="1">
        <f>'Raw FB'!L353*E353</f>
        <v>88042242.599999994</v>
      </c>
      <c r="I353" s="1">
        <f>STDEV(H353:H355)</f>
        <v>19155911.557827391</v>
      </c>
      <c r="J353" s="1">
        <f>I353/SQRT(3)</f>
        <v>11059670.694484308</v>
      </c>
    </row>
    <row r="354" spans="1:10">
      <c r="A354" s="3">
        <f>'Raw FB'!A354</f>
        <v>36307</v>
      </c>
      <c r="B354" s="3" t="str">
        <f>'Raw FB'!B354</f>
        <v>FB</v>
      </c>
      <c r="C354" s="2">
        <f>'Raw FB'!C354</f>
        <v>2</v>
      </c>
      <c r="D354" s="3" t="str">
        <f>'Raw FB'!D354</f>
        <v>Peridinium armatum</v>
      </c>
      <c r="E354" s="1">
        <f>('Raw FB'!H354*'Raw FB'!K354)/20*9</f>
        <v>8841.15</v>
      </c>
      <c r="H354" s="1">
        <f>'Raw FB'!L354*E354</f>
        <v>84247318.349999994</v>
      </c>
    </row>
    <row r="355" spans="1:10">
      <c r="A355" s="3">
        <f>'Raw FB'!A355</f>
        <v>36307</v>
      </c>
      <c r="B355" s="3" t="str">
        <f>'Raw FB'!B355</f>
        <v>FB</v>
      </c>
      <c r="C355" s="2">
        <f>'Raw FB'!C355</f>
        <v>3</v>
      </c>
      <c r="D355" s="3" t="str">
        <f>'Raw FB'!D355</f>
        <v>Peridinium armatum</v>
      </c>
      <c r="E355" s="1">
        <f>('Raw FB'!H355*'Raw FB'!K355)/20*9</f>
        <v>5575.5</v>
      </c>
      <c r="H355" s="1">
        <f>'Raw FB'!L355*E355</f>
        <v>53128939.5</v>
      </c>
    </row>
    <row r="356" spans="1:10">
      <c r="A356" s="3">
        <f>'Raw FB'!A356</f>
        <v>36312</v>
      </c>
      <c r="B356" s="3" t="str">
        <f>'Raw FB'!B356</f>
        <v>FB</v>
      </c>
      <c r="C356" s="2">
        <f>'Raw FB'!C356</f>
        <v>1</v>
      </c>
      <c r="D356" s="3" t="str">
        <f>'Raw FB'!D356</f>
        <v>Peridinium armatum</v>
      </c>
      <c r="E356" s="1">
        <f>('Raw FB'!H356*'Raw FB'!K356)/20*9</f>
        <v>8522.5500000000011</v>
      </c>
      <c r="F356" s="1">
        <f>STDEV(E356:E358)</f>
        <v>2507.3941448244586</v>
      </c>
      <c r="G356" s="1">
        <f>F356/SQRT(3)</f>
        <v>1447.6446844788927</v>
      </c>
      <c r="H356" s="1">
        <f>'Raw FB'!L356*E356</f>
        <v>81211378.950000003</v>
      </c>
      <c r="I356" s="1">
        <f>STDEV(H356:H358)</f>
        <v>23892958.806032293</v>
      </c>
      <c r="J356" s="1">
        <f>I356/SQRT(3)</f>
        <v>13794606.198399384</v>
      </c>
    </row>
    <row r="357" spans="1:10">
      <c r="A357" s="3">
        <f>'Raw FB'!A357</f>
        <v>36312</v>
      </c>
      <c r="B357" s="3" t="str">
        <f>'Raw FB'!B357</f>
        <v>FB</v>
      </c>
      <c r="C357" s="2">
        <f>'Raw FB'!C357</f>
        <v>2</v>
      </c>
      <c r="D357" s="3" t="str">
        <f>'Raw FB'!D357</f>
        <v>Peridinium armatum</v>
      </c>
      <c r="E357" s="1">
        <f>('Raw FB'!H357*'Raw FB'!K357)/20*9</f>
        <v>9876.6</v>
      </c>
      <c r="H357" s="1">
        <f>'Raw FB'!L357*E357</f>
        <v>94114121.400000006</v>
      </c>
    </row>
    <row r="358" spans="1:10">
      <c r="A358" s="3">
        <f>'Raw FB'!A358</f>
        <v>36312</v>
      </c>
      <c r="B358" s="3" t="str">
        <f>'Raw FB'!B358</f>
        <v>FB</v>
      </c>
      <c r="C358" s="2">
        <f>'Raw FB'!C358</f>
        <v>3</v>
      </c>
      <c r="D358" s="3" t="str">
        <f>'Raw FB'!D358</f>
        <v>Peridinium armatum</v>
      </c>
      <c r="E358" s="1">
        <f>('Raw FB'!H358*'Raw FB'!K358)/20*9</f>
        <v>13381.199999999999</v>
      </c>
      <c r="H358" s="1">
        <f>'Raw FB'!L358*E358</f>
        <v>127509454.8</v>
      </c>
    </row>
    <row r="359" spans="1:10">
      <c r="A359" s="3">
        <f>'Raw FB'!A359</f>
        <v>36319</v>
      </c>
      <c r="B359" s="3" t="str">
        <f>'Raw FB'!B359</f>
        <v>FB</v>
      </c>
      <c r="C359" s="2">
        <f>'Raw FB'!C359</f>
        <v>1</v>
      </c>
      <c r="D359" s="3" t="str">
        <f>'Raw FB'!D359</f>
        <v>Peridinium armatum</v>
      </c>
      <c r="E359" s="1">
        <f>('Raw FB'!H359*'Raw FB'!K359)/20*9</f>
        <v>19354.95</v>
      </c>
      <c r="F359" s="1">
        <f>STDEV(E359:E361)</f>
        <v>5659.822365587107</v>
      </c>
      <c r="G359" s="1">
        <f>F359/SQRT(3)</f>
        <v>3267.6999663371807</v>
      </c>
      <c r="H359" s="1">
        <f>'Raw FB'!L359*E359</f>
        <v>184433318.55000001</v>
      </c>
      <c r="I359" s="1">
        <f>STDEV(H359:H361)</f>
        <v>53932447.321679443</v>
      </c>
      <c r="J359" s="1">
        <f>I359/SQRT(3)</f>
        <v>31137912.979226939</v>
      </c>
    </row>
    <row r="360" spans="1:10">
      <c r="A360" s="3">
        <f>'Raw FB'!A360</f>
        <v>36319</v>
      </c>
      <c r="B360" s="3" t="str">
        <f>'Raw FB'!B360</f>
        <v>FB</v>
      </c>
      <c r="C360" s="2">
        <f>'Raw FB'!C360</f>
        <v>2</v>
      </c>
      <c r="D360" s="3" t="str">
        <f>'Raw FB'!D360</f>
        <v>Peridinium armatum</v>
      </c>
      <c r="E360" s="1">
        <f>('Raw FB'!H360*'Raw FB'!K360)/20*9</f>
        <v>24611.850000000002</v>
      </c>
      <c r="H360" s="1">
        <f>'Raw FB'!L360*E360</f>
        <v>234526318.65000001</v>
      </c>
    </row>
    <row r="361" spans="1:10">
      <c r="A361" s="3">
        <f>'Raw FB'!A361</f>
        <v>36319</v>
      </c>
      <c r="B361" s="3" t="str">
        <f>'Raw FB'!B361</f>
        <v>FB</v>
      </c>
      <c r="C361" s="2">
        <f>'Raw FB'!C361</f>
        <v>3</v>
      </c>
      <c r="D361" s="3" t="str">
        <f>'Raw FB'!D361</f>
        <v>Peridinium armatum</v>
      </c>
      <c r="E361" s="1">
        <f>('Raw FB'!H361*'Raw FB'!K361)/20*9</f>
        <v>30665.25</v>
      </c>
      <c r="H361" s="1">
        <f>'Raw FB'!L361*E361</f>
        <v>292209167.25</v>
      </c>
    </row>
    <row r="362" spans="1:10">
      <c r="A362" s="3">
        <f>'Raw FB'!A362</f>
        <v>36326</v>
      </c>
      <c r="B362" s="3" t="str">
        <f>'Raw FB'!B362</f>
        <v>FB</v>
      </c>
      <c r="C362" s="2">
        <f>'Raw FB'!C362</f>
        <v>1</v>
      </c>
      <c r="D362" s="3" t="str">
        <f>'Raw FB'!D362</f>
        <v>Peridinium armatum</v>
      </c>
      <c r="E362" s="1">
        <f>('Raw FB'!H362*'Raw FB'!K362)/20*9</f>
        <v>20821.5</v>
      </c>
      <c r="F362" s="1">
        <f>STDEV(E362:E364)</f>
        <v>9839.8570062018644</v>
      </c>
      <c r="G362" s="1">
        <f>F362/SQRT(3)</f>
        <v>5681.0440913180719</v>
      </c>
      <c r="H362" s="1">
        <f>'Raw FB'!L362*E362</f>
        <v>198408073.5</v>
      </c>
      <c r="I362" s="1">
        <f>STDEV(H362:H364)</f>
        <v>93763997.412097573</v>
      </c>
      <c r="J362" s="1">
        <f>I362/SQRT(3)</f>
        <v>54134669.146169908</v>
      </c>
    </row>
    <row r="363" spans="1:10">
      <c r="A363" s="3">
        <f>'Raw FB'!A363</f>
        <v>36326</v>
      </c>
      <c r="B363" s="3" t="str">
        <f>'Raw FB'!B363</f>
        <v>FB</v>
      </c>
      <c r="C363" s="2">
        <f>'Raw FB'!C363</f>
        <v>2</v>
      </c>
      <c r="D363" s="3" t="str">
        <f>'Raw FB'!D363</f>
        <v>Peridinium armatum</v>
      </c>
      <c r="E363" s="1">
        <f>('Raw FB'!H363*'Raw FB'!K363)/20*9</f>
        <v>35396.549999999996</v>
      </c>
      <c r="H363" s="1">
        <f>'Raw FB'!L363*E363</f>
        <v>337293724.94999999</v>
      </c>
    </row>
    <row r="364" spans="1:10">
      <c r="A364" s="3">
        <f>'Raw FB'!A364</f>
        <v>36326</v>
      </c>
      <c r="B364" s="3" t="str">
        <f>'Raw FB'!B364</f>
        <v>FB</v>
      </c>
      <c r="C364" s="2">
        <f>'Raw FB'!C364</f>
        <v>3</v>
      </c>
      <c r="D364" s="3" t="str">
        <f>'Raw FB'!D364</f>
        <v>Peridinium armatum</v>
      </c>
      <c r="E364" s="1">
        <f>('Raw FB'!H364*'Raw FB'!K364)/20*9</f>
        <v>16657.2</v>
      </c>
      <c r="H364" s="1">
        <f>'Raw FB'!L364*E364</f>
        <v>158726458.80000001</v>
      </c>
    </row>
    <row r="365" spans="1:10">
      <c r="A365" s="3">
        <f>'Raw FB'!A365</f>
        <v>36333</v>
      </c>
      <c r="B365" s="3" t="str">
        <f>'Raw FB'!B365</f>
        <v>FB</v>
      </c>
      <c r="C365" s="2">
        <f>'Raw FB'!C365</f>
        <v>1</v>
      </c>
      <c r="D365" s="3" t="str">
        <f>'Raw FB'!D365</f>
        <v>Peridinium armatum</v>
      </c>
      <c r="E365" s="1">
        <f>('Raw FB'!H365*'Raw FB'!K365)/20*9</f>
        <v>12106.800000000001</v>
      </c>
      <c r="F365" s="1">
        <f>STDEV(E365:E367)</f>
        <v>2174.508213366882</v>
      </c>
      <c r="G365" s="1">
        <f>F365/SQRT(3)</f>
        <v>1255.4529023424216</v>
      </c>
      <c r="H365" s="1">
        <f>'Raw FB'!L365*E365</f>
        <v>115365697.2</v>
      </c>
      <c r="I365" s="1">
        <f>STDEV(H365:H367)</f>
        <v>20720888.765172984</v>
      </c>
      <c r="J365" s="1">
        <f>I365/SQRT(3)</f>
        <v>11963210.706420915</v>
      </c>
    </row>
    <row r="366" spans="1:10">
      <c r="A366" s="3">
        <f>'Raw FB'!A366</f>
        <v>36333</v>
      </c>
      <c r="B366" s="3" t="str">
        <f>'Raw FB'!B366</f>
        <v>FB</v>
      </c>
      <c r="C366" s="2">
        <f>'Raw FB'!C366</f>
        <v>2</v>
      </c>
      <c r="D366" s="3" t="str">
        <f>'Raw FB'!D366</f>
        <v>Peridinium armatum</v>
      </c>
      <c r="E366" s="1">
        <f>('Raw FB'!H366*'Raw FB'!K366)/20*9</f>
        <v>15611.4</v>
      </c>
      <c r="H366" s="1">
        <f>'Raw FB'!L366*E366</f>
        <v>148761030.59999999</v>
      </c>
    </row>
    <row r="367" spans="1:10">
      <c r="A367" s="3">
        <f>'Raw FB'!A367</f>
        <v>36333</v>
      </c>
      <c r="B367" s="3" t="str">
        <f>'Raw FB'!B367</f>
        <v>FB</v>
      </c>
      <c r="C367" s="2">
        <f>'Raw FB'!C367</f>
        <v>3</v>
      </c>
      <c r="D367" s="3" t="str">
        <f>'Raw FB'!D367</f>
        <v>Peridinium armatum</v>
      </c>
      <c r="E367" s="1">
        <f>('Raw FB'!H367*'Raw FB'!K367)/20*9</f>
        <v>11628.9</v>
      </c>
      <c r="H367" s="1">
        <f>'Raw FB'!L367*E367</f>
        <v>110811788.09999999</v>
      </c>
    </row>
    <row r="368" spans="1:10">
      <c r="A368" s="3">
        <f>'Raw FB'!A368</f>
        <v>36340</v>
      </c>
      <c r="B368" s="3" t="str">
        <f>'Raw FB'!B368</f>
        <v>FB</v>
      </c>
      <c r="C368" s="2">
        <f>'Raw FB'!C368</f>
        <v>1</v>
      </c>
      <c r="D368" s="3" t="str">
        <f>'Raw FB'!D368</f>
        <v>Peridinium armatum</v>
      </c>
      <c r="E368" s="1">
        <f>('Raw FB'!H368*'Raw FB'!K368)/20*9</f>
        <v>7088.8499999999995</v>
      </c>
      <c r="F368" s="1">
        <f>STDEV(E368:E370)</f>
        <v>3920.1504311059216</v>
      </c>
      <c r="G368" s="1">
        <f>F368/SQRT(3)</f>
        <v>2263.2999066628313</v>
      </c>
      <c r="H368" s="1">
        <f>'Raw FB'!L368*E368</f>
        <v>67549651.649999991</v>
      </c>
      <c r="I368" s="1">
        <f>STDEV(H368:H370)</f>
        <v>37355113.458008394</v>
      </c>
      <c r="J368" s="1">
        <f>I368/SQRT(3)</f>
        <v>21566984.810590159</v>
      </c>
    </row>
    <row r="369" spans="1:10">
      <c r="A369" s="3">
        <f>'Raw FB'!A369</f>
        <v>36340</v>
      </c>
      <c r="B369" s="3" t="str">
        <f>'Raw FB'!B369</f>
        <v>FB</v>
      </c>
      <c r="C369" s="2">
        <f>'Raw FB'!C369</f>
        <v>2</v>
      </c>
      <c r="D369" s="3" t="str">
        <f>'Raw FB'!D369</f>
        <v>Peridinium armatum</v>
      </c>
      <c r="E369" s="1">
        <f>('Raw FB'!H369*'Raw FB'!K369)/20*9</f>
        <v>12106.800000000001</v>
      </c>
      <c r="H369" s="1">
        <f>'Raw FB'!L369*E369</f>
        <v>115365697.2</v>
      </c>
    </row>
    <row r="370" spans="1:10">
      <c r="A370" s="3">
        <f>'Raw FB'!A370</f>
        <v>36340</v>
      </c>
      <c r="B370" s="3" t="str">
        <f>'Raw FB'!B370</f>
        <v>FB</v>
      </c>
      <c r="C370" s="2">
        <f>'Raw FB'!C370</f>
        <v>3</v>
      </c>
      <c r="D370" s="3" t="str">
        <f>'Raw FB'!D370</f>
        <v>Peridinium armatum</v>
      </c>
      <c r="E370" s="1">
        <f>('Raw FB'!H370*'Raw FB'!K370)/20*9</f>
        <v>14814.9</v>
      </c>
      <c r="H370" s="1">
        <f>'Raw FB'!L370*E370</f>
        <v>141171182.09999999</v>
      </c>
    </row>
    <row r="371" spans="1:10">
      <c r="A371" s="3">
        <f>'Raw FB'!A371</f>
        <v>36347</v>
      </c>
      <c r="B371" s="3" t="str">
        <f>'Raw FB'!B371</f>
        <v>FB</v>
      </c>
      <c r="C371" s="2">
        <f>'Raw FB'!C371</f>
        <v>1</v>
      </c>
      <c r="D371" s="3" t="str">
        <f>'Raw FB'!D371</f>
        <v>Peridinium armatum</v>
      </c>
      <c r="E371" s="1">
        <f>('Raw FB'!H371*'Raw FB'!K371)/20*9</f>
        <v>18937.650000000001</v>
      </c>
      <c r="F371" s="1">
        <f>STDEV(E371:E373)</f>
        <v>4466.1544926816005</v>
      </c>
      <c r="G371" s="1">
        <f>F371/SQRT(3)</f>
        <v>2578.5354985921786</v>
      </c>
      <c r="H371" s="1">
        <f>'Raw FB'!L371*E371</f>
        <v>180456866.85000002</v>
      </c>
      <c r="I371" s="1">
        <f>STDEV(H371:H373)</f>
        <v>42557986.160762921</v>
      </c>
      <c r="J371" s="1">
        <f>I371/SQRT(3)</f>
        <v>24570864.766084842</v>
      </c>
    </row>
    <row r="372" spans="1:10">
      <c r="A372" s="3">
        <f>'Raw FB'!A372</f>
        <v>36347</v>
      </c>
      <c r="B372" s="3" t="str">
        <f>'Raw FB'!B372</f>
        <v>FB</v>
      </c>
      <c r="C372" s="2">
        <f>'Raw FB'!C372</f>
        <v>2</v>
      </c>
      <c r="D372" s="3" t="str">
        <f>'Raw FB'!D372</f>
        <v>Peridinium armatum</v>
      </c>
      <c r="E372" s="1">
        <f>('Raw FB'!H372*'Raw FB'!K372)/20*9</f>
        <v>11104.800000000001</v>
      </c>
      <c r="H372" s="1">
        <f>'Raw FB'!L372*E372</f>
        <v>105817639.2</v>
      </c>
    </row>
    <row r="373" spans="1:10">
      <c r="A373" s="3">
        <f>'Raw FB'!A373</f>
        <v>36347</v>
      </c>
      <c r="B373" s="3" t="str">
        <f>'Raw FB'!B373</f>
        <v>FB</v>
      </c>
      <c r="C373" s="2">
        <f>'Raw FB'!C373</f>
        <v>3</v>
      </c>
      <c r="D373" s="3" t="str">
        <f>'Raw FB'!D373</f>
        <v>Peridinium armatum</v>
      </c>
      <c r="E373" s="1">
        <f>('Raw FB'!H373*'Raw FB'!K373)/20*9</f>
        <v>11303.1</v>
      </c>
      <c r="H373" s="1">
        <f>'Raw FB'!L373*E373</f>
        <v>107707239.90000001</v>
      </c>
    </row>
    <row r="374" spans="1:10">
      <c r="A374" s="3">
        <f>'Raw FB'!A374</f>
        <v>36354</v>
      </c>
      <c r="B374" s="3" t="str">
        <f>'Raw FB'!B374</f>
        <v>FB</v>
      </c>
      <c r="C374" s="2">
        <f>'Raw FB'!C374</f>
        <v>1</v>
      </c>
      <c r="D374" s="3" t="str">
        <f>'Raw FB'!D374</f>
        <v>Peridinium armatum</v>
      </c>
      <c r="E374" s="1">
        <f>('Raw FB'!H374*'Raw FB'!K374)/20*9</f>
        <v>2548.7999999999997</v>
      </c>
      <c r="F374" s="1">
        <f>STDEV(E374:E376)</f>
        <v>392.90411998348787</v>
      </c>
      <c r="G374" s="1">
        <f>F374/SQRT(3)</f>
        <v>226.84329943817977</v>
      </c>
      <c r="H374" s="1">
        <f>'Raw FB'!L374*E374</f>
        <v>24287515.199999999</v>
      </c>
      <c r="I374" s="1">
        <f>STDEV(H374:H376)</f>
        <v>3743983.3593226946</v>
      </c>
      <c r="J374" s="1">
        <f>I374/SQRT(3)</f>
        <v>2161589.8003464374</v>
      </c>
    </row>
    <row r="375" spans="1:10">
      <c r="A375" s="3">
        <f>'Raw FB'!A375</f>
        <v>36354</v>
      </c>
      <c r="B375" s="3" t="str">
        <f>'Raw FB'!B375</f>
        <v>FB</v>
      </c>
      <c r="C375" s="2">
        <f>'Raw FB'!C375</f>
        <v>2</v>
      </c>
      <c r="D375" s="3" t="str">
        <f>'Raw FB'!D375</f>
        <v>Peridinium armatum</v>
      </c>
      <c r="E375" s="1">
        <f>('Raw FB'!H375*'Raw FB'!K375)/20*9</f>
        <v>2469.15</v>
      </c>
      <c r="H375" s="1">
        <f>'Raw FB'!L375*E375</f>
        <v>23528530.350000001</v>
      </c>
    </row>
    <row r="376" spans="1:10">
      <c r="A376" s="3">
        <f>'Raw FB'!A376</f>
        <v>36354</v>
      </c>
      <c r="B376" s="3" t="str">
        <f>'Raw FB'!B376</f>
        <v>FB</v>
      </c>
      <c r="C376" s="2">
        <f>'Raw FB'!C376</f>
        <v>3</v>
      </c>
      <c r="D376" s="3" t="str">
        <f>'Raw FB'!D376</f>
        <v>Peridinium armatum</v>
      </c>
      <c r="E376" s="1">
        <f>('Raw FB'!H376*'Raw FB'!K376)/20*9</f>
        <v>1831.95</v>
      </c>
      <c r="H376" s="1">
        <f>'Raw FB'!L376*E376</f>
        <v>17456651.550000001</v>
      </c>
    </row>
    <row r="377" spans="1:10">
      <c r="A377" s="3">
        <f>'Raw FB'!A377</f>
        <v>36361</v>
      </c>
      <c r="B377" s="3" t="str">
        <f>'Raw FB'!B377</f>
        <v>FB</v>
      </c>
      <c r="C377" s="2">
        <f>'Raw FB'!C377</f>
        <v>1</v>
      </c>
      <c r="D377" s="3" t="str">
        <f>'Raw FB'!D377</f>
        <v>Peridinium armatum</v>
      </c>
      <c r="E377" s="1">
        <f>('Raw FB'!H377*'Raw FB'!K377)/20*9</f>
        <v>2867.4</v>
      </c>
      <c r="F377" s="1">
        <f>STDEV(E377:E379)</f>
        <v>1270.2447884167852</v>
      </c>
      <c r="G377" s="1">
        <f>F377/SQRT(3)</f>
        <v>733.37617052915027</v>
      </c>
      <c r="H377" s="1">
        <f>'Raw FB'!L377*E377</f>
        <v>27323454.600000001</v>
      </c>
      <c r="I377" s="1">
        <f>STDEV(H377:H379)</f>
        <v>12104162.588823535</v>
      </c>
      <c r="J377" s="1">
        <f>I377/SQRT(3)</f>
        <v>6988341.5289722653</v>
      </c>
    </row>
    <row r="378" spans="1:10">
      <c r="A378" s="3">
        <f>'Raw FB'!A378</f>
        <v>36361</v>
      </c>
      <c r="B378" s="3" t="str">
        <f>'Raw FB'!B378</f>
        <v>FB</v>
      </c>
      <c r="C378" s="2">
        <f>'Raw FB'!C378</f>
        <v>2</v>
      </c>
      <c r="D378" s="3" t="str">
        <f>'Raw FB'!D378</f>
        <v>Peridinium armatum</v>
      </c>
      <c r="E378" s="1">
        <f>('Raw FB'!H378*'Raw FB'!K378)/20*9</f>
        <v>2150.5499999999997</v>
      </c>
      <c r="H378" s="1">
        <f>'Raw FB'!L378*E378</f>
        <v>20492590.949999999</v>
      </c>
    </row>
    <row r="379" spans="1:10">
      <c r="A379" s="3">
        <f>'Raw FB'!A379</f>
        <v>36361</v>
      </c>
      <c r="B379" s="3" t="str">
        <f>'Raw FB'!B379</f>
        <v>FB</v>
      </c>
      <c r="C379" s="2">
        <f>'Raw FB'!C379</f>
        <v>3</v>
      </c>
      <c r="D379" s="3" t="str">
        <f>'Raw FB'!D379</f>
        <v>Peridinium armatum</v>
      </c>
      <c r="E379" s="1">
        <f>('Raw FB'!H379*'Raw FB'!K379)/20*9</f>
        <v>4619.7</v>
      </c>
      <c r="H379" s="1">
        <f>'Raw FB'!L379*E379</f>
        <v>44021121.299999997</v>
      </c>
    </row>
    <row r="380" spans="1:10">
      <c r="A380" s="3">
        <f>'Raw FB'!A380</f>
        <v>36368</v>
      </c>
      <c r="B380" s="3" t="str">
        <f>'Raw FB'!B380</f>
        <v>FB</v>
      </c>
      <c r="C380" s="2">
        <f>'Raw FB'!C380</f>
        <v>1</v>
      </c>
      <c r="D380" s="3" t="str">
        <f>'Raw FB'!D380</f>
        <v>Peridinium armatum</v>
      </c>
      <c r="E380" s="1">
        <f>('Raw FB'!H380*'Raw FB'!K380)/20*9</f>
        <v>5354.0999999999995</v>
      </c>
      <c r="F380" s="1">
        <f>STDEV(E380:E382)</f>
        <v>1488.3512589439358</v>
      </c>
      <c r="G380" s="1">
        <f>F380/SQRT(3)</f>
        <v>859.29999999999984</v>
      </c>
      <c r="H380" s="1">
        <f>'Raw FB'!L380*E380</f>
        <v>51019218.899999999</v>
      </c>
      <c r="I380" s="1">
        <f>STDEV(H380:H382)</f>
        <v>14182499.146476723</v>
      </c>
      <c r="J380" s="1">
        <f>I380/SQRT(3)</f>
        <v>8188269.6999999741</v>
      </c>
    </row>
    <row r="381" spans="1:10">
      <c r="A381" s="3">
        <f>'Raw FB'!A381</f>
        <v>36368</v>
      </c>
      <c r="B381" s="3" t="str">
        <f>'Raw FB'!B381</f>
        <v>FB</v>
      </c>
      <c r="C381" s="2">
        <f>'Raw FB'!C381</f>
        <v>2</v>
      </c>
      <c r="D381" s="3" t="str">
        <f>'Raw FB'!D381</f>
        <v>Peridinium armatum</v>
      </c>
      <c r="E381" s="1">
        <f>('Raw FB'!H381*'Raw FB'!K381)/20*9</f>
        <v>6742.2000000000007</v>
      </c>
      <c r="H381" s="1">
        <f>'Raw FB'!L381*E381</f>
        <v>64246423.800000004</v>
      </c>
    </row>
    <row r="382" spans="1:10">
      <c r="A382" s="3">
        <f>'Raw FB'!A382</f>
        <v>36368</v>
      </c>
      <c r="B382" s="3" t="str">
        <f>'Raw FB'!B382</f>
        <v>FB</v>
      </c>
      <c r="C382" s="2">
        <f>'Raw FB'!C382</f>
        <v>3</v>
      </c>
      <c r="D382" s="3" t="str">
        <f>'Raw FB'!D382</f>
        <v>Peridinium armatum</v>
      </c>
      <c r="E382" s="1">
        <f>('Raw FB'!H382*'Raw FB'!K382)/20*9</f>
        <v>8328.6</v>
      </c>
      <c r="H382" s="1">
        <f>'Raw FB'!L382*E382</f>
        <v>79363229.400000006</v>
      </c>
    </row>
    <row r="383" spans="1:10">
      <c r="A383" s="3">
        <f>'Raw FB'!A383</f>
        <v>36375</v>
      </c>
      <c r="B383" s="3" t="str">
        <f>'Raw FB'!B383</f>
        <v>FB</v>
      </c>
      <c r="C383" s="2">
        <f>'Raw FB'!C383</f>
        <v>1</v>
      </c>
      <c r="D383" s="3" t="str">
        <f>'Raw FB'!D383</f>
        <v>Peridinium armatum</v>
      </c>
      <c r="E383" s="1">
        <f>('Raw FB'!H383*'Raw FB'!K383)/20*9</f>
        <v>20226.600000000002</v>
      </c>
      <c r="F383" s="1">
        <f>STDEV(E383:E385)</f>
        <v>2798.5757971690041</v>
      </c>
      <c r="G383" s="1">
        <f>F383/SQRT(3)</f>
        <v>1615.7584898430962</v>
      </c>
      <c r="H383" s="1">
        <f>'Raw FB'!L383*E383</f>
        <v>192739271.40000001</v>
      </c>
      <c r="I383" s="1">
        <f>STDEV(H383:H385)</f>
        <v>26667628.771223437</v>
      </c>
      <c r="J383" s="1">
        <f>I383/SQRT(3)</f>
        <v>15396562.649714861</v>
      </c>
    </row>
    <row r="384" spans="1:10">
      <c r="A384" s="3">
        <f>'Raw FB'!A384</f>
        <v>36375</v>
      </c>
      <c r="B384" s="3" t="str">
        <f>'Raw FB'!B384</f>
        <v>FB</v>
      </c>
      <c r="C384" s="2">
        <f>'Raw FB'!C384</f>
        <v>2</v>
      </c>
      <c r="D384" s="3" t="str">
        <f>'Raw FB'!D384</f>
        <v>Peridinium armatum</v>
      </c>
      <c r="E384" s="1">
        <f>('Raw FB'!H384*'Raw FB'!K384)/20*9</f>
        <v>14773.349999999999</v>
      </c>
      <c r="H384" s="1">
        <f>'Raw FB'!L384*E384</f>
        <v>140775252.14999998</v>
      </c>
    </row>
    <row r="385" spans="1:10">
      <c r="A385" s="3">
        <f>'Raw FB'!A385</f>
        <v>36375</v>
      </c>
      <c r="B385" s="3" t="str">
        <f>'Raw FB'!B385</f>
        <v>FB</v>
      </c>
      <c r="C385" s="2">
        <f>'Raw FB'!C385</f>
        <v>3</v>
      </c>
      <c r="D385" s="3" t="str">
        <f>'Raw FB'!D385</f>
        <v>Peridinium armatum</v>
      </c>
      <c r="E385" s="1">
        <f>('Raw FB'!H385*'Raw FB'!K385)/20*9</f>
        <v>16407.899999999998</v>
      </c>
      <c r="H385" s="1">
        <f>'Raw FB'!L385*E385</f>
        <v>156350879.09999999</v>
      </c>
    </row>
    <row r="386" spans="1:10">
      <c r="A386" s="3">
        <f>'Raw FB'!A386</f>
        <v>36382</v>
      </c>
      <c r="B386" s="3" t="str">
        <f>'Raw FB'!B386</f>
        <v>FB</v>
      </c>
      <c r="C386" s="2">
        <f>'Raw FB'!C386</f>
        <v>1</v>
      </c>
      <c r="D386" s="3" t="str">
        <f>'Raw FB'!D386</f>
        <v>Peridinium armatum</v>
      </c>
      <c r="E386" s="1">
        <f>('Raw FB'!H386*'Raw FB'!K386)/20*9</f>
        <v>21186.899999999998</v>
      </c>
      <c r="F386" s="1">
        <f>STDEV(E386:E388)</f>
        <v>2796.0818349075439</v>
      </c>
      <c r="G386" s="1">
        <f>F386/SQRT(3)</f>
        <v>1614.3186000600933</v>
      </c>
      <c r="H386" s="1">
        <f>'Raw FB'!L386*E386</f>
        <v>201889970.09999999</v>
      </c>
      <c r="I386" s="1">
        <f>STDEV(H386:H388)</f>
        <v>26643863.804833863</v>
      </c>
      <c r="J386" s="1">
        <f>I386/SQRT(3)</f>
        <v>15382841.939972559</v>
      </c>
    </row>
    <row r="387" spans="1:10">
      <c r="A387" s="3">
        <f>'Raw FB'!A387</f>
        <v>36382</v>
      </c>
      <c r="B387" s="3" t="str">
        <f>'Raw FB'!B387</f>
        <v>FB</v>
      </c>
      <c r="C387" s="2">
        <f>'Raw FB'!C387</f>
        <v>2</v>
      </c>
      <c r="D387" s="3" t="str">
        <f>'Raw FB'!D387</f>
        <v>Peridinium armatum</v>
      </c>
      <c r="E387" s="1">
        <f>('Raw FB'!H387*'Raw FB'!K387)/20*9</f>
        <v>16089.300000000001</v>
      </c>
      <c r="H387" s="1">
        <f>'Raw FB'!L387*E387</f>
        <v>153314939.70000002</v>
      </c>
    </row>
    <row r="388" spans="1:10">
      <c r="A388" s="3">
        <f>'Raw FB'!A388</f>
        <v>36382</v>
      </c>
      <c r="B388" s="3" t="str">
        <f>'Raw FB'!B388</f>
        <v>FB</v>
      </c>
      <c r="C388" s="2">
        <f>'Raw FB'!C388</f>
        <v>3</v>
      </c>
      <c r="D388" s="3" t="str">
        <f>'Raw FB'!D388</f>
        <v>Peridinium armatum</v>
      </c>
      <c r="E388" s="1">
        <f>('Raw FB'!H388*'Raw FB'!K388)/20*9</f>
        <v>20629.350000000002</v>
      </c>
      <c r="H388" s="1">
        <f>'Raw FB'!L388*E388</f>
        <v>196577076.15000001</v>
      </c>
    </row>
    <row r="389" spans="1:10">
      <c r="A389" s="3">
        <f>'Raw FB'!A389</f>
        <v>36389</v>
      </c>
      <c r="B389" s="3" t="str">
        <f>'Raw FB'!B389</f>
        <v>FB</v>
      </c>
      <c r="C389" s="2">
        <f>'Raw FB'!C389</f>
        <v>1</v>
      </c>
      <c r="D389" s="3" t="str">
        <f>'Raw FB'!D389</f>
        <v>Peridinium armatum</v>
      </c>
      <c r="E389" s="1">
        <f>('Raw FB'!H389*'Raw FB'!K389)/20*9</f>
        <v>10513.800000000001</v>
      </c>
      <c r="F389" s="1">
        <f>STDEV(E389:E391)</f>
        <v>1541.0439716309422</v>
      </c>
      <c r="G389" s="1">
        <f>F389/SQRT(3)</f>
        <v>889.72215185417451</v>
      </c>
      <c r="H389" s="1">
        <f>'Raw FB'!L389*E389</f>
        <v>100186000.2</v>
      </c>
      <c r="I389" s="1">
        <f>STDEV(H389:H391)</f>
        <v>14684608.005670903</v>
      </c>
      <c r="J389" s="1">
        <f>I389/SQRT(3)</f>
        <v>8478162.3850182295</v>
      </c>
    </row>
    <row r="390" spans="1:10">
      <c r="A390" s="3">
        <f>'Raw FB'!A390</f>
        <v>36389</v>
      </c>
      <c r="B390" s="3" t="str">
        <f>'Raw FB'!B390</f>
        <v>FB</v>
      </c>
      <c r="C390" s="2">
        <f>'Raw FB'!C390</f>
        <v>2</v>
      </c>
      <c r="D390" s="3" t="str">
        <f>'Raw FB'!D390</f>
        <v>Peridinium armatum</v>
      </c>
      <c r="E390" s="1">
        <f>('Raw FB'!H390*'Raw FB'!K390)/20*9</f>
        <v>10434.15</v>
      </c>
      <c r="H390" s="1">
        <f>'Raw FB'!L390*E390</f>
        <v>99427015.349999994</v>
      </c>
    </row>
    <row r="391" spans="1:10">
      <c r="A391" s="3">
        <f>'Raw FB'!A391</f>
        <v>36389</v>
      </c>
      <c r="B391" s="3" t="str">
        <f>'Raw FB'!B391</f>
        <v>FB</v>
      </c>
      <c r="C391" s="2">
        <f>'Raw FB'!C391</f>
        <v>3</v>
      </c>
      <c r="D391" s="3" t="str">
        <f>'Raw FB'!D391</f>
        <v>Peridinium armatum</v>
      </c>
      <c r="E391" s="1">
        <f>('Raw FB'!H391*'Raw FB'!K391)/20*9</f>
        <v>13142.25</v>
      </c>
      <c r="H391" s="1">
        <f>'Raw FB'!L391*E391</f>
        <v>125232500.25</v>
      </c>
    </row>
    <row r="392" spans="1:10">
      <c r="A392" s="3">
        <f>'Raw FB'!A392</f>
        <v>36307</v>
      </c>
      <c r="B392" s="3" t="str">
        <f>'Raw FB'!B392</f>
        <v>FB</v>
      </c>
      <c r="C392" s="2">
        <f>'Raw FB'!C392</f>
        <v>1</v>
      </c>
      <c r="D392" s="3" t="str">
        <f>'Raw FB'!D392</f>
        <v>Peridinium cinctum</v>
      </c>
      <c r="E392" s="1">
        <f>('Raw FB'!H392*'Raw FB'!K392)/20*9</f>
        <v>79.649999999999991</v>
      </c>
      <c r="F392" s="1">
        <f>STDEV(E392:E394)</f>
        <v>45.985948940953683</v>
      </c>
      <c r="G392" s="1">
        <f>F392/SQRT(3)</f>
        <v>26.549999999999997</v>
      </c>
      <c r="H392" s="1">
        <f>'Raw FB'!L392*E392</f>
        <v>6728831.9999999991</v>
      </c>
      <c r="I392" s="1">
        <f>STDEV(H392:H394)</f>
        <v>3884892.9665317675</v>
      </c>
      <c r="J392" s="1">
        <f>I392/SQRT(3)</f>
        <v>2242944</v>
      </c>
    </row>
    <row r="393" spans="1:10">
      <c r="A393" s="3">
        <f>'Raw FB'!A393</f>
        <v>36307</v>
      </c>
      <c r="B393" s="3" t="str">
        <f>'Raw FB'!B393</f>
        <v>FB</v>
      </c>
      <c r="C393" s="2">
        <f>'Raw FB'!C393</f>
        <v>2</v>
      </c>
      <c r="D393" s="3" t="str">
        <f>'Raw FB'!D393</f>
        <v>Peridinium cinctum</v>
      </c>
      <c r="E393" s="1">
        <f>('Raw FB'!H393*'Raw FB'!K393)/20*9</f>
        <v>0</v>
      </c>
      <c r="H393" s="1">
        <f>'Raw FB'!L393*E393</f>
        <v>0</v>
      </c>
    </row>
    <row r="394" spans="1:10">
      <c r="A394" s="3">
        <f>'Raw FB'!A394</f>
        <v>36307</v>
      </c>
      <c r="B394" s="3" t="str">
        <f>'Raw FB'!B394</f>
        <v>FB</v>
      </c>
      <c r="C394" s="2">
        <f>'Raw FB'!C394</f>
        <v>3</v>
      </c>
      <c r="D394" s="3" t="str">
        <f>'Raw FB'!D394</f>
        <v>Peridinium cinctum</v>
      </c>
      <c r="E394" s="1">
        <f>('Raw FB'!H394*'Raw FB'!K394)/20*9</f>
        <v>0</v>
      </c>
      <c r="H394" s="1">
        <f>'Raw FB'!L394*E394</f>
        <v>0</v>
      </c>
    </row>
    <row r="395" spans="1:10">
      <c r="A395" s="3">
        <f>'Raw FB'!A395</f>
        <v>36312</v>
      </c>
      <c r="B395" s="3" t="str">
        <f>'Raw FB'!B395</f>
        <v>FB</v>
      </c>
      <c r="C395" s="2">
        <f>'Raw FB'!C395</f>
        <v>1</v>
      </c>
      <c r="D395" s="3" t="str">
        <f>'Raw FB'!D395</f>
        <v>Peridinium cinctum</v>
      </c>
      <c r="E395" s="1">
        <f>('Raw FB'!H395*'Raw FB'!K395)/20*9</f>
        <v>79.649999999999991</v>
      </c>
      <c r="F395" s="1">
        <f>STDEV(E395:E397)</f>
        <v>45.985948940953683</v>
      </c>
      <c r="G395" s="1">
        <f>F395/SQRT(3)</f>
        <v>26.549999999999997</v>
      </c>
      <c r="H395" s="1">
        <f>'Raw FB'!L395*E395</f>
        <v>6728831.9999999991</v>
      </c>
      <c r="I395" s="1">
        <f>STDEV(H395:H397)</f>
        <v>3884892.9665317675</v>
      </c>
      <c r="J395" s="1">
        <f>I395/SQRT(3)</f>
        <v>2242944</v>
      </c>
    </row>
    <row r="396" spans="1:10">
      <c r="A396" s="3">
        <f>'Raw FB'!A396</f>
        <v>36312</v>
      </c>
      <c r="B396" s="3" t="str">
        <f>'Raw FB'!B396</f>
        <v>FB</v>
      </c>
      <c r="C396" s="2">
        <f>'Raw FB'!C396</f>
        <v>2</v>
      </c>
      <c r="D396" s="3" t="str">
        <f>'Raw FB'!D396</f>
        <v>Peridinium cinctum</v>
      </c>
      <c r="E396" s="1">
        <f>('Raw FB'!H396*'Raw FB'!K396)/20*9</f>
        <v>0</v>
      </c>
      <c r="H396" s="1">
        <f>'Raw FB'!L396*E396</f>
        <v>0</v>
      </c>
    </row>
    <row r="397" spans="1:10">
      <c r="A397" s="3">
        <f>'Raw FB'!A397</f>
        <v>36312</v>
      </c>
      <c r="B397" s="3" t="str">
        <f>'Raw FB'!B397</f>
        <v>FB</v>
      </c>
      <c r="C397" s="2">
        <f>'Raw FB'!C397</f>
        <v>3</v>
      </c>
      <c r="D397" s="3" t="str">
        <f>'Raw FB'!D397</f>
        <v>Peridinium cinctum</v>
      </c>
      <c r="E397" s="1">
        <f>('Raw FB'!H397*'Raw FB'!K397)/20*9</f>
        <v>0</v>
      </c>
      <c r="H397" s="1">
        <f>'Raw FB'!L397*E397</f>
        <v>0</v>
      </c>
    </row>
    <row r="398" spans="1:10">
      <c r="A398" s="3">
        <f>'Raw FB'!A398</f>
        <v>36319</v>
      </c>
      <c r="B398" s="3" t="str">
        <f>'Raw FB'!B398</f>
        <v>FB</v>
      </c>
      <c r="C398" s="2">
        <f>'Raw FB'!C398</f>
        <v>1</v>
      </c>
      <c r="D398" s="3" t="str">
        <f>'Raw FB'!D398</f>
        <v>Peridinium cinctum</v>
      </c>
      <c r="E398" s="1">
        <f>('Raw FB'!H398*'Raw FB'!K398)/20*9</f>
        <v>238.95000000000002</v>
      </c>
      <c r="F398" s="1">
        <f>STDEV(E398:E400)</f>
        <v>45.985948940953577</v>
      </c>
      <c r="G398" s="1">
        <f>F398/SQRT(3)</f>
        <v>26.549999999999937</v>
      </c>
      <c r="H398" s="1">
        <f>'Raw FB'!L398*E398</f>
        <v>20186496</v>
      </c>
      <c r="I398" s="1">
        <f>STDEV(H398:H400)</f>
        <v>3884892.966531768</v>
      </c>
      <c r="J398" s="1">
        <f>I398/SQRT(3)</f>
        <v>2242944</v>
      </c>
    </row>
    <row r="399" spans="1:10">
      <c r="A399" s="3">
        <f>'Raw FB'!A399</f>
        <v>36319</v>
      </c>
      <c r="B399" s="3" t="str">
        <f>'Raw FB'!B399</f>
        <v>FB</v>
      </c>
      <c r="C399" s="2">
        <f>'Raw FB'!C399</f>
        <v>2</v>
      </c>
      <c r="D399" s="3" t="str">
        <f>'Raw FB'!D399</f>
        <v>Peridinium cinctum</v>
      </c>
      <c r="E399" s="1">
        <f>('Raw FB'!H399*'Raw FB'!K399)/20*9</f>
        <v>159.29999999999998</v>
      </c>
      <c r="H399" s="1">
        <f>'Raw FB'!L399*E399</f>
        <v>13457663.999999998</v>
      </c>
    </row>
    <row r="400" spans="1:10">
      <c r="A400" s="3">
        <f>'Raw FB'!A400</f>
        <v>36319</v>
      </c>
      <c r="B400" s="3" t="str">
        <f>'Raw FB'!B400</f>
        <v>FB</v>
      </c>
      <c r="C400" s="2">
        <f>'Raw FB'!C400</f>
        <v>3</v>
      </c>
      <c r="D400" s="3" t="str">
        <f>'Raw FB'!D400</f>
        <v>Peridinium cinctum</v>
      </c>
      <c r="E400" s="1">
        <f>('Raw FB'!H400*'Raw FB'!K400)/20*9</f>
        <v>238.95000000000002</v>
      </c>
      <c r="H400" s="1">
        <f>'Raw FB'!L400*E400</f>
        <v>20186496</v>
      </c>
    </row>
    <row r="401" spans="1:10">
      <c r="A401" s="3">
        <f>'Raw FB'!A401</f>
        <v>36326</v>
      </c>
      <c r="B401" s="3" t="str">
        <f>'Raw FB'!B401</f>
        <v>FB</v>
      </c>
      <c r="C401" s="2">
        <f>'Raw FB'!C401</f>
        <v>1</v>
      </c>
      <c r="D401" s="3" t="str">
        <f>'Raw FB'!D401</f>
        <v>Peridinium cinctum</v>
      </c>
      <c r="E401" s="1">
        <f>('Raw FB'!H401*'Raw FB'!K401)/20*9</f>
        <v>198.29999999999998</v>
      </c>
      <c r="F401" s="1">
        <f>STDEV(E401:E403)</f>
        <v>343.46567514090833</v>
      </c>
      <c r="G401" s="1">
        <f>F401/SQRT(3)</f>
        <v>198.29999999999998</v>
      </c>
      <c r="H401" s="1">
        <f>'Raw FB'!L401*E401</f>
        <v>16752383.999999998</v>
      </c>
      <c r="I401" s="1">
        <f>STDEV(H401:H403)</f>
        <v>29015980.235903934</v>
      </c>
      <c r="J401" s="1">
        <f>I401/SQRT(3)</f>
        <v>16752383.999999998</v>
      </c>
    </row>
    <row r="402" spans="1:10">
      <c r="A402" s="3">
        <f>'Raw FB'!A402</f>
        <v>36326</v>
      </c>
      <c r="B402" s="3" t="str">
        <f>'Raw FB'!B402</f>
        <v>FB</v>
      </c>
      <c r="C402" s="2">
        <f>'Raw FB'!C402</f>
        <v>2</v>
      </c>
      <c r="D402" s="3" t="str">
        <f>'Raw FB'!D402</f>
        <v>Peridinium cinctum</v>
      </c>
      <c r="E402" s="1">
        <f>('Raw FB'!H402*'Raw FB'!K402)/20*9</f>
        <v>793.19999999999993</v>
      </c>
      <c r="H402" s="1">
        <f>'Raw FB'!L402*E402</f>
        <v>67009535.999999993</v>
      </c>
    </row>
    <row r="403" spans="1:10">
      <c r="A403" s="3">
        <f>'Raw FB'!A403</f>
        <v>36326</v>
      </c>
      <c r="B403" s="3" t="str">
        <f>'Raw FB'!B403</f>
        <v>FB</v>
      </c>
      <c r="C403" s="2">
        <f>'Raw FB'!C403</f>
        <v>3</v>
      </c>
      <c r="D403" s="3" t="str">
        <f>'Raw FB'!D403</f>
        <v>Peridinium cinctum</v>
      </c>
      <c r="E403" s="1">
        <f>('Raw FB'!H403*'Raw FB'!K403)/20*9</f>
        <v>198.29999999999998</v>
      </c>
      <c r="H403" s="1">
        <f>'Raw FB'!L403*E403</f>
        <v>16752383.999999998</v>
      </c>
    </row>
    <row r="404" spans="1:10">
      <c r="A404" s="3">
        <f>'Raw FB'!A404</f>
        <v>36333</v>
      </c>
      <c r="B404" s="3" t="str">
        <f>'Raw FB'!B404</f>
        <v>FB</v>
      </c>
      <c r="C404" s="2">
        <f>'Raw FB'!C404</f>
        <v>1</v>
      </c>
      <c r="D404" s="3" t="str">
        <f>'Raw FB'!D404</f>
        <v>Peridinium cinctum</v>
      </c>
      <c r="E404" s="1">
        <f>('Raw FB'!H404*'Raw FB'!K404)/20*9</f>
        <v>557.55000000000007</v>
      </c>
      <c r="F404" s="1">
        <f>STDEV(E404:E406)</f>
        <v>421.46818385258905</v>
      </c>
      <c r="G404" s="1">
        <f>F404/SQRT(3)</f>
        <v>243.33476940215499</v>
      </c>
      <c r="H404" s="1">
        <f>'Raw FB'!L404*E404</f>
        <v>47101824.000000007</v>
      </c>
      <c r="I404" s="1">
        <f>STDEV(H404:H406)</f>
        <v>35605632.171866745</v>
      </c>
      <c r="J404" s="1">
        <f>I404/SQRT(3)</f>
        <v>20556921.319094066</v>
      </c>
    </row>
    <row r="405" spans="1:10">
      <c r="A405" s="3">
        <f>'Raw FB'!A405</f>
        <v>36333</v>
      </c>
      <c r="B405" s="3" t="str">
        <f>'Raw FB'!B405</f>
        <v>FB</v>
      </c>
      <c r="C405" s="2">
        <f>'Raw FB'!C405</f>
        <v>2</v>
      </c>
      <c r="D405" s="3" t="str">
        <f>'Raw FB'!D405</f>
        <v>Peridinium cinctum</v>
      </c>
      <c r="E405" s="1">
        <f>('Raw FB'!H405*'Raw FB'!K405)/20*9</f>
        <v>1194.75</v>
      </c>
      <c r="H405" s="1">
        <f>'Raw FB'!L405*E405</f>
        <v>100932480</v>
      </c>
    </row>
    <row r="406" spans="1:10">
      <c r="A406" s="3">
        <f>'Raw FB'!A406</f>
        <v>36333</v>
      </c>
      <c r="B406" s="3" t="str">
        <f>'Raw FB'!B406</f>
        <v>FB</v>
      </c>
      <c r="C406" s="2">
        <f>'Raw FB'!C406</f>
        <v>3</v>
      </c>
      <c r="D406" s="3" t="str">
        <f>'Raw FB'!D406</f>
        <v>Peridinium cinctum</v>
      </c>
      <c r="E406" s="1">
        <f>('Raw FB'!H406*'Raw FB'!K406)/20*9</f>
        <v>398.25</v>
      </c>
      <c r="H406" s="1">
        <f>'Raw FB'!L406*E406</f>
        <v>33644160</v>
      </c>
    </row>
    <row r="407" spans="1:10">
      <c r="A407" s="3">
        <f>'Raw FB'!A407</f>
        <v>36340</v>
      </c>
      <c r="B407" s="3" t="str">
        <f>'Raw FB'!B407</f>
        <v>FB</v>
      </c>
      <c r="C407" s="2">
        <f>'Raw FB'!C407</f>
        <v>1</v>
      </c>
      <c r="D407" s="3" t="str">
        <f>'Raw FB'!D407</f>
        <v>Peridinium cinctum</v>
      </c>
      <c r="E407" s="1">
        <f>('Raw FB'!H407*'Raw FB'!K407)/20*9</f>
        <v>318.59999999999997</v>
      </c>
      <c r="F407" s="1">
        <f>STDEV(E407:E409)</f>
        <v>365.0021541032325</v>
      </c>
      <c r="G407" s="1">
        <f>F407/SQRT(3)</f>
        <v>210.73409192629455</v>
      </c>
      <c r="H407" s="1">
        <f>'Raw FB'!L407*E407</f>
        <v>26915327.999999996</v>
      </c>
      <c r="I407" s="1">
        <f>STDEV(H407:H409)</f>
        <v>30835381.978641097</v>
      </c>
      <c r="J407" s="1">
        <f>I407/SQRT(3)</f>
        <v>17802816.085933372</v>
      </c>
    </row>
    <row r="408" spans="1:10">
      <c r="A408" s="3">
        <f>'Raw FB'!A408</f>
        <v>36340</v>
      </c>
      <c r="B408" s="3" t="str">
        <f>'Raw FB'!B408</f>
        <v>FB</v>
      </c>
      <c r="C408" s="2">
        <f>'Raw FB'!C408</f>
        <v>2</v>
      </c>
      <c r="D408" s="3" t="str">
        <f>'Raw FB'!D408</f>
        <v>Peridinium cinctum</v>
      </c>
      <c r="E408" s="1">
        <f>('Raw FB'!H408*'Raw FB'!K408)/20*9</f>
        <v>1035.45</v>
      </c>
      <c r="H408" s="1">
        <f>'Raw FB'!L408*E408</f>
        <v>87474816</v>
      </c>
    </row>
    <row r="409" spans="1:10">
      <c r="A409" s="3">
        <f>'Raw FB'!A409</f>
        <v>36340</v>
      </c>
      <c r="B409" s="3" t="str">
        <f>'Raw FB'!B409</f>
        <v>FB</v>
      </c>
      <c r="C409" s="2">
        <f>'Raw FB'!C409</f>
        <v>3</v>
      </c>
      <c r="D409" s="3" t="str">
        <f>'Raw FB'!D409</f>
        <v>Peridinium cinctum</v>
      </c>
      <c r="E409" s="1">
        <f>('Raw FB'!H409*'Raw FB'!K409)/20*9</f>
        <v>796.5</v>
      </c>
      <c r="H409" s="1">
        <f>'Raw FB'!L409*E409</f>
        <v>67288320</v>
      </c>
    </row>
    <row r="410" spans="1:10">
      <c r="A410" s="3">
        <f>'Raw FB'!A410</f>
        <v>36347</v>
      </c>
      <c r="B410" s="3" t="str">
        <f>'Raw FB'!B410</f>
        <v>FB</v>
      </c>
      <c r="C410" s="2">
        <f>'Raw FB'!C410</f>
        <v>1</v>
      </c>
      <c r="D410" s="3" t="str">
        <f>'Raw FB'!D410</f>
        <v>Peridinium cinctum</v>
      </c>
      <c r="E410" s="1">
        <f>('Raw FB'!H410*'Raw FB'!K410)/20*9</f>
        <v>1487.25</v>
      </c>
      <c r="F410" s="1">
        <f>STDEV(E410:E412)</f>
        <v>508.79828272115822</v>
      </c>
      <c r="G410" s="1">
        <f>F410/SQRT(3)</f>
        <v>293.75482549228002</v>
      </c>
      <c r="H410" s="1">
        <f>'Raw FB'!L410*E410</f>
        <v>125642880</v>
      </c>
      <c r="I410" s="1">
        <f>STDEV(H410:H412)</f>
        <v>42983278.924283475</v>
      </c>
      <c r="J410" s="1">
        <f>I410/SQRT(3)</f>
        <v>24816407.657587834</v>
      </c>
    </row>
    <row r="411" spans="1:10">
      <c r="A411" s="3">
        <f>'Raw FB'!A411</f>
        <v>36347</v>
      </c>
      <c r="B411" s="3" t="str">
        <f>'Raw FB'!B411</f>
        <v>FB</v>
      </c>
      <c r="C411" s="2">
        <f>'Raw FB'!C411</f>
        <v>2</v>
      </c>
      <c r="D411" s="3" t="str">
        <f>'Raw FB'!D411</f>
        <v>Peridinium cinctum</v>
      </c>
      <c r="E411" s="1">
        <f>('Raw FB'!H411*'Raw FB'!K411)/20*9</f>
        <v>495.75</v>
      </c>
      <c r="H411" s="1">
        <f>'Raw FB'!L411*E411</f>
        <v>41880960</v>
      </c>
    </row>
    <row r="412" spans="1:10">
      <c r="A412" s="3">
        <f>'Raw FB'!A412</f>
        <v>36347</v>
      </c>
      <c r="B412" s="3" t="str">
        <f>'Raw FB'!B412</f>
        <v>FB</v>
      </c>
      <c r="C412" s="2">
        <f>'Raw FB'!C412</f>
        <v>3</v>
      </c>
      <c r="D412" s="3" t="str">
        <f>'Raw FB'!D412</f>
        <v>Peridinium cinctum</v>
      </c>
      <c r="E412" s="1">
        <f>('Raw FB'!H412*'Raw FB'!K412)/20*9</f>
        <v>1189.8</v>
      </c>
      <c r="H412" s="1">
        <f>'Raw FB'!L412*E412</f>
        <v>100514304</v>
      </c>
    </row>
    <row r="413" spans="1:10">
      <c r="A413" s="3">
        <f>'Raw FB'!A413</f>
        <v>36354</v>
      </c>
      <c r="B413" s="3" t="str">
        <f>'Raw FB'!B413</f>
        <v>FB</v>
      </c>
      <c r="C413" s="2">
        <f>'Raw FB'!C413</f>
        <v>1</v>
      </c>
      <c r="D413" s="3" t="str">
        <f>'Raw FB'!D413</f>
        <v>Peridinium cinctum</v>
      </c>
      <c r="E413" s="1">
        <f>('Raw FB'!H413*'Raw FB'!K413)/20*9</f>
        <v>2469.15</v>
      </c>
      <c r="F413" s="1">
        <f>STDEV(E413:E415)</f>
        <v>608.33692350538627</v>
      </c>
      <c r="G413" s="1">
        <f>F413/SQRT(3)</f>
        <v>351.22348654382358</v>
      </c>
      <c r="H413" s="1">
        <f>'Raw FB'!L413*E413</f>
        <v>208593792</v>
      </c>
      <c r="I413" s="1">
        <f>STDEV(H413:H415)</f>
        <v>51392303.297735155</v>
      </c>
      <c r="J413" s="1">
        <f>I413/SQRT(3)</f>
        <v>29671360.143222284</v>
      </c>
    </row>
    <row r="414" spans="1:10">
      <c r="A414" s="3">
        <f>'Raw FB'!A414</f>
        <v>36354</v>
      </c>
      <c r="B414" s="3" t="str">
        <f>'Raw FB'!B414</f>
        <v>FB</v>
      </c>
      <c r="C414" s="2">
        <f>'Raw FB'!C414</f>
        <v>2</v>
      </c>
      <c r="D414" s="3" t="str">
        <f>'Raw FB'!D414</f>
        <v>Peridinium cinctum</v>
      </c>
      <c r="E414" s="1">
        <f>('Raw FB'!H414*'Raw FB'!K414)/20*9</f>
        <v>1274.3999999999999</v>
      </c>
      <c r="H414" s="1">
        <f>'Raw FB'!L414*E414</f>
        <v>107661311.99999999</v>
      </c>
    </row>
    <row r="415" spans="1:10">
      <c r="A415" s="3">
        <f>'Raw FB'!A415</f>
        <v>36354</v>
      </c>
      <c r="B415" s="3" t="str">
        <f>'Raw FB'!B415</f>
        <v>FB</v>
      </c>
      <c r="C415" s="2">
        <f>'Raw FB'!C415</f>
        <v>3</v>
      </c>
      <c r="D415" s="3" t="str">
        <f>'Raw FB'!D415</f>
        <v>Peridinium cinctum</v>
      </c>
      <c r="E415" s="1">
        <f>('Raw FB'!H415*'Raw FB'!K415)/20*9</f>
        <v>2070.9</v>
      </c>
      <c r="H415" s="1">
        <f>'Raw FB'!L415*E415</f>
        <v>174949632</v>
      </c>
    </row>
    <row r="416" spans="1:10">
      <c r="A416" s="3">
        <f>'Raw FB'!A416</f>
        <v>36361</v>
      </c>
      <c r="B416" s="3" t="str">
        <f>'Raw FB'!B416</f>
        <v>FB</v>
      </c>
      <c r="C416" s="2">
        <f>'Raw FB'!C416</f>
        <v>1</v>
      </c>
      <c r="D416" s="3" t="str">
        <f>'Raw FB'!D416</f>
        <v>Peridinium cinctum</v>
      </c>
      <c r="E416" s="1">
        <f>('Raw FB'!H416*'Raw FB'!K416)/20*9</f>
        <v>9876.6</v>
      </c>
      <c r="F416" s="1">
        <f>STDEV(E416:E418)</f>
        <v>1571.616479933961</v>
      </c>
      <c r="G416" s="1">
        <f>F416/SQRT(3)</f>
        <v>907.37319775272454</v>
      </c>
      <c r="H416" s="1">
        <f>'Raw FB'!L416*E416</f>
        <v>447903810</v>
      </c>
      <c r="I416" s="1">
        <f>STDEV(H416:H418)</f>
        <v>71272807.365004838</v>
      </c>
      <c r="J416" s="1">
        <f>I416/SQRT(3)</f>
        <v>41149374.51808589</v>
      </c>
    </row>
    <row r="417" spans="1:10">
      <c r="A417" s="3">
        <f>'Raw FB'!A417</f>
        <v>36361</v>
      </c>
      <c r="B417" s="3" t="str">
        <f>'Raw FB'!B417</f>
        <v>FB</v>
      </c>
      <c r="C417" s="2">
        <f>'Raw FB'!C417</f>
        <v>2</v>
      </c>
      <c r="D417" s="3" t="str">
        <f>'Raw FB'!D417</f>
        <v>Peridinium cinctum</v>
      </c>
      <c r="E417" s="1">
        <f>('Raw FB'!H417*'Raw FB'!K417)/20*9</f>
        <v>7009.2</v>
      </c>
      <c r="H417" s="1">
        <f>'Raw FB'!L417*E417</f>
        <v>317867220</v>
      </c>
    </row>
    <row r="418" spans="1:10">
      <c r="A418" s="3">
        <f>'Raw FB'!A418</f>
        <v>36361</v>
      </c>
      <c r="B418" s="3" t="str">
        <f>'Raw FB'!B418</f>
        <v>FB</v>
      </c>
      <c r="C418" s="2">
        <f>'Raw FB'!C418</f>
        <v>3</v>
      </c>
      <c r="D418" s="3" t="str">
        <f>'Raw FB'!D418</f>
        <v>Peridinium cinctum</v>
      </c>
      <c r="E418" s="1">
        <f>('Raw FB'!H418*'Raw FB'!K418)/20*9</f>
        <v>7327.8</v>
      </c>
      <c r="H418" s="1">
        <f>'Raw FB'!L418*E418</f>
        <v>332315730</v>
      </c>
    </row>
    <row r="419" spans="1:10">
      <c r="A419" s="3">
        <f>'Raw FB'!A419</f>
        <v>36368</v>
      </c>
      <c r="B419" s="3" t="str">
        <f>'Raw FB'!B419</f>
        <v>FB</v>
      </c>
      <c r="C419" s="2">
        <f>'Raw FB'!C419</f>
        <v>1</v>
      </c>
      <c r="D419" s="3" t="str">
        <f>'Raw FB'!D419</f>
        <v>Peridinium cinctum</v>
      </c>
      <c r="E419" s="1">
        <f>('Raw FB'!H419*'Raw FB'!K419)/20*9</f>
        <v>12592.050000000001</v>
      </c>
      <c r="F419" s="1">
        <f>STDEV(E419:E421)</f>
        <v>2478.7500000000118</v>
      </c>
      <c r="G419" s="1">
        <f>F419/SQRT(3)</f>
        <v>1431.1069797537918</v>
      </c>
      <c r="H419" s="1">
        <f>'Raw FB'!L419*E419</f>
        <v>571049467.5</v>
      </c>
      <c r="I419" s="1">
        <f>STDEV(H419:H421)</f>
        <v>112411312.49999979</v>
      </c>
      <c r="J419" s="1">
        <f>I419/SQRT(3)</f>
        <v>64900701.531834029</v>
      </c>
    </row>
    <row r="420" spans="1:10">
      <c r="A420" s="3">
        <f>'Raw FB'!A420</f>
        <v>36368</v>
      </c>
      <c r="B420" s="3" t="str">
        <f>'Raw FB'!B420</f>
        <v>FB</v>
      </c>
      <c r="C420" s="2">
        <f>'Raw FB'!C420</f>
        <v>2</v>
      </c>
      <c r="D420" s="3" t="str">
        <f>'Raw FB'!D420</f>
        <v>Peridinium cinctum</v>
      </c>
      <c r="E420" s="1">
        <f>('Raw FB'!H420*'Raw FB'!K420)/20*9</f>
        <v>15070.8</v>
      </c>
      <c r="H420" s="1">
        <f>'Raw FB'!L420*E420</f>
        <v>683460780</v>
      </c>
    </row>
    <row r="421" spans="1:10">
      <c r="A421" s="3">
        <f>'Raw FB'!A421</f>
        <v>36368</v>
      </c>
      <c r="B421" s="3" t="str">
        <f>'Raw FB'!B421</f>
        <v>FB</v>
      </c>
      <c r="C421" s="2">
        <f>'Raw FB'!C421</f>
        <v>3</v>
      </c>
      <c r="D421" s="3" t="str">
        <f>'Raw FB'!D421</f>
        <v>Peridinium cinctum</v>
      </c>
      <c r="E421" s="1">
        <f>('Raw FB'!H421*'Raw FB'!K421)/20*9</f>
        <v>17549.55</v>
      </c>
      <c r="H421" s="1">
        <f>'Raw FB'!L421*E421</f>
        <v>795872092.5</v>
      </c>
    </row>
    <row r="422" spans="1:10">
      <c r="A422" s="3">
        <f>'Raw FB'!A422</f>
        <v>36375</v>
      </c>
      <c r="B422" s="3" t="str">
        <f>'Raw FB'!B422</f>
        <v>FB</v>
      </c>
      <c r="C422" s="2">
        <f>'Raw FB'!C422</f>
        <v>1</v>
      </c>
      <c r="D422" s="3" t="str">
        <f>'Raw FB'!D422</f>
        <v>Peridinium cinctum</v>
      </c>
      <c r="E422" s="1">
        <f>('Raw FB'!H422*'Raw FB'!K422)/20*9</f>
        <v>18243.600000000002</v>
      </c>
      <c r="F422" s="1">
        <f>STDEV(E422:E424)</f>
        <v>2754.2493364798997</v>
      </c>
      <c r="G422" s="1">
        <f>F422/SQRT(3)</f>
        <v>1590.1665958320184</v>
      </c>
      <c r="H422" s="1">
        <f>'Raw FB'!L422*E422</f>
        <v>827383747.20000005</v>
      </c>
      <c r="I422" s="1">
        <f>STDEV(H422:H424)</f>
        <v>124910715.9080369</v>
      </c>
      <c r="J422" s="1">
        <f>I422/SQRT(3)</f>
        <v>72117235.454173982</v>
      </c>
    </row>
    <row r="423" spans="1:10">
      <c r="A423" s="3">
        <f>'Raw FB'!A423</f>
        <v>36375</v>
      </c>
      <c r="B423" s="3" t="str">
        <f>'Raw FB'!B423</f>
        <v>FB</v>
      </c>
      <c r="C423" s="2">
        <f>'Raw FB'!C423</f>
        <v>2</v>
      </c>
      <c r="D423" s="3" t="str">
        <f>'Raw FB'!D423</f>
        <v>Peridinium cinctum</v>
      </c>
      <c r="E423" s="1">
        <f>('Raw FB'!H423*'Raw FB'!K423)/20*9</f>
        <v>15764.85</v>
      </c>
      <c r="H423" s="1">
        <f>'Raw FB'!L423*E423</f>
        <v>714967477.20000005</v>
      </c>
    </row>
    <row r="424" spans="1:10">
      <c r="A424" s="3">
        <f>'Raw FB'!A424</f>
        <v>36375</v>
      </c>
      <c r="B424" s="3" t="str">
        <f>'Raw FB'!B424</f>
        <v>FB</v>
      </c>
      <c r="C424" s="2">
        <f>'Raw FB'!C424</f>
        <v>3</v>
      </c>
      <c r="D424" s="3" t="str">
        <f>'Raw FB'!D424</f>
        <v>Peridinium cinctum</v>
      </c>
      <c r="E424" s="1">
        <f>('Raw FB'!H424*'Raw FB'!K424)/20*9</f>
        <v>12744</v>
      </c>
      <c r="H424" s="1">
        <f>'Raw FB'!L424*E424</f>
        <v>577965888</v>
      </c>
    </row>
    <row r="425" spans="1:10">
      <c r="A425" s="3">
        <f>'Raw FB'!A425</f>
        <v>36382</v>
      </c>
      <c r="B425" s="3" t="str">
        <f>'Raw FB'!B425</f>
        <v>FB</v>
      </c>
      <c r="C425" s="2">
        <f>'Raw FB'!C425</f>
        <v>1</v>
      </c>
      <c r="D425" s="3" t="str">
        <f>'Raw FB'!D425</f>
        <v>Peridinium cinctum</v>
      </c>
      <c r="E425" s="1">
        <f>('Raw FB'!H425*'Raw FB'!K425)/20*9</f>
        <v>12823.65</v>
      </c>
      <c r="F425" s="1">
        <f>STDEV(E425:E427)</f>
        <v>2275.7237678373926</v>
      </c>
      <c r="G425" s="1">
        <f>F425/SQRT(3)</f>
        <v>1313.8897299621481</v>
      </c>
      <c r="H425" s="1">
        <f>'Raw FB'!L425*E425</f>
        <v>581578174.79999995</v>
      </c>
      <c r="I425" s="1">
        <f>STDEV(H425:H427)</f>
        <v>103208624.31896125</v>
      </c>
      <c r="J425" s="1">
        <f>I425/SQRT(3)</f>
        <v>59587527.033243239</v>
      </c>
    </row>
    <row r="426" spans="1:10">
      <c r="A426" s="3">
        <f>'Raw FB'!A426</f>
        <v>36382</v>
      </c>
      <c r="B426" s="3" t="str">
        <f>'Raw FB'!B426</f>
        <v>FB</v>
      </c>
      <c r="C426" s="2">
        <f>'Raw FB'!C426</f>
        <v>2</v>
      </c>
      <c r="D426" s="3" t="str">
        <f>'Raw FB'!D426</f>
        <v>Peridinium cinctum</v>
      </c>
      <c r="E426" s="1">
        <f>('Raw FB'!H426*'Raw FB'!K426)/20*9</f>
        <v>8602.1999999999989</v>
      </c>
      <c r="H426" s="1">
        <f>'Raw FB'!L426*E426</f>
        <v>390126974.39999998</v>
      </c>
    </row>
    <row r="427" spans="1:10">
      <c r="A427" s="3">
        <f>'Raw FB'!A427</f>
        <v>36382</v>
      </c>
      <c r="B427" s="3" t="str">
        <f>'Raw FB'!B427</f>
        <v>FB</v>
      </c>
      <c r="C427" s="2">
        <f>'Raw FB'!C427</f>
        <v>3</v>
      </c>
      <c r="D427" s="3" t="str">
        <f>'Raw FB'!D427</f>
        <v>Peridinium cinctum</v>
      </c>
      <c r="E427" s="1">
        <f>('Raw FB'!H427*'Raw FB'!K427)/20*9</f>
        <v>12186.449999999999</v>
      </c>
      <c r="H427" s="1">
        <f>'Raw FB'!L427*E427</f>
        <v>552679880.39999998</v>
      </c>
    </row>
    <row r="428" spans="1:10">
      <c r="A428" s="3">
        <f>'Raw FB'!A428</f>
        <v>36389</v>
      </c>
      <c r="B428" s="3" t="str">
        <f>'Raw FB'!B428</f>
        <v>FB</v>
      </c>
      <c r="C428" s="2">
        <f>'Raw FB'!C428</f>
        <v>1</v>
      </c>
      <c r="D428" s="3" t="str">
        <f>'Raw FB'!D428</f>
        <v>Peridinium cinctum</v>
      </c>
      <c r="E428" s="1">
        <f>('Raw FB'!H428*'Raw FB'!K428)/20*9</f>
        <v>1035.45</v>
      </c>
      <c r="F428" s="1">
        <f>STDEV(E428:E430)</f>
        <v>165.80469685747821</v>
      </c>
      <c r="G428" s="1">
        <f>F428/SQRT(3)</f>
        <v>95.727386363569352</v>
      </c>
      <c r="H428" s="1">
        <f>'Raw FB'!L428*E428</f>
        <v>46959728.399999999</v>
      </c>
      <c r="I428" s="1">
        <f>STDEV(H428:H430)</f>
        <v>7519574.6118804486</v>
      </c>
      <c r="J428" s="1">
        <f>I428/SQRT(3)</f>
        <v>4341428.4263606528</v>
      </c>
    </row>
    <row r="429" spans="1:10">
      <c r="A429" s="3">
        <f>'Raw FB'!A429</f>
        <v>36389</v>
      </c>
      <c r="B429" s="3" t="str">
        <f>'Raw FB'!B429</f>
        <v>FB</v>
      </c>
      <c r="C429" s="2">
        <f>'Raw FB'!C429</f>
        <v>2</v>
      </c>
      <c r="D429" s="3" t="str">
        <f>'Raw FB'!D429</f>
        <v>Peridinium cinctum</v>
      </c>
      <c r="E429" s="1">
        <f>('Raw FB'!H429*'Raw FB'!K429)/20*9</f>
        <v>1274.3999999999999</v>
      </c>
      <c r="H429" s="1">
        <f>'Raw FB'!L429*E429</f>
        <v>57796588.799999997</v>
      </c>
    </row>
    <row r="430" spans="1:10">
      <c r="A430" s="3">
        <f>'Raw FB'!A430</f>
        <v>36389</v>
      </c>
      <c r="B430" s="3" t="str">
        <f>'Raw FB'!B430</f>
        <v>FB</v>
      </c>
      <c r="C430" s="2">
        <f>'Raw FB'!C430</f>
        <v>3</v>
      </c>
      <c r="D430" s="3" t="str">
        <f>'Raw FB'!D430</f>
        <v>Peridinium cinctum</v>
      </c>
      <c r="E430" s="1">
        <f>('Raw FB'!H430*'Raw FB'!K430)/20*9</f>
        <v>1354.05</v>
      </c>
      <c r="H430" s="1">
        <f>'Raw FB'!L430*E430</f>
        <v>61408875.600000001</v>
      </c>
    </row>
    <row r="431" spans="1:10">
      <c r="A431" s="3">
        <f>'Raw FB'!A431</f>
        <v>36307</v>
      </c>
      <c r="B431" s="3" t="str">
        <f>'Raw FB'!B431</f>
        <v>FB</v>
      </c>
      <c r="C431" s="2">
        <f>'Raw FB'!C431</f>
        <v>1</v>
      </c>
      <c r="D431" s="3" t="str">
        <f>'Raw FB'!D431</f>
        <v>Peridinium inconspicuum</v>
      </c>
      <c r="E431" s="1">
        <f>('Raw FB'!H431*'Raw FB'!K431)/20*9</f>
        <v>876.15</v>
      </c>
      <c r="F431" s="1">
        <f>STDEV(E431:E433)</f>
        <v>121.66738470107713</v>
      </c>
      <c r="G431" s="1">
        <f>F431/SQRT(3)</f>
        <v>70.244697308764643</v>
      </c>
      <c r="H431" s="1">
        <f>'Raw FB'!L431*E431</f>
        <v>1460542.05</v>
      </c>
      <c r="I431" s="1">
        <f>STDEV(H431:H433)</f>
        <v>202819.53029669498</v>
      </c>
      <c r="J431" s="1">
        <f>I431/SQRT(3)</f>
        <v>117097.91041371031</v>
      </c>
    </row>
    <row r="432" spans="1:10">
      <c r="A432" s="3">
        <f>'Raw FB'!A432</f>
        <v>36307</v>
      </c>
      <c r="B432" s="3" t="str">
        <f>'Raw FB'!B432</f>
        <v>FB</v>
      </c>
      <c r="C432" s="2">
        <f>'Raw FB'!C432</f>
        <v>2</v>
      </c>
      <c r="D432" s="3" t="str">
        <f>'Raw FB'!D432</f>
        <v>Peridinium inconspicuum</v>
      </c>
      <c r="E432" s="1">
        <f>('Raw FB'!H432*'Raw FB'!K432)/20*9</f>
        <v>955.80000000000007</v>
      </c>
      <c r="H432" s="1">
        <f>'Raw FB'!L432*E432</f>
        <v>1593318.6</v>
      </c>
    </row>
    <row r="433" spans="1:10">
      <c r="A433" s="3">
        <f>'Raw FB'!A433</f>
        <v>36307</v>
      </c>
      <c r="B433" s="3" t="str">
        <f>'Raw FB'!B433</f>
        <v>FB</v>
      </c>
      <c r="C433" s="2">
        <f>'Raw FB'!C433</f>
        <v>3</v>
      </c>
      <c r="D433" s="3" t="str">
        <f>'Raw FB'!D433</f>
        <v>Peridinium inconspicuum</v>
      </c>
      <c r="E433" s="1">
        <f>('Raw FB'!H433*'Raw FB'!K433)/20*9</f>
        <v>716.85</v>
      </c>
      <c r="H433" s="1">
        <f>'Raw FB'!L433*E433</f>
        <v>1194988.95</v>
      </c>
    </row>
    <row r="434" spans="1:10">
      <c r="A434" s="3">
        <f>'Raw FB'!A434</f>
        <v>36312</v>
      </c>
      <c r="B434" s="3" t="str">
        <f>'Raw FB'!B434</f>
        <v>FB</v>
      </c>
      <c r="C434" s="2">
        <f>'Raw FB'!C434</f>
        <v>1</v>
      </c>
      <c r="D434" s="3" t="str">
        <f>'Raw FB'!D434</f>
        <v>Peridinium inconspicuum</v>
      </c>
      <c r="E434" s="1">
        <f>('Raw FB'!H434*'Raw FB'!K434)/20*9</f>
        <v>5655.1500000000005</v>
      </c>
      <c r="F434" s="1">
        <f>STDEV(E434:E436)</f>
        <v>2440.7234639548988</v>
      </c>
      <c r="G434" s="1">
        <f>F434/SQRT(3)</f>
        <v>1409.1523489317967</v>
      </c>
      <c r="H434" s="1">
        <f>'Raw FB'!L434*E434</f>
        <v>9427135.0500000007</v>
      </c>
      <c r="I434" s="1">
        <f>STDEV(H434:H436)</f>
        <v>4068686.0144128161</v>
      </c>
      <c r="J434" s="1">
        <f>I434/SQRT(3)</f>
        <v>2349056.9656693051</v>
      </c>
    </row>
    <row r="435" spans="1:10">
      <c r="A435" s="3">
        <f>'Raw FB'!A435</f>
        <v>36312</v>
      </c>
      <c r="B435" s="3" t="str">
        <f>'Raw FB'!B435</f>
        <v>FB</v>
      </c>
      <c r="C435" s="2">
        <f>'Raw FB'!C435</f>
        <v>2</v>
      </c>
      <c r="D435" s="3" t="str">
        <f>'Raw FB'!D435</f>
        <v>Peridinium inconspicuum</v>
      </c>
      <c r="E435" s="1">
        <f>('Raw FB'!H435*'Raw FB'!K435)/20*9</f>
        <v>4938.3</v>
      </c>
      <c r="H435" s="1">
        <f>'Raw FB'!L435*E435</f>
        <v>8232146.1000000006</v>
      </c>
    </row>
    <row r="436" spans="1:10">
      <c r="A436" s="3">
        <f>'Raw FB'!A436</f>
        <v>36312</v>
      </c>
      <c r="B436" s="3" t="str">
        <f>'Raw FB'!B436</f>
        <v>FB</v>
      </c>
      <c r="C436" s="2">
        <f>'Raw FB'!C436</f>
        <v>3</v>
      </c>
      <c r="D436" s="3" t="str">
        <f>'Raw FB'!D436</f>
        <v>Peridinium inconspicuum</v>
      </c>
      <c r="E436" s="1">
        <f>('Raw FB'!H436*'Raw FB'!K436)/20*9</f>
        <v>1115.1000000000001</v>
      </c>
      <c r="H436" s="1">
        <f>'Raw FB'!L436*E436</f>
        <v>1858871.7000000002</v>
      </c>
    </row>
    <row r="437" spans="1:10">
      <c r="A437" s="3">
        <f>'Raw FB'!A437</f>
        <v>36319</v>
      </c>
      <c r="B437" s="3" t="str">
        <f>'Raw FB'!B437</f>
        <v>FB</v>
      </c>
      <c r="C437" s="2">
        <f>'Raw FB'!C437</f>
        <v>1</v>
      </c>
      <c r="D437" s="3" t="str">
        <f>'Raw FB'!D437</f>
        <v>Peridinium inconspicuum</v>
      </c>
      <c r="E437" s="1">
        <f>('Raw FB'!H437*'Raw FB'!K437)/20*9</f>
        <v>7009.2</v>
      </c>
      <c r="F437" s="1">
        <f>STDEV(E437:E439)</f>
        <v>2520.4327664113571</v>
      </c>
      <c r="G437" s="1">
        <f>F437/SQRT(3)</f>
        <v>1455.1725361619503</v>
      </c>
      <c r="H437" s="1">
        <f>'Raw FB'!L437*E437</f>
        <v>11684336.4</v>
      </c>
      <c r="I437" s="1">
        <f>STDEV(H437:H439)</f>
        <v>4201561.4216077309</v>
      </c>
      <c r="J437" s="1">
        <f>I437/SQRT(3)</f>
        <v>2425772.6177819702</v>
      </c>
    </row>
    <row r="438" spans="1:10">
      <c r="A438" s="3">
        <f>'Raw FB'!A438</f>
        <v>36319</v>
      </c>
      <c r="B438" s="3" t="str">
        <f>'Raw FB'!B438</f>
        <v>FB</v>
      </c>
      <c r="C438" s="2">
        <f>'Raw FB'!C438</f>
        <v>2</v>
      </c>
      <c r="D438" s="3" t="str">
        <f>'Raw FB'!D438</f>
        <v>Peridinium inconspicuum</v>
      </c>
      <c r="E438" s="1">
        <f>('Raw FB'!H438*'Raw FB'!K438)/20*9</f>
        <v>2070.9</v>
      </c>
      <c r="H438" s="1">
        <f>'Raw FB'!L438*E438</f>
        <v>3452190.3000000003</v>
      </c>
    </row>
    <row r="439" spans="1:10">
      <c r="A439" s="3">
        <f>'Raw FB'!A439</f>
        <v>36319</v>
      </c>
      <c r="B439" s="3" t="str">
        <f>'Raw FB'!B439</f>
        <v>FB</v>
      </c>
      <c r="C439" s="2">
        <f>'Raw FB'!C439</f>
        <v>3</v>
      </c>
      <c r="D439" s="3" t="str">
        <f>'Raw FB'!D439</f>
        <v>Peridinium inconspicuum</v>
      </c>
      <c r="E439" s="1">
        <f>('Raw FB'!H439*'Raw FB'!K439)/20*9</f>
        <v>5416.2</v>
      </c>
      <c r="H439" s="1">
        <f>'Raw FB'!L439*E439</f>
        <v>9028805.4000000004</v>
      </c>
    </row>
    <row r="440" spans="1:10">
      <c r="A440" s="3">
        <f>'Raw FB'!A440</f>
        <v>36326</v>
      </c>
      <c r="B440" s="3" t="str">
        <f>'Raw FB'!B440</f>
        <v>FB</v>
      </c>
      <c r="C440" s="2">
        <f>'Raw FB'!C440</f>
        <v>1</v>
      </c>
      <c r="D440" s="3" t="str">
        <f>'Raw FB'!D440</f>
        <v>Peridinium inconspicuum</v>
      </c>
      <c r="E440" s="1">
        <f>('Raw FB'!H440*'Raw FB'!K440)/20*9</f>
        <v>2974.5</v>
      </c>
      <c r="F440" s="1">
        <f>STDEV(E440:E442)</f>
        <v>454.36238015486884</v>
      </c>
      <c r="G440" s="1">
        <f>F440/SQRT(3)</f>
        <v>262.32624249205264</v>
      </c>
      <c r="H440" s="1">
        <f>'Raw FB'!L440*E440</f>
        <v>4958491.5</v>
      </c>
      <c r="I440" s="1">
        <f>STDEV(H440:H442)</f>
        <v>757422.08771816769</v>
      </c>
      <c r="J440" s="1">
        <f>I440/SQRT(3)</f>
        <v>437297.8462342525</v>
      </c>
    </row>
    <row r="441" spans="1:10">
      <c r="A441" s="3">
        <f>'Raw FB'!A441</f>
        <v>36326</v>
      </c>
      <c r="B441" s="3" t="str">
        <f>'Raw FB'!B441</f>
        <v>FB</v>
      </c>
      <c r="C441" s="2">
        <f>'Raw FB'!C441</f>
        <v>2</v>
      </c>
      <c r="D441" s="3" t="str">
        <f>'Raw FB'!D441</f>
        <v>Peridinium inconspicuum</v>
      </c>
      <c r="E441" s="1">
        <f>('Raw FB'!H441*'Raw FB'!K441)/20*9</f>
        <v>2379.6</v>
      </c>
      <c r="H441" s="1">
        <f>'Raw FB'!L441*E441</f>
        <v>3966793.1999999997</v>
      </c>
    </row>
    <row r="442" spans="1:10">
      <c r="A442" s="3">
        <f>'Raw FB'!A442</f>
        <v>36326</v>
      </c>
      <c r="B442" s="3" t="str">
        <f>'Raw FB'!B442</f>
        <v>FB</v>
      </c>
      <c r="C442" s="2">
        <f>'Raw FB'!C442</f>
        <v>3</v>
      </c>
      <c r="D442" s="3" t="str">
        <f>'Raw FB'!D442</f>
        <v>Peridinium inconspicuum</v>
      </c>
      <c r="E442" s="1">
        <f>('Raw FB'!H442*'Raw FB'!K442)/20*9</f>
        <v>3271.9500000000003</v>
      </c>
      <c r="H442" s="1">
        <f>'Raw FB'!L442*E442</f>
        <v>5454340.6500000004</v>
      </c>
    </row>
    <row r="443" spans="1:10">
      <c r="A443" s="3">
        <f>'Raw FB'!A443</f>
        <v>36333</v>
      </c>
      <c r="B443" s="3" t="str">
        <f>'Raw FB'!B443</f>
        <v>FB</v>
      </c>
      <c r="C443" s="2">
        <f>'Raw FB'!C443</f>
        <v>1</v>
      </c>
      <c r="D443" s="3" t="str">
        <f>'Raw FB'!D443</f>
        <v>Peridinium inconspicuum</v>
      </c>
      <c r="E443" s="1">
        <f>('Raw FB'!H443*'Raw FB'!K443)/20*9</f>
        <v>2628.4500000000003</v>
      </c>
      <c r="F443" s="1">
        <f>STDEV(E443:E445)</f>
        <v>459.85948940953693</v>
      </c>
      <c r="G443" s="1">
        <f>F443/SQRT(3)</f>
        <v>265.5</v>
      </c>
      <c r="H443" s="1">
        <f>'Raw FB'!L443*E443</f>
        <v>4381626.1500000004</v>
      </c>
      <c r="I443" s="1">
        <f>STDEV(H443:H445)</f>
        <v>766585.76884569554</v>
      </c>
      <c r="J443" s="1">
        <f>I443/SQRT(3)</f>
        <v>442588.4999999986</v>
      </c>
    </row>
    <row r="444" spans="1:10">
      <c r="A444" s="3">
        <f>'Raw FB'!A444</f>
        <v>36333</v>
      </c>
      <c r="B444" s="3" t="str">
        <f>'Raw FB'!B444</f>
        <v>FB</v>
      </c>
      <c r="C444" s="2">
        <f>'Raw FB'!C444</f>
        <v>2</v>
      </c>
      <c r="D444" s="3" t="str">
        <f>'Raw FB'!D444</f>
        <v>Peridinium inconspicuum</v>
      </c>
      <c r="E444" s="1">
        <f>('Raw FB'!H444*'Raw FB'!K444)/20*9</f>
        <v>2628.4500000000003</v>
      </c>
      <c r="H444" s="1">
        <f>'Raw FB'!L444*E444</f>
        <v>4381626.1500000004</v>
      </c>
    </row>
    <row r="445" spans="1:10">
      <c r="A445" s="3">
        <f>'Raw FB'!A445</f>
        <v>36333</v>
      </c>
      <c r="B445" s="3" t="str">
        <f>'Raw FB'!B445</f>
        <v>FB</v>
      </c>
      <c r="C445" s="2">
        <f>'Raw FB'!C445</f>
        <v>3</v>
      </c>
      <c r="D445" s="3" t="str">
        <f>'Raw FB'!D445</f>
        <v>Peridinium inconspicuum</v>
      </c>
      <c r="E445" s="1">
        <f>('Raw FB'!H445*'Raw FB'!K445)/20*9</f>
        <v>1831.95</v>
      </c>
      <c r="H445" s="1">
        <f>'Raw FB'!L445*E445</f>
        <v>3053860.65</v>
      </c>
    </row>
    <row r="446" spans="1:10">
      <c r="A446" s="3">
        <f>'Raw FB'!A446</f>
        <v>36340</v>
      </c>
      <c r="B446" s="3" t="str">
        <f>'Raw FB'!B446</f>
        <v>FB</v>
      </c>
      <c r="C446" s="2">
        <f>'Raw FB'!C446</f>
        <v>1</v>
      </c>
      <c r="D446" s="3" t="str">
        <f>'Raw FB'!D446</f>
        <v>Peridinium inconspicuum</v>
      </c>
      <c r="E446" s="1">
        <f>('Raw FB'!H446*'Raw FB'!K446)/20*9</f>
        <v>876.15</v>
      </c>
      <c r="F446" s="1">
        <f>STDEV(E446:E448)</f>
        <v>452.90907200010901</v>
      </c>
      <c r="G446" s="1">
        <f>F446/SQRT(3)</f>
        <v>261.48717463768656</v>
      </c>
      <c r="H446" s="1">
        <f>'Raw FB'!L446*E446</f>
        <v>1460542.05</v>
      </c>
      <c r="I446" s="1">
        <f>STDEV(H446:H448)</f>
        <v>754999.42302418326</v>
      </c>
      <c r="J446" s="1">
        <f>I446/SQRT(3)</f>
        <v>435899.12012102437</v>
      </c>
    </row>
    <row r="447" spans="1:10">
      <c r="A447" s="3">
        <f>'Raw FB'!A447</f>
        <v>36340</v>
      </c>
      <c r="B447" s="3" t="str">
        <f>'Raw FB'!B447</f>
        <v>FB</v>
      </c>
      <c r="C447" s="2">
        <f>'Raw FB'!C447</f>
        <v>2</v>
      </c>
      <c r="D447" s="3" t="str">
        <f>'Raw FB'!D447</f>
        <v>Peridinium inconspicuum</v>
      </c>
      <c r="E447" s="1">
        <f>('Raw FB'!H447*'Raw FB'!K447)/20*9</f>
        <v>1513.3500000000001</v>
      </c>
      <c r="H447" s="1">
        <f>'Raw FB'!L447*E447</f>
        <v>2522754.4500000002</v>
      </c>
    </row>
    <row r="448" spans="1:10">
      <c r="A448" s="3">
        <f>'Raw FB'!A448</f>
        <v>36340</v>
      </c>
      <c r="B448" s="3" t="str">
        <f>'Raw FB'!B448</f>
        <v>FB</v>
      </c>
      <c r="C448" s="2">
        <f>'Raw FB'!C448</f>
        <v>3</v>
      </c>
      <c r="D448" s="3" t="str">
        <f>'Raw FB'!D448</f>
        <v>Peridinium inconspicuum</v>
      </c>
      <c r="E448" s="1">
        <f>('Raw FB'!H448*'Raw FB'!K448)/20*9</f>
        <v>1752.3</v>
      </c>
      <c r="H448" s="1">
        <f>'Raw FB'!L448*E448</f>
        <v>2921084.1</v>
      </c>
    </row>
    <row r="449" spans="1:10">
      <c r="A449" s="3">
        <f>'Raw FB'!A449</f>
        <v>36347</v>
      </c>
      <c r="B449" s="3" t="str">
        <f>'Raw FB'!B449</f>
        <v>FB</v>
      </c>
      <c r="C449" s="2">
        <f>'Raw FB'!C449</f>
        <v>1</v>
      </c>
      <c r="D449" s="3" t="str">
        <f>'Raw FB'!D449</f>
        <v>Peridinium inconspicuum</v>
      </c>
      <c r="E449" s="1">
        <f>('Raw FB'!H449*'Raw FB'!K449)/20*9</f>
        <v>1388.1000000000001</v>
      </c>
      <c r="F449" s="1">
        <f>STDEV(E449:E451)</f>
        <v>206.39718384706674</v>
      </c>
      <c r="G449" s="1">
        <f>F449/SQRT(3)</f>
        <v>119.16346965408466</v>
      </c>
      <c r="H449" s="1">
        <f>'Raw FB'!L449*E449</f>
        <v>2313962.7000000002</v>
      </c>
      <c r="I449" s="1">
        <f>STDEV(H449:H451)</f>
        <v>344064.10547306086</v>
      </c>
      <c r="J449" s="1">
        <f>I449/SQRT(3)</f>
        <v>198645.50391335948</v>
      </c>
    </row>
    <row r="450" spans="1:10">
      <c r="A450" s="3">
        <f>'Raw FB'!A450</f>
        <v>36347</v>
      </c>
      <c r="B450" s="3" t="str">
        <f>'Raw FB'!B450</f>
        <v>FB</v>
      </c>
      <c r="C450" s="2">
        <f>'Raw FB'!C450</f>
        <v>2</v>
      </c>
      <c r="D450" s="3" t="str">
        <f>'Raw FB'!D450</f>
        <v>Peridinium inconspicuum</v>
      </c>
      <c r="E450" s="1">
        <f>('Raw FB'!H450*'Raw FB'!K450)/20*9</f>
        <v>991.5</v>
      </c>
      <c r="H450" s="1">
        <f>'Raw FB'!L450*E450</f>
        <v>1652830.5</v>
      </c>
    </row>
    <row r="451" spans="1:10">
      <c r="A451" s="3">
        <f>'Raw FB'!A451</f>
        <v>36347</v>
      </c>
      <c r="B451" s="3" t="str">
        <f>'Raw FB'!B451</f>
        <v>FB</v>
      </c>
      <c r="C451" s="2">
        <f>'Raw FB'!C451</f>
        <v>3</v>
      </c>
      <c r="D451" s="3" t="str">
        <f>'Raw FB'!D451</f>
        <v>Peridinium inconspicuum</v>
      </c>
      <c r="E451" s="1">
        <f>('Raw FB'!H451*'Raw FB'!K451)/20*9</f>
        <v>1090.6499999999999</v>
      </c>
      <c r="H451" s="1">
        <f>'Raw FB'!L451*E451</f>
        <v>1818113.5499999998</v>
      </c>
    </row>
    <row r="452" spans="1:10">
      <c r="A452" s="3">
        <f>'Raw FB'!A452</f>
        <v>36354</v>
      </c>
      <c r="B452" s="3" t="str">
        <f>'Raw FB'!B452</f>
        <v>FB</v>
      </c>
      <c r="C452" s="2">
        <f>'Raw FB'!C452</f>
        <v>1</v>
      </c>
      <c r="D452" s="3" t="str">
        <f>'Raw FB'!D452</f>
        <v>Peridinium inconspicuum</v>
      </c>
      <c r="E452" s="1">
        <f>('Raw FB'!H452*'Raw FB'!K452)/20*9</f>
        <v>637.19999999999993</v>
      </c>
      <c r="F452" s="1">
        <f>STDEV(E452:E454)</f>
        <v>165.80469685747732</v>
      </c>
      <c r="G452" s="1">
        <f>F452/SQRT(3)</f>
        <v>95.72738636356884</v>
      </c>
      <c r="H452" s="1">
        <f>'Raw FB'!L452*E452</f>
        <v>1062212.3999999999</v>
      </c>
      <c r="I452" s="1">
        <f>STDEV(H452:H454)</f>
        <v>276396.42966141499</v>
      </c>
      <c r="J452" s="1">
        <f>I452/SQRT(3)</f>
        <v>159577.55306806942</v>
      </c>
    </row>
    <row r="453" spans="1:10">
      <c r="A453" s="3">
        <f>'Raw FB'!A453</f>
        <v>36354</v>
      </c>
      <c r="B453" s="3" t="str">
        <f>'Raw FB'!B453</f>
        <v>FB</v>
      </c>
      <c r="C453" s="2">
        <f>'Raw FB'!C453</f>
        <v>2</v>
      </c>
      <c r="D453" s="3" t="str">
        <f>'Raw FB'!D453</f>
        <v>Peridinium inconspicuum</v>
      </c>
      <c r="E453" s="1">
        <f>('Raw FB'!H453*'Raw FB'!K453)/20*9</f>
        <v>318.59999999999997</v>
      </c>
      <c r="H453" s="1">
        <f>'Raw FB'!L453*E453</f>
        <v>531106.19999999995</v>
      </c>
    </row>
    <row r="454" spans="1:10">
      <c r="A454" s="3">
        <f>'Raw FB'!A454</f>
        <v>36354</v>
      </c>
      <c r="B454" s="3" t="str">
        <f>'Raw FB'!B454</f>
        <v>FB</v>
      </c>
      <c r="C454" s="2">
        <f>'Raw FB'!C454</f>
        <v>3</v>
      </c>
      <c r="D454" s="3" t="str">
        <f>'Raw FB'!D454</f>
        <v>Peridinium inconspicuum</v>
      </c>
      <c r="E454" s="1">
        <f>('Raw FB'!H454*'Raw FB'!K454)/20*9</f>
        <v>398.25</v>
      </c>
      <c r="H454" s="1">
        <f>'Raw FB'!L454*E454</f>
        <v>663882.75</v>
      </c>
    </row>
    <row r="455" spans="1:10">
      <c r="A455" s="3">
        <f>'Raw FB'!A455</f>
        <v>36361</v>
      </c>
      <c r="B455" s="3" t="str">
        <f>'Raw FB'!B455</f>
        <v>FB</v>
      </c>
      <c r="C455" s="2">
        <f>'Raw FB'!C455</f>
        <v>1</v>
      </c>
      <c r="D455" s="3" t="str">
        <f>'Raw FB'!D455</f>
        <v>Peridinium inconspicuum</v>
      </c>
      <c r="E455" s="1">
        <f>('Raw FB'!H455*'Raw FB'!K455)/20*9</f>
        <v>1354.05</v>
      </c>
      <c r="F455" s="1">
        <f>STDEV(E455:E457)</f>
        <v>210.73409192629447</v>
      </c>
      <c r="G455" s="1">
        <f>F455/SQRT(3)</f>
        <v>121.66738470107747</v>
      </c>
      <c r="H455" s="1">
        <f>'Raw FB'!L455*E455</f>
        <v>2257201.35</v>
      </c>
      <c r="I455" s="1">
        <f>STDEV(H455:H457)</f>
        <v>351293.73124113301</v>
      </c>
      <c r="J455" s="1">
        <f>I455/SQRT(3)</f>
        <v>202819.5302966962</v>
      </c>
    </row>
    <row r="456" spans="1:10">
      <c r="A456" s="3">
        <f>'Raw FB'!A456</f>
        <v>36361</v>
      </c>
      <c r="B456" s="3" t="str">
        <f>'Raw FB'!B456</f>
        <v>FB</v>
      </c>
      <c r="C456" s="2">
        <f>'Raw FB'!C456</f>
        <v>2</v>
      </c>
      <c r="D456" s="3" t="str">
        <f>'Raw FB'!D456</f>
        <v>Peridinium inconspicuum</v>
      </c>
      <c r="E456" s="1">
        <f>('Raw FB'!H456*'Raw FB'!K456)/20*9</f>
        <v>955.80000000000007</v>
      </c>
      <c r="H456" s="1">
        <f>'Raw FB'!L456*E456</f>
        <v>1593318.6</v>
      </c>
    </row>
    <row r="457" spans="1:10">
      <c r="A457" s="3">
        <f>'Raw FB'!A457</f>
        <v>36361</v>
      </c>
      <c r="B457" s="3" t="str">
        <f>'Raw FB'!B457</f>
        <v>FB</v>
      </c>
      <c r="C457" s="2">
        <f>'Raw FB'!C457</f>
        <v>3</v>
      </c>
      <c r="D457" s="3" t="str">
        <f>'Raw FB'!D457</f>
        <v>Peridinium inconspicuum</v>
      </c>
      <c r="E457" s="1">
        <f>('Raw FB'!H457*'Raw FB'!K457)/20*9</f>
        <v>1274.3999999999999</v>
      </c>
      <c r="H457" s="1">
        <f>'Raw FB'!L457*E457</f>
        <v>2124424.7999999998</v>
      </c>
    </row>
    <row r="458" spans="1:10">
      <c r="A458" s="3">
        <f>'Raw FB'!A458</f>
        <v>36368</v>
      </c>
      <c r="B458" s="3" t="str">
        <f>'Raw FB'!B458</f>
        <v>FB</v>
      </c>
      <c r="C458" s="2">
        <f>'Raw FB'!C458</f>
        <v>1</v>
      </c>
      <c r="D458" s="3" t="str">
        <f>'Raw FB'!D458</f>
        <v>Peridinium inconspicuum</v>
      </c>
      <c r="E458" s="1">
        <f>('Raw FB'!H458*'Raw FB'!K458)/20*9</f>
        <v>2181.2999999999997</v>
      </c>
      <c r="F458" s="1">
        <f>STDEV(E458:E460)</f>
        <v>847.13797134823335</v>
      </c>
      <c r="G458" s="1">
        <f>F458/SQRT(3)</f>
        <v>489.09533579865604</v>
      </c>
      <c r="H458" s="1">
        <f>'Raw FB'!L458*E458</f>
        <v>3636227.0999999996</v>
      </c>
      <c r="I458" s="1">
        <f>STDEV(H458:H460)</f>
        <v>1412178.9982375046</v>
      </c>
      <c r="J458" s="1">
        <f>I458/SQRT(3)</f>
        <v>815321.92477635934</v>
      </c>
    </row>
    <row r="459" spans="1:10">
      <c r="A459" s="3">
        <f>'Raw FB'!A459</f>
        <v>36368</v>
      </c>
      <c r="B459" s="3" t="str">
        <f>'Raw FB'!B459</f>
        <v>FB</v>
      </c>
      <c r="C459" s="2">
        <f>'Raw FB'!C459</f>
        <v>2</v>
      </c>
      <c r="D459" s="3" t="str">
        <f>'Raw FB'!D459</f>
        <v>Peridinium inconspicuum</v>
      </c>
      <c r="E459" s="1">
        <f>('Raw FB'!H459*'Raw FB'!K459)/20*9</f>
        <v>1487.25</v>
      </c>
      <c r="H459" s="1">
        <f>'Raw FB'!L459*E459</f>
        <v>2479245.75</v>
      </c>
    </row>
    <row r="460" spans="1:10">
      <c r="A460" s="3">
        <f>'Raw FB'!A460</f>
        <v>36368</v>
      </c>
      <c r="B460" s="3" t="str">
        <f>'Raw FB'!B460</f>
        <v>FB</v>
      </c>
      <c r="C460" s="2">
        <f>'Raw FB'!C460</f>
        <v>3</v>
      </c>
      <c r="D460" s="3" t="str">
        <f>'Raw FB'!D460</f>
        <v>Peridinium inconspicuum</v>
      </c>
      <c r="E460" s="1">
        <f>('Raw FB'!H460*'Raw FB'!K460)/20*9</f>
        <v>495.75</v>
      </c>
      <c r="H460" s="1">
        <f>'Raw FB'!L460*E460</f>
        <v>826415.25</v>
      </c>
    </row>
    <row r="461" spans="1:10">
      <c r="A461" s="3">
        <f>'Raw FB'!A461</f>
        <v>36375</v>
      </c>
      <c r="B461" s="3" t="str">
        <f>'Raw FB'!B461</f>
        <v>FB</v>
      </c>
      <c r="C461" s="2">
        <f>'Raw FB'!C461</f>
        <v>1</v>
      </c>
      <c r="D461" s="3" t="str">
        <f>'Raw FB'!D461</f>
        <v>Peridinium inconspicuum</v>
      </c>
      <c r="E461" s="1">
        <f>('Raw FB'!H461*'Raw FB'!K461)/20*9</f>
        <v>7039.6500000000005</v>
      </c>
      <c r="F461" s="1">
        <f>STDEV(E461:E463)</f>
        <v>1877.5402292627448</v>
      </c>
      <c r="G461" s="1">
        <f>F461/SQRT(3)</f>
        <v>1083.9983567791974</v>
      </c>
      <c r="H461" s="1">
        <f>'Raw FB'!L461*E461</f>
        <v>11735096.550000001</v>
      </c>
      <c r="I461" s="1">
        <f>STDEV(H461:H463)</f>
        <v>3129859.5621809955</v>
      </c>
      <c r="J461" s="1">
        <f>I461/SQRT(3)</f>
        <v>1807025.2607509221</v>
      </c>
    </row>
    <row r="462" spans="1:10">
      <c r="A462" s="3">
        <f>'Raw FB'!A462</f>
        <v>36375</v>
      </c>
      <c r="B462" s="3" t="str">
        <f>'Raw FB'!B462</f>
        <v>FB</v>
      </c>
      <c r="C462" s="2">
        <f>'Raw FB'!C462</f>
        <v>2</v>
      </c>
      <c r="D462" s="3" t="str">
        <f>'Raw FB'!D462</f>
        <v>Peridinium inconspicuum</v>
      </c>
      <c r="E462" s="1">
        <f>('Raw FB'!H462*'Raw FB'!K462)/20*9</f>
        <v>3569.4</v>
      </c>
      <c r="H462" s="1">
        <f>'Raw FB'!L462*E462</f>
        <v>5950189.7999999998</v>
      </c>
    </row>
    <row r="463" spans="1:10">
      <c r="A463" s="3">
        <f>'Raw FB'!A463</f>
        <v>36375</v>
      </c>
      <c r="B463" s="3" t="str">
        <f>'Raw FB'!B463</f>
        <v>FB</v>
      </c>
      <c r="C463" s="2">
        <f>'Raw FB'!C463</f>
        <v>3</v>
      </c>
      <c r="D463" s="3" t="str">
        <f>'Raw FB'!D463</f>
        <v>Peridinium inconspicuum</v>
      </c>
      <c r="E463" s="1">
        <f>('Raw FB'!H463*'Raw FB'!K463)/20*9</f>
        <v>4062.15</v>
      </c>
      <c r="H463" s="1">
        <f>'Raw FB'!L463*E463</f>
        <v>6771604.0499999998</v>
      </c>
    </row>
    <row r="464" spans="1:10">
      <c r="A464" s="3">
        <f>'Raw FB'!A464</f>
        <v>36382</v>
      </c>
      <c r="B464" s="3" t="str">
        <f>'Raw FB'!B464</f>
        <v>FB</v>
      </c>
      <c r="C464" s="2">
        <f>'Raw FB'!C464</f>
        <v>1</v>
      </c>
      <c r="D464" s="3" t="str">
        <f>'Raw FB'!D464</f>
        <v>Peridinium inconspicuum</v>
      </c>
      <c r="E464" s="1">
        <f>('Raw FB'!H464*'Raw FB'!K464)/20*9</f>
        <v>1991.25</v>
      </c>
      <c r="F464" s="1">
        <f>STDEV(E464:E466)</f>
        <v>995.89046460943825</v>
      </c>
      <c r="G464" s="1">
        <f>F464/SQRT(3)</f>
        <v>574.97762782564064</v>
      </c>
      <c r="H464" s="1">
        <f>'Raw FB'!L464*E464</f>
        <v>3319413.75</v>
      </c>
      <c r="I464" s="1">
        <f>STDEV(H464:H466)</f>
        <v>1660149.4045039313</v>
      </c>
      <c r="J464" s="1">
        <f>I464/SQRT(3)</f>
        <v>958487.70558534167</v>
      </c>
    </row>
    <row r="465" spans="1:10">
      <c r="A465" s="3">
        <f>'Raw FB'!A465</f>
        <v>36382</v>
      </c>
      <c r="B465" s="3" t="str">
        <f>'Raw FB'!B465</f>
        <v>FB</v>
      </c>
      <c r="C465" s="2">
        <f>'Raw FB'!C465</f>
        <v>2</v>
      </c>
      <c r="D465" s="3" t="str">
        <f>'Raw FB'!D465</f>
        <v>Peridinium inconspicuum</v>
      </c>
      <c r="E465" s="1">
        <f>('Raw FB'!H465*'Raw FB'!K465)/20*9</f>
        <v>3982.5</v>
      </c>
      <c r="H465" s="1">
        <f>'Raw FB'!L465*E465</f>
        <v>6638827.5</v>
      </c>
    </row>
    <row r="466" spans="1:10">
      <c r="A466" s="3">
        <f>'Raw FB'!A466</f>
        <v>36382</v>
      </c>
      <c r="B466" s="3" t="str">
        <f>'Raw FB'!B466</f>
        <v>FB</v>
      </c>
      <c r="C466" s="2">
        <f>'Raw FB'!C466</f>
        <v>3</v>
      </c>
      <c r="D466" s="3" t="str">
        <f>'Raw FB'!D466</f>
        <v>Peridinium inconspicuum</v>
      </c>
      <c r="E466" s="1">
        <f>('Raw FB'!H466*'Raw FB'!K466)/20*9</f>
        <v>2947.0499999999997</v>
      </c>
      <c r="H466" s="1">
        <f>'Raw FB'!L466*E466</f>
        <v>4912732.3499999996</v>
      </c>
    </row>
    <row r="467" spans="1:10">
      <c r="A467" s="3">
        <f>'Raw FB'!A467</f>
        <v>36389</v>
      </c>
      <c r="B467" s="3" t="str">
        <f>'Raw FB'!B467</f>
        <v>FB</v>
      </c>
      <c r="C467" s="2">
        <f>'Raw FB'!C467</f>
        <v>1</v>
      </c>
      <c r="D467" s="3" t="str">
        <f>'Raw FB'!D467</f>
        <v>Peridinium inconspicuum</v>
      </c>
      <c r="E467" s="1">
        <f>('Raw FB'!H467*'Raw FB'!K467)/20*9</f>
        <v>2867.4</v>
      </c>
      <c r="F467" s="1">
        <f>STDEV(E467:E469)</f>
        <v>618.67766849952</v>
      </c>
      <c r="G467" s="1">
        <f>F467/SQRT(3)</f>
        <v>357.19371844980793</v>
      </c>
      <c r="H467" s="1">
        <f>'Raw FB'!L467*E467</f>
        <v>4779955.8</v>
      </c>
      <c r="I467" s="1">
        <f>STDEV(H467:H469)</f>
        <v>1031335.6733886971</v>
      </c>
      <c r="J467" s="1">
        <f>I467/SQRT(3)</f>
        <v>595441.92865582823</v>
      </c>
    </row>
    <row r="468" spans="1:10">
      <c r="A468" s="3">
        <f>'Raw FB'!A468</f>
        <v>36389</v>
      </c>
      <c r="B468" s="3" t="str">
        <f>'Raw FB'!B468</f>
        <v>FB</v>
      </c>
      <c r="C468" s="2">
        <f>'Raw FB'!C468</f>
        <v>2</v>
      </c>
      <c r="D468" s="3" t="str">
        <f>'Raw FB'!D468</f>
        <v>Peridinium inconspicuum</v>
      </c>
      <c r="E468" s="1">
        <f>('Raw FB'!H468*'Raw FB'!K468)/20*9</f>
        <v>2548.7999999999997</v>
      </c>
      <c r="H468" s="1">
        <f>'Raw FB'!L468*E468</f>
        <v>4248849.5999999996</v>
      </c>
    </row>
    <row r="469" spans="1:10">
      <c r="A469" s="3">
        <f>'Raw FB'!A469</f>
        <v>36389</v>
      </c>
      <c r="B469" s="3" t="str">
        <f>'Raw FB'!B469</f>
        <v>FB</v>
      </c>
      <c r="C469" s="2">
        <f>'Raw FB'!C469</f>
        <v>3</v>
      </c>
      <c r="D469" s="3" t="str">
        <f>'Raw FB'!D469</f>
        <v>Peridinium inconspicuum</v>
      </c>
      <c r="E469" s="1">
        <f>('Raw FB'!H469*'Raw FB'!K469)/20*9</f>
        <v>1672.6499999999999</v>
      </c>
      <c r="H469" s="1">
        <f>'Raw FB'!L469*E469</f>
        <v>2788307.55</v>
      </c>
    </row>
    <row r="470" spans="1:10">
      <c r="A470" s="3">
        <f>'Raw FB'!A470</f>
        <v>36307</v>
      </c>
      <c r="B470" s="3" t="str">
        <f>'Raw FB'!B470</f>
        <v>FB</v>
      </c>
      <c r="C470" s="2">
        <f>'Raw FB'!C470</f>
        <v>1</v>
      </c>
      <c r="D470" s="3" t="str">
        <f>'Raw FB'!D470</f>
        <v>Peridinium limbatum</v>
      </c>
      <c r="E470" s="1">
        <f>('Raw FB'!H470*'Raw FB'!K470)/20*9</f>
        <v>0</v>
      </c>
      <c r="F470" s="1">
        <f>STDEV(E470:E472)</f>
        <v>91.971897881907367</v>
      </c>
      <c r="G470" s="1">
        <f>F470/SQRT(3)</f>
        <v>53.099999999999994</v>
      </c>
      <c r="H470" s="1">
        <f>'Raw FB'!L470*E470</f>
        <v>0</v>
      </c>
      <c r="I470" s="1">
        <f>STDEV(H470:H472)</f>
        <v>22438383.926248942</v>
      </c>
      <c r="J470" s="1">
        <f>I470/SQRT(3)</f>
        <v>12954806.999999998</v>
      </c>
    </row>
    <row r="471" spans="1:10">
      <c r="A471" s="3">
        <f>'Raw FB'!A471</f>
        <v>36307</v>
      </c>
      <c r="B471" s="3" t="str">
        <f>'Raw FB'!B471</f>
        <v>FB</v>
      </c>
      <c r="C471" s="2">
        <f>'Raw FB'!C471</f>
        <v>2</v>
      </c>
      <c r="D471" s="3" t="str">
        <f>'Raw FB'!D471</f>
        <v>Peridinium limbatum</v>
      </c>
      <c r="E471" s="1">
        <f>('Raw FB'!H471*'Raw FB'!K471)/20*9</f>
        <v>159.29999999999998</v>
      </c>
      <c r="H471" s="1">
        <f>'Raw FB'!L471*E471</f>
        <v>38864420.999999993</v>
      </c>
    </row>
    <row r="472" spans="1:10">
      <c r="A472" s="3">
        <f>'Raw FB'!A472</f>
        <v>36307</v>
      </c>
      <c r="B472" s="3" t="str">
        <f>'Raw FB'!B472</f>
        <v>FB</v>
      </c>
      <c r="C472" s="2">
        <f>'Raw FB'!C472</f>
        <v>3</v>
      </c>
      <c r="D472" s="3" t="str">
        <f>'Raw FB'!D472</f>
        <v>Peridinium limbatum</v>
      </c>
      <c r="E472" s="1">
        <f>('Raw FB'!H472*'Raw FB'!K472)/20*9</f>
        <v>0</v>
      </c>
      <c r="H472" s="1">
        <f>'Raw FB'!L472*E472</f>
        <v>0</v>
      </c>
    </row>
    <row r="473" spans="1:10">
      <c r="A473" s="3">
        <f>'Raw FB'!A473</f>
        <v>36312</v>
      </c>
      <c r="B473" s="3" t="str">
        <f>'Raw FB'!B473</f>
        <v>FB</v>
      </c>
      <c r="C473" s="2">
        <f>'Raw FB'!C473</f>
        <v>1</v>
      </c>
      <c r="D473" s="3" t="str">
        <f>'Raw FB'!D473</f>
        <v>Peridinium limbatum</v>
      </c>
      <c r="E473" s="1">
        <f>('Raw FB'!H473*'Raw FB'!K473)/20*9</f>
        <v>0</v>
      </c>
      <c r="F473" s="1">
        <f>STDEV(E473:E475)</f>
        <v>45.985948940953683</v>
      </c>
      <c r="G473" s="1">
        <f>F473/SQRT(3)</f>
        <v>26.549999999999997</v>
      </c>
      <c r="H473" s="1">
        <f>'Raw FB'!L473*E473</f>
        <v>0</v>
      </c>
      <c r="I473" s="1">
        <f>STDEV(H473:H475)</f>
        <v>11219191.963124471</v>
      </c>
      <c r="J473" s="1">
        <f>I473/SQRT(3)</f>
        <v>6477403.4999999991</v>
      </c>
    </row>
    <row r="474" spans="1:10">
      <c r="A474" s="3">
        <f>'Raw FB'!A474</f>
        <v>36312</v>
      </c>
      <c r="B474" s="3" t="str">
        <f>'Raw FB'!B474</f>
        <v>FB</v>
      </c>
      <c r="C474" s="2">
        <f>'Raw FB'!C474</f>
        <v>2</v>
      </c>
      <c r="D474" s="3" t="str">
        <f>'Raw FB'!D474</f>
        <v>Peridinium limbatum</v>
      </c>
      <c r="E474" s="1">
        <f>('Raw FB'!H474*'Raw FB'!K474)/20*9</f>
        <v>79.649999999999991</v>
      </c>
      <c r="H474" s="1">
        <f>'Raw FB'!L474*E474</f>
        <v>19432210.499999996</v>
      </c>
    </row>
    <row r="475" spans="1:10">
      <c r="A475" s="3">
        <f>'Raw FB'!A475</f>
        <v>36312</v>
      </c>
      <c r="B475" s="3" t="str">
        <f>'Raw FB'!B475</f>
        <v>FB</v>
      </c>
      <c r="C475" s="2">
        <f>'Raw FB'!C475</f>
        <v>3</v>
      </c>
      <c r="D475" s="3" t="str">
        <f>'Raw FB'!D475</f>
        <v>Peridinium limbatum</v>
      </c>
      <c r="E475" s="1">
        <f>('Raw FB'!H475*'Raw FB'!K475)/20*9</f>
        <v>0</v>
      </c>
      <c r="H475" s="1">
        <f>'Raw FB'!L475*E475</f>
        <v>0</v>
      </c>
    </row>
    <row r="476" spans="1:10">
      <c r="A476" s="3">
        <f>'Raw FB'!A476</f>
        <v>36319</v>
      </c>
      <c r="B476" s="3" t="str">
        <f>'Raw FB'!B476</f>
        <v>FB</v>
      </c>
      <c r="C476" s="2">
        <f>'Raw FB'!C476</f>
        <v>1</v>
      </c>
      <c r="D476" s="3" t="str">
        <f>'Raw FB'!D476</f>
        <v>Peridinium limbatum</v>
      </c>
      <c r="E476" s="1">
        <f>('Raw FB'!H476*'Raw FB'!K476)/20*9</f>
        <v>79.649999999999991</v>
      </c>
      <c r="F476" s="1">
        <f>STDEV(E476:E478)</f>
        <v>91.971897881907395</v>
      </c>
      <c r="G476" s="1">
        <f>F476/SQRT(3)</f>
        <v>53.100000000000009</v>
      </c>
      <c r="H476" s="1">
        <f>'Raw FB'!L476*E476</f>
        <v>19432210.499999996</v>
      </c>
      <c r="I476" s="1">
        <f>STDEV(H476:H478)</f>
        <v>22438383.926248949</v>
      </c>
      <c r="J476" s="1">
        <f>I476/SQRT(3)</f>
        <v>12954807.000000004</v>
      </c>
    </row>
    <row r="477" spans="1:10">
      <c r="A477" s="3">
        <f>'Raw FB'!A477</f>
        <v>36319</v>
      </c>
      <c r="B477" s="3" t="str">
        <f>'Raw FB'!B477</f>
        <v>FB</v>
      </c>
      <c r="C477" s="2">
        <f>'Raw FB'!C477</f>
        <v>2</v>
      </c>
      <c r="D477" s="3" t="str">
        <f>'Raw FB'!D477</f>
        <v>Peridinium limbatum</v>
      </c>
      <c r="E477" s="1">
        <f>('Raw FB'!H477*'Raw FB'!K477)/20*9</f>
        <v>79.649999999999991</v>
      </c>
      <c r="H477" s="1">
        <f>'Raw FB'!L477*E477</f>
        <v>19432210.499999996</v>
      </c>
    </row>
    <row r="478" spans="1:10">
      <c r="A478" s="3">
        <f>'Raw FB'!A478</f>
        <v>36319</v>
      </c>
      <c r="B478" s="3" t="str">
        <f>'Raw FB'!B478</f>
        <v>FB</v>
      </c>
      <c r="C478" s="2">
        <f>'Raw FB'!C478</f>
        <v>3</v>
      </c>
      <c r="D478" s="3" t="str">
        <f>'Raw FB'!D478</f>
        <v>Peridinium limbatum</v>
      </c>
      <c r="E478" s="1">
        <f>('Raw FB'!H478*'Raw FB'!K478)/20*9</f>
        <v>238.95000000000002</v>
      </c>
      <c r="H478" s="1">
        <f>'Raw FB'!L478*E478</f>
        <v>58296631.500000007</v>
      </c>
    </row>
    <row r="479" spans="1:10">
      <c r="A479" s="3">
        <f>'Raw FB'!A479</f>
        <v>36326</v>
      </c>
      <c r="B479" s="3" t="str">
        <f>'Raw FB'!B479</f>
        <v>FB</v>
      </c>
      <c r="C479" s="2">
        <f>'Raw FB'!C479</f>
        <v>1</v>
      </c>
      <c r="D479" s="3" t="str">
        <f>'Raw FB'!D479</f>
        <v>Peridinium limbatum</v>
      </c>
      <c r="E479" s="1">
        <f>('Raw FB'!H479*'Raw FB'!K479)/20*9</f>
        <v>0</v>
      </c>
      <c r="F479" s="1">
        <f>STDEV(E479:E481)</f>
        <v>57.244279190151389</v>
      </c>
      <c r="G479" s="1">
        <f>F479/SQRT(3)</f>
        <v>33.049999999999997</v>
      </c>
      <c r="H479" s="1">
        <f>'Raw FB'!L479*E479</f>
        <v>0</v>
      </c>
      <c r="I479" s="1">
        <f>STDEV(H479:H481)</f>
        <v>13965886.794021234</v>
      </c>
      <c r="J479" s="1">
        <f>I479/SQRT(3)</f>
        <v>8063208.4999999991</v>
      </c>
    </row>
    <row r="480" spans="1:10">
      <c r="A480" s="3">
        <f>'Raw FB'!A480</f>
        <v>36326</v>
      </c>
      <c r="B480" s="3" t="str">
        <f>'Raw FB'!B480</f>
        <v>FB</v>
      </c>
      <c r="C480" s="2">
        <f>'Raw FB'!C480</f>
        <v>2</v>
      </c>
      <c r="D480" s="3" t="str">
        <f>'Raw FB'!D480</f>
        <v>Peridinium limbatum</v>
      </c>
      <c r="E480" s="1">
        <f>('Raw FB'!H480*'Raw FB'!K480)/20*9</f>
        <v>99.149999999999991</v>
      </c>
      <c r="H480" s="1">
        <f>'Raw FB'!L480*E480</f>
        <v>24189625.499999996</v>
      </c>
    </row>
    <row r="481" spans="1:10">
      <c r="A481" s="3">
        <f>'Raw FB'!A481</f>
        <v>36326</v>
      </c>
      <c r="B481" s="3" t="str">
        <f>'Raw FB'!B481</f>
        <v>FB</v>
      </c>
      <c r="C481" s="2">
        <f>'Raw FB'!C481</f>
        <v>3</v>
      </c>
      <c r="D481" s="3" t="str">
        <f>'Raw FB'!D481</f>
        <v>Peridinium limbatum</v>
      </c>
      <c r="E481" s="1">
        <f>('Raw FB'!H481*'Raw FB'!K481)/20*9</f>
        <v>99.149999999999991</v>
      </c>
      <c r="H481" s="1">
        <f>'Raw FB'!L481*E481</f>
        <v>24189625.499999996</v>
      </c>
    </row>
    <row r="482" spans="1:10">
      <c r="A482" s="3">
        <f>'Raw FB'!A482</f>
        <v>36333</v>
      </c>
      <c r="B482" s="3" t="str">
        <f>'Raw FB'!B482</f>
        <v>FB</v>
      </c>
      <c r="C482" s="2">
        <f>'Raw FB'!C482</f>
        <v>1</v>
      </c>
      <c r="D482" s="3" t="str">
        <f>'Raw FB'!D482</f>
        <v>Peridinium limbatum</v>
      </c>
      <c r="E482" s="1">
        <f>('Raw FB'!H482*'Raw FB'!K482)/20*9</f>
        <v>0</v>
      </c>
      <c r="F482" s="1">
        <f>STDEV(E482:E484)</f>
        <v>165.8046968574775</v>
      </c>
      <c r="G482" s="1">
        <f>F482/SQRT(3)</f>
        <v>95.727386363568939</v>
      </c>
      <c r="H482" s="1">
        <f>'Raw FB'!L482*E482</f>
        <v>0</v>
      </c>
      <c r="I482" s="1">
        <f>STDEV(H482:H484)</f>
        <v>40451371.892318778</v>
      </c>
      <c r="J482" s="1">
        <f>I482/SQRT(3)</f>
        <v>23354610.451119907</v>
      </c>
    </row>
    <row r="483" spans="1:10">
      <c r="A483" s="3">
        <f>'Raw FB'!A483</f>
        <v>36333</v>
      </c>
      <c r="B483" s="3" t="str">
        <f>'Raw FB'!B483</f>
        <v>FB</v>
      </c>
      <c r="C483" s="2">
        <f>'Raw FB'!C483</f>
        <v>2</v>
      </c>
      <c r="D483" s="3" t="str">
        <f>'Raw FB'!D483</f>
        <v>Peridinium limbatum</v>
      </c>
      <c r="E483" s="1">
        <f>('Raw FB'!H483*'Raw FB'!K483)/20*9</f>
        <v>238.95000000000002</v>
      </c>
      <c r="H483" s="1">
        <f>'Raw FB'!L483*E483</f>
        <v>58296631.500000007</v>
      </c>
    </row>
    <row r="484" spans="1:10">
      <c r="A484" s="3">
        <f>'Raw FB'!A484</f>
        <v>36333</v>
      </c>
      <c r="B484" s="3" t="str">
        <f>'Raw FB'!B484</f>
        <v>FB</v>
      </c>
      <c r="C484" s="2">
        <f>'Raw FB'!C484</f>
        <v>3</v>
      </c>
      <c r="D484" s="3" t="str">
        <f>'Raw FB'!D484</f>
        <v>Peridinium limbatum</v>
      </c>
      <c r="E484" s="1">
        <f>('Raw FB'!H484*'Raw FB'!K484)/20*9</f>
        <v>318.59999999999997</v>
      </c>
      <c r="H484" s="1">
        <f>'Raw FB'!L484*E484</f>
        <v>77728841.999999985</v>
      </c>
    </row>
    <row r="485" spans="1:10">
      <c r="A485" s="3">
        <f>'Raw FB'!A485</f>
        <v>36340</v>
      </c>
      <c r="B485" s="3" t="str">
        <f>'Raw FB'!B485</f>
        <v>FB</v>
      </c>
      <c r="C485" s="2">
        <f>'Raw FB'!C485</f>
        <v>1</v>
      </c>
      <c r="D485" s="3" t="str">
        <f>'Raw FB'!D485</f>
        <v>Peridinium limbatum</v>
      </c>
      <c r="E485" s="1">
        <f>('Raw FB'!H485*'Raw FB'!K485)/20*9</f>
        <v>79.649999999999991</v>
      </c>
      <c r="F485" s="1">
        <f>STDEV(E485:E487)</f>
        <v>45.985948940953698</v>
      </c>
      <c r="G485" s="1">
        <f>F485/SQRT(3)</f>
        <v>26.550000000000004</v>
      </c>
      <c r="H485" s="1">
        <f>'Raw FB'!L485*E485</f>
        <v>19432210.499999996</v>
      </c>
      <c r="I485" s="1">
        <f>STDEV(H485:H487)</f>
        <v>11219191.963124478</v>
      </c>
      <c r="J485" s="1">
        <f>I485/SQRT(3)</f>
        <v>6477403.5000000037</v>
      </c>
    </row>
    <row r="486" spans="1:10">
      <c r="A486" s="3">
        <f>'Raw FB'!A486</f>
        <v>36340</v>
      </c>
      <c r="B486" s="3" t="str">
        <f>'Raw FB'!B486</f>
        <v>FB</v>
      </c>
      <c r="C486" s="2">
        <f>'Raw FB'!C486</f>
        <v>2</v>
      </c>
      <c r="D486" s="3" t="str">
        <f>'Raw FB'!D486</f>
        <v>Peridinium limbatum</v>
      </c>
      <c r="E486" s="1">
        <f>('Raw FB'!H486*'Raw FB'!K486)/20*9</f>
        <v>79.649999999999991</v>
      </c>
      <c r="H486" s="1">
        <f>'Raw FB'!L486*E486</f>
        <v>19432210.499999996</v>
      </c>
    </row>
    <row r="487" spans="1:10">
      <c r="A487" s="3">
        <f>'Raw FB'!A487</f>
        <v>36340</v>
      </c>
      <c r="B487" s="3" t="str">
        <f>'Raw FB'!B487</f>
        <v>FB</v>
      </c>
      <c r="C487" s="2">
        <f>'Raw FB'!C487</f>
        <v>3</v>
      </c>
      <c r="D487" s="3" t="str">
        <f>'Raw FB'!D487</f>
        <v>Peridinium limbatum</v>
      </c>
      <c r="E487" s="1">
        <f>('Raw FB'!H487*'Raw FB'!K487)/20*9</f>
        <v>159.29999999999998</v>
      </c>
      <c r="H487" s="1">
        <f>'Raw FB'!L487*E487</f>
        <v>38864420.999999993</v>
      </c>
    </row>
    <row r="488" spans="1:10">
      <c r="A488" s="3">
        <f>'Raw FB'!A488</f>
        <v>36347</v>
      </c>
      <c r="B488" s="3" t="str">
        <f>'Raw FB'!B488</f>
        <v>FB</v>
      </c>
      <c r="C488" s="2">
        <f>'Raw FB'!C488</f>
        <v>1</v>
      </c>
      <c r="D488" s="3" t="str">
        <f>'Raw FB'!D488</f>
        <v>Peridinium limbatum</v>
      </c>
      <c r="E488" s="1">
        <f>('Raw FB'!H488*'Raw FB'!K488)/20*9</f>
        <v>99.149999999999991</v>
      </c>
      <c r="F488" s="1">
        <f>STDEV(E488:E490)</f>
        <v>57.244279190151389</v>
      </c>
      <c r="G488" s="1">
        <f>F488/SQRT(3)</f>
        <v>33.049999999999997</v>
      </c>
      <c r="H488" s="1">
        <f>'Raw FB'!L488*E488</f>
        <v>14941409.249999998</v>
      </c>
      <c r="I488" s="1">
        <f>STDEV(H488:H490)</f>
        <v>8626426.6525598634</v>
      </c>
      <c r="J488" s="1">
        <f>I488/SQRT(3)</f>
        <v>4980469.75</v>
      </c>
    </row>
    <row r="489" spans="1:10">
      <c r="A489" s="3">
        <f>'Raw FB'!A489</f>
        <v>36347</v>
      </c>
      <c r="B489" s="3" t="str">
        <f>'Raw FB'!B489</f>
        <v>FB</v>
      </c>
      <c r="C489" s="2">
        <f>'Raw FB'!C489</f>
        <v>2</v>
      </c>
      <c r="D489" s="3" t="str">
        <f>'Raw FB'!D489</f>
        <v>Peridinium limbatum</v>
      </c>
      <c r="E489" s="1">
        <f>('Raw FB'!H489*'Raw FB'!K489)/20*9</f>
        <v>99.149999999999991</v>
      </c>
      <c r="H489" s="1">
        <f>'Raw FB'!L489*E489</f>
        <v>14941409.249999998</v>
      </c>
    </row>
    <row r="490" spans="1:10">
      <c r="A490" s="3">
        <f>'Raw FB'!A490</f>
        <v>36347</v>
      </c>
      <c r="B490" s="3" t="str">
        <f>'Raw FB'!B490</f>
        <v>FB</v>
      </c>
      <c r="C490" s="2">
        <f>'Raw FB'!C490</f>
        <v>3</v>
      </c>
      <c r="D490" s="3" t="str">
        <f>'Raw FB'!D490</f>
        <v>Peridinium limbatum</v>
      </c>
      <c r="E490" s="1">
        <f>('Raw FB'!H490*'Raw FB'!K490)/20*9</f>
        <v>0</v>
      </c>
      <c r="H490" s="1">
        <f>'Raw FB'!L490*E490</f>
        <v>0</v>
      </c>
    </row>
    <row r="491" spans="1:10">
      <c r="A491" s="3">
        <f>'Raw FB'!A491</f>
        <v>36354</v>
      </c>
      <c r="B491" s="3" t="str">
        <f>'Raw FB'!B491</f>
        <v>FB</v>
      </c>
      <c r="C491" s="2">
        <f>'Raw FB'!C491</f>
        <v>1</v>
      </c>
      <c r="D491" s="3" t="str">
        <f>'Raw FB'!D491</f>
        <v>Peridinium limbatum</v>
      </c>
      <c r="E491" s="1">
        <f>('Raw FB'!H491*'Raw FB'!K491)/20*9</f>
        <v>159.29999999999998</v>
      </c>
      <c r="F491" s="1">
        <f>STDEV(E491:E493)</f>
        <v>79.649999999999991</v>
      </c>
      <c r="G491" s="1">
        <f>F491/SQRT(3)</f>
        <v>45.985948940953691</v>
      </c>
      <c r="H491" s="1">
        <f>'Raw FB'!L491*E491</f>
        <v>24005713.499999996</v>
      </c>
      <c r="I491" s="1">
        <f>STDEV(H491:H493)</f>
        <v>12002856.75</v>
      </c>
      <c r="J491" s="1">
        <f>I491/SQRT(3)</f>
        <v>6929852.5756570166</v>
      </c>
    </row>
    <row r="492" spans="1:10">
      <c r="A492" s="3">
        <f>'Raw FB'!A492</f>
        <v>36354</v>
      </c>
      <c r="B492" s="3" t="str">
        <f>'Raw FB'!B492</f>
        <v>FB</v>
      </c>
      <c r="C492" s="2">
        <f>'Raw FB'!C492</f>
        <v>2</v>
      </c>
      <c r="D492" s="3" t="str">
        <f>'Raw FB'!D492</f>
        <v>Peridinium limbatum</v>
      </c>
      <c r="E492" s="1">
        <f>('Raw FB'!H492*'Raw FB'!K492)/20*9</f>
        <v>79.649999999999991</v>
      </c>
      <c r="H492" s="1">
        <f>'Raw FB'!L492*E492</f>
        <v>12002856.749999998</v>
      </c>
    </row>
    <row r="493" spans="1:10">
      <c r="A493" s="3">
        <f>'Raw FB'!A493</f>
        <v>36354</v>
      </c>
      <c r="B493" s="3" t="str">
        <f>'Raw FB'!B493</f>
        <v>FB</v>
      </c>
      <c r="C493" s="2">
        <f>'Raw FB'!C493</f>
        <v>3</v>
      </c>
      <c r="D493" s="3" t="str">
        <f>'Raw FB'!D493</f>
        <v>Peridinium limbatum</v>
      </c>
      <c r="E493" s="1">
        <f>('Raw FB'!H493*'Raw FB'!K493)/20*9</f>
        <v>0</v>
      </c>
      <c r="H493" s="1">
        <f>'Raw FB'!L493*E493</f>
        <v>0</v>
      </c>
    </row>
    <row r="494" spans="1:10">
      <c r="A494" s="3">
        <f>'Raw FB'!A494</f>
        <v>36361</v>
      </c>
      <c r="B494" s="3" t="str">
        <f>'Raw FB'!B494</f>
        <v>FB</v>
      </c>
      <c r="C494" s="2">
        <f>'Raw FB'!C494</f>
        <v>1</v>
      </c>
      <c r="D494" s="3" t="str">
        <f>'Raw FB'!D494</f>
        <v>Peridinium limbatum</v>
      </c>
      <c r="E494" s="1">
        <f>('Raw FB'!H494*'Raw FB'!K494)/20*9</f>
        <v>318.59999999999997</v>
      </c>
      <c r="F494" s="1">
        <f>STDEV(E494:E496)</f>
        <v>165.80469685747747</v>
      </c>
      <c r="G494" s="1">
        <f>F494/SQRT(3)</f>
        <v>95.727386363568911</v>
      </c>
      <c r="H494" s="1">
        <f>'Raw FB'!L494*E494</f>
        <v>51198064.199999996</v>
      </c>
      <c r="I494" s="1">
        <f>STDEV(H494:H496)</f>
        <v>26644317.370906055</v>
      </c>
      <c r="J494" s="1">
        <f>I494/SQRT(3)</f>
        <v>15383103.806466434</v>
      </c>
    </row>
    <row r="495" spans="1:10">
      <c r="A495" s="3">
        <f>'Raw FB'!A495</f>
        <v>36361</v>
      </c>
      <c r="B495" s="3" t="str">
        <f>'Raw FB'!B495</f>
        <v>FB</v>
      </c>
      <c r="C495" s="2">
        <f>'Raw FB'!C495</f>
        <v>2</v>
      </c>
      <c r="D495" s="3" t="str">
        <f>'Raw FB'!D495</f>
        <v>Peridinium limbatum</v>
      </c>
      <c r="E495" s="1">
        <f>('Raw FB'!H495*'Raw FB'!K495)/20*9</f>
        <v>79.649999999999991</v>
      </c>
      <c r="H495" s="1">
        <f>'Raw FB'!L495*E495</f>
        <v>12799516.049999999</v>
      </c>
    </row>
    <row r="496" spans="1:10">
      <c r="A496" s="3">
        <f>'Raw FB'!A496</f>
        <v>36361</v>
      </c>
      <c r="B496" s="3" t="str">
        <f>'Raw FB'!B496</f>
        <v>FB</v>
      </c>
      <c r="C496" s="2">
        <f>'Raw FB'!C496</f>
        <v>3</v>
      </c>
      <c r="D496" s="3" t="str">
        <f>'Raw FB'!D496</f>
        <v>Peridinium limbatum</v>
      </c>
      <c r="E496" s="1">
        <f>('Raw FB'!H496*'Raw FB'!K496)/20*9</f>
        <v>0</v>
      </c>
      <c r="H496" s="1">
        <f>'Raw FB'!L496*E496</f>
        <v>0</v>
      </c>
    </row>
    <row r="497" spans="1:10">
      <c r="A497" s="3">
        <f>'Raw FB'!A497</f>
        <v>36368</v>
      </c>
      <c r="B497" s="3" t="str">
        <f>'Raw FB'!B497</f>
        <v>FB</v>
      </c>
      <c r="C497" s="2">
        <f>'Raw FB'!C497</f>
        <v>1</v>
      </c>
      <c r="D497" s="3" t="str">
        <f>'Raw FB'!D497</f>
        <v>Peridinium limbatum</v>
      </c>
      <c r="E497" s="1">
        <f>('Raw FB'!H497*'Raw FB'!K497)/20*9</f>
        <v>396.59999999999997</v>
      </c>
      <c r="F497" s="1">
        <f>STDEV(E497:E499)</f>
        <v>0</v>
      </c>
      <c r="G497" s="1">
        <f>F497/SQRT(3)</f>
        <v>0</v>
      </c>
      <c r="H497" s="1">
        <f>'Raw FB'!L497*E497</f>
        <v>63732430.199999996</v>
      </c>
      <c r="I497" s="1">
        <f>STDEV(H497:H499)</f>
        <v>0</v>
      </c>
      <c r="J497" s="1">
        <f>I497/SQRT(3)</f>
        <v>0</v>
      </c>
    </row>
    <row r="498" spans="1:10">
      <c r="A498" s="3">
        <f>'Raw FB'!A498</f>
        <v>36368</v>
      </c>
      <c r="B498" s="3" t="str">
        <f>'Raw FB'!B498</f>
        <v>FB</v>
      </c>
      <c r="C498" s="2">
        <f>'Raw FB'!C498</f>
        <v>2</v>
      </c>
      <c r="D498" s="3" t="str">
        <f>'Raw FB'!D498</f>
        <v>Peridinium limbatum</v>
      </c>
      <c r="E498" s="1">
        <f>('Raw FB'!H498*'Raw FB'!K498)/20*9</f>
        <v>396.59999999999997</v>
      </c>
      <c r="H498" s="1">
        <f>'Raw FB'!L498*E498</f>
        <v>63732430.199999996</v>
      </c>
    </row>
    <row r="499" spans="1:10">
      <c r="A499" s="3">
        <f>'Raw FB'!A499</f>
        <v>36368</v>
      </c>
      <c r="B499" s="3" t="str">
        <f>'Raw FB'!B499</f>
        <v>FB</v>
      </c>
      <c r="C499" s="2">
        <f>'Raw FB'!C499</f>
        <v>3</v>
      </c>
      <c r="D499" s="3" t="str">
        <f>'Raw FB'!D499</f>
        <v>Peridinium limbatum</v>
      </c>
      <c r="E499" s="1">
        <f>('Raw FB'!H499*'Raw FB'!K499)/20*9</f>
        <v>396.59999999999997</v>
      </c>
      <c r="H499" s="1">
        <f>'Raw FB'!L499*E499</f>
        <v>63732430.199999996</v>
      </c>
    </row>
    <row r="500" spans="1:10">
      <c r="A500" s="3">
        <f>'Raw FB'!A500</f>
        <v>36375</v>
      </c>
      <c r="B500" s="3" t="str">
        <f>'Raw FB'!B500</f>
        <v>FB</v>
      </c>
      <c r="C500" s="2">
        <f>'Raw FB'!C500</f>
        <v>1</v>
      </c>
      <c r="D500" s="3" t="str">
        <f>'Raw FB'!D500</f>
        <v>Peridinium limbatum</v>
      </c>
      <c r="E500" s="1">
        <f>('Raw FB'!H500*'Raw FB'!K500)/20*9</f>
        <v>1288.9499999999998</v>
      </c>
      <c r="F500" s="1">
        <f>STDEV(E500:E502)</f>
        <v>524.06013729342158</v>
      </c>
      <c r="G500" s="1">
        <f>F500/SQRT(3)</f>
        <v>302.56626133790922</v>
      </c>
      <c r="H500" s="1">
        <f>'Raw FB'!L500*E500</f>
        <v>170766540.74999997</v>
      </c>
      <c r="I500" s="1">
        <f>STDEV(H500:H502)</f>
        <v>69430107.289318979</v>
      </c>
      <c r="J500" s="1">
        <f>I500/SQRT(3)</f>
        <v>40085491.133352913</v>
      </c>
    </row>
    <row r="501" spans="1:10">
      <c r="A501" s="3">
        <f>'Raw FB'!A501</f>
        <v>36375</v>
      </c>
      <c r="B501" s="3" t="str">
        <f>'Raw FB'!B501</f>
        <v>FB</v>
      </c>
      <c r="C501" s="2">
        <f>'Raw FB'!C501</f>
        <v>2</v>
      </c>
      <c r="D501" s="3" t="str">
        <f>'Raw FB'!D501</f>
        <v>Peridinium limbatum</v>
      </c>
      <c r="E501" s="1">
        <f>('Raw FB'!H501*'Raw FB'!K501)/20*9</f>
        <v>1983</v>
      </c>
      <c r="H501" s="1">
        <f>'Raw FB'!L501*E501</f>
        <v>262717755</v>
      </c>
    </row>
    <row r="502" spans="1:10">
      <c r="A502" s="3">
        <f>'Raw FB'!A502</f>
        <v>36375</v>
      </c>
      <c r="B502" s="3" t="str">
        <f>'Raw FB'!B502</f>
        <v>FB</v>
      </c>
      <c r="C502" s="2">
        <f>'Raw FB'!C502</f>
        <v>3</v>
      </c>
      <c r="D502" s="3" t="str">
        <f>'Raw FB'!D502</f>
        <v>Peridinium limbatum</v>
      </c>
      <c r="E502" s="1">
        <f>('Raw FB'!H502*'Raw FB'!K502)/20*9</f>
        <v>955.80000000000007</v>
      </c>
      <c r="H502" s="1">
        <f>'Raw FB'!L502*E502</f>
        <v>126629163.00000001</v>
      </c>
    </row>
    <row r="503" spans="1:10">
      <c r="A503" s="3">
        <f>'Raw FB'!A503</f>
        <v>36382</v>
      </c>
      <c r="B503" s="3" t="str">
        <f>'Raw FB'!B503</f>
        <v>FB</v>
      </c>
      <c r="C503" s="2">
        <f>'Raw FB'!C503</f>
        <v>1</v>
      </c>
      <c r="D503" s="3" t="str">
        <f>'Raw FB'!D503</f>
        <v>Peridinium limbatum</v>
      </c>
      <c r="E503" s="1">
        <f>('Raw FB'!H503*'Raw FB'!K503)/20*9</f>
        <v>2230.2000000000003</v>
      </c>
      <c r="F503" s="1">
        <f>STDEV(E503:E505)</f>
        <v>574.36431818141273</v>
      </c>
      <c r="G503" s="1">
        <f>F503/SQRT(3)</f>
        <v>331.60939371495454</v>
      </c>
      <c r="H503" s="1">
        <f>'Raw FB'!L503*E503</f>
        <v>295468047.00000006</v>
      </c>
      <c r="I503" s="1">
        <f>STDEV(H503:H505)</f>
        <v>76094656.694264472</v>
      </c>
      <c r="J503" s="1">
        <f>I503/SQRT(3)</f>
        <v>43933270.526325755</v>
      </c>
    </row>
    <row r="504" spans="1:10">
      <c r="A504" s="3">
        <f>'Raw FB'!A504</f>
        <v>36382</v>
      </c>
      <c r="B504" s="3" t="str">
        <f>'Raw FB'!B504</f>
        <v>FB</v>
      </c>
      <c r="C504" s="2">
        <f>'Raw FB'!C504</f>
        <v>2</v>
      </c>
      <c r="D504" s="3" t="str">
        <f>'Raw FB'!D504</f>
        <v>Peridinium limbatum</v>
      </c>
      <c r="E504" s="1">
        <f>('Raw FB'!H504*'Raw FB'!K504)/20*9</f>
        <v>1433.7</v>
      </c>
      <c r="H504" s="1">
        <f>'Raw FB'!L504*E504</f>
        <v>189943744.5</v>
      </c>
    </row>
    <row r="505" spans="1:10">
      <c r="A505" s="3">
        <f>'Raw FB'!A505</f>
        <v>36382</v>
      </c>
      <c r="B505" s="3" t="str">
        <f>'Raw FB'!B505</f>
        <v>FB</v>
      </c>
      <c r="C505" s="2">
        <f>'Raw FB'!C505</f>
        <v>3</v>
      </c>
      <c r="D505" s="3" t="str">
        <f>'Raw FB'!D505</f>
        <v>Peridinium limbatum</v>
      </c>
      <c r="E505" s="1">
        <f>('Raw FB'!H505*'Raw FB'!K505)/20*9</f>
        <v>2548.7999999999997</v>
      </c>
      <c r="H505" s="1">
        <f>'Raw FB'!L505*E505</f>
        <v>337677767.99999994</v>
      </c>
    </row>
    <row r="506" spans="1:10">
      <c r="A506" s="3">
        <f>'Raw FB'!A506</f>
        <v>36389</v>
      </c>
      <c r="B506" s="3" t="str">
        <f>'Raw FB'!B506</f>
        <v>FB</v>
      </c>
      <c r="C506" s="2">
        <f>'Raw FB'!C506</f>
        <v>1</v>
      </c>
      <c r="D506" s="3" t="str">
        <f>'Raw FB'!D506</f>
        <v>Peridinium limbatum</v>
      </c>
      <c r="E506" s="1">
        <f>('Raw FB'!H506*'Raw FB'!K506)/20*9</f>
        <v>637.19999999999993</v>
      </c>
      <c r="F506" s="1">
        <f>STDEV(E506:E508)</f>
        <v>229.92974470476832</v>
      </c>
      <c r="G506" s="1">
        <f>F506/SQRT(3)</f>
        <v>132.74999999999994</v>
      </c>
      <c r="H506" s="1">
        <f>'Raw FB'!L506*E506</f>
        <v>84419441.999999985</v>
      </c>
      <c r="I506" s="1">
        <f>STDEV(H506:H508)</f>
        <v>30462242.22721123</v>
      </c>
      <c r="J506" s="1">
        <f>I506/SQRT(3)</f>
        <v>17587383.749999989</v>
      </c>
    </row>
    <row r="507" spans="1:10">
      <c r="A507" s="3">
        <f>'Raw FB'!A507</f>
        <v>36389</v>
      </c>
      <c r="B507" s="3" t="str">
        <f>'Raw FB'!B507</f>
        <v>FB</v>
      </c>
      <c r="C507" s="2">
        <f>'Raw FB'!C507</f>
        <v>2</v>
      </c>
      <c r="D507" s="3" t="str">
        <f>'Raw FB'!D507</f>
        <v>Peridinium limbatum</v>
      </c>
      <c r="E507" s="1">
        <f>('Raw FB'!H507*'Raw FB'!K507)/20*9</f>
        <v>238.95000000000002</v>
      </c>
      <c r="H507" s="1">
        <f>'Raw FB'!L507*E507</f>
        <v>31657290.750000004</v>
      </c>
    </row>
    <row r="508" spans="1:10">
      <c r="A508" s="3">
        <f>'Raw FB'!A508</f>
        <v>36389</v>
      </c>
      <c r="B508" s="3" t="str">
        <f>'Raw FB'!B508</f>
        <v>FB</v>
      </c>
      <c r="C508" s="2">
        <f>'Raw FB'!C508</f>
        <v>3</v>
      </c>
      <c r="D508" s="3" t="str">
        <f>'Raw FB'!D508</f>
        <v>Peridinium limbatum</v>
      </c>
      <c r="E508" s="1">
        <f>('Raw FB'!H508*'Raw FB'!K508)/20*9</f>
        <v>637.19999999999993</v>
      </c>
      <c r="H508" s="1">
        <f>'Raw FB'!L508*E508</f>
        <v>84419441.999999985</v>
      </c>
    </row>
    <row r="509" spans="1:10">
      <c r="A509" s="3">
        <f>'Raw FB'!A509</f>
        <v>36307</v>
      </c>
      <c r="B509" s="3" t="str">
        <f>'Raw FB'!B509</f>
        <v>FB</v>
      </c>
      <c r="C509" s="2">
        <f>'Raw FB'!C509</f>
        <v>1</v>
      </c>
      <c r="D509" s="3" t="str">
        <f>'Raw FB'!D509</f>
        <v>Peridinium quadridens</v>
      </c>
      <c r="E509" s="1">
        <f>('Raw FB'!H509*'Raw FB'!K509)/20*9</f>
        <v>0</v>
      </c>
      <c r="F509" s="1">
        <f>STDEV(E509:E511)</f>
        <v>0</v>
      </c>
      <c r="G509" s="1">
        <f>F509/SQRT(3)</f>
        <v>0</v>
      </c>
      <c r="H509" s="1">
        <f>'Raw FB'!L509*E509</f>
        <v>0</v>
      </c>
      <c r="I509" s="1">
        <f>STDEV(H509:H511)</f>
        <v>0</v>
      </c>
      <c r="J509" s="1">
        <f>I509/SQRT(3)</f>
        <v>0</v>
      </c>
    </row>
    <row r="510" spans="1:10">
      <c r="A510" s="3">
        <f>'Raw FB'!A510</f>
        <v>36307</v>
      </c>
      <c r="B510" s="3" t="str">
        <f>'Raw FB'!B510</f>
        <v>FB</v>
      </c>
      <c r="C510" s="2">
        <f>'Raw FB'!C510</f>
        <v>2</v>
      </c>
      <c r="D510" s="3" t="str">
        <f>'Raw FB'!D510</f>
        <v>Peridinium quadridens</v>
      </c>
      <c r="E510" s="1">
        <f>('Raw FB'!H510*'Raw FB'!K510)/20*9</f>
        <v>0</v>
      </c>
      <c r="H510" s="1">
        <f>'Raw FB'!L510*E510</f>
        <v>0</v>
      </c>
    </row>
    <row r="511" spans="1:10">
      <c r="A511" s="3">
        <f>'Raw FB'!A511</f>
        <v>36307</v>
      </c>
      <c r="B511" s="3" t="str">
        <f>'Raw FB'!B511</f>
        <v>FB</v>
      </c>
      <c r="C511" s="2">
        <f>'Raw FB'!C511</f>
        <v>3</v>
      </c>
      <c r="D511" s="3" t="str">
        <f>'Raw FB'!D511</f>
        <v>Peridinium quadridens</v>
      </c>
      <c r="E511" s="1">
        <f>('Raw FB'!H511*'Raw FB'!K511)/20*9</f>
        <v>0</v>
      </c>
      <c r="H511" s="1">
        <f>'Raw FB'!L511*E511</f>
        <v>0</v>
      </c>
    </row>
    <row r="512" spans="1:10">
      <c r="A512" s="3">
        <f>'Raw FB'!A512</f>
        <v>36312</v>
      </c>
      <c r="B512" s="3" t="str">
        <f>'Raw FB'!B512</f>
        <v>FB</v>
      </c>
      <c r="C512" s="2">
        <f>'Raw FB'!C512</f>
        <v>1</v>
      </c>
      <c r="D512" s="3" t="str">
        <f>'Raw FB'!D512</f>
        <v>Peridinium quadridens</v>
      </c>
      <c r="E512" s="1">
        <f>('Raw FB'!H512*'Raw FB'!K512)/20*9</f>
        <v>0</v>
      </c>
      <c r="F512" s="1">
        <f>STDEV(E512:E514)</f>
        <v>0</v>
      </c>
      <c r="G512" s="1">
        <f>F512/SQRT(3)</f>
        <v>0</v>
      </c>
      <c r="H512" s="1">
        <f>'Raw FB'!L512*E512</f>
        <v>0</v>
      </c>
      <c r="I512" s="1">
        <f>STDEV(H512:H514)</f>
        <v>0</v>
      </c>
      <c r="J512" s="1">
        <f>I512/SQRT(3)</f>
        <v>0</v>
      </c>
    </row>
    <row r="513" spans="1:10">
      <c r="A513" s="3">
        <f>'Raw FB'!A513</f>
        <v>36312</v>
      </c>
      <c r="B513" s="3" t="str">
        <f>'Raw FB'!B513</f>
        <v>FB</v>
      </c>
      <c r="C513" s="2">
        <f>'Raw FB'!C513</f>
        <v>2</v>
      </c>
      <c r="D513" s="3" t="str">
        <f>'Raw FB'!D513</f>
        <v>Peridinium quadridens</v>
      </c>
      <c r="E513" s="1">
        <f>('Raw FB'!H513*'Raw FB'!K513)/20*9</f>
        <v>0</v>
      </c>
      <c r="H513" s="1">
        <f>'Raw FB'!L513*E513</f>
        <v>0</v>
      </c>
    </row>
    <row r="514" spans="1:10">
      <c r="A514" s="3">
        <f>'Raw FB'!A514</f>
        <v>36312</v>
      </c>
      <c r="B514" s="3" t="str">
        <f>'Raw FB'!B514</f>
        <v>FB</v>
      </c>
      <c r="C514" s="2">
        <f>'Raw FB'!C514</f>
        <v>3</v>
      </c>
      <c r="D514" s="3" t="str">
        <f>'Raw FB'!D514</f>
        <v>Peridinium quadridens</v>
      </c>
      <c r="E514" s="1">
        <f>('Raw FB'!H514*'Raw FB'!K514)/20*9</f>
        <v>0</v>
      </c>
      <c r="H514" s="1">
        <f>'Raw FB'!L514*E514</f>
        <v>0</v>
      </c>
    </row>
    <row r="515" spans="1:10">
      <c r="A515" s="3">
        <f>'Raw FB'!A515</f>
        <v>36319</v>
      </c>
      <c r="B515" s="3" t="str">
        <f>'Raw FB'!B515</f>
        <v>FB</v>
      </c>
      <c r="C515" s="2">
        <f>'Raw FB'!C515</f>
        <v>1</v>
      </c>
      <c r="D515" s="3" t="str">
        <f>'Raw FB'!D515</f>
        <v>Peridinium quadridens</v>
      </c>
      <c r="E515" s="1">
        <f>('Raw FB'!H515*'Raw FB'!K515)/20*9</f>
        <v>0</v>
      </c>
      <c r="F515" s="1">
        <f>STDEV(E515:E517)</f>
        <v>91.971897881907367</v>
      </c>
      <c r="G515" s="1">
        <f>F515/SQRT(3)</f>
        <v>53.099999999999994</v>
      </c>
      <c r="H515" s="1">
        <f>'Raw FB'!L515*E515</f>
        <v>0</v>
      </c>
      <c r="I515" s="1">
        <f>STDEV(H515:H517)</f>
        <v>1052158.5117690202</v>
      </c>
      <c r="J515" s="1">
        <f>I515/SQRT(3)</f>
        <v>607463.99999999988</v>
      </c>
    </row>
    <row r="516" spans="1:10">
      <c r="A516" s="3">
        <f>'Raw FB'!A516</f>
        <v>36319</v>
      </c>
      <c r="B516" s="3" t="str">
        <f>'Raw FB'!B516</f>
        <v>FB</v>
      </c>
      <c r="C516" s="2">
        <f>'Raw FB'!C516</f>
        <v>2</v>
      </c>
      <c r="D516" s="3" t="str">
        <f>'Raw FB'!D516</f>
        <v>Peridinium quadridens</v>
      </c>
      <c r="E516" s="1">
        <f>('Raw FB'!H516*'Raw FB'!K516)/20*9</f>
        <v>0</v>
      </c>
      <c r="H516" s="1">
        <f>'Raw FB'!L516*E516</f>
        <v>0</v>
      </c>
    </row>
    <row r="517" spans="1:10">
      <c r="A517" s="3">
        <f>'Raw FB'!A517</f>
        <v>36319</v>
      </c>
      <c r="B517" s="3" t="str">
        <f>'Raw FB'!B517</f>
        <v>FB</v>
      </c>
      <c r="C517" s="2">
        <f>'Raw FB'!C517</f>
        <v>3</v>
      </c>
      <c r="D517" s="3" t="str">
        <f>'Raw FB'!D517</f>
        <v>Peridinium quadridens</v>
      </c>
      <c r="E517" s="1">
        <f>('Raw FB'!H517*'Raw FB'!K517)/20*9</f>
        <v>159.29999999999998</v>
      </c>
      <c r="H517" s="1">
        <f>'Raw FB'!L517*E517</f>
        <v>1822391.9999999998</v>
      </c>
    </row>
    <row r="518" spans="1:10">
      <c r="A518" s="3">
        <f>'Raw FB'!A518</f>
        <v>36326</v>
      </c>
      <c r="B518" s="3" t="str">
        <f>'Raw FB'!B518</f>
        <v>FB</v>
      </c>
      <c r="C518" s="2">
        <f>'Raw FB'!C518</f>
        <v>1</v>
      </c>
      <c r="D518" s="3" t="str">
        <f>'Raw FB'!D518</f>
        <v>Peridinium quadridens</v>
      </c>
      <c r="E518" s="1">
        <f>('Raw FB'!H518*'Raw FB'!K518)/20*9</f>
        <v>99.149999999999991</v>
      </c>
      <c r="F518" s="1">
        <f>STDEV(E518:E520)</f>
        <v>0</v>
      </c>
      <c r="G518" s="1">
        <f>F518/SQRT(3)</f>
        <v>0</v>
      </c>
      <c r="H518" s="1">
        <f>'Raw FB'!L518*E518</f>
        <v>1134276</v>
      </c>
      <c r="I518" s="1">
        <f>STDEV(H518:H520)</f>
        <v>0</v>
      </c>
      <c r="J518" s="1">
        <f>I518/SQRT(3)</f>
        <v>0</v>
      </c>
    </row>
    <row r="519" spans="1:10">
      <c r="A519" s="3">
        <f>'Raw FB'!A519</f>
        <v>36326</v>
      </c>
      <c r="B519" s="3" t="str">
        <f>'Raw FB'!B519</f>
        <v>FB</v>
      </c>
      <c r="C519" s="2">
        <f>'Raw FB'!C519</f>
        <v>2</v>
      </c>
      <c r="D519" s="3" t="str">
        <f>'Raw FB'!D519</f>
        <v>Peridinium quadridens</v>
      </c>
      <c r="E519" s="1">
        <f>('Raw FB'!H519*'Raw FB'!K519)/20*9</f>
        <v>99.149999999999991</v>
      </c>
      <c r="H519" s="1">
        <f>'Raw FB'!L519*E519</f>
        <v>1134276</v>
      </c>
    </row>
    <row r="520" spans="1:10">
      <c r="A520" s="3">
        <f>'Raw FB'!A520</f>
        <v>36326</v>
      </c>
      <c r="B520" s="3" t="str">
        <f>'Raw FB'!B520</f>
        <v>FB</v>
      </c>
      <c r="C520" s="2">
        <f>'Raw FB'!C520</f>
        <v>3</v>
      </c>
      <c r="D520" s="3" t="str">
        <f>'Raw FB'!D520</f>
        <v>Peridinium quadridens</v>
      </c>
      <c r="E520" s="1">
        <f>('Raw FB'!H520*'Raw FB'!K520)/20*9</f>
        <v>99.149999999999991</v>
      </c>
      <c r="H520" s="1">
        <f>'Raw FB'!L520*E520</f>
        <v>1134276</v>
      </c>
    </row>
    <row r="521" spans="1:10">
      <c r="A521" s="3">
        <f>'Raw FB'!A521</f>
        <v>36333</v>
      </c>
      <c r="B521" s="3" t="str">
        <f>'Raw FB'!B521</f>
        <v>FB</v>
      </c>
      <c r="C521" s="2">
        <f>'Raw FB'!C521</f>
        <v>1</v>
      </c>
      <c r="D521" s="3" t="str">
        <f>'Raw FB'!D521</f>
        <v>Peridinium quadridens</v>
      </c>
      <c r="E521" s="1">
        <f>('Raw FB'!H521*'Raw FB'!K521)/20*9</f>
        <v>0</v>
      </c>
      <c r="F521" s="1">
        <f>STDEV(E521:E523)</f>
        <v>301.55003316199458</v>
      </c>
      <c r="G521" s="1">
        <f>F521/SQRT(3)</f>
        <v>174.09999282021815</v>
      </c>
      <c r="H521" s="1">
        <f>'Raw FB'!L521*E521</f>
        <v>0</v>
      </c>
      <c r="I521" s="1">
        <f>STDEV(H521:H523)</f>
        <v>3449732.3793732184</v>
      </c>
      <c r="J521" s="1">
        <f>I521/SQRT(3)</f>
        <v>1991703.9178632959</v>
      </c>
    </row>
    <row r="522" spans="1:10">
      <c r="A522" s="3">
        <f>'Raw FB'!A522</f>
        <v>36333</v>
      </c>
      <c r="B522" s="3" t="str">
        <f>'Raw FB'!B522</f>
        <v>FB</v>
      </c>
      <c r="C522" s="2">
        <f>'Raw FB'!C522</f>
        <v>2</v>
      </c>
      <c r="D522" s="3" t="str">
        <f>'Raw FB'!D522</f>
        <v>Peridinium quadridens</v>
      </c>
      <c r="E522" s="1">
        <f>('Raw FB'!H522*'Raw FB'!K522)/20*9</f>
        <v>477.90000000000003</v>
      </c>
      <c r="H522" s="1">
        <f>'Raw FB'!L522*E522</f>
        <v>5467176</v>
      </c>
    </row>
    <row r="523" spans="1:10">
      <c r="A523" s="3">
        <f>'Raw FB'!A523</f>
        <v>36333</v>
      </c>
      <c r="B523" s="3" t="str">
        <f>'Raw FB'!B523</f>
        <v>FB</v>
      </c>
      <c r="C523" s="2">
        <f>'Raw FB'!C523</f>
        <v>3</v>
      </c>
      <c r="D523" s="3" t="str">
        <f>'Raw FB'!D523</f>
        <v>Peridinium quadridens</v>
      </c>
      <c r="E523" s="1">
        <f>('Raw FB'!H523*'Raw FB'!K523)/20*9</f>
        <v>557.55000000000007</v>
      </c>
      <c r="H523" s="1">
        <f>'Raw FB'!L523*E523</f>
        <v>6378372.0000000009</v>
      </c>
    </row>
    <row r="524" spans="1:10">
      <c r="A524" s="3">
        <f>'Raw FB'!A524</f>
        <v>36340</v>
      </c>
      <c r="B524" s="3" t="str">
        <f>'Raw FB'!B524</f>
        <v>FB</v>
      </c>
      <c r="C524" s="2">
        <f>'Raw FB'!C524</f>
        <v>1</v>
      </c>
      <c r="D524" s="3" t="str">
        <f>'Raw FB'!D524</f>
        <v>Peridinium quadridens</v>
      </c>
      <c r="E524" s="1">
        <f>('Raw FB'!H524*'Raw FB'!K524)/20*9</f>
        <v>477.90000000000003</v>
      </c>
      <c r="F524" s="1">
        <f>STDEV(E524:E526)</f>
        <v>121.66738470107749</v>
      </c>
      <c r="G524" s="1">
        <f>F524/SQRT(3)</f>
        <v>70.244697308764856</v>
      </c>
      <c r="H524" s="1">
        <f>'Raw FB'!L524*E524</f>
        <v>5467176</v>
      </c>
      <c r="I524" s="1">
        <f>STDEV(H524:H526)</f>
        <v>1391874.8809803273</v>
      </c>
      <c r="J524" s="1">
        <f>I524/SQRT(3)</f>
        <v>803599.33721227036</v>
      </c>
    </row>
    <row r="525" spans="1:10">
      <c r="A525" s="3">
        <f>'Raw FB'!A525</f>
        <v>36340</v>
      </c>
      <c r="B525" s="3" t="str">
        <f>'Raw FB'!B525</f>
        <v>FB</v>
      </c>
      <c r="C525" s="2">
        <f>'Raw FB'!C525</f>
        <v>2</v>
      </c>
      <c r="D525" s="3" t="str">
        <f>'Raw FB'!D525</f>
        <v>Peridinium quadridens</v>
      </c>
      <c r="E525" s="1">
        <f>('Raw FB'!H525*'Raw FB'!K525)/20*9</f>
        <v>238.95000000000002</v>
      </c>
      <c r="H525" s="1">
        <f>'Raw FB'!L525*E525</f>
        <v>2733588</v>
      </c>
    </row>
    <row r="526" spans="1:10">
      <c r="A526" s="3">
        <f>'Raw FB'!A526</f>
        <v>36340</v>
      </c>
      <c r="B526" s="3" t="str">
        <f>'Raw FB'!B526</f>
        <v>FB</v>
      </c>
      <c r="C526" s="2">
        <f>'Raw FB'!C526</f>
        <v>3</v>
      </c>
      <c r="D526" s="3" t="str">
        <f>'Raw FB'!D526</f>
        <v>Peridinium quadridens</v>
      </c>
      <c r="E526" s="1">
        <f>('Raw FB'!H526*'Raw FB'!K526)/20*9</f>
        <v>318.59999999999997</v>
      </c>
      <c r="H526" s="1">
        <f>'Raw FB'!L526*E526</f>
        <v>3644783.9999999995</v>
      </c>
    </row>
    <row r="527" spans="1:10">
      <c r="A527" s="3">
        <f>'Raw FB'!A527</f>
        <v>36347</v>
      </c>
      <c r="B527" s="3" t="str">
        <f>'Raw FB'!B527</f>
        <v>FB</v>
      </c>
      <c r="C527" s="2">
        <f>'Raw FB'!C527</f>
        <v>1</v>
      </c>
      <c r="D527" s="3" t="str">
        <f>'Raw FB'!D527</f>
        <v>Peridinium quadridens</v>
      </c>
      <c r="E527" s="1">
        <f>('Raw FB'!H527*'Raw FB'!K527)/20*9</f>
        <v>1189.8</v>
      </c>
      <c r="F527" s="1">
        <f>STDEV(E527:E529)</f>
        <v>206.39718384706674</v>
      </c>
      <c r="G527" s="1">
        <f>F527/SQRT(3)</f>
        <v>119.16346965408466</v>
      </c>
      <c r="H527" s="1">
        <f>'Raw FB'!L527*E527</f>
        <v>13611312</v>
      </c>
      <c r="I527" s="1">
        <f>STDEV(H527:H529)</f>
        <v>2361183.7832104471</v>
      </c>
      <c r="J527" s="1">
        <f>I527/SQRT(3)</f>
        <v>1363230.0928427307</v>
      </c>
    </row>
    <row r="528" spans="1:10">
      <c r="A528" s="3">
        <f>'Raw FB'!A528</f>
        <v>36347</v>
      </c>
      <c r="B528" s="3" t="str">
        <f>'Raw FB'!B528</f>
        <v>FB</v>
      </c>
      <c r="C528" s="2">
        <f>'Raw FB'!C528</f>
        <v>2</v>
      </c>
      <c r="D528" s="3" t="str">
        <f>'Raw FB'!D528</f>
        <v>Peridinium quadridens</v>
      </c>
      <c r="E528" s="1">
        <f>('Raw FB'!H528*'Raw FB'!K528)/20*9</f>
        <v>1487.25</v>
      </c>
      <c r="H528" s="1">
        <f>'Raw FB'!L528*E528</f>
        <v>17014140</v>
      </c>
    </row>
    <row r="529" spans="1:10">
      <c r="A529" s="3">
        <f>'Raw FB'!A529</f>
        <v>36347</v>
      </c>
      <c r="B529" s="3" t="str">
        <f>'Raw FB'!B529</f>
        <v>FB</v>
      </c>
      <c r="C529" s="2">
        <f>'Raw FB'!C529</f>
        <v>3</v>
      </c>
      <c r="D529" s="3" t="str">
        <f>'Raw FB'!D529</f>
        <v>Peridinium quadridens</v>
      </c>
      <c r="E529" s="1">
        <f>('Raw FB'!H529*'Raw FB'!K529)/20*9</f>
        <v>1090.6499999999999</v>
      </c>
      <c r="H529" s="1">
        <f>'Raw FB'!L529*E529</f>
        <v>12477035.999999998</v>
      </c>
    </row>
    <row r="530" spans="1:10">
      <c r="A530" s="3">
        <f>'Raw FB'!A530</f>
        <v>36354</v>
      </c>
      <c r="B530" s="3" t="str">
        <f>'Raw FB'!B530</f>
        <v>FB</v>
      </c>
      <c r="C530" s="2">
        <f>'Raw FB'!C530</f>
        <v>1</v>
      </c>
      <c r="D530" s="3" t="str">
        <f>'Raw FB'!D530</f>
        <v>Peridinium quadridens</v>
      </c>
      <c r="E530" s="1">
        <f>('Raw FB'!H530*'Raw FB'!K530)/20*9</f>
        <v>2070.9</v>
      </c>
      <c r="F530" s="1">
        <f>STDEV(E530:E532)</f>
        <v>713.89390493265864</v>
      </c>
      <c r="G530" s="1">
        <f>F530/SQRT(3)</f>
        <v>412.16683818570357</v>
      </c>
      <c r="H530" s="1">
        <f>'Raw FB'!L530*E530</f>
        <v>23691096</v>
      </c>
      <c r="I530" s="1">
        <f>STDEV(H530:H532)</f>
        <v>8166946.2724296162</v>
      </c>
      <c r="J530" s="1">
        <f>I530/SQRT(3)</f>
        <v>4715188.6288444502</v>
      </c>
    </row>
    <row r="531" spans="1:10">
      <c r="A531" s="3">
        <f>'Raw FB'!A531</f>
        <v>36354</v>
      </c>
      <c r="B531" s="3" t="str">
        <f>'Raw FB'!B531</f>
        <v>FB</v>
      </c>
      <c r="C531" s="2">
        <f>'Raw FB'!C531</f>
        <v>2</v>
      </c>
      <c r="D531" s="3" t="str">
        <f>'Raw FB'!D531</f>
        <v>Peridinium quadridens</v>
      </c>
      <c r="E531" s="1">
        <f>('Raw FB'!H531*'Raw FB'!K531)/20*9</f>
        <v>796.5</v>
      </c>
      <c r="H531" s="1">
        <f>'Raw FB'!L531*E531</f>
        <v>9111960</v>
      </c>
    </row>
    <row r="532" spans="1:10">
      <c r="A532" s="3">
        <f>'Raw FB'!A532</f>
        <v>36354</v>
      </c>
      <c r="B532" s="3" t="str">
        <f>'Raw FB'!B532</f>
        <v>FB</v>
      </c>
      <c r="C532" s="2">
        <f>'Raw FB'!C532</f>
        <v>3</v>
      </c>
      <c r="D532" s="3" t="str">
        <f>'Raw FB'!D532</f>
        <v>Peridinium quadridens</v>
      </c>
      <c r="E532" s="1">
        <f>('Raw FB'!H532*'Raw FB'!K532)/20*9</f>
        <v>876.15</v>
      </c>
      <c r="H532" s="1">
        <f>'Raw FB'!L532*E532</f>
        <v>10023156</v>
      </c>
    </row>
    <row r="533" spans="1:10">
      <c r="A533" s="3">
        <f>'Raw FB'!A533</f>
        <v>36361</v>
      </c>
      <c r="B533" s="3" t="str">
        <f>'Raw FB'!B533</f>
        <v>FB</v>
      </c>
      <c r="C533" s="2">
        <f>'Raw FB'!C533</f>
        <v>1</v>
      </c>
      <c r="D533" s="3" t="str">
        <f>'Raw FB'!D533</f>
        <v>Peridinium quadridens</v>
      </c>
      <c r="E533" s="1">
        <f>('Raw FB'!H533*'Raw FB'!K533)/20*9</f>
        <v>2389.5</v>
      </c>
      <c r="F533" s="1">
        <f>STDEV(E533:E535)</f>
        <v>243.33476940215235</v>
      </c>
      <c r="G533" s="1">
        <f>F533/SQRT(3)</f>
        <v>140.48939461752818</v>
      </c>
      <c r="H533" s="1">
        <f>'Raw FB'!L533*E533</f>
        <v>27335880</v>
      </c>
      <c r="I533" s="1">
        <f>STDEV(H533:H535)</f>
        <v>2783749.7619606769</v>
      </c>
      <c r="J533" s="1">
        <f>I533/SQRT(3)</f>
        <v>1607198.6744245535</v>
      </c>
    </row>
    <row r="534" spans="1:10">
      <c r="A534" s="3">
        <f>'Raw FB'!A534</f>
        <v>36361</v>
      </c>
      <c r="B534" s="3" t="str">
        <f>'Raw FB'!B534</f>
        <v>FB</v>
      </c>
      <c r="C534" s="2">
        <f>'Raw FB'!C534</f>
        <v>2</v>
      </c>
      <c r="D534" s="3" t="str">
        <f>'Raw FB'!D534</f>
        <v>Peridinium quadridens</v>
      </c>
      <c r="E534" s="1">
        <f>('Raw FB'!H534*'Raw FB'!K534)/20*9</f>
        <v>2230.2000000000003</v>
      </c>
      <c r="H534" s="1">
        <f>'Raw FB'!L534*E534</f>
        <v>25513488.000000004</v>
      </c>
    </row>
    <row r="535" spans="1:10">
      <c r="A535" s="3">
        <f>'Raw FB'!A535</f>
        <v>36361</v>
      </c>
      <c r="B535" s="3" t="str">
        <f>'Raw FB'!B535</f>
        <v>FB</v>
      </c>
      <c r="C535" s="2">
        <f>'Raw FB'!C535</f>
        <v>3</v>
      </c>
      <c r="D535" s="3" t="str">
        <f>'Raw FB'!D535</f>
        <v>Peridinium quadridens</v>
      </c>
      <c r="E535" s="1">
        <f>('Raw FB'!H535*'Raw FB'!K535)/20*9</f>
        <v>1911.6000000000001</v>
      </c>
      <c r="H535" s="1">
        <f>'Raw FB'!L535*E535</f>
        <v>21868704</v>
      </c>
    </row>
    <row r="536" spans="1:10">
      <c r="A536" s="3">
        <f>'Raw FB'!A536</f>
        <v>36368</v>
      </c>
      <c r="B536" s="3" t="str">
        <f>'Raw FB'!B536</f>
        <v>FB</v>
      </c>
      <c r="C536" s="2">
        <f>'Raw FB'!C536</f>
        <v>1</v>
      </c>
      <c r="D536" s="3" t="str">
        <f>'Raw FB'!D536</f>
        <v>Peridinium quadridens</v>
      </c>
      <c r="E536" s="1">
        <f>('Raw FB'!H536*'Raw FB'!K536)/20*9</f>
        <v>3966</v>
      </c>
      <c r="F536" s="1">
        <f>STDEV(E536:E538)</f>
        <v>262.32624249205617</v>
      </c>
      <c r="G536" s="1">
        <f>F536/SQRT(3)</f>
        <v>151.45412671829169</v>
      </c>
      <c r="H536" s="1">
        <f>'Raw FB'!L536*E536</f>
        <v>45371040</v>
      </c>
      <c r="I536" s="1">
        <f>STDEV(H536:H538)</f>
        <v>3001012.2141090995</v>
      </c>
      <c r="J536" s="1">
        <f>I536/SQRT(3)</f>
        <v>1732635.2096572435</v>
      </c>
    </row>
    <row r="537" spans="1:10">
      <c r="A537" s="3">
        <f>'Raw FB'!A537</f>
        <v>36368</v>
      </c>
      <c r="B537" s="3" t="str">
        <f>'Raw FB'!B537</f>
        <v>FB</v>
      </c>
      <c r="C537" s="2">
        <f>'Raw FB'!C537</f>
        <v>2</v>
      </c>
      <c r="D537" s="3" t="str">
        <f>'Raw FB'!D537</f>
        <v>Peridinium quadridens</v>
      </c>
      <c r="E537" s="1">
        <f>('Raw FB'!H537*'Raw FB'!K537)/20*9</f>
        <v>4461.75</v>
      </c>
      <c r="H537" s="1">
        <f>'Raw FB'!L537*E537</f>
        <v>51042420</v>
      </c>
    </row>
    <row r="538" spans="1:10">
      <c r="A538" s="3">
        <f>'Raw FB'!A538</f>
        <v>36368</v>
      </c>
      <c r="B538" s="3" t="str">
        <f>'Raw FB'!B538</f>
        <v>FB</v>
      </c>
      <c r="C538" s="2">
        <f>'Raw FB'!C538</f>
        <v>3</v>
      </c>
      <c r="D538" s="3" t="str">
        <f>'Raw FB'!D538</f>
        <v>Peridinium quadridens</v>
      </c>
      <c r="E538" s="1">
        <f>('Raw FB'!H538*'Raw FB'!K538)/20*9</f>
        <v>4362.5999999999995</v>
      </c>
      <c r="H538" s="1">
        <f>'Raw FB'!L538*E538</f>
        <v>49908143.999999993</v>
      </c>
    </row>
    <row r="539" spans="1:10">
      <c r="A539" s="3">
        <f>'Raw FB'!A539</f>
        <v>36375</v>
      </c>
      <c r="B539" s="3" t="str">
        <f>'Raw FB'!B539</f>
        <v>FB</v>
      </c>
      <c r="C539" s="2">
        <f>'Raw FB'!C539</f>
        <v>1</v>
      </c>
      <c r="D539" s="3" t="str">
        <f>'Raw FB'!D539</f>
        <v>Peridinium quadridens</v>
      </c>
      <c r="E539" s="1">
        <f>('Raw FB'!H539*'Raw FB'!K539)/20*9</f>
        <v>3668.55</v>
      </c>
      <c r="F539" s="1">
        <f>STDEV(E539:E541)</f>
        <v>1128.6135997319893</v>
      </c>
      <c r="G539" s="1">
        <f>F539/SQRT(3)</f>
        <v>651.6053656163366</v>
      </c>
      <c r="H539" s="1">
        <f>'Raw FB'!L539*E539</f>
        <v>41968212</v>
      </c>
      <c r="I539" s="1">
        <f>STDEV(H539:H541)</f>
        <v>12911339.580933962</v>
      </c>
      <c r="J539" s="1">
        <f>I539/SQRT(3)</f>
        <v>7454365.3826508932</v>
      </c>
    </row>
    <row r="540" spans="1:10">
      <c r="A540" s="3">
        <f>'Raw FB'!A540</f>
        <v>36375</v>
      </c>
      <c r="B540" s="3" t="str">
        <f>'Raw FB'!B540</f>
        <v>FB</v>
      </c>
      <c r="C540" s="2">
        <f>'Raw FB'!C540</f>
        <v>2</v>
      </c>
      <c r="D540" s="3" t="str">
        <f>'Raw FB'!D540</f>
        <v>Peridinium quadridens</v>
      </c>
      <c r="E540" s="1">
        <f>('Raw FB'!H540*'Raw FB'!K540)/20*9</f>
        <v>2776.2000000000003</v>
      </c>
      <c r="H540" s="1">
        <f>'Raw FB'!L540*E540</f>
        <v>31759728.000000004</v>
      </c>
    </row>
    <row r="541" spans="1:10">
      <c r="A541" s="3">
        <f>'Raw FB'!A541</f>
        <v>36375</v>
      </c>
      <c r="B541" s="3" t="str">
        <f>'Raw FB'!B541</f>
        <v>FB</v>
      </c>
      <c r="C541" s="2">
        <f>'Raw FB'!C541</f>
        <v>3</v>
      </c>
      <c r="D541" s="3" t="str">
        <f>'Raw FB'!D541</f>
        <v>Peridinium quadridens</v>
      </c>
      <c r="E541" s="1">
        <f>('Raw FB'!H541*'Raw FB'!K541)/20*9</f>
        <v>5017.95</v>
      </c>
      <c r="H541" s="1">
        <f>'Raw FB'!L541*E541</f>
        <v>57405348</v>
      </c>
    </row>
    <row r="542" spans="1:10">
      <c r="A542" s="3">
        <f>'Raw FB'!A542</f>
        <v>36382</v>
      </c>
      <c r="B542" s="3" t="str">
        <f>'Raw FB'!B542</f>
        <v>FB</v>
      </c>
      <c r="C542" s="2">
        <f>'Raw FB'!C542</f>
        <v>1</v>
      </c>
      <c r="D542" s="3" t="str">
        <f>'Raw FB'!D542</f>
        <v>Peridinium quadridens</v>
      </c>
      <c r="E542" s="1">
        <f>('Raw FB'!H542*'Raw FB'!K542)/20*9</f>
        <v>2867.4</v>
      </c>
      <c r="F542" s="1">
        <f>STDEV(E542:E544)</f>
        <v>159.30000000000069</v>
      </c>
      <c r="G542" s="1">
        <f>F542/SQRT(3)</f>
        <v>91.971897881907793</v>
      </c>
      <c r="H542" s="1">
        <f>'Raw FB'!L542*E542</f>
        <v>32803056</v>
      </c>
      <c r="I542" s="1">
        <f>STDEV(H542:H544)</f>
        <v>1822392</v>
      </c>
      <c r="J542" s="1">
        <f>I542/SQRT(3)</f>
        <v>1052158.5117690205</v>
      </c>
    </row>
    <row r="543" spans="1:10">
      <c r="A543" s="3">
        <f>'Raw FB'!A543</f>
        <v>36382</v>
      </c>
      <c r="B543" s="3" t="str">
        <f>'Raw FB'!B543</f>
        <v>FB</v>
      </c>
      <c r="C543" s="2">
        <f>'Raw FB'!C543</f>
        <v>2</v>
      </c>
      <c r="D543" s="3" t="str">
        <f>'Raw FB'!D543</f>
        <v>Peridinium quadridens</v>
      </c>
      <c r="E543" s="1">
        <f>('Raw FB'!H543*'Raw FB'!K543)/20*9</f>
        <v>3026.7000000000003</v>
      </c>
      <c r="H543" s="1">
        <f>'Raw FB'!L543*E543</f>
        <v>34625448</v>
      </c>
    </row>
    <row r="544" spans="1:10">
      <c r="A544" s="3">
        <f>'Raw FB'!A544</f>
        <v>36382</v>
      </c>
      <c r="B544" s="3" t="str">
        <f>'Raw FB'!B544</f>
        <v>FB</v>
      </c>
      <c r="C544" s="2">
        <f>'Raw FB'!C544</f>
        <v>3</v>
      </c>
      <c r="D544" s="3" t="str">
        <f>'Raw FB'!D544</f>
        <v>Peridinium quadridens</v>
      </c>
      <c r="E544" s="1">
        <f>('Raw FB'!H544*'Raw FB'!K544)/20*9</f>
        <v>3186</v>
      </c>
      <c r="H544" s="1">
        <f>'Raw FB'!L544*E544</f>
        <v>36447840</v>
      </c>
    </row>
    <row r="545" spans="1:10">
      <c r="A545" s="3">
        <f>'Raw FB'!A545</f>
        <v>36389</v>
      </c>
      <c r="B545" s="3" t="str">
        <f>'Raw FB'!B545</f>
        <v>FB</v>
      </c>
      <c r="C545" s="2">
        <f>'Raw FB'!C545</f>
        <v>1</v>
      </c>
      <c r="D545" s="3" t="str">
        <f>'Raw FB'!D545</f>
        <v>Peridinium quadridens</v>
      </c>
      <c r="E545" s="1">
        <f>('Raw FB'!H545*'Raw FB'!K545)/20*9</f>
        <v>1672.6499999999999</v>
      </c>
      <c r="F545" s="1">
        <f>STDEV(E545:E547)</f>
        <v>347.18630085301419</v>
      </c>
      <c r="G545" s="1">
        <f>F545/SQRT(3)</f>
        <v>200.44810425643814</v>
      </c>
      <c r="H545" s="1">
        <f>'Raw FB'!L545*E545</f>
        <v>19135116</v>
      </c>
      <c r="I545" s="1">
        <f>STDEV(H545:H547)</f>
        <v>3971811.2817585035</v>
      </c>
      <c r="J545" s="1">
        <f>I545/SQRT(3)</f>
        <v>2293126.3126936648</v>
      </c>
    </row>
    <row r="546" spans="1:10">
      <c r="A546" s="3">
        <f>'Raw FB'!A546</f>
        <v>36389</v>
      </c>
      <c r="B546" s="3" t="str">
        <f>'Raw FB'!B546</f>
        <v>FB</v>
      </c>
      <c r="C546" s="2">
        <f>'Raw FB'!C546</f>
        <v>2</v>
      </c>
      <c r="D546" s="3" t="str">
        <f>'Raw FB'!D546</f>
        <v>Peridinium quadridens</v>
      </c>
      <c r="E546" s="1">
        <f>('Raw FB'!H546*'Raw FB'!K546)/20*9</f>
        <v>2230.2000000000003</v>
      </c>
      <c r="H546" s="1">
        <f>'Raw FB'!L546*E546</f>
        <v>25513488.000000004</v>
      </c>
    </row>
    <row r="547" spans="1:10">
      <c r="A547" s="3">
        <f>'Raw FB'!A547</f>
        <v>36389</v>
      </c>
      <c r="B547" s="3" t="str">
        <f>'Raw FB'!B547</f>
        <v>FB</v>
      </c>
      <c r="C547" s="2">
        <f>'Raw FB'!C547</f>
        <v>3</v>
      </c>
      <c r="D547" s="3" t="str">
        <f>'Raw FB'!D547</f>
        <v>Peridinium quadridens</v>
      </c>
      <c r="E547" s="1">
        <f>('Raw FB'!H547*'Raw FB'!K547)/20*9</f>
        <v>2309.85</v>
      </c>
      <c r="H547" s="1">
        <f>'Raw FB'!L547*E547</f>
        <v>26424684</v>
      </c>
    </row>
    <row r="548" spans="1:10">
      <c r="A548" s="3">
        <f>'Raw FB'!A548</f>
        <v>36307</v>
      </c>
      <c r="B548" s="3" t="str">
        <f>'Raw FB'!B548</f>
        <v>FB</v>
      </c>
      <c r="C548" s="2">
        <f>'Raw FB'!C548</f>
        <v>1</v>
      </c>
      <c r="D548" s="3" t="str">
        <f>'Raw FB'!D548</f>
        <v>Rotifers</v>
      </c>
      <c r="E548" s="1">
        <f>('Raw FB'!H548*'Raw FB'!K548)/20*9</f>
        <v>318.59999999999997</v>
      </c>
      <c r="F548" s="1">
        <f>STDEV(E548:E550)</f>
        <v>79.650000000000162</v>
      </c>
      <c r="G548" s="1">
        <f>F548/SQRT(3)</f>
        <v>45.98594894095379</v>
      </c>
      <c r="H548" s="1">
        <f>'Raw FB'!L548*E548</f>
        <v>0</v>
      </c>
      <c r="I548" s="1">
        <f>STDEV(H548:H550)</f>
        <v>0</v>
      </c>
      <c r="J548" s="1">
        <f>I548/SQRT(3)</f>
        <v>0</v>
      </c>
    </row>
    <row r="549" spans="1:10">
      <c r="A549" s="3">
        <f>'Raw FB'!A549</f>
        <v>36307</v>
      </c>
      <c r="B549" s="3" t="str">
        <f>'Raw FB'!B549</f>
        <v>FB</v>
      </c>
      <c r="C549" s="2">
        <f>'Raw FB'!C549</f>
        <v>2</v>
      </c>
      <c r="D549" s="3" t="str">
        <f>'Raw FB'!D549</f>
        <v>Rotifers</v>
      </c>
      <c r="E549" s="1">
        <f>('Raw FB'!H549*'Raw FB'!K549)/20*9</f>
        <v>238.95000000000002</v>
      </c>
      <c r="H549" s="1">
        <f>'Raw FB'!L549*E549</f>
        <v>0</v>
      </c>
    </row>
    <row r="550" spans="1:10">
      <c r="A550" s="3">
        <f>'Raw FB'!A550</f>
        <v>36307</v>
      </c>
      <c r="B550" s="3" t="str">
        <f>'Raw FB'!B550</f>
        <v>FB</v>
      </c>
      <c r="C550" s="2">
        <f>'Raw FB'!C550</f>
        <v>3</v>
      </c>
      <c r="D550" s="3" t="str">
        <f>'Raw FB'!D550</f>
        <v>Rotifers</v>
      </c>
      <c r="E550" s="1">
        <f>('Raw FB'!H550*'Raw FB'!K550)/20*9</f>
        <v>398.25</v>
      </c>
      <c r="H550" s="1">
        <f>'Raw FB'!L550*E550</f>
        <v>0</v>
      </c>
    </row>
    <row r="551" spans="1:10">
      <c r="A551" s="3">
        <f>'Raw FB'!A551</f>
        <v>36312</v>
      </c>
      <c r="B551" s="3" t="str">
        <f>'Raw FB'!B551</f>
        <v>FB</v>
      </c>
      <c r="C551" s="2">
        <f>'Raw FB'!C551</f>
        <v>1</v>
      </c>
      <c r="D551" s="3" t="str">
        <f>'Raw FB'!D551</f>
        <v>Rotifers</v>
      </c>
      <c r="E551" s="1">
        <f>('Raw FB'!H551*'Raw FB'!K551)/20*9</f>
        <v>398.25</v>
      </c>
      <c r="F551" s="1">
        <f>STDEV(E551:E553)</f>
        <v>79.650000000000162</v>
      </c>
      <c r="G551" s="1">
        <f>F551/SQRT(3)</f>
        <v>45.98594894095379</v>
      </c>
      <c r="H551" s="1">
        <f>'Raw FB'!L551*E551</f>
        <v>0</v>
      </c>
      <c r="I551" s="1">
        <f>STDEV(H551:H553)</f>
        <v>0</v>
      </c>
      <c r="J551" s="1">
        <f>I551/SQRT(3)</f>
        <v>0</v>
      </c>
    </row>
    <row r="552" spans="1:10">
      <c r="A552" s="3">
        <f>'Raw FB'!A552</f>
        <v>36312</v>
      </c>
      <c r="B552" s="3" t="str">
        <f>'Raw FB'!B552</f>
        <v>FB</v>
      </c>
      <c r="C552" s="2">
        <f>'Raw FB'!C552</f>
        <v>2</v>
      </c>
      <c r="D552" s="3" t="str">
        <f>'Raw FB'!D552</f>
        <v>Rotifers</v>
      </c>
      <c r="E552" s="1">
        <f>('Raw FB'!H552*'Raw FB'!K552)/20*9</f>
        <v>238.95000000000002</v>
      </c>
      <c r="H552" s="1">
        <f>'Raw FB'!L552*E552</f>
        <v>0</v>
      </c>
    </row>
    <row r="553" spans="1:10">
      <c r="A553" s="3">
        <f>'Raw FB'!A553</f>
        <v>36312</v>
      </c>
      <c r="B553" s="3" t="str">
        <f>'Raw FB'!B553</f>
        <v>FB</v>
      </c>
      <c r="C553" s="2">
        <f>'Raw FB'!C553</f>
        <v>3</v>
      </c>
      <c r="D553" s="3" t="str">
        <f>'Raw FB'!D553</f>
        <v>Rotifers</v>
      </c>
      <c r="E553" s="1">
        <f>('Raw FB'!H553*'Raw FB'!K553)/20*9</f>
        <v>318.59999999999997</v>
      </c>
      <c r="H553" s="1">
        <f>'Raw FB'!L553*E553</f>
        <v>0</v>
      </c>
    </row>
    <row r="554" spans="1:10">
      <c r="A554" s="3">
        <f>'Raw FB'!A554</f>
        <v>36319</v>
      </c>
      <c r="B554" s="3" t="str">
        <f>'Raw FB'!B554</f>
        <v>FB</v>
      </c>
      <c r="C554" s="2">
        <f>'Raw FB'!C554</f>
        <v>1</v>
      </c>
      <c r="D554" s="3" t="str">
        <f>'Raw FB'!D554</f>
        <v>Rotifers</v>
      </c>
      <c r="E554" s="1">
        <f>('Raw FB'!H554*'Raw FB'!K554)/20*9</f>
        <v>796.5</v>
      </c>
      <c r="F554" s="1">
        <f>STDEV(E554:E556)</f>
        <v>91.971897881907793</v>
      </c>
      <c r="G554" s="1">
        <f>F554/SQRT(3)</f>
        <v>53.100000000000236</v>
      </c>
      <c r="H554" s="1">
        <f>'Raw FB'!L554*E554</f>
        <v>0</v>
      </c>
      <c r="I554" s="1">
        <f>STDEV(H554:H556)</f>
        <v>0</v>
      </c>
      <c r="J554" s="1">
        <f>I554/SQRT(3)</f>
        <v>0</v>
      </c>
    </row>
    <row r="555" spans="1:10">
      <c r="A555" s="3">
        <f>'Raw FB'!A555</f>
        <v>36319</v>
      </c>
      <c r="B555" s="3" t="str">
        <f>'Raw FB'!B555</f>
        <v>FB</v>
      </c>
      <c r="C555" s="2">
        <f>'Raw FB'!C555</f>
        <v>2</v>
      </c>
      <c r="D555" s="3" t="str">
        <f>'Raw FB'!D555</f>
        <v>Rotifers</v>
      </c>
      <c r="E555" s="1">
        <f>('Raw FB'!H555*'Raw FB'!K555)/20*9</f>
        <v>637.19999999999993</v>
      </c>
      <c r="H555" s="1">
        <f>'Raw FB'!L555*E555</f>
        <v>0</v>
      </c>
    </row>
    <row r="556" spans="1:10">
      <c r="A556" s="3">
        <f>'Raw FB'!A556</f>
        <v>36319</v>
      </c>
      <c r="B556" s="3" t="str">
        <f>'Raw FB'!B556</f>
        <v>FB</v>
      </c>
      <c r="C556" s="2">
        <f>'Raw FB'!C556</f>
        <v>3</v>
      </c>
      <c r="D556" s="3" t="str">
        <f>'Raw FB'!D556</f>
        <v>Rotifers</v>
      </c>
      <c r="E556" s="1">
        <f>('Raw FB'!H556*'Raw FB'!K556)/20*9</f>
        <v>796.5</v>
      </c>
      <c r="H556" s="1">
        <f>'Raw FB'!L556*E556</f>
        <v>0</v>
      </c>
    </row>
    <row r="557" spans="1:10">
      <c r="A557" s="3">
        <f>'Raw FB'!A557</f>
        <v>36326</v>
      </c>
      <c r="B557" s="3" t="str">
        <f>'Raw FB'!B557</f>
        <v>FB</v>
      </c>
      <c r="C557" s="2">
        <f>'Raw FB'!C557</f>
        <v>1</v>
      </c>
      <c r="D557" s="3" t="str">
        <f>'Raw FB'!D557</f>
        <v>Rotifers</v>
      </c>
      <c r="E557" s="1">
        <f>('Raw FB'!H557*'Raw FB'!K557)/20*9</f>
        <v>694.05000000000007</v>
      </c>
      <c r="F557" s="1">
        <f>STDEV(E557:E559)</f>
        <v>114.48855838030281</v>
      </c>
      <c r="G557" s="1">
        <f>F557/SQRT(3)</f>
        <v>66.100000000000009</v>
      </c>
      <c r="H557" s="1">
        <f>'Raw FB'!L557*E557</f>
        <v>0</v>
      </c>
      <c r="I557" s="1">
        <f>STDEV(H557:H559)</f>
        <v>0</v>
      </c>
      <c r="J557" s="1">
        <f>I557/SQRT(3)</f>
        <v>0</v>
      </c>
    </row>
    <row r="558" spans="1:10">
      <c r="A558" s="3">
        <f>'Raw FB'!A558</f>
        <v>36326</v>
      </c>
      <c r="B558" s="3" t="str">
        <f>'Raw FB'!B558</f>
        <v>FB</v>
      </c>
      <c r="C558" s="2">
        <f>'Raw FB'!C558</f>
        <v>2</v>
      </c>
      <c r="D558" s="3" t="str">
        <f>'Raw FB'!D558</f>
        <v>Rotifers</v>
      </c>
      <c r="E558" s="1">
        <f>('Raw FB'!H558*'Raw FB'!K558)/20*9</f>
        <v>694.05000000000007</v>
      </c>
      <c r="H558" s="1">
        <f>'Raw FB'!L558*E558</f>
        <v>0</v>
      </c>
    </row>
    <row r="559" spans="1:10">
      <c r="A559" s="3">
        <f>'Raw FB'!A559</f>
        <v>36326</v>
      </c>
      <c r="B559" s="3" t="str">
        <f>'Raw FB'!B559</f>
        <v>FB</v>
      </c>
      <c r="C559" s="2">
        <f>'Raw FB'!C559</f>
        <v>3</v>
      </c>
      <c r="D559" s="3" t="str">
        <f>'Raw FB'!D559</f>
        <v>Rotifers</v>
      </c>
      <c r="E559" s="1">
        <f>('Raw FB'!H559*'Raw FB'!K559)/20*9</f>
        <v>495.75</v>
      </c>
      <c r="H559" s="1">
        <f>'Raw FB'!L559*E559</f>
        <v>0</v>
      </c>
    </row>
    <row r="560" spans="1:10">
      <c r="A560" s="3">
        <f>'Raw FB'!A560</f>
        <v>36333</v>
      </c>
      <c r="B560" s="3" t="str">
        <f>'Raw FB'!B560</f>
        <v>FB</v>
      </c>
      <c r="C560" s="2">
        <f>'Raw FB'!C560</f>
        <v>1</v>
      </c>
      <c r="D560" s="3" t="str">
        <f>'Raw FB'!D560</f>
        <v>Rotifers</v>
      </c>
      <c r="E560" s="1">
        <f>('Raw FB'!H560*'Raw FB'!K560)/20*9</f>
        <v>159.29999999999998</v>
      </c>
      <c r="F560" s="1">
        <f>STDEV(E560:E562)</f>
        <v>279.72160713824019</v>
      </c>
      <c r="G560" s="1">
        <f>F560/SQRT(3)</f>
        <v>161.49734517941772</v>
      </c>
      <c r="H560" s="1">
        <f>'Raw FB'!L560*E560</f>
        <v>0</v>
      </c>
      <c r="I560" s="1">
        <f>STDEV(H560:H562)</f>
        <v>0</v>
      </c>
      <c r="J560" s="1">
        <f>I560/SQRT(3)</f>
        <v>0</v>
      </c>
    </row>
    <row r="561" spans="1:10">
      <c r="A561" s="3">
        <f>'Raw FB'!A561</f>
        <v>36333</v>
      </c>
      <c r="B561" s="3" t="str">
        <f>'Raw FB'!B561</f>
        <v>FB</v>
      </c>
      <c r="C561" s="2">
        <f>'Raw FB'!C561</f>
        <v>2</v>
      </c>
      <c r="D561" s="3" t="str">
        <f>'Raw FB'!D561</f>
        <v>Rotifers</v>
      </c>
      <c r="E561" s="1">
        <f>('Raw FB'!H561*'Raw FB'!K561)/20*9</f>
        <v>716.85</v>
      </c>
      <c r="H561" s="1">
        <f>'Raw FB'!L561*E561</f>
        <v>0</v>
      </c>
    </row>
    <row r="562" spans="1:10">
      <c r="A562" s="3">
        <f>'Raw FB'!A562</f>
        <v>36333</v>
      </c>
      <c r="B562" s="3" t="str">
        <f>'Raw FB'!B562</f>
        <v>FB</v>
      </c>
      <c r="C562" s="2">
        <f>'Raw FB'!C562</f>
        <v>3</v>
      </c>
      <c r="D562" s="3" t="str">
        <f>'Raw FB'!D562</f>
        <v>Rotifers</v>
      </c>
      <c r="E562" s="1">
        <f>('Raw FB'!H562*'Raw FB'!K562)/20*9</f>
        <v>398.25</v>
      </c>
      <c r="H562" s="1">
        <f>'Raw FB'!L562*E562</f>
        <v>0</v>
      </c>
    </row>
    <row r="563" spans="1:10">
      <c r="A563" s="3">
        <f>'Raw FB'!A563</f>
        <v>36340</v>
      </c>
      <c r="B563" s="3" t="str">
        <f>'Raw FB'!B563</f>
        <v>FB</v>
      </c>
      <c r="C563" s="2">
        <f>'Raw FB'!C563</f>
        <v>1</v>
      </c>
      <c r="D563" s="3" t="str">
        <f>'Raw FB'!D563</f>
        <v>Rotifers</v>
      </c>
      <c r="E563" s="1">
        <f>('Raw FB'!H563*'Raw FB'!K563)/20*9</f>
        <v>398.25</v>
      </c>
      <c r="F563" s="1">
        <f>STDEV(E563:E565)</f>
        <v>45.985948940953897</v>
      </c>
      <c r="G563" s="1">
        <f>F563/SQRT(3)</f>
        <v>26.550000000000118</v>
      </c>
      <c r="H563" s="1">
        <f>'Raw FB'!L563*E563</f>
        <v>0</v>
      </c>
      <c r="I563" s="1">
        <f>STDEV(H563:H565)</f>
        <v>0</v>
      </c>
      <c r="J563" s="1">
        <f>I563/SQRT(3)</f>
        <v>0</v>
      </c>
    </row>
    <row r="564" spans="1:10">
      <c r="A564" s="3">
        <f>'Raw FB'!A564</f>
        <v>36340</v>
      </c>
      <c r="B564" s="3" t="str">
        <f>'Raw FB'!B564</f>
        <v>FB</v>
      </c>
      <c r="C564" s="2">
        <f>'Raw FB'!C564</f>
        <v>2</v>
      </c>
      <c r="D564" s="3" t="str">
        <f>'Raw FB'!D564</f>
        <v>Rotifers</v>
      </c>
      <c r="E564" s="1">
        <f>('Raw FB'!H564*'Raw FB'!K564)/20*9</f>
        <v>398.25</v>
      </c>
      <c r="H564" s="1">
        <f>'Raw FB'!L564*E564</f>
        <v>0</v>
      </c>
    </row>
    <row r="565" spans="1:10">
      <c r="A565" s="3">
        <f>'Raw FB'!A565</f>
        <v>36340</v>
      </c>
      <c r="B565" s="3" t="str">
        <f>'Raw FB'!B565</f>
        <v>FB</v>
      </c>
      <c r="C565" s="2">
        <f>'Raw FB'!C565</f>
        <v>3</v>
      </c>
      <c r="D565" s="3" t="str">
        <f>'Raw FB'!D565</f>
        <v>Rotifers</v>
      </c>
      <c r="E565" s="1">
        <f>('Raw FB'!H565*'Raw FB'!K565)/20*9</f>
        <v>318.59999999999997</v>
      </c>
      <c r="H565" s="1">
        <f>'Raw FB'!L565*E565</f>
        <v>0</v>
      </c>
    </row>
    <row r="566" spans="1:10">
      <c r="A566" s="3">
        <f>'Raw FB'!A566</f>
        <v>36347</v>
      </c>
      <c r="B566" s="3" t="str">
        <f>'Raw FB'!B566</f>
        <v>FB</v>
      </c>
      <c r="C566" s="2">
        <f>'Raw FB'!C566</f>
        <v>1</v>
      </c>
      <c r="D566" s="3" t="str">
        <f>'Raw FB'!D566</f>
        <v>Rotifers</v>
      </c>
      <c r="E566" s="1">
        <f>('Raw FB'!H566*'Raw FB'!K566)/20*9</f>
        <v>1090.6499999999999</v>
      </c>
      <c r="F566" s="1">
        <f>STDEV(E566:E568)</f>
        <v>499.04405617139633</v>
      </c>
      <c r="G566" s="1">
        <f>F566/SQRT(3)</f>
        <v>288.12322016803842</v>
      </c>
      <c r="H566" s="1">
        <f>'Raw FB'!L566*E566</f>
        <v>0</v>
      </c>
      <c r="I566" s="1">
        <f>STDEV(H566:H568)</f>
        <v>0</v>
      </c>
      <c r="J566" s="1">
        <f>I566/SQRT(3)</f>
        <v>0</v>
      </c>
    </row>
    <row r="567" spans="1:10">
      <c r="A567" s="3">
        <f>'Raw FB'!A567</f>
        <v>36347</v>
      </c>
      <c r="B567" s="3" t="str">
        <f>'Raw FB'!B567</f>
        <v>FB</v>
      </c>
      <c r="C567" s="2">
        <f>'Raw FB'!C567</f>
        <v>2</v>
      </c>
      <c r="D567" s="3" t="str">
        <f>'Raw FB'!D567</f>
        <v>Rotifers</v>
      </c>
      <c r="E567" s="1">
        <f>('Raw FB'!H567*'Raw FB'!K567)/20*9</f>
        <v>99.149999999999991</v>
      </c>
      <c r="H567" s="1">
        <f>'Raw FB'!L567*E567</f>
        <v>0</v>
      </c>
    </row>
    <row r="568" spans="1:10">
      <c r="A568" s="3">
        <f>'Raw FB'!A568</f>
        <v>36347</v>
      </c>
      <c r="B568" s="3" t="str">
        <f>'Raw FB'!B568</f>
        <v>FB</v>
      </c>
      <c r="C568" s="2">
        <f>'Raw FB'!C568</f>
        <v>3</v>
      </c>
      <c r="D568" s="3" t="str">
        <f>'Raw FB'!D568</f>
        <v>Rotifers</v>
      </c>
      <c r="E568" s="1">
        <f>('Raw FB'!H568*'Raw FB'!K568)/20*9</f>
        <v>495.75</v>
      </c>
      <c r="H568" s="1">
        <f>'Raw FB'!L568*E568</f>
        <v>0</v>
      </c>
    </row>
    <row r="569" spans="1:10">
      <c r="A569" s="3">
        <f>'Raw FB'!A569</f>
        <v>36354</v>
      </c>
      <c r="B569" s="3" t="str">
        <f>'Raw FB'!B569</f>
        <v>FB</v>
      </c>
      <c r="C569" s="2">
        <f>'Raw FB'!C569</f>
        <v>1</v>
      </c>
      <c r="D569" s="3" t="str">
        <f>'Raw FB'!D569</f>
        <v>Rotifers</v>
      </c>
      <c r="E569" s="1">
        <f>('Raw FB'!H569*'Raw FB'!K569)/20*9</f>
        <v>477.90000000000003</v>
      </c>
      <c r="F569" s="1">
        <f>STDEV(E569:E571)</f>
        <v>137.95784682286114</v>
      </c>
      <c r="G569" s="1">
        <f>F569/SQRT(3)</f>
        <v>79.650000000000048</v>
      </c>
      <c r="H569" s="1">
        <f>'Raw FB'!L569*E569</f>
        <v>0</v>
      </c>
      <c r="I569" s="1">
        <f>STDEV(H569:H571)</f>
        <v>0</v>
      </c>
      <c r="J569" s="1">
        <f>I569/SQRT(3)</f>
        <v>0</v>
      </c>
    </row>
    <row r="570" spans="1:10">
      <c r="A570" s="3">
        <f>'Raw FB'!A570</f>
        <v>36354</v>
      </c>
      <c r="B570" s="3" t="str">
        <f>'Raw FB'!B570</f>
        <v>FB</v>
      </c>
      <c r="C570" s="2">
        <f>'Raw FB'!C570</f>
        <v>2</v>
      </c>
      <c r="D570" s="3" t="str">
        <f>'Raw FB'!D570</f>
        <v>Rotifers</v>
      </c>
      <c r="E570" s="1">
        <f>('Raw FB'!H570*'Raw FB'!K570)/20*9</f>
        <v>238.95000000000002</v>
      </c>
      <c r="H570" s="1">
        <f>'Raw FB'!L570*E570</f>
        <v>0</v>
      </c>
    </row>
    <row r="571" spans="1:10">
      <c r="A571" s="3">
        <f>'Raw FB'!A571</f>
        <v>36354</v>
      </c>
      <c r="B571" s="3" t="str">
        <f>'Raw FB'!B571</f>
        <v>FB</v>
      </c>
      <c r="C571" s="2">
        <f>'Raw FB'!C571</f>
        <v>3</v>
      </c>
      <c r="D571" s="3" t="str">
        <f>'Raw FB'!D571</f>
        <v>Rotifers</v>
      </c>
      <c r="E571" s="1">
        <f>('Raw FB'!H571*'Raw FB'!K571)/20*9</f>
        <v>238.95000000000002</v>
      </c>
      <c r="H571" s="1">
        <f>'Raw FB'!L571*E571</f>
        <v>0</v>
      </c>
    </row>
    <row r="572" spans="1:10">
      <c r="A572" s="3">
        <f>'Raw FB'!A572</f>
        <v>36361</v>
      </c>
      <c r="B572" s="3" t="str">
        <f>'Raw FB'!B572</f>
        <v>FB</v>
      </c>
      <c r="C572" s="2">
        <f>'Raw FB'!C572</f>
        <v>1</v>
      </c>
      <c r="D572" s="3" t="str">
        <f>'Raw FB'!D572</f>
        <v>Rotifers</v>
      </c>
      <c r="E572" s="1">
        <f>('Raw FB'!H572*'Raw FB'!K572)/20*9</f>
        <v>318.59999999999997</v>
      </c>
      <c r="F572" s="1">
        <f>STDEV(E572:E574)</f>
        <v>165.80469685747741</v>
      </c>
      <c r="G572" s="1">
        <f>F572/SQRT(3)</f>
        <v>95.727386363568883</v>
      </c>
      <c r="H572" s="1">
        <f>'Raw FB'!L572*E572</f>
        <v>0</v>
      </c>
      <c r="I572" s="1">
        <f>STDEV(H572:H574)</f>
        <v>0</v>
      </c>
      <c r="J572" s="1">
        <f>I572/SQRT(3)</f>
        <v>0</v>
      </c>
    </row>
    <row r="573" spans="1:10">
      <c r="A573" s="3">
        <f>'Raw FB'!A573</f>
        <v>36361</v>
      </c>
      <c r="B573" s="3" t="str">
        <f>'Raw FB'!B573</f>
        <v>FB</v>
      </c>
      <c r="C573" s="2">
        <f>'Raw FB'!C573</f>
        <v>2</v>
      </c>
      <c r="D573" s="3" t="str">
        <f>'Raw FB'!D573</f>
        <v>Rotifers</v>
      </c>
      <c r="E573" s="1">
        <f>('Raw FB'!H573*'Raw FB'!K573)/20*9</f>
        <v>557.55000000000007</v>
      </c>
      <c r="H573" s="1">
        <f>'Raw FB'!L573*E573</f>
        <v>0</v>
      </c>
    </row>
    <row r="574" spans="1:10">
      <c r="A574" s="3">
        <f>'Raw FB'!A574</f>
        <v>36361</v>
      </c>
      <c r="B574" s="3" t="str">
        <f>'Raw FB'!B574</f>
        <v>FB</v>
      </c>
      <c r="C574" s="2">
        <f>'Raw FB'!C574</f>
        <v>3</v>
      </c>
      <c r="D574" s="3" t="str">
        <f>'Raw FB'!D574</f>
        <v>Rotifers</v>
      </c>
      <c r="E574" s="1">
        <f>('Raw FB'!H574*'Raw FB'!K574)/20*9</f>
        <v>238.95000000000002</v>
      </c>
      <c r="H574" s="1">
        <f>'Raw FB'!L574*E574</f>
        <v>0</v>
      </c>
    </row>
    <row r="575" spans="1:10">
      <c r="A575" s="3">
        <f>'Raw FB'!A575</f>
        <v>36368</v>
      </c>
      <c r="B575" s="3" t="str">
        <f>'Raw FB'!B575</f>
        <v>FB</v>
      </c>
      <c r="C575" s="2">
        <f>'Raw FB'!C575</f>
        <v>1</v>
      </c>
      <c r="D575" s="3" t="str">
        <f>'Raw FB'!D575</f>
        <v>Rotifers</v>
      </c>
      <c r="E575" s="1">
        <f>('Raw FB'!H575*'Raw FB'!K575)/20*9</f>
        <v>0</v>
      </c>
      <c r="F575" s="1">
        <f>STDEV(E575:E577)</f>
        <v>249.52202808569831</v>
      </c>
      <c r="G575" s="1">
        <f>F575/SQRT(3)</f>
        <v>144.06161008401929</v>
      </c>
      <c r="H575" s="1">
        <f>'Raw FB'!L575*E575</f>
        <v>0</v>
      </c>
      <c r="I575" s="1">
        <f>STDEV(H575:H577)</f>
        <v>0</v>
      </c>
      <c r="J575" s="1">
        <f>I575/SQRT(3)</f>
        <v>0</v>
      </c>
    </row>
    <row r="576" spans="1:10">
      <c r="A576" s="3">
        <f>'Raw FB'!A576</f>
        <v>36368</v>
      </c>
      <c r="B576" s="3" t="str">
        <f>'Raw FB'!B576</f>
        <v>FB</v>
      </c>
      <c r="C576" s="2">
        <f>'Raw FB'!C576</f>
        <v>2</v>
      </c>
      <c r="D576" s="3" t="str">
        <f>'Raw FB'!D576</f>
        <v>Rotifers</v>
      </c>
      <c r="E576" s="1">
        <f>('Raw FB'!H576*'Raw FB'!K576)/20*9</f>
        <v>198.29999999999998</v>
      </c>
      <c r="H576" s="1">
        <f>'Raw FB'!L576*E576</f>
        <v>0</v>
      </c>
    </row>
    <row r="577" spans="1:10">
      <c r="A577" s="3">
        <f>'Raw FB'!A577</f>
        <v>36368</v>
      </c>
      <c r="B577" s="3" t="str">
        <f>'Raw FB'!B577</f>
        <v>FB</v>
      </c>
      <c r="C577" s="2">
        <f>'Raw FB'!C577</f>
        <v>3</v>
      </c>
      <c r="D577" s="3" t="str">
        <f>'Raw FB'!D577</f>
        <v>Rotifers</v>
      </c>
      <c r="E577" s="1">
        <f>('Raw FB'!H577*'Raw FB'!K577)/20*9</f>
        <v>495.75</v>
      </c>
      <c r="H577" s="1">
        <f>'Raw FB'!L577*E577</f>
        <v>0</v>
      </c>
    </row>
    <row r="578" spans="1:10">
      <c r="A578" s="3">
        <f>'Raw FB'!A578</f>
        <v>36375</v>
      </c>
      <c r="B578" s="3" t="str">
        <f>'Raw FB'!B578</f>
        <v>FB</v>
      </c>
      <c r="C578" s="2">
        <f>'Raw FB'!C578</f>
        <v>1</v>
      </c>
      <c r="D578" s="3" t="str">
        <f>'Raw FB'!D578</f>
        <v>Rotifers</v>
      </c>
      <c r="E578" s="1">
        <f>('Raw FB'!H578*'Raw FB'!K578)/20*9</f>
        <v>198.29999999999998</v>
      </c>
      <c r="F578" s="1">
        <f>STDEV(E578:E580)</f>
        <v>109.89473372277666</v>
      </c>
      <c r="G578" s="1">
        <f>F578/SQRT(3)</f>
        <v>63.447754097367358</v>
      </c>
      <c r="H578" s="1">
        <f>'Raw FB'!L578*E578</f>
        <v>0</v>
      </c>
      <c r="I578" s="1">
        <f>STDEV(H578:H580)</f>
        <v>0</v>
      </c>
      <c r="J578" s="1">
        <f>I578/SQRT(3)</f>
        <v>0</v>
      </c>
    </row>
    <row r="579" spans="1:10">
      <c r="A579" s="3">
        <f>'Raw FB'!A579</f>
        <v>36375</v>
      </c>
      <c r="B579" s="3" t="str">
        <f>'Raw FB'!B579</f>
        <v>FB</v>
      </c>
      <c r="C579" s="2">
        <f>'Raw FB'!C579</f>
        <v>2</v>
      </c>
      <c r="D579" s="3" t="str">
        <f>'Raw FB'!D579</f>
        <v>Rotifers</v>
      </c>
      <c r="E579" s="1">
        <f>('Raw FB'!H579*'Raw FB'!K579)/20*9</f>
        <v>99.149999999999991</v>
      </c>
      <c r="H579" s="1">
        <f>'Raw FB'!L579*E579</f>
        <v>0</v>
      </c>
    </row>
    <row r="580" spans="1:10">
      <c r="A580" s="3">
        <f>'Raw FB'!A580</f>
        <v>36375</v>
      </c>
      <c r="B580" s="3" t="str">
        <f>'Raw FB'!B580</f>
        <v>FB</v>
      </c>
      <c r="C580" s="2">
        <f>'Raw FB'!C580</f>
        <v>3</v>
      </c>
      <c r="D580" s="3" t="str">
        <f>'Raw FB'!D580</f>
        <v>Rotifers</v>
      </c>
      <c r="E580" s="1">
        <f>('Raw FB'!H580*'Raw FB'!K580)/20*9</f>
        <v>318.59999999999997</v>
      </c>
      <c r="H580" s="1">
        <f>'Raw FB'!L580*E580</f>
        <v>0</v>
      </c>
    </row>
    <row r="581" spans="1:10">
      <c r="A581" s="3">
        <f>'Raw FB'!A581</f>
        <v>36382</v>
      </c>
      <c r="B581" s="3" t="str">
        <f>'Raw FB'!B581</f>
        <v>FB</v>
      </c>
      <c r="C581" s="2">
        <f>'Raw FB'!C581</f>
        <v>1</v>
      </c>
      <c r="D581" s="3" t="str">
        <f>'Raw FB'!D581</f>
        <v>Rotifers</v>
      </c>
      <c r="E581" s="1">
        <f>('Raw FB'!H581*'Raw FB'!K581)/20*9</f>
        <v>238.95000000000002</v>
      </c>
      <c r="F581" s="1">
        <f>STDEV(E581:E583)</f>
        <v>45.985948940953733</v>
      </c>
      <c r="G581" s="1">
        <f>F581/SQRT(3)</f>
        <v>26.550000000000026</v>
      </c>
      <c r="H581" s="1">
        <f>'Raw FB'!L581*E581</f>
        <v>0</v>
      </c>
      <c r="I581" s="1">
        <f>STDEV(H581:H583)</f>
        <v>0</v>
      </c>
      <c r="J581" s="1">
        <f>I581/SQRT(3)</f>
        <v>0</v>
      </c>
    </row>
    <row r="582" spans="1:10">
      <c r="A582" s="3">
        <f>'Raw FB'!A582</f>
        <v>36382</v>
      </c>
      <c r="B582" s="3" t="str">
        <f>'Raw FB'!B582</f>
        <v>FB</v>
      </c>
      <c r="C582" s="2">
        <f>'Raw FB'!C582</f>
        <v>2</v>
      </c>
      <c r="D582" s="3" t="str">
        <f>'Raw FB'!D582</f>
        <v>Rotifers</v>
      </c>
      <c r="E582" s="1">
        <f>('Raw FB'!H582*'Raw FB'!K582)/20*9</f>
        <v>159.29999999999998</v>
      </c>
      <c r="H582" s="1">
        <f>'Raw FB'!L582*E582</f>
        <v>0</v>
      </c>
    </row>
    <row r="583" spans="1:10">
      <c r="A583" s="3">
        <f>'Raw FB'!A583</f>
        <v>36382</v>
      </c>
      <c r="B583" s="3" t="str">
        <f>'Raw FB'!B583</f>
        <v>FB</v>
      </c>
      <c r="C583" s="2">
        <f>'Raw FB'!C583</f>
        <v>3</v>
      </c>
      <c r="D583" s="3" t="str">
        <f>'Raw FB'!D583</f>
        <v>Rotifers</v>
      </c>
      <c r="E583" s="1">
        <f>('Raw FB'!H583*'Raw FB'!K583)/20*9</f>
        <v>159.29999999999998</v>
      </c>
      <c r="H583" s="1">
        <f>'Raw FB'!L583*E583</f>
        <v>0</v>
      </c>
    </row>
    <row r="584" spans="1:10">
      <c r="A584" s="3">
        <f>'Raw FB'!A584</f>
        <v>36389</v>
      </c>
      <c r="B584" s="3" t="str">
        <f>'Raw FB'!B584</f>
        <v>FB</v>
      </c>
      <c r="C584" s="2">
        <f>'Raw FB'!C584</f>
        <v>1</v>
      </c>
      <c r="D584" s="3" t="str">
        <f>'Raw FB'!D584</f>
        <v>Rotifers</v>
      </c>
      <c r="E584" s="1">
        <f>('Raw FB'!H584*'Raw FB'!K584)/20*9</f>
        <v>79.649999999999991</v>
      </c>
      <c r="F584" s="1">
        <f>STDEV(E584:E586)</f>
        <v>79.650000000000034</v>
      </c>
      <c r="G584" s="1">
        <f>F584/SQRT(3)</f>
        <v>45.985948940953712</v>
      </c>
      <c r="H584" s="1">
        <f>'Raw FB'!L584*E584</f>
        <v>0</v>
      </c>
      <c r="I584" s="1">
        <f>STDEV(H584:H586)</f>
        <v>0</v>
      </c>
      <c r="J584" s="1">
        <f>I584/SQRT(3)</f>
        <v>0</v>
      </c>
    </row>
    <row r="585" spans="1:10">
      <c r="A585" s="3">
        <f>'Raw FB'!A585</f>
        <v>36389</v>
      </c>
      <c r="B585" s="3" t="str">
        <f>'Raw FB'!B585</f>
        <v>FB</v>
      </c>
      <c r="C585" s="2">
        <f>'Raw FB'!C585</f>
        <v>2</v>
      </c>
      <c r="D585" s="3" t="str">
        <f>'Raw FB'!D585</f>
        <v>Rotifers</v>
      </c>
      <c r="E585" s="1">
        <f>('Raw FB'!H585*'Raw FB'!K585)/20*9</f>
        <v>238.95000000000002</v>
      </c>
      <c r="H585" s="1">
        <f>'Raw FB'!L585*E585</f>
        <v>0</v>
      </c>
    </row>
    <row r="586" spans="1:10">
      <c r="A586" s="3">
        <f>'Raw FB'!A586</f>
        <v>36389</v>
      </c>
      <c r="B586" s="3" t="str">
        <f>'Raw FB'!B586</f>
        <v>FB</v>
      </c>
      <c r="C586" s="2">
        <f>'Raw FB'!C586</f>
        <v>3</v>
      </c>
      <c r="D586" s="3" t="str">
        <f>'Raw FB'!D586</f>
        <v>Rotifers</v>
      </c>
      <c r="E586" s="1">
        <f>('Raw FB'!H586*'Raw FB'!K586)/20*9</f>
        <v>159.29999999999998</v>
      </c>
      <c r="H586" s="1">
        <f>'Raw FB'!L586*E586</f>
        <v>0</v>
      </c>
    </row>
    <row r="587" spans="1:10">
      <c r="A587" s="3">
        <f>'Raw FB'!A587</f>
        <v>36307</v>
      </c>
      <c r="B587" s="3" t="str">
        <f>'Raw FB'!B587</f>
        <v>FB</v>
      </c>
      <c r="C587" s="2">
        <f>'Raw FB'!C587</f>
        <v>1</v>
      </c>
      <c r="D587" s="3" t="str">
        <f>'Raw FB'!D587</f>
        <v>Strobilidium sp. (cilliate)</v>
      </c>
      <c r="E587" s="1">
        <f>('Raw FB'!H587*'Raw FB'!K587)/20*9</f>
        <v>79.649999999999991</v>
      </c>
      <c r="F587" s="1">
        <f>STDEV(E587:E589)</f>
        <v>121.66738470107755</v>
      </c>
      <c r="G587" s="1">
        <f>F587/SQRT(3)</f>
        <v>70.244697308764884</v>
      </c>
      <c r="H587" s="1">
        <f>'Raw FB'!L587*E587</f>
        <v>0</v>
      </c>
      <c r="I587" s="1">
        <f>STDEV(H587:H589)</f>
        <v>0</v>
      </c>
      <c r="J587" s="1">
        <f>I587/SQRT(3)</f>
        <v>0</v>
      </c>
    </row>
    <row r="588" spans="1:10">
      <c r="A588" s="3">
        <f>'Raw FB'!A588</f>
        <v>36307</v>
      </c>
      <c r="B588" s="3" t="str">
        <f>'Raw FB'!B588</f>
        <v>FB</v>
      </c>
      <c r="C588" s="2">
        <f>'Raw FB'!C588</f>
        <v>2</v>
      </c>
      <c r="D588" s="3" t="str">
        <f>'Raw FB'!D588</f>
        <v>Strobilidium sp. (cilliate)</v>
      </c>
      <c r="E588" s="1">
        <f>('Raw FB'!H588*'Raw FB'!K588)/20*9</f>
        <v>318.59999999999997</v>
      </c>
      <c r="H588" s="1">
        <f>'Raw FB'!L588*E588</f>
        <v>0</v>
      </c>
    </row>
    <row r="589" spans="1:10">
      <c r="A589" s="3">
        <f>'Raw FB'!A589</f>
        <v>36307</v>
      </c>
      <c r="B589" s="3" t="str">
        <f>'Raw FB'!B589</f>
        <v>FB</v>
      </c>
      <c r="C589" s="2">
        <f>'Raw FB'!C589</f>
        <v>3</v>
      </c>
      <c r="D589" s="3" t="str">
        <f>'Raw FB'!D589</f>
        <v>Strobilidium sp. (cilliate)</v>
      </c>
      <c r="E589" s="1">
        <f>('Raw FB'!H589*'Raw FB'!K589)/20*9</f>
        <v>159.29999999999998</v>
      </c>
      <c r="H589" s="1">
        <f>'Raw FB'!L589*E589</f>
        <v>0</v>
      </c>
    </row>
    <row r="590" spans="1:10">
      <c r="A590" s="3">
        <f>'Raw FB'!A590</f>
        <v>36312</v>
      </c>
      <c r="B590" s="3" t="str">
        <f>'Raw FB'!B590</f>
        <v>FB</v>
      </c>
      <c r="C590" s="2">
        <f>'Raw FB'!C590</f>
        <v>1</v>
      </c>
      <c r="D590" s="3" t="str">
        <f>'Raw FB'!D590</f>
        <v>Strobilidium sp. (cilliate)</v>
      </c>
      <c r="E590" s="1">
        <f>('Raw FB'!H590*'Raw FB'!K590)/20*9</f>
        <v>79.649999999999991</v>
      </c>
      <c r="F590" s="1">
        <f>STDEV(E590:E592)</f>
        <v>45.985948940953683</v>
      </c>
      <c r="G590" s="1">
        <f>F590/SQRT(3)</f>
        <v>26.549999999999997</v>
      </c>
      <c r="H590" s="1">
        <f>'Raw FB'!L590*E590</f>
        <v>0</v>
      </c>
      <c r="I590" s="1">
        <f>STDEV(H590:H592)</f>
        <v>0</v>
      </c>
      <c r="J590" s="1">
        <f>I590/SQRT(3)</f>
        <v>0</v>
      </c>
    </row>
    <row r="591" spans="1:10">
      <c r="A591" s="3">
        <f>'Raw FB'!A591</f>
        <v>36312</v>
      </c>
      <c r="B591" s="3" t="str">
        <f>'Raw FB'!B591</f>
        <v>FB</v>
      </c>
      <c r="C591" s="2">
        <f>'Raw FB'!C591</f>
        <v>2</v>
      </c>
      <c r="D591" s="3" t="str">
        <f>'Raw FB'!D591</f>
        <v>Strobilidium sp. (cilliate)</v>
      </c>
      <c r="E591" s="1">
        <f>('Raw FB'!H591*'Raw FB'!K591)/20*9</f>
        <v>0</v>
      </c>
      <c r="H591" s="1">
        <f>'Raw FB'!L591*E591</f>
        <v>0</v>
      </c>
    </row>
    <row r="592" spans="1:10">
      <c r="A592" s="3">
        <f>'Raw FB'!A592</f>
        <v>36312</v>
      </c>
      <c r="B592" s="3" t="str">
        <f>'Raw FB'!B592</f>
        <v>FB</v>
      </c>
      <c r="C592" s="2">
        <f>'Raw FB'!C592</f>
        <v>3</v>
      </c>
      <c r="D592" s="3" t="str">
        <f>'Raw FB'!D592</f>
        <v>Strobilidium sp. (cilliate)</v>
      </c>
      <c r="E592" s="1">
        <f>('Raw FB'!H592*'Raw FB'!K592)/20*9</f>
        <v>79.649999999999991</v>
      </c>
      <c r="H592" s="1">
        <f>'Raw FB'!L592*E592</f>
        <v>0</v>
      </c>
    </row>
    <row r="593" spans="1:10">
      <c r="A593" s="3">
        <f>'Raw FB'!A593</f>
        <v>36319</v>
      </c>
      <c r="B593" s="3" t="str">
        <f>'Raw FB'!B593</f>
        <v>FB</v>
      </c>
      <c r="C593" s="2">
        <f>'Raw FB'!C593</f>
        <v>1</v>
      </c>
      <c r="D593" s="3" t="str">
        <f>'Raw FB'!D593</f>
        <v>Strobilidium sp. (cilliate)</v>
      </c>
      <c r="E593" s="1">
        <f>('Raw FB'!H593*'Raw FB'!K593)/20*9</f>
        <v>398.25</v>
      </c>
      <c r="F593" s="1">
        <f>STDEV(E593:E595)</f>
        <v>452.90907200010929</v>
      </c>
      <c r="G593" s="1">
        <f>F593/SQRT(3)</f>
        <v>261.48717463768673</v>
      </c>
      <c r="H593" s="1">
        <f>'Raw FB'!L593*E593</f>
        <v>0</v>
      </c>
      <c r="I593" s="1">
        <f>STDEV(H593:H595)</f>
        <v>0</v>
      </c>
      <c r="J593" s="1">
        <f>I593/SQRT(3)</f>
        <v>0</v>
      </c>
    </row>
    <row r="594" spans="1:10">
      <c r="A594" s="3">
        <f>'Raw FB'!A594</f>
        <v>36319</v>
      </c>
      <c r="B594" s="3" t="str">
        <f>'Raw FB'!B594</f>
        <v>FB</v>
      </c>
      <c r="C594" s="2">
        <f>'Raw FB'!C594</f>
        <v>2</v>
      </c>
      <c r="D594" s="3" t="str">
        <f>'Raw FB'!D594</f>
        <v>Strobilidium sp. (cilliate)</v>
      </c>
      <c r="E594" s="1">
        <f>('Raw FB'!H594*'Raw FB'!K594)/20*9</f>
        <v>1274.3999999999999</v>
      </c>
      <c r="H594" s="1">
        <f>'Raw FB'!L594*E594</f>
        <v>0</v>
      </c>
    </row>
    <row r="595" spans="1:10">
      <c r="A595" s="3">
        <f>'Raw FB'!A595</f>
        <v>36319</v>
      </c>
      <c r="B595" s="3" t="str">
        <f>'Raw FB'!B595</f>
        <v>FB</v>
      </c>
      <c r="C595" s="2">
        <f>'Raw FB'!C595</f>
        <v>3</v>
      </c>
      <c r="D595" s="3" t="str">
        <f>'Raw FB'!D595</f>
        <v>Strobilidium sp. (cilliate)</v>
      </c>
      <c r="E595" s="1">
        <f>('Raw FB'!H595*'Raw FB'!K595)/20*9</f>
        <v>1035.45</v>
      </c>
      <c r="H595" s="1">
        <f>'Raw FB'!L595*E595</f>
        <v>0</v>
      </c>
    </row>
    <row r="596" spans="1:10">
      <c r="A596" s="3">
        <f>'Raw FB'!A596</f>
        <v>36326</v>
      </c>
      <c r="B596" s="3" t="str">
        <f>'Raw FB'!B596</f>
        <v>FB</v>
      </c>
      <c r="C596" s="2">
        <f>'Raw FB'!C596</f>
        <v>1</v>
      </c>
      <c r="D596" s="3" t="str">
        <f>'Raw FB'!D596</f>
        <v>Strobilidium sp. (cilliate)</v>
      </c>
      <c r="E596" s="1">
        <f>('Raw FB'!H596*'Raw FB'!K596)/20*9</f>
        <v>198.29999999999998</v>
      </c>
      <c r="F596" s="1">
        <f>STDEV(E596:E598)</f>
        <v>99.149999999999977</v>
      </c>
      <c r="G596" s="1">
        <f>F596/SQRT(3)</f>
        <v>57.244279190151381</v>
      </c>
      <c r="H596" s="1">
        <f>'Raw FB'!L596*E596</f>
        <v>0</v>
      </c>
      <c r="I596" s="1">
        <f>STDEV(H596:H598)</f>
        <v>0</v>
      </c>
      <c r="J596" s="1">
        <f>I596/SQRT(3)</f>
        <v>0</v>
      </c>
    </row>
    <row r="597" spans="1:10">
      <c r="A597" s="3">
        <f>'Raw FB'!A597</f>
        <v>36326</v>
      </c>
      <c r="B597" s="3" t="str">
        <f>'Raw FB'!B597</f>
        <v>FB</v>
      </c>
      <c r="C597" s="2">
        <f>'Raw FB'!C597</f>
        <v>2</v>
      </c>
      <c r="D597" s="3" t="str">
        <f>'Raw FB'!D597</f>
        <v>Strobilidium sp. (cilliate)</v>
      </c>
      <c r="E597" s="1">
        <f>('Raw FB'!H597*'Raw FB'!K597)/20*9</f>
        <v>0</v>
      </c>
      <c r="H597" s="1">
        <f>'Raw FB'!L597*E597</f>
        <v>0</v>
      </c>
    </row>
    <row r="598" spans="1:10">
      <c r="A598" s="3">
        <f>'Raw FB'!A598</f>
        <v>36326</v>
      </c>
      <c r="B598" s="3" t="str">
        <f>'Raw FB'!B598</f>
        <v>FB</v>
      </c>
      <c r="C598" s="2">
        <f>'Raw FB'!C598</f>
        <v>3</v>
      </c>
      <c r="D598" s="3" t="str">
        <f>'Raw FB'!D598</f>
        <v>Strobilidium sp. (cilliate)</v>
      </c>
      <c r="E598" s="1">
        <f>('Raw FB'!H598*'Raw FB'!K598)/20*9</f>
        <v>99.149999999999991</v>
      </c>
      <c r="H598" s="1">
        <f>'Raw FB'!L598*E598</f>
        <v>0</v>
      </c>
    </row>
    <row r="599" spans="1:10">
      <c r="A599" s="3">
        <f>'Raw FB'!A599</f>
        <v>36333</v>
      </c>
      <c r="B599" s="3" t="str">
        <f>'Raw FB'!B599</f>
        <v>FB</v>
      </c>
      <c r="C599" s="2">
        <f>'Raw FB'!C599</f>
        <v>1</v>
      </c>
      <c r="D599" s="3" t="str">
        <f>'Raw FB'!D599</f>
        <v>Strobilidium sp. (cilliate)</v>
      </c>
      <c r="E599" s="1">
        <f>('Raw FB'!H599*'Raw FB'!K599)/20*9</f>
        <v>238.95000000000002</v>
      </c>
      <c r="F599" s="1">
        <f>STDEV(E599:E601)</f>
        <v>79.650000000000162</v>
      </c>
      <c r="G599" s="1">
        <f>F599/SQRT(3)</f>
        <v>45.98594894095379</v>
      </c>
      <c r="H599" s="1">
        <f>'Raw FB'!L599*E599</f>
        <v>0</v>
      </c>
      <c r="I599" s="1">
        <f>STDEV(H599:H601)</f>
        <v>0</v>
      </c>
      <c r="J599" s="1">
        <f>I599/SQRT(3)</f>
        <v>0</v>
      </c>
    </row>
    <row r="600" spans="1:10">
      <c r="A600" s="3">
        <f>'Raw FB'!A600</f>
        <v>36333</v>
      </c>
      <c r="B600" s="3" t="str">
        <f>'Raw FB'!B600</f>
        <v>FB</v>
      </c>
      <c r="C600" s="2">
        <f>'Raw FB'!C600</f>
        <v>2</v>
      </c>
      <c r="D600" s="3" t="str">
        <f>'Raw FB'!D600</f>
        <v>Strobilidium sp. (cilliate)</v>
      </c>
      <c r="E600" s="1">
        <f>('Raw FB'!H600*'Raw FB'!K600)/20*9</f>
        <v>398.25</v>
      </c>
      <c r="H600" s="1">
        <f>'Raw FB'!L600*E600</f>
        <v>0</v>
      </c>
    </row>
    <row r="601" spans="1:10">
      <c r="A601" s="3">
        <f>'Raw FB'!A601</f>
        <v>36333</v>
      </c>
      <c r="B601" s="3" t="str">
        <f>'Raw FB'!B601</f>
        <v>FB</v>
      </c>
      <c r="C601" s="2">
        <f>'Raw FB'!C601</f>
        <v>3</v>
      </c>
      <c r="D601" s="3" t="str">
        <f>'Raw FB'!D601</f>
        <v>Strobilidium sp. (cilliate)</v>
      </c>
      <c r="E601" s="1">
        <f>('Raw FB'!H601*'Raw FB'!K601)/20*9</f>
        <v>318.59999999999997</v>
      </c>
      <c r="H601" s="1">
        <f>'Raw FB'!L601*E601</f>
        <v>0</v>
      </c>
    </row>
    <row r="602" spans="1:10">
      <c r="A602" s="3">
        <f>'Raw FB'!A602</f>
        <v>36340</v>
      </c>
      <c r="B602" s="3" t="str">
        <f>'Raw FB'!B602</f>
        <v>FB</v>
      </c>
      <c r="C602" s="2">
        <f>'Raw FB'!C602</f>
        <v>1</v>
      </c>
      <c r="D602" s="3" t="str">
        <f>'Raw FB'!D602</f>
        <v>Strobilidium sp. (cilliate)</v>
      </c>
      <c r="E602" s="1">
        <f>('Raw FB'!H602*'Raw FB'!K602)/20*9</f>
        <v>398.25</v>
      </c>
      <c r="F602" s="1">
        <f>STDEV(E602:E604)</f>
        <v>165.80469685747786</v>
      </c>
      <c r="G602" s="1">
        <f>F602/SQRT(3)</f>
        <v>95.727386363569153</v>
      </c>
      <c r="H602" s="1">
        <f>'Raw FB'!L602*E602</f>
        <v>0</v>
      </c>
      <c r="I602" s="1">
        <f>STDEV(H602:H604)</f>
        <v>0</v>
      </c>
      <c r="J602" s="1">
        <f>I602/SQRT(3)</f>
        <v>0</v>
      </c>
    </row>
    <row r="603" spans="1:10">
      <c r="A603" s="3">
        <f>'Raw FB'!A603</f>
        <v>36340</v>
      </c>
      <c r="B603" s="3" t="str">
        <f>'Raw FB'!B603</f>
        <v>FB</v>
      </c>
      <c r="C603" s="2">
        <f>'Raw FB'!C603</f>
        <v>2</v>
      </c>
      <c r="D603" s="3" t="str">
        <f>'Raw FB'!D603</f>
        <v>Strobilidium sp. (cilliate)</v>
      </c>
      <c r="E603" s="1">
        <f>('Raw FB'!H603*'Raw FB'!K603)/20*9</f>
        <v>637.19999999999993</v>
      </c>
      <c r="H603" s="1">
        <f>'Raw FB'!L603*E603</f>
        <v>0</v>
      </c>
    </row>
    <row r="604" spans="1:10">
      <c r="A604" s="3">
        <f>'Raw FB'!A604</f>
        <v>36340</v>
      </c>
      <c r="B604" s="3" t="str">
        <f>'Raw FB'!B604</f>
        <v>FB</v>
      </c>
      <c r="C604" s="2">
        <f>'Raw FB'!C604</f>
        <v>3</v>
      </c>
      <c r="D604" s="3" t="str">
        <f>'Raw FB'!D604</f>
        <v>Strobilidium sp. (cilliate)</v>
      </c>
      <c r="E604" s="1">
        <f>('Raw FB'!H604*'Raw FB'!K604)/20*9</f>
        <v>716.85</v>
      </c>
      <c r="H604" s="1">
        <f>'Raw FB'!L604*E604</f>
        <v>0</v>
      </c>
    </row>
    <row r="605" spans="1:10">
      <c r="A605" s="3">
        <f>'Raw FB'!A605</f>
        <v>36347</v>
      </c>
      <c r="B605" s="3" t="str">
        <f>'Raw FB'!B605</f>
        <v>FB</v>
      </c>
      <c r="C605" s="2">
        <f>'Raw FB'!C605</f>
        <v>1</v>
      </c>
      <c r="D605" s="3" t="str">
        <f>'Raw FB'!D605</f>
        <v>Strobilidium sp. (cilliate)</v>
      </c>
      <c r="E605" s="1">
        <f>('Raw FB'!H605*'Raw FB'!K605)/20*9</f>
        <v>2082.15</v>
      </c>
      <c r="F605" s="1">
        <f>STDEV(E605:E607)</f>
        <v>801.41990866211916</v>
      </c>
      <c r="G605" s="1">
        <f>F605/SQRT(3)</f>
        <v>462.69999999999982</v>
      </c>
      <c r="H605" s="1">
        <f>'Raw FB'!L605*E605</f>
        <v>0</v>
      </c>
      <c r="I605" s="1">
        <f>STDEV(H605:H607)</f>
        <v>0</v>
      </c>
      <c r="J605" s="1">
        <f>I605/SQRT(3)</f>
        <v>0</v>
      </c>
    </row>
    <row r="606" spans="1:10">
      <c r="A606" s="3">
        <f>'Raw FB'!A606</f>
        <v>36347</v>
      </c>
      <c r="B606" s="3" t="str">
        <f>'Raw FB'!B606</f>
        <v>FB</v>
      </c>
      <c r="C606" s="2">
        <f>'Raw FB'!C606</f>
        <v>2</v>
      </c>
      <c r="D606" s="3" t="str">
        <f>'Raw FB'!D606</f>
        <v>Strobilidium sp. (cilliate)</v>
      </c>
      <c r="E606" s="1">
        <f>('Raw FB'!H606*'Raw FB'!K606)/20*9</f>
        <v>694.05000000000007</v>
      </c>
      <c r="H606" s="1">
        <f>'Raw FB'!L606*E606</f>
        <v>0</v>
      </c>
    </row>
    <row r="607" spans="1:10">
      <c r="A607" s="3">
        <f>'Raw FB'!A607</f>
        <v>36347</v>
      </c>
      <c r="B607" s="3" t="str">
        <f>'Raw FB'!B607</f>
        <v>FB</v>
      </c>
      <c r="C607" s="2">
        <f>'Raw FB'!C607</f>
        <v>3</v>
      </c>
      <c r="D607" s="3" t="str">
        <f>'Raw FB'!D607</f>
        <v>Strobilidium sp. (cilliate)</v>
      </c>
      <c r="E607" s="1">
        <f>('Raw FB'!H607*'Raw FB'!K607)/20*9</f>
        <v>694.05000000000007</v>
      </c>
      <c r="H607" s="1">
        <f>'Raw FB'!L607*E607</f>
        <v>0</v>
      </c>
    </row>
    <row r="608" spans="1:10">
      <c r="A608" s="3">
        <f>'Raw FB'!A608</f>
        <v>36354</v>
      </c>
      <c r="B608" s="3" t="str">
        <f>'Raw FB'!B608</f>
        <v>FB</v>
      </c>
      <c r="C608" s="2">
        <f>'Raw FB'!C608</f>
        <v>1</v>
      </c>
      <c r="D608" s="3" t="str">
        <f>'Raw FB'!D608</f>
        <v>Strobilidium sp. (cilliate)</v>
      </c>
      <c r="E608" s="1">
        <f>('Raw FB'!H608*'Raw FB'!K608)/20*9</f>
        <v>159.29999999999998</v>
      </c>
      <c r="F608" s="1">
        <f>STDEV(E608:E610)</f>
        <v>45.985948940953698</v>
      </c>
      <c r="G608" s="1">
        <f>F608/SQRT(3)</f>
        <v>26.550000000000004</v>
      </c>
      <c r="H608" s="1">
        <f>'Raw FB'!L608*E608</f>
        <v>0</v>
      </c>
      <c r="I608" s="1">
        <f>STDEV(H608:H610)</f>
        <v>0</v>
      </c>
      <c r="J608" s="1">
        <f>I608/SQRT(3)</f>
        <v>0</v>
      </c>
    </row>
    <row r="609" spans="1:10">
      <c r="A609" s="3">
        <f>'Raw FB'!A609</f>
        <v>36354</v>
      </c>
      <c r="B609" s="3" t="str">
        <f>'Raw FB'!B609</f>
        <v>FB</v>
      </c>
      <c r="C609" s="2">
        <f>'Raw FB'!C609</f>
        <v>2</v>
      </c>
      <c r="D609" s="3" t="str">
        <f>'Raw FB'!D609</f>
        <v>Strobilidium sp. (cilliate)</v>
      </c>
      <c r="E609" s="1">
        <f>('Raw FB'!H609*'Raw FB'!K609)/20*9</f>
        <v>79.649999999999991</v>
      </c>
      <c r="H609" s="1">
        <f>'Raw FB'!L609*E609</f>
        <v>0</v>
      </c>
    </row>
    <row r="610" spans="1:10">
      <c r="A610" s="3">
        <f>'Raw FB'!A610</f>
        <v>36354</v>
      </c>
      <c r="B610" s="3" t="str">
        <f>'Raw FB'!B610</f>
        <v>FB</v>
      </c>
      <c r="C610" s="2">
        <f>'Raw FB'!C610</f>
        <v>3</v>
      </c>
      <c r="D610" s="3" t="str">
        <f>'Raw FB'!D610</f>
        <v>Strobilidium sp. (cilliate)</v>
      </c>
      <c r="E610" s="1">
        <f>('Raw FB'!H610*'Raw FB'!K610)/20*9</f>
        <v>79.649999999999991</v>
      </c>
      <c r="H610" s="1">
        <f>'Raw FB'!L610*E610</f>
        <v>0</v>
      </c>
    </row>
    <row r="611" spans="1:10">
      <c r="A611" s="3">
        <f>'Raw FB'!A611</f>
        <v>36361</v>
      </c>
      <c r="B611" s="3" t="str">
        <f>'Raw FB'!B611</f>
        <v>FB</v>
      </c>
      <c r="C611" s="2">
        <f>'Raw FB'!C611</f>
        <v>1</v>
      </c>
      <c r="D611" s="3" t="str">
        <f>'Raw FB'!D611</f>
        <v>Strobilidium sp. (cilliate)</v>
      </c>
      <c r="E611" s="1">
        <f>('Raw FB'!H611*'Raw FB'!K611)/20*9</f>
        <v>477.90000000000003</v>
      </c>
      <c r="F611" s="1">
        <f>STDEV(E611:E613)</f>
        <v>165.8046968574775</v>
      </c>
      <c r="G611" s="1">
        <f>F611/SQRT(3)</f>
        <v>95.727386363568939</v>
      </c>
      <c r="H611" s="1">
        <f>'Raw FB'!L611*E611</f>
        <v>0</v>
      </c>
      <c r="I611" s="1">
        <f>STDEV(H611:H613)</f>
        <v>0</v>
      </c>
      <c r="J611" s="1">
        <f>I611/SQRT(3)</f>
        <v>0</v>
      </c>
    </row>
    <row r="612" spans="1:10">
      <c r="A612" s="3">
        <f>'Raw FB'!A612</f>
        <v>36361</v>
      </c>
      <c r="B612" s="3" t="str">
        <f>'Raw FB'!B612</f>
        <v>FB</v>
      </c>
      <c r="C612" s="2">
        <f>'Raw FB'!C612</f>
        <v>2</v>
      </c>
      <c r="D612" s="3" t="str">
        <f>'Raw FB'!D612</f>
        <v>Strobilidium sp. (cilliate)</v>
      </c>
      <c r="E612" s="1">
        <f>('Raw FB'!H612*'Raw FB'!K612)/20*9</f>
        <v>159.29999999999998</v>
      </c>
      <c r="H612" s="1">
        <f>'Raw FB'!L612*E612</f>
        <v>0</v>
      </c>
    </row>
    <row r="613" spans="1:10">
      <c r="A613" s="3">
        <f>'Raw FB'!A613</f>
        <v>36361</v>
      </c>
      <c r="B613" s="3" t="str">
        <f>'Raw FB'!B613</f>
        <v>FB</v>
      </c>
      <c r="C613" s="2">
        <f>'Raw FB'!C613</f>
        <v>3</v>
      </c>
      <c r="D613" s="3" t="str">
        <f>'Raw FB'!D613</f>
        <v>Strobilidium sp. (cilliate)</v>
      </c>
      <c r="E613" s="1">
        <f>('Raw FB'!H613*'Raw FB'!K613)/20*9</f>
        <v>238.95000000000002</v>
      </c>
      <c r="H613" s="1">
        <f>'Raw FB'!L613*E613</f>
        <v>0</v>
      </c>
    </row>
    <row r="614" spans="1:10">
      <c r="A614" s="3">
        <f>'Raw FB'!A614</f>
        <v>36368</v>
      </c>
      <c r="B614" s="3" t="str">
        <f>'Raw FB'!B614</f>
        <v>FB</v>
      </c>
      <c r="C614" s="2">
        <f>'Raw FB'!C614</f>
        <v>1</v>
      </c>
      <c r="D614" s="3" t="str">
        <f>'Raw FB'!D614</f>
        <v>Strobilidium sp. (cilliate)</v>
      </c>
      <c r="E614" s="1">
        <f>('Raw FB'!H614*'Raw FB'!K614)/20*9</f>
        <v>198.29999999999998</v>
      </c>
      <c r="F614" s="1">
        <f>STDEV(E614:E616)</f>
        <v>99.149999999999977</v>
      </c>
      <c r="G614" s="1">
        <f>F614/SQRT(3)</f>
        <v>57.244279190151381</v>
      </c>
      <c r="H614" s="1">
        <f>'Raw FB'!L614*E614</f>
        <v>0</v>
      </c>
      <c r="I614" s="1">
        <f>STDEV(H614:H616)</f>
        <v>0</v>
      </c>
      <c r="J614" s="1">
        <f>I614/SQRT(3)</f>
        <v>0</v>
      </c>
    </row>
    <row r="615" spans="1:10">
      <c r="A615" s="3">
        <f>'Raw FB'!A615</f>
        <v>36368</v>
      </c>
      <c r="B615" s="3" t="str">
        <f>'Raw FB'!B615</f>
        <v>FB</v>
      </c>
      <c r="C615" s="2">
        <f>'Raw FB'!C615</f>
        <v>2</v>
      </c>
      <c r="D615" s="3" t="str">
        <f>'Raw FB'!D615</f>
        <v>Strobilidium sp. (cilliate)</v>
      </c>
      <c r="E615" s="1">
        <f>('Raw FB'!H615*'Raw FB'!K615)/20*9</f>
        <v>0</v>
      </c>
      <c r="H615" s="1">
        <f>'Raw FB'!L615*E615</f>
        <v>0</v>
      </c>
    </row>
    <row r="616" spans="1:10">
      <c r="A616" s="3">
        <f>'Raw FB'!A616</f>
        <v>36368</v>
      </c>
      <c r="B616" s="3" t="str">
        <f>'Raw FB'!B616</f>
        <v>FB</v>
      </c>
      <c r="C616" s="2">
        <f>'Raw FB'!C616</f>
        <v>3</v>
      </c>
      <c r="D616" s="3" t="str">
        <f>'Raw FB'!D616</f>
        <v>Strobilidium sp. (cilliate)</v>
      </c>
      <c r="E616" s="1">
        <f>('Raw FB'!H616*'Raw FB'!K616)/20*9</f>
        <v>99.149999999999991</v>
      </c>
      <c r="H616" s="1">
        <f>'Raw FB'!L616*E616</f>
        <v>0</v>
      </c>
    </row>
    <row r="617" spans="1:10">
      <c r="A617" s="3">
        <f>'Raw FB'!A617</f>
        <v>36375</v>
      </c>
      <c r="B617" s="3" t="str">
        <f>'Raw FB'!B617</f>
        <v>FB</v>
      </c>
      <c r="C617" s="2">
        <f>'Raw FB'!C617</f>
        <v>1</v>
      </c>
      <c r="D617" s="3" t="str">
        <f>'Raw FB'!D617</f>
        <v>Strobilidium sp. (cilliate)</v>
      </c>
      <c r="E617" s="1">
        <f>('Raw FB'!H617*'Raw FB'!K617)/20*9</f>
        <v>495.75</v>
      </c>
      <c r="F617" s="1">
        <f>STDEV(E617:E619)</f>
        <v>234.80879455420748</v>
      </c>
      <c r="G617" s="1">
        <f>F617/SQRT(3)</f>
        <v>135.56692074396324</v>
      </c>
      <c r="H617" s="1">
        <f>'Raw FB'!L617*E617</f>
        <v>0</v>
      </c>
      <c r="I617" s="1">
        <f>STDEV(H617:H619)</f>
        <v>0</v>
      </c>
      <c r="J617" s="1">
        <f>I617/SQRT(3)</f>
        <v>0</v>
      </c>
    </row>
    <row r="618" spans="1:10">
      <c r="A618" s="3">
        <f>'Raw FB'!A618</f>
        <v>36375</v>
      </c>
      <c r="B618" s="3" t="str">
        <f>'Raw FB'!B618</f>
        <v>FB</v>
      </c>
      <c r="C618" s="2">
        <f>'Raw FB'!C618</f>
        <v>2</v>
      </c>
      <c r="D618" s="3" t="str">
        <f>'Raw FB'!D618</f>
        <v>Strobilidium sp. (cilliate)</v>
      </c>
      <c r="E618" s="1">
        <f>('Raw FB'!H618*'Raw FB'!K618)/20*9</f>
        <v>99.149999999999991</v>
      </c>
      <c r="H618" s="1">
        <f>'Raw FB'!L618*E618</f>
        <v>0</v>
      </c>
    </row>
    <row r="619" spans="1:10">
      <c r="A619" s="3">
        <f>'Raw FB'!A619</f>
        <v>36375</v>
      </c>
      <c r="B619" s="3" t="str">
        <f>'Raw FB'!B619</f>
        <v>FB</v>
      </c>
      <c r="C619" s="2">
        <f>'Raw FB'!C619</f>
        <v>3</v>
      </c>
      <c r="D619" s="3" t="str">
        <f>'Raw FB'!D619</f>
        <v>Strobilidium sp. (cilliate)</v>
      </c>
      <c r="E619" s="1">
        <f>('Raw FB'!H619*'Raw FB'!K619)/20*9</f>
        <v>79.649999999999991</v>
      </c>
      <c r="H619" s="1">
        <f>'Raw FB'!L619*E619</f>
        <v>0</v>
      </c>
    </row>
    <row r="620" spans="1:10">
      <c r="A620" s="3">
        <f>'Raw FB'!A620</f>
        <v>36382</v>
      </c>
      <c r="B620" s="3" t="str">
        <f>'Raw FB'!B620</f>
        <v>FB</v>
      </c>
      <c r="C620" s="2">
        <f>'Raw FB'!C620</f>
        <v>1</v>
      </c>
      <c r="D620" s="3" t="str">
        <f>'Raw FB'!D620</f>
        <v>Strobilidium sp. (cilliate)</v>
      </c>
      <c r="E620" s="1">
        <f>('Raw FB'!H620*'Raw FB'!K620)/20*9</f>
        <v>159.29999999999998</v>
      </c>
      <c r="F620" s="1">
        <f>STDEV(E620:E622)</f>
        <v>91.971897881907395</v>
      </c>
      <c r="G620" s="1">
        <f>F620/SQRT(3)</f>
        <v>53.100000000000009</v>
      </c>
      <c r="H620" s="1">
        <f>'Raw FB'!L620*E620</f>
        <v>0</v>
      </c>
      <c r="I620" s="1">
        <f>STDEV(H620:H622)</f>
        <v>0</v>
      </c>
      <c r="J620" s="1">
        <f>I620/SQRT(3)</f>
        <v>0</v>
      </c>
    </row>
    <row r="621" spans="1:10">
      <c r="A621" s="3">
        <f>'Raw FB'!A621</f>
        <v>36382</v>
      </c>
      <c r="B621" s="3" t="str">
        <f>'Raw FB'!B621</f>
        <v>FB</v>
      </c>
      <c r="C621" s="2">
        <f>'Raw FB'!C621</f>
        <v>2</v>
      </c>
      <c r="D621" s="3" t="str">
        <f>'Raw FB'!D621</f>
        <v>Strobilidium sp. (cilliate)</v>
      </c>
      <c r="E621" s="1">
        <f>('Raw FB'!H621*'Raw FB'!K621)/20*9</f>
        <v>159.29999999999998</v>
      </c>
      <c r="H621" s="1">
        <f>'Raw FB'!L621*E621</f>
        <v>0</v>
      </c>
    </row>
    <row r="622" spans="1:10">
      <c r="A622" s="3">
        <f>'Raw FB'!A622</f>
        <v>36382</v>
      </c>
      <c r="B622" s="3" t="str">
        <f>'Raw FB'!B622</f>
        <v>FB</v>
      </c>
      <c r="C622" s="2">
        <f>'Raw FB'!C622</f>
        <v>3</v>
      </c>
      <c r="D622" s="3" t="str">
        <f>'Raw FB'!D622</f>
        <v>Strobilidium sp. (cilliate)</v>
      </c>
      <c r="E622" s="1">
        <f>('Raw FB'!H622*'Raw FB'!K622)/20*9</f>
        <v>318.59999999999997</v>
      </c>
      <c r="H622" s="1">
        <f>'Raw FB'!L622*E622</f>
        <v>0</v>
      </c>
    </row>
    <row r="623" spans="1:10">
      <c r="A623" s="3">
        <f>'Raw FB'!A623</f>
        <v>36389</v>
      </c>
      <c r="B623" s="3" t="str">
        <f>'Raw FB'!B623</f>
        <v>FB</v>
      </c>
      <c r="C623" s="2">
        <f>'Raw FB'!C623</f>
        <v>1</v>
      </c>
      <c r="D623" s="3" t="str">
        <f>'Raw FB'!D623</f>
        <v>Strobilidium sp. (cilliate)</v>
      </c>
      <c r="E623" s="1">
        <f>('Raw FB'!H623*'Raw FB'!K623)/20*9</f>
        <v>159.29999999999998</v>
      </c>
      <c r="F623" s="1">
        <f>STDEV(E623:E625)</f>
        <v>91.971897881907367</v>
      </c>
      <c r="G623" s="1">
        <f>F623/SQRT(3)</f>
        <v>53.099999999999994</v>
      </c>
      <c r="H623" s="1">
        <f>'Raw FB'!L623*E623</f>
        <v>0</v>
      </c>
      <c r="I623" s="1">
        <f>STDEV(H623:H625)</f>
        <v>0</v>
      </c>
      <c r="J623" s="1">
        <f>I623/SQRT(3)</f>
        <v>0</v>
      </c>
    </row>
    <row r="624" spans="1:10">
      <c r="A624" s="3">
        <f>'Raw FB'!A624</f>
        <v>36389</v>
      </c>
      <c r="B624" s="3" t="str">
        <f>'Raw FB'!B624</f>
        <v>FB</v>
      </c>
      <c r="C624" s="2">
        <f>'Raw FB'!C624</f>
        <v>2</v>
      </c>
      <c r="D624" s="3" t="str">
        <f>'Raw FB'!D624</f>
        <v>Strobilidium sp. (cilliate)</v>
      </c>
      <c r="E624" s="1">
        <f>('Raw FB'!H624*'Raw FB'!K624)/20*9</f>
        <v>0</v>
      </c>
      <c r="H624" s="1">
        <f>'Raw FB'!L624*E624</f>
        <v>0</v>
      </c>
    </row>
    <row r="625" spans="1:10">
      <c r="A625" s="3">
        <f>'Raw FB'!A625</f>
        <v>36389</v>
      </c>
      <c r="B625" s="3" t="str">
        <f>'Raw FB'!B625</f>
        <v>FB</v>
      </c>
      <c r="C625" s="2">
        <f>'Raw FB'!C625</f>
        <v>3</v>
      </c>
      <c r="D625" s="3" t="str">
        <f>'Raw FB'!D625</f>
        <v>Strobilidium sp. (cilliate)</v>
      </c>
      <c r="E625" s="1">
        <f>('Raw FB'!H625*'Raw FB'!K625)/20*9</f>
        <v>159.29999999999998</v>
      </c>
      <c r="H625" s="1">
        <f>'Raw FB'!L625*E625</f>
        <v>0</v>
      </c>
    </row>
    <row r="626" spans="1:10">
      <c r="A626" s="3">
        <f>'Raw FB'!A626</f>
        <v>36307</v>
      </c>
      <c r="B626" s="3" t="str">
        <f>'Raw FB'!B626</f>
        <v>FB</v>
      </c>
      <c r="C626" s="2">
        <f>'Raw FB'!C626</f>
        <v>1</v>
      </c>
      <c r="D626" s="3" t="str">
        <f>'Raw FB'!D626</f>
        <v>Strombidium sp. (cilliate)</v>
      </c>
      <c r="E626" s="1">
        <f>('Raw FB'!H626*'Raw FB'!K626)/20*9</f>
        <v>79.649999999999991</v>
      </c>
      <c r="F626" s="1">
        <f>STDEV(E626:E628)</f>
        <v>137.95784682286106</v>
      </c>
      <c r="G626" s="1">
        <f>F626/SQRT(3)</f>
        <v>79.649999999999991</v>
      </c>
      <c r="H626" s="1">
        <f>'Raw FB'!L626*E626</f>
        <v>0</v>
      </c>
      <c r="I626" s="1">
        <f>STDEV(H626:H628)</f>
        <v>0</v>
      </c>
      <c r="J626" s="1">
        <f>I626/SQRT(3)</f>
        <v>0</v>
      </c>
    </row>
    <row r="627" spans="1:10">
      <c r="A627" s="3">
        <f>'Raw FB'!A627</f>
        <v>36307</v>
      </c>
      <c r="B627" s="3" t="str">
        <f>'Raw FB'!B627</f>
        <v>FB</v>
      </c>
      <c r="C627" s="2">
        <f>'Raw FB'!C627</f>
        <v>2</v>
      </c>
      <c r="D627" s="3" t="str">
        <f>'Raw FB'!D627</f>
        <v>Strombidium sp. (cilliate)</v>
      </c>
      <c r="E627" s="1">
        <f>('Raw FB'!H627*'Raw FB'!K627)/20*9</f>
        <v>79.649999999999991</v>
      </c>
      <c r="H627" s="1">
        <f>'Raw FB'!L627*E627</f>
        <v>0</v>
      </c>
    </row>
    <row r="628" spans="1:10">
      <c r="A628" s="3">
        <f>'Raw FB'!A628</f>
        <v>36307</v>
      </c>
      <c r="B628" s="3" t="str">
        <f>'Raw FB'!B628</f>
        <v>FB</v>
      </c>
      <c r="C628" s="2">
        <f>'Raw FB'!C628</f>
        <v>3</v>
      </c>
      <c r="D628" s="3" t="str">
        <f>'Raw FB'!D628</f>
        <v>Strombidium sp. (cilliate)</v>
      </c>
      <c r="E628" s="1">
        <f>('Raw FB'!H628*'Raw FB'!K628)/20*9</f>
        <v>318.59999999999997</v>
      </c>
      <c r="H628" s="1">
        <f>'Raw FB'!L628*E628</f>
        <v>0</v>
      </c>
    </row>
    <row r="629" spans="1:10">
      <c r="A629" s="3">
        <f>'Raw FB'!A629</f>
        <v>36312</v>
      </c>
      <c r="B629" s="3" t="str">
        <f>'Raw FB'!B629</f>
        <v>FB</v>
      </c>
      <c r="C629" s="2">
        <f>'Raw FB'!C629</f>
        <v>1</v>
      </c>
      <c r="D629" s="3" t="str">
        <f>'Raw FB'!D629</f>
        <v>Strombidium sp. (cilliate)</v>
      </c>
      <c r="E629" s="1">
        <f>('Raw FB'!H629*'Raw FB'!K629)/20*9</f>
        <v>159.29999999999998</v>
      </c>
      <c r="F629" s="1">
        <f>STDEV(E629:E631)</f>
        <v>91.971897881907367</v>
      </c>
      <c r="G629" s="1">
        <f>F629/SQRT(3)</f>
        <v>53.099999999999994</v>
      </c>
      <c r="H629" s="1">
        <f>'Raw FB'!L629*E629</f>
        <v>0</v>
      </c>
      <c r="I629" s="1">
        <f>STDEV(H629:H631)</f>
        <v>0</v>
      </c>
      <c r="J629" s="1">
        <f>I629/SQRT(3)</f>
        <v>0</v>
      </c>
    </row>
    <row r="630" spans="1:10">
      <c r="A630" s="3">
        <f>'Raw FB'!A630</f>
        <v>36312</v>
      </c>
      <c r="B630" s="3" t="str">
        <f>'Raw FB'!B630</f>
        <v>FB</v>
      </c>
      <c r="C630" s="2">
        <f>'Raw FB'!C630</f>
        <v>2</v>
      </c>
      <c r="D630" s="3" t="str">
        <f>'Raw FB'!D630</f>
        <v>Strombidium sp. (cilliate)</v>
      </c>
      <c r="E630" s="1">
        <f>('Raw FB'!H630*'Raw FB'!K630)/20*9</f>
        <v>0</v>
      </c>
      <c r="H630" s="1">
        <f>'Raw FB'!L630*E630</f>
        <v>0</v>
      </c>
    </row>
    <row r="631" spans="1:10">
      <c r="A631" s="3">
        <f>'Raw FB'!A631</f>
        <v>36312</v>
      </c>
      <c r="B631" s="3" t="str">
        <f>'Raw FB'!B631</f>
        <v>FB</v>
      </c>
      <c r="C631" s="2">
        <f>'Raw FB'!C631</f>
        <v>3</v>
      </c>
      <c r="D631" s="3" t="str">
        <f>'Raw FB'!D631</f>
        <v>Strombidium sp. (cilliate)</v>
      </c>
      <c r="E631" s="1">
        <f>('Raw FB'!H631*'Raw FB'!K631)/20*9</f>
        <v>0</v>
      </c>
      <c r="H631" s="1">
        <f>'Raw FB'!L631*E631</f>
        <v>0</v>
      </c>
    </row>
    <row r="632" spans="1:10">
      <c r="A632" s="3">
        <f>'Raw FB'!A632</f>
        <v>36319</v>
      </c>
      <c r="B632" s="3" t="str">
        <f>'Raw FB'!B632</f>
        <v>FB</v>
      </c>
      <c r="C632" s="2">
        <f>'Raw FB'!C632</f>
        <v>1</v>
      </c>
      <c r="D632" s="3" t="str">
        <f>'Raw FB'!D632</f>
        <v>Strombidium sp. (cilliate)</v>
      </c>
      <c r="E632" s="1">
        <f>('Raw FB'!H632*'Raw FB'!K632)/20*9</f>
        <v>318.59999999999997</v>
      </c>
      <c r="F632" s="1">
        <f>STDEV(E632:E634)</f>
        <v>45.985948940953897</v>
      </c>
      <c r="G632" s="1">
        <f>F632/SQRT(3)</f>
        <v>26.550000000000118</v>
      </c>
      <c r="H632" s="1">
        <f>'Raw FB'!L632*E632</f>
        <v>0</v>
      </c>
      <c r="I632" s="1">
        <f>STDEV(H632:H634)</f>
        <v>0</v>
      </c>
      <c r="J632" s="1">
        <f>I632/SQRT(3)</f>
        <v>0</v>
      </c>
    </row>
    <row r="633" spans="1:10">
      <c r="A633" s="3">
        <f>'Raw FB'!A633</f>
        <v>36319</v>
      </c>
      <c r="B633" s="3" t="str">
        <f>'Raw FB'!B633</f>
        <v>FB</v>
      </c>
      <c r="C633" s="2">
        <f>'Raw FB'!C633</f>
        <v>2</v>
      </c>
      <c r="D633" s="3" t="str">
        <f>'Raw FB'!D633</f>
        <v>Strombidium sp. (cilliate)</v>
      </c>
      <c r="E633" s="1">
        <f>('Raw FB'!H633*'Raw FB'!K633)/20*9</f>
        <v>238.95000000000002</v>
      </c>
      <c r="H633" s="1">
        <f>'Raw FB'!L633*E633</f>
        <v>0</v>
      </c>
    </row>
    <row r="634" spans="1:10">
      <c r="A634" s="3">
        <f>'Raw FB'!A634</f>
        <v>36319</v>
      </c>
      <c r="B634" s="3" t="str">
        <f>'Raw FB'!B634</f>
        <v>FB</v>
      </c>
      <c r="C634" s="2">
        <f>'Raw FB'!C634</f>
        <v>3</v>
      </c>
      <c r="D634" s="3" t="str">
        <f>'Raw FB'!D634</f>
        <v>Strombidium sp. (cilliate)</v>
      </c>
      <c r="E634" s="1">
        <f>('Raw FB'!H634*'Raw FB'!K634)/20*9</f>
        <v>318.59999999999997</v>
      </c>
      <c r="H634" s="1">
        <f>'Raw FB'!L634*E634</f>
        <v>0</v>
      </c>
    </row>
    <row r="635" spans="1:10">
      <c r="A635" s="3">
        <f>'Raw FB'!A635</f>
        <v>36326</v>
      </c>
      <c r="B635" s="3" t="str">
        <f>'Raw FB'!B635</f>
        <v>FB</v>
      </c>
      <c r="C635" s="2">
        <f>'Raw FB'!C635</f>
        <v>1</v>
      </c>
      <c r="D635" s="3" t="str">
        <f>'Raw FB'!D635</f>
        <v>Strombidium sp. (cilliate)</v>
      </c>
      <c r="E635" s="1">
        <f>('Raw FB'!H635*'Raw FB'!K635)/20*9</f>
        <v>198.29999999999998</v>
      </c>
      <c r="F635" s="1">
        <f>STDEV(E635:E637)</f>
        <v>57.244279190151403</v>
      </c>
      <c r="G635" s="1">
        <f>F635/SQRT(3)</f>
        <v>33.050000000000004</v>
      </c>
      <c r="H635" s="1">
        <f>'Raw FB'!L635*E635</f>
        <v>0</v>
      </c>
      <c r="I635" s="1">
        <f>STDEV(H635:H637)</f>
        <v>0</v>
      </c>
      <c r="J635" s="1">
        <f>I635/SQRT(3)</f>
        <v>0</v>
      </c>
    </row>
    <row r="636" spans="1:10">
      <c r="A636" s="3">
        <f>'Raw FB'!A636</f>
        <v>36326</v>
      </c>
      <c r="B636" s="3" t="str">
        <f>'Raw FB'!B636</f>
        <v>FB</v>
      </c>
      <c r="C636" s="2">
        <f>'Raw FB'!C636</f>
        <v>2</v>
      </c>
      <c r="D636" s="3" t="str">
        <f>'Raw FB'!D636</f>
        <v>Strombidium sp. (cilliate)</v>
      </c>
      <c r="E636" s="1">
        <f>('Raw FB'!H636*'Raw FB'!K636)/20*9</f>
        <v>297.45</v>
      </c>
      <c r="H636" s="1">
        <f>'Raw FB'!L636*E636</f>
        <v>0</v>
      </c>
    </row>
    <row r="637" spans="1:10">
      <c r="A637" s="3">
        <f>'Raw FB'!A637</f>
        <v>36326</v>
      </c>
      <c r="B637" s="3" t="str">
        <f>'Raw FB'!B637</f>
        <v>FB</v>
      </c>
      <c r="C637" s="2">
        <f>'Raw FB'!C637</f>
        <v>3</v>
      </c>
      <c r="D637" s="3" t="str">
        <f>'Raw FB'!D637</f>
        <v>Strombidium sp. (cilliate)</v>
      </c>
      <c r="E637" s="1">
        <f>('Raw FB'!H637*'Raw FB'!K637)/20*9</f>
        <v>198.29999999999998</v>
      </c>
      <c r="H637" s="1">
        <f>'Raw FB'!L637*E637</f>
        <v>0</v>
      </c>
    </row>
    <row r="638" spans="1:10">
      <c r="A638" s="3">
        <f>'Raw FB'!A638</f>
        <v>36333</v>
      </c>
      <c r="B638" s="3" t="str">
        <f>'Raw FB'!B638</f>
        <v>FB</v>
      </c>
      <c r="C638" s="2">
        <f>'Raw FB'!C638</f>
        <v>1</v>
      </c>
      <c r="D638" s="3" t="str">
        <f>'Raw FB'!D638</f>
        <v>Strombidium sp. (cilliate)</v>
      </c>
      <c r="E638" s="1">
        <f>('Raw FB'!H638*'Raw FB'!K638)/20*9</f>
        <v>238.95000000000002</v>
      </c>
      <c r="F638" s="1">
        <f>STDEV(E638:E640)</f>
        <v>200.44810425643843</v>
      </c>
      <c r="G638" s="1">
        <f>F638/SQRT(3)</f>
        <v>115.7287669510049</v>
      </c>
      <c r="H638" s="1">
        <f>'Raw FB'!L638*E638</f>
        <v>0</v>
      </c>
      <c r="I638" s="1">
        <f>STDEV(H638:H640)</f>
        <v>0</v>
      </c>
      <c r="J638" s="1">
        <f>I638/SQRT(3)</f>
        <v>0</v>
      </c>
    </row>
    <row r="639" spans="1:10">
      <c r="A639" s="3">
        <f>'Raw FB'!A639</f>
        <v>36333</v>
      </c>
      <c r="B639" s="3" t="str">
        <f>'Raw FB'!B639</f>
        <v>FB</v>
      </c>
      <c r="C639" s="2">
        <f>'Raw FB'!C639</f>
        <v>2</v>
      </c>
      <c r="D639" s="3" t="str">
        <f>'Raw FB'!D639</f>
        <v>Strombidium sp. (cilliate)</v>
      </c>
      <c r="E639" s="1">
        <f>('Raw FB'!H639*'Raw FB'!K639)/20*9</f>
        <v>79.649999999999991</v>
      </c>
      <c r="H639" s="1">
        <f>'Raw FB'!L639*E639</f>
        <v>0</v>
      </c>
    </row>
    <row r="640" spans="1:10">
      <c r="A640" s="3">
        <f>'Raw FB'!A640</f>
        <v>36333</v>
      </c>
      <c r="B640" s="3" t="str">
        <f>'Raw FB'!B640</f>
        <v>FB</v>
      </c>
      <c r="C640" s="2">
        <f>'Raw FB'!C640</f>
        <v>3</v>
      </c>
      <c r="D640" s="3" t="str">
        <f>'Raw FB'!D640</f>
        <v>Strombidium sp. (cilliate)</v>
      </c>
      <c r="E640" s="1">
        <f>('Raw FB'!H640*'Raw FB'!K640)/20*9</f>
        <v>477.90000000000003</v>
      </c>
      <c r="H640" s="1">
        <f>'Raw FB'!L640*E640</f>
        <v>0</v>
      </c>
    </row>
    <row r="641" spans="1:10">
      <c r="A641" s="3">
        <f>'Raw FB'!A641</f>
        <v>36340</v>
      </c>
      <c r="B641" s="3" t="str">
        <f>'Raw FB'!B641</f>
        <v>FB</v>
      </c>
      <c r="C641" s="2">
        <f>'Raw FB'!C641</f>
        <v>1</v>
      </c>
      <c r="D641" s="3" t="str">
        <f>'Raw FB'!D641</f>
        <v>Strombidium sp. (cilliate)</v>
      </c>
      <c r="E641" s="1">
        <f>('Raw FB'!H641*'Raw FB'!K641)/20*9</f>
        <v>318.59999999999997</v>
      </c>
      <c r="F641" s="1">
        <f>STDEV(E641:E643)</f>
        <v>183.94379576381479</v>
      </c>
      <c r="G641" s="1">
        <f>F641/SQRT(3)</f>
        <v>106.20000000000002</v>
      </c>
      <c r="H641" s="1">
        <f>'Raw FB'!L641*E641</f>
        <v>0</v>
      </c>
      <c r="I641" s="1">
        <f>STDEV(H641:H643)</f>
        <v>0</v>
      </c>
      <c r="J641" s="1">
        <f>I641/SQRT(3)</f>
        <v>0</v>
      </c>
    </row>
    <row r="642" spans="1:10">
      <c r="A642" s="3">
        <f>'Raw FB'!A642</f>
        <v>36340</v>
      </c>
      <c r="B642" s="3" t="str">
        <f>'Raw FB'!B642</f>
        <v>FB</v>
      </c>
      <c r="C642" s="2">
        <f>'Raw FB'!C642</f>
        <v>2</v>
      </c>
      <c r="D642" s="3" t="str">
        <f>'Raw FB'!D642</f>
        <v>Strombidium sp. (cilliate)</v>
      </c>
      <c r="E642" s="1">
        <f>('Raw FB'!H642*'Raw FB'!K642)/20*9</f>
        <v>318.59999999999997</v>
      </c>
      <c r="H642" s="1">
        <f>'Raw FB'!L642*E642</f>
        <v>0</v>
      </c>
    </row>
    <row r="643" spans="1:10">
      <c r="A643" s="3">
        <f>'Raw FB'!A643</f>
        <v>36340</v>
      </c>
      <c r="B643" s="3" t="str">
        <f>'Raw FB'!B643</f>
        <v>FB</v>
      </c>
      <c r="C643" s="2">
        <f>'Raw FB'!C643</f>
        <v>3</v>
      </c>
      <c r="D643" s="3" t="str">
        <f>'Raw FB'!D643</f>
        <v>Strombidium sp. (cilliate)</v>
      </c>
      <c r="E643" s="1">
        <f>('Raw FB'!H643*'Raw FB'!K643)/20*9</f>
        <v>637.19999999999993</v>
      </c>
      <c r="H643" s="1">
        <f>'Raw FB'!L643*E643</f>
        <v>0</v>
      </c>
    </row>
    <row r="644" spans="1:10">
      <c r="A644" s="3">
        <f>'Raw FB'!A644</f>
        <v>36347</v>
      </c>
      <c r="B644" s="3" t="str">
        <f>'Raw FB'!B644</f>
        <v>FB</v>
      </c>
      <c r="C644" s="2">
        <f>'Raw FB'!C644</f>
        <v>1</v>
      </c>
      <c r="D644" s="3" t="str">
        <f>'Raw FB'!D644</f>
        <v>Strombidium sp. (cilliate)</v>
      </c>
      <c r="E644" s="1">
        <f>('Raw FB'!H644*'Raw FB'!K644)/20*9</f>
        <v>594.9</v>
      </c>
      <c r="F644" s="1">
        <f>STDEV(E644:E646)</f>
        <v>57.244279190151147</v>
      </c>
      <c r="G644" s="1">
        <f>F644/SQRT(3)</f>
        <v>33.049999999999862</v>
      </c>
      <c r="H644" s="1">
        <f>'Raw FB'!L644*E644</f>
        <v>0</v>
      </c>
      <c r="I644" s="1">
        <f>STDEV(H644:H646)</f>
        <v>0</v>
      </c>
      <c r="J644" s="1">
        <f>I644/SQRT(3)</f>
        <v>0</v>
      </c>
    </row>
    <row r="645" spans="1:10">
      <c r="A645" s="3">
        <f>'Raw FB'!A645</f>
        <v>36347</v>
      </c>
      <c r="B645" s="3" t="str">
        <f>'Raw FB'!B645</f>
        <v>FB</v>
      </c>
      <c r="C645" s="2">
        <f>'Raw FB'!C645</f>
        <v>2</v>
      </c>
      <c r="D645" s="3" t="str">
        <f>'Raw FB'!D645</f>
        <v>Strombidium sp. (cilliate)</v>
      </c>
      <c r="E645" s="1">
        <f>('Raw FB'!H645*'Raw FB'!K645)/20*9</f>
        <v>594.9</v>
      </c>
      <c r="H645" s="1">
        <f>'Raw FB'!L645*E645</f>
        <v>0</v>
      </c>
    </row>
    <row r="646" spans="1:10">
      <c r="A646" s="3">
        <f>'Raw FB'!A646</f>
        <v>36347</v>
      </c>
      <c r="B646" s="3" t="str">
        <f>'Raw FB'!B646</f>
        <v>FB</v>
      </c>
      <c r="C646" s="2">
        <f>'Raw FB'!C646</f>
        <v>3</v>
      </c>
      <c r="D646" s="3" t="str">
        <f>'Raw FB'!D646</f>
        <v>Strombidium sp. (cilliate)</v>
      </c>
      <c r="E646" s="1">
        <f>('Raw FB'!H646*'Raw FB'!K646)/20*9</f>
        <v>495.75</v>
      </c>
      <c r="H646" s="1">
        <f>'Raw FB'!L646*E646</f>
        <v>0</v>
      </c>
    </row>
    <row r="647" spans="1:10">
      <c r="A647" s="3">
        <f>'Raw FB'!A647</f>
        <v>36354</v>
      </c>
      <c r="B647" s="3" t="str">
        <f>'Raw FB'!B647</f>
        <v>FB</v>
      </c>
      <c r="C647" s="2">
        <f>'Raw FB'!C647</f>
        <v>1</v>
      </c>
      <c r="D647" s="3" t="str">
        <f>'Raw FB'!D647</f>
        <v>Strombidium sp. (cilliate)</v>
      </c>
      <c r="E647" s="1">
        <f>('Raw FB'!H647*'Raw FB'!K647)/20*9</f>
        <v>477.90000000000003</v>
      </c>
      <c r="F647" s="1">
        <f>STDEV(E647:E649)</f>
        <v>79.649999999999622</v>
      </c>
      <c r="G647" s="1">
        <f>F647/SQRT(3)</f>
        <v>45.985948940953477</v>
      </c>
      <c r="H647" s="1">
        <f>'Raw FB'!L647*E647</f>
        <v>0</v>
      </c>
      <c r="I647" s="1">
        <f>STDEV(H647:H649)</f>
        <v>0</v>
      </c>
      <c r="J647" s="1">
        <f>I647/SQRT(3)</f>
        <v>0</v>
      </c>
    </row>
    <row r="648" spans="1:10">
      <c r="A648" s="3">
        <f>'Raw FB'!A648</f>
        <v>36354</v>
      </c>
      <c r="B648" s="3" t="str">
        <f>'Raw FB'!B648</f>
        <v>FB</v>
      </c>
      <c r="C648" s="2">
        <f>'Raw FB'!C648</f>
        <v>2</v>
      </c>
      <c r="D648" s="3" t="str">
        <f>'Raw FB'!D648</f>
        <v>Strombidium sp. (cilliate)</v>
      </c>
      <c r="E648" s="1">
        <f>('Raw FB'!H648*'Raw FB'!K648)/20*9</f>
        <v>637.19999999999993</v>
      </c>
      <c r="H648" s="1">
        <f>'Raw FB'!L648*E648</f>
        <v>0</v>
      </c>
    </row>
    <row r="649" spans="1:10">
      <c r="A649" s="3">
        <f>'Raw FB'!A649</f>
        <v>36354</v>
      </c>
      <c r="B649" s="3" t="str">
        <f>'Raw FB'!B649</f>
        <v>FB</v>
      </c>
      <c r="C649" s="2">
        <f>'Raw FB'!C649</f>
        <v>3</v>
      </c>
      <c r="D649" s="3" t="str">
        <f>'Raw FB'!D649</f>
        <v>Strombidium sp. (cilliate)</v>
      </c>
      <c r="E649" s="1">
        <f>('Raw FB'!H649*'Raw FB'!K649)/20*9</f>
        <v>557.55000000000007</v>
      </c>
      <c r="H649" s="1">
        <f>'Raw FB'!L649*E649</f>
        <v>0</v>
      </c>
    </row>
    <row r="650" spans="1:10">
      <c r="A650" s="3">
        <f>'Raw FB'!A650</f>
        <v>36361</v>
      </c>
      <c r="B650" s="3" t="str">
        <f>'Raw FB'!B650</f>
        <v>FB</v>
      </c>
      <c r="C650" s="2">
        <f>'Raw FB'!C650</f>
        <v>1</v>
      </c>
      <c r="D650" s="3" t="str">
        <f>'Raw FB'!D650</f>
        <v>Strombidium sp. (cilliate)</v>
      </c>
      <c r="E650" s="1">
        <f>('Raw FB'!H650*'Raw FB'!K650)/20*9</f>
        <v>1433.7</v>
      </c>
      <c r="F650" s="1">
        <f>STDEV(E650:E652)</f>
        <v>484.49203553825294</v>
      </c>
      <c r="G650" s="1">
        <f>F650/SQRT(3)</f>
        <v>279.72160713824007</v>
      </c>
      <c r="H650" s="1">
        <f>'Raw FB'!L650*E650</f>
        <v>0</v>
      </c>
      <c r="I650" s="1">
        <f>STDEV(H650:H652)</f>
        <v>0</v>
      </c>
      <c r="J650" s="1">
        <f>I650/SQRT(3)</f>
        <v>0</v>
      </c>
    </row>
    <row r="651" spans="1:10">
      <c r="A651" s="3">
        <f>'Raw FB'!A651</f>
        <v>36361</v>
      </c>
      <c r="B651" s="3" t="str">
        <f>'Raw FB'!B651</f>
        <v>FB</v>
      </c>
      <c r="C651" s="2">
        <f>'Raw FB'!C651</f>
        <v>2</v>
      </c>
      <c r="D651" s="3" t="str">
        <f>'Raw FB'!D651</f>
        <v>Strombidium sp. (cilliate)</v>
      </c>
      <c r="E651" s="1">
        <f>('Raw FB'!H651*'Raw FB'!K651)/20*9</f>
        <v>637.19999999999993</v>
      </c>
      <c r="H651" s="1">
        <f>'Raw FB'!L651*E651</f>
        <v>0</v>
      </c>
    </row>
    <row r="652" spans="1:10">
      <c r="A652" s="3">
        <f>'Raw FB'!A652</f>
        <v>36361</v>
      </c>
      <c r="B652" s="3" t="str">
        <f>'Raw FB'!B652</f>
        <v>FB</v>
      </c>
      <c r="C652" s="2">
        <f>'Raw FB'!C652</f>
        <v>3</v>
      </c>
      <c r="D652" s="3" t="str">
        <f>'Raw FB'!D652</f>
        <v>Strombidium sp. (cilliate)</v>
      </c>
      <c r="E652" s="1">
        <f>('Raw FB'!H652*'Raw FB'!K652)/20*9</f>
        <v>557.55000000000007</v>
      </c>
      <c r="H652" s="1">
        <f>'Raw FB'!L652*E652</f>
        <v>0</v>
      </c>
    </row>
    <row r="653" spans="1:10">
      <c r="A653" s="3">
        <f>'Raw FB'!A653</f>
        <v>36368</v>
      </c>
      <c r="B653" s="3" t="str">
        <f>'Raw FB'!B653</f>
        <v>FB</v>
      </c>
      <c r="C653" s="2">
        <f>'Raw FB'!C653</f>
        <v>1</v>
      </c>
      <c r="D653" s="3" t="str">
        <f>'Raw FB'!D653</f>
        <v>Strombidium sp. (cilliate)</v>
      </c>
      <c r="E653" s="1">
        <f>('Raw FB'!H653*'Raw FB'!K653)/20*9</f>
        <v>0</v>
      </c>
      <c r="F653" s="1">
        <f>STDEV(E653:E655)</f>
        <v>57.244279190151389</v>
      </c>
      <c r="G653" s="1">
        <f>F653/SQRT(3)</f>
        <v>33.049999999999997</v>
      </c>
      <c r="H653" s="1">
        <f>'Raw FB'!L653*E653</f>
        <v>0</v>
      </c>
      <c r="I653" s="1">
        <f>STDEV(H653:H655)</f>
        <v>0</v>
      </c>
      <c r="J653" s="1">
        <f>I653/SQRT(3)</f>
        <v>0</v>
      </c>
    </row>
    <row r="654" spans="1:10">
      <c r="A654" s="3">
        <f>'Raw FB'!A654</f>
        <v>36368</v>
      </c>
      <c r="B654" s="3" t="str">
        <f>'Raw FB'!B654</f>
        <v>FB</v>
      </c>
      <c r="C654" s="2">
        <f>'Raw FB'!C654</f>
        <v>2</v>
      </c>
      <c r="D654" s="3" t="str">
        <f>'Raw FB'!D654</f>
        <v>Strombidium sp. (cilliate)</v>
      </c>
      <c r="E654" s="1">
        <f>('Raw FB'!H654*'Raw FB'!K654)/20*9</f>
        <v>99.149999999999991</v>
      </c>
      <c r="H654" s="1">
        <f>'Raw FB'!L654*E654</f>
        <v>0</v>
      </c>
    </row>
    <row r="655" spans="1:10">
      <c r="A655" s="3">
        <f>'Raw FB'!A655</f>
        <v>36368</v>
      </c>
      <c r="B655" s="3" t="str">
        <f>'Raw FB'!B655</f>
        <v>FB</v>
      </c>
      <c r="C655" s="2">
        <f>'Raw FB'!C655</f>
        <v>3</v>
      </c>
      <c r="D655" s="3" t="str">
        <f>'Raw FB'!D655</f>
        <v>Strombidium sp. (cilliate)</v>
      </c>
      <c r="E655" s="1">
        <f>('Raw FB'!H655*'Raw FB'!K655)/20*9</f>
        <v>99.149999999999991</v>
      </c>
      <c r="H655" s="1">
        <f>'Raw FB'!L655*E655</f>
        <v>0</v>
      </c>
    </row>
    <row r="656" spans="1:10">
      <c r="A656" s="3">
        <f>'Raw FB'!A656</f>
        <v>36375</v>
      </c>
      <c r="B656" s="3" t="str">
        <f>'Raw FB'!B656</f>
        <v>FB</v>
      </c>
      <c r="C656" s="2">
        <f>'Raw FB'!C656</f>
        <v>1</v>
      </c>
      <c r="D656" s="3" t="str">
        <f>'Raw FB'!D656</f>
        <v>Strombidium sp. (cilliate)</v>
      </c>
      <c r="E656" s="1">
        <f>('Raw FB'!H656*'Raw FB'!K656)/20*9</f>
        <v>1487.25</v>
      </c>
      <c r="F656" s="1">
        <f>STDEV(E656:E658)</f>
        <v>467.98622575883542</v>
      </c>
      <c r="G656" s="1">
        <f>F656/SQRT(3)</f>
        <v>270.1919734189006</v>
      </c>
      <c r="H656" s="1">
        <f>'Raw FB'!L656*E656</f>
        <v>0</v>
      </c>
      <c r="I656" s="1">
        <f>STDEV(H656:H658)</f>
        <v>0</v>
      </c>
      <c r="J656" s="1">
        <f>I656/SQRT(3)</f>
        <v>0</v>
      </c>
    </row>
    <row r="657" spans="1:10">
      <c r="A657" s="3">
        <f>'Raw FB'!A657</f>
        <v>36375</v>
      </c>
      <c r="B657" s="3" t="str">
        <f>'Raw FB'!B657</f>
        <v>FB</v>
      </c>
      <c r="C657" s="2">
        <f>'Raw FB'!C657</f>
        <v>2</v>
      </c>
      <c r="D657" s="3" t="str">
        <f>'Raw FB'!D657</f>
        <v>Strombidium sp. (cilliate)</v>
      </c>
      <c r="E657" s="1">
        <f>('Raw FB'!H657*'Raw FB'!K657)/20*9</f>
        <v>594.9</v>
      </c>
      <c r="H657" s="1">
        <f>'Raw FB'!L657*E657</f>
        <v>0</v>
      </c>
    </row>
    <row r="658" spans="1:10">
      <c r="A658" s="3">
        <f>'Raw FB'!A658</f>
        <v>36375</v>
      </c>
      <c r="B658" s="3" t="str">
        <f>'Raw FB'!B658</f>
        <v>FB</v>
      </c>
      <c r="C658" s="2">
        <f>'Raw FB'!C658</f>
        <v>3</v>
      </c>
      <c r="D658" s="3" t="str">
        <f>'Raw FB'!D658</f>
        <v>Strombidium sp. (cilliate)</v>
      </c>
      <c r="E658" s="1">
        <f>('Raw FB'!H658*'Raw FB'!K658)/20*9</f>
        <v>796.5</v>
      </c>
      <c r="H658" s="1">
        <f>'Raw FB'!L658*E658</f>
        <v>0</v>
      </c>
    </row>
    <row r="659" spans="1:10">
      <c r="A659" s="3">
        <f>'Raw FB'!A659</f>
        <v>36382</v>
      </c>
      <c r="B659" s="3" t="str">
        <f>'Raw FB'!B659</f>
        <v>FB</v>
      </c>
      <c r="C659" s="2">
        <f>'Raw FB'!C659</f>
        <v>1</v>
      </c>
      <c r="D659" s="3" t="str">
        <f>'Raw FB'!D659</f>
        <v>Strombidium sp. (cilliate)</v>
      </c>
      <c r="E659" s="1">
        <f>('Raw FB'!H659*'Raw FB'!K659)/20*9</f>
        <v>477.90000000000003</v>
      </c>
      <c r="F659" s="1">
        <f>STDEV(E659:E661)</f>
        <v>421.46818385258894</v>
      </c>
      <c r="G659" s="1">
        <f>F659/SQRT(3)</f>
        <v>243.33476940215493</v>
      </c>
      <c r="H659" s="1">
        <f>'Raw FB'!L659*E659</f>
        <v>0</v>
      </c>
      <c r="I659" s="1">
        <f>STDEV(H659:H661)</f>
        <v>0</v>
      </c>
      <c r="J659" s="1">
        <f>I659/SQRT(3)</f>
        <v>0</v>
      </c>
    </row>
    <row r="660" spans="1:10">
      <c r="A660" s="3">
        <f>'Raw FB'!A660</f>
        <v>36382</v>
      </c>
      <c r="B660" s="3" t="str">
        <f>'Raw FB'!B660</f>
        <v>FB</v>
      </c>
      <c r="C660" s="2">
        <f>'Raw FB'!C660</f>
        <v>2</v>
      </c>
      <c r="D660" s="3" t="str">
        <f>'Raw FB'!D660</f>
        <v>Strombidium sp. (cilliate)</v>
      </c>
      <c r="E660" s="1">
        <f>('Raw FB'!H660*'Raw FB'!K660)/20*9</f>
        <v>637.19999999999993</v>
      </c>
      <c r="H660" s="1">
        <f>'Raw FB'!L660*E660</f>
        <v>0</v>
      </c>
    </row>
    <row r="661" spans="1:10">
      <c r="A661" s="3">
        <f>'Raw FB'!A661</f>
        <v>36382</v>
      </c>
      <c r="B661" s="3" t="str">
        <f>'Raw FB'!B661</f>
        <v>FB</v>
      </c>
      <c r="C661" s="2">
        <f>'Raw FB'!C661</f>
        <v>3</v>
      </c>
      <c r="D661" s="3" t="str">
        <f>'Raw FB'!D661</f>
        <v>Strombidium sp. (cilliate)</v>
      </c>
      <c r="E661" s="1">
        <f>('Raw FB'!H661*'Raw FB'!K661)/20*9</f>
        <v>1274.3999999999999</v>
      </c>
      <c r="H661" s="1">
        <f>'Raw FB'!L661*E661</f>
        <v>0</v>
      </c>
    </row>
    <row r="662" spans="1:10">
      <c r="A662" s="3">
        <f>'Raw FB'!A662</f>
        <v>36389</v>
      </c>
      <c r="B662" s="3" t="str">
        <f>'Raw FB'!B662</f>
        <v>FB</v>
      </c>
      <c r="C662" s="2">
        <f>'Raw FB'!C662</f>
        <v>1</v>
      </c>
      <c r="D662" s="3" t="str">
        <f>'Raw FB'!D662</f>
        <v>Strombidium sp. (cilliate)</v>
      </c>
      <c r="E662" s="1">
        <f>('Raw FB'!H662*'Raw FB'!K662)/20*9</f>
        <v>79.649999999999991</v>
      </c>
      <c r="F662" s="1">
        <f>STDEV(E662:E664)</f>
        <v>0</v>
      </c>
      <c r="G662" s="1">
        <f>F662/SQRT(3)</f>
        <v>0</v>
      </c>
      <c r="H662" s="1">
        <f>'Raw FB'!L662*E662</f>
        <v>0</v>
      </c>
      <c r="I662" s="1">
        <f>STDEV(H662:H664)</f>
        <v>0</v>
      </c>
      <c r="J662" s="1">
        <f>I662/SQRT(3)</f>
        <v>0</v>
      </c>
    </row>
    <row r="663" spans="1:10">
      <c r="A663" s="3">
        <f>'Raw FB'!A663</f>
        <v>36389</v>
      </c>
      <c r="B663" s="3" t="str">
        <f>'Raw FB'!B663</f>
        <v>FB</v>
      </c>
      <c r="C663" s="2">
        <f>'Raw FB'!C663</f>
        <v>2</v>
      </c>
      <c r="D663" s="3" t="str">
        <f>'Raw FB'!D663</f>
        <v>Strombidium sp. (cilliate)</v>
      </c>
      <c r="E663" s="1">
        <f>('Raw FB'!H663*'Raw FB'!K663)/20*9</f>
        <v>79.649999999999991</v>
      </c>
      <c r="H663" s="1">
        <f>'Raw FB'!L663*E663</f>
        <v>0</v>
      </c>
    </row>
    <row r="664" spans="1:10">
      <c r="A664" s="3">
        <f>'Raw FB'!A664</f>
        <v>36389</v>
      </c>
      <c r="B664" s="3" t="str">
        <f>'Raw FB'!B664</f>
        <v>FB</v>
      </c>
      <c r="C664" s="2">
        <f>'Raw FB'!C664</f>
        <v>3</v>
      </c>
      <c r="D664" s="3" t="str">
        <f>'Raw FB'!D664</f>
        <v>Strombidium sp. (cilliate)</v>
      </c>
      <c r="E664" s="1">
        <f>('Raw FB'!H664*'Raw FB'!K664)/20*9</f>
        <v>79.649999999999991</v>
      </c>
      <c r="H664" s="1">
        <f>'Raw FB'!L664*E664</f>
        <v>0</v>
      </c>
    </row>
    <row r="665" spans="1:10">
      <c r="A665" s="3">
        <f>'Raw FB'!A665</f>
        <v>36307</v>
      </c>
      <c r="B665" s="3" t="str">
        <f>'Raw FB'!B665</f>
        <v>FB</v>
      </c>
      <c r="C665" s="2">
        <f>'Raw FB'!C665</f>
        <v>1</v>
      </c>
      <c r="D665" s="3" t="str">
        <f>'Raw FB'!D665</f>
        <v>Synura sp. (colony)</v>
      </c>
      <c r="E665" s="1">
        <f>('Raw FB'!H665*'Raw FB'!K665)/20*9</f>
        <v>0</v>
      </c>
      <c r="F665" s="1">
        <f>STDEV(E665:E667)</f>
        <v>45.985948940953683</v>
      </c>
      <c r="G665" s="1">
        <f>F665/SQRT(3)</f>
        <v>26.549999999999997</v>
      </c>
      <c r="H665" s="1">
        <f>'Raw FB'!L665*E665</f>
        <v>0</v>
      </c>
      <c r="I665" s="1">
        <f>STDEV(H665:H667)</f>
        <v>4856346.1379094142</v>
      </c>
      <c r="J665" s="1">
        <f>I665/SQRT(3)</f>
        <v>2803812.75</v>
      </c>
    </row>
    <row r="666" spans="1:10">
      <c r="A666" s="3">
        <f>'Raw FB'!A666</f>
        <v>36307</v>
      </c>
      <c r="B666" s="3" t="str">
        <f>'Raw FB'!B666</f>
        <v>FB</v>
      </c>
      <c r="C666" s="2">
        <f>'Raw FB'!C666</f>
        <v>2</v>
      </c>
      <c r="D666" s="3" t="str">
        <f>'Raw FB'!D666</f>
        <v>Synura sp. (colony)</v>
      </c>
      <c r="E666" s="1">
        <f>('Raw FB'!H666*'Raw FB'!K666)/20*9</f>
        <v>79.649999999999991</v>
      </c>
      <c r="H666" s="1">
        <f>'Raw FB'!L666*E666</f>
        <v>8411438.25</v>
      </c>
    </row>
    <row r="667" spans="1:10">
      <c r="A667" s="3">
        <f>'Raw FB'!A667</f>
        <v>36307</v>
      </c>
      <c r="B667" s="3" t="str">
        <f>'Raw FB'!B667</f>
        <v>FB</v>
      </c>
      <c r="C667" s="2">
        <f>'Raw FB'!C667</f>
        <v>3</v>
      </c>
      <c r="D667" s="3" t="str">
        <f>'Raw FB'!D667</f>
        <v>Synura sp. (colony)</v>
      </c>
      <c r="E667" s="1">
        <f>('Raw FB'!H667*'Raw FB'!K667)/20*9</f>
        <v>79.649999999999991</v>
      </c>
      <c r="H667" s="1">
        <f>'Raw FB'!L667*E667</f>
        <v>8411438.25</v>
      </c>
    </row>
    <row r="668" spans="1:10">
      <c r="A668" s="3">
        <f>'Raw FB'!A668</f>
        <v>36312</v>
      </c>
      <c r="B668" s="3" t="str">
        <f>'Raw FB'!B668</f>
        <v>FB</v>
      </c>
      <c r="C668" s="2">
        <f>'Raw FB'!C668</f>
        <v>1</v>
      </c>
      <c r="D668" s="3" t="str">
        <f>'Raw FB'!D668</f>
        <v>Synura sp. (colony)</v>
      </c>
      <c r="E668" s="1">
        <f>('Raw FB'!H668*'Raw FB'!K668)/20*9</f>
        <v>0</v>
      </c>
      <c r="F668" s="1">
        <f>STDEV(E668:E670)</f>
        <v>0</v>
      </c>
      <c r="G668" s="1">
        <f>F668/SQRT(3)</f>
        <v>0</v>
      </c>
      <c r="H668" s="1">
        <f>'Raw FB'!L668*E668</f>
        <v>0</v>
      </c>
      <c r="I668" s="1">
        <f>STDEV(H668:H670)</f>
        <v>0</v>
      </c>
      <c r="J668" s="1">
        <f>I668/SQRT(3)</f>
        <v>0</v>
      </c>
    </row>
    <row r="669" spans="1:10">
      <c r="A669" s="3">
        <f>'Raw FB'!A669</f>
        <v>36312</v>
      </c>
      <c r="B669" s="3" t="str">
        <f>'Raw FB'!B669</f>
        <v>FB</v>
      </c>
      <c r="C669" s="2">
        <f>'Raw FB'!C669</f>
        <v>2</v>
      </c>
      <c r="D669" s="3" t="str">
        <f>'Raw FB'!D669</f>
        <v>Synura sp. (colony)</v>
      </c>
      <c r="E669" s="1">
        <f>('Raw FB'!H669*'Raw FB'!K669)/20*9</f>
        <v>0</v>
      </c>
      <c r="H669" s="1">
        <f>'Raw FB'!L669*E669</f>
        <v>0</v>
      </c>
    </row>
    <row r="670" spans="1:10">
      <c r="A670" s="3">
        <f>'Raw FB'!A670</f>
        <v>36312</v>
      </c>
      <c r="B670" s="3" t="str">
        <f>'Raw FB'!B670</f>
        <v>FB</v>
      </c>
      <c r="C670" s="2">
        <f>'Raw FB'!C670</f>
        <v>3</v>
      </c>
      <c r="D670" s="3" t="str">
        <f>'Raw FB'!D670</f>
        <v>Synura sp. (colony)</v>
      </c>
      <c r="E670" s="1">
        <f>('Raw FB'!H670*'Raw FB'!K670)/20*9</f>
        <v>0</v>
      </c>
      <c r="H670" s="1">
        <f>'Raw FB'!L670*E670</f>
        <v>0</v>
      </c>
    </row>
    <row r="671" spans="1:10">
      <c r="A671" s="3">
        <f>'Raw FB'!A671</f>
        <v>36319</v>
      </c>
      <c r="B671" s="3" t="str">
        <f>'Raw FB'!B671</f>
        <v>FB</v>
      </c>
      <c r="C671" s="2">
        <f>'Raw FB'!C671</f>
        <v>1</v>
      </c>
      <c r="D671" s="3" t="str">
        <f>'Raw FB'!D671</f>
        <v>Synura sp. (colony)</v>
      </c>
      <c r="E671" s="1">
        <f>('Raw FB'!H671*'Raw FB'!K671)/20*9</f>
        <v>0</v>
      </c>
      <c r="F671" s="1">
        <f>STDEV(E671:E673)</f>
        <v>45.985948940953683</v>
      </c>
      <c r="G671" s="1">
        <f>F671/SQRT(3)</f>
        <v>26.549999999999997</v>
      </c>
      <c r="H671" s="1">
        <f>'Raw FB'!L671*E671</f>
        <v>0</v>
      </c>
      <c r="I671" s="1">
        <f>STDEV(H671:H673)</f>
        <v>4856346.1379094142</v>
      </c>
      <c r="J671" s="1">
        <f>I671/SQRT(3)</f>
        <v>2803812.75</v>
      </c>
    </row>
    <row r="672" spans="1:10">
      <c r="A672" s="3">
        <f>'Raw FB'!A672</f>
        <v>36319</v>
      </c>
      <c r="B672" s="3" t="str">
        <f>'Raw FB'!B672</f>
        <v>FB</v>
      </c>
      <c r="C672" s="2">
        <f>'Raw FB'!C672</f>
        <v>2</v>
      </c>
      <c r="D672" s="3" t="str">
        <f>'Raw FB'!D672</f>
        <v>Synura sp. (colony)</v>
      </c>
      <c r="E672" s="1">
        <f>('Raw FB'!H672*'Raw FB'!K672)/20*9</f>
        <v>79.649999999999991</v>
      </c>
      <c r="H672" s="1">
        <f>'Raw FB'!L672*E672</f>
        <v>8411438.25</v>
      </c>
    </row>
    <row r="673" spans="1:10">
      <c r="A673" s="3">
        <f>'Raw FB'!A673</f>
        <v>36319</v>
      </c>
      <c r="B673" s="3" t="str">
        <f>'Raw FB'!B673</f>
        <v>FB</v>
      </c>
      <c r="C673" s="2">
        <f>'Raw FB'!C673</f>
        <v>3</v>
      </c>
      <c r="D673" s="3" t="str">
        <f>'Raw FB'!D673</f>
        <v>Synura sp. (colony)</v>
      </c>
      <c r="E673" s="1">
        <f>('Raw FB'!H673*'Raw FB'!K673)/20*9</f>
        <v>79.649999999999991</v>
      </c>
      <c r="H673" s="1">
        <f>'Raw FB'!L673*E673</f>
        <v>8411438.25</v>
      </c>
    </row>
    <row r="674" spans="1:10">
      <c r="A674" s="3">
        <f>'Raw FB'!A674</f>
        <v>36326</v>
      </c>
      <c r="B674" s="3" t="str">
        <f>'Raw FB'!B674</f>
        <v>FB</v>
      </c>
      <c r="C674" s="2">
        <f>'Raw FB'!C674</f>
        <v>1</v>
      </c>
      <c r="D674" s="3" t="str">
        <f>'Raw FB'!D674</f>
        <v>Synura sp. (colony)</v>
      </c>
      <c r="E674" s="1">
        <f>('Raw FB'!H674*'Raw FB'!K674)/20*9</f>
        <v>396.59999999999997</v>
      </c>
      <c r="F674" s="1">
        <f>STDEV(E674:E676)</f>
        <v>302.90825343658099</v>
      </c>
      <c r="G674" s="1">
        <f>F674/SQRT(3)</f>
        <v>174.88416166136943</v>
      </c>
      <c r="H674" s="1">
        <f>'Raw FB'!L674*E674</f>
        <v>41882943</v>
      </c>
      <c r="I674" s="1">
        <f>STDEV(H674:H676)</f>
        <v>31988626.10417014</v>
      </c>
      <c r="J674" s="1">
        <f>I674/SQRT(3)</f>
        <v>18468641.892248921</v>
      </c>
    </row>
    <row r="675" spans="1:10">
      <c r="A675" s="3">
        <f>'Raw FB'!A675</f>
        <v>36326</v>
      </c>
      <c r="B675" s="3" t="str">
        <f>'Raw FB'!B675</f>
        <v>FB</v>
      </c>
      <c r="C675" s="2">
        <f>'Raw FB'!C675</f>
        <v>2</v>
      </c>
      <c r="D675" s="3" t="str">
        <f>'Raw FB'!D675</f>
        <v>Synura sp. (colony)</v>
      </c>
      <c r="E675" s="1">
        <f>('Raw FB'!H675*'Raw FB'!K675)/20*9</f>
        <v>594.9</v>
      </c>
      <c r="H675" s="1">
        <f>'Raw FB'!L675*E675</f>
        <v>62824414.5</v>
      </c>
    </row>
    <row r="676" spans="1:10">
      <c r="A676" s="3">
        <f>'Raw FB'!A676</f>
        <v>36326</v>
      </c>
      <c r="B676" s="3" t="str">
        <f>'Raw FB'!B676</f>
        <v>FB</v>
      </c>
      <c r="C676" s="2">
        <f>'Raw FB'!C676</f>
        <v>3</v>
      </c>
      <c r="D676" s="3" t="str">
        <f>'Raw FB'!D676</f>
        <v>Synura sp. (colony)</v>
      </c>
      <c r="E676" s="1">
        <f>('Raw FB'!H676*'Raw FB'!K676)/20*9</f>
        <v>0</v>
      </c>
      <c r="H676" s="1">
        <f>'Raw FB'!L676*E676</f>
        <v>0</v>
      </c>
    </row>
    <row r="677" spans="1:10">
      <c r="A677" s="3">
        <f>'Raw FB'!A677</f>
        <v>36333</v>
      </c>
      <c r="B677" s="3" t="str">
        <f>'Raw FB'!B677</f>
        <v>FB</v>
      </c>
      <c r="C677" s="2">
        <f>'Raw FB'!C677</f>
        <v>1</v>
      </c>
      <c r="D677" s="3" t="str">
        <f>'Raw FB'!D677</f>
        <v>Synura sp. (colony)</v>
      </c>
      <c r="E677" s="1">
        <f>('Raw FB'!H677*'Raw FB'!K677)/20*9</f>
        <v>1354.05</v>
      </c>
      <c r="F677" s="1">
        <f>STDEV(E677:E679)</f>
        <v>0</v>
      </c>
      <c r="G677" s="1">
        <f>F677/SQRT(3)</f>
        <v>0</v>
      </c>
      <c r="H677" s="1">
        <f>'Raw FB'!L677*E677</f>
        <v>142994450.25</v>
      </c>
      <c r="I677" s="1">
        <f>STDEV(H677:H679)</f>
        <v>0</v>
      </c>
      <c r="J677" s="1">
        <f>I677/SQRT(3)</f>
        <v>0</v>
      </c>
    </row>
    <row r="678" spans="1:10">
      <c r="A678" s="3">
        <f>'Raw FB'!A678</f>
        <v>36333</v>
      </c>
      <c r="B678" s="3" t="str">
        <f>'Raw FB'!B678</f>
        <v>FB</v>
      </c>
      <c r="C678" s="2">
        <f>'Raw FB'!C678</f>
        <v>2</v>
      </c>
      <c r="D678" s="3" t="str">
        <f>'Raw FB'!D678</f>
        <v>Synura sp. (colony)</v>
      </c>
      <c r="E678" s="1">
        <f>('Raw FB'!H678*'Raw FB'!K678)/20*9</f>
        <v>1354.05</v>
      </c>
      <c r="H678" s="1">
        <f>'Raw FB'!L678*E678</f>
        <v>142994450.25</v>
      </c>
    </row>
    <row r="679" spans="1:10">
      <c r="A679" s="3">
        <f>'Raw FB'!A679</f>
        <v>36333</v>
      </c>
      <c r="B679" s="3" t="str">
        <f>'Raw FB'!B679</f>
        <v>FB</v>
      </c>
      <c r="C679" s="2">
        <f>'Raw FB'!C679</f>
        <v>3</v>
      </c>
      <c r="D679" s="3" t="str">
        <f>'Raw FB'!D679</f>
        <v>Synura sp. (colony)</v>
      </c>
      <c r="E679" s="1">
        <f>('Raw FB'!H679*'Raw FB'!K679)/20*9</f>
        <v>1354.05</v>
      </c>
      <c r="H679" s="1">
        <f>'Raw FB'!L679*E679</f>
        <v>142994450.25</v>
      </c>
    </row>
    <row r="680" spans="1:10">
      <c r="A680" s="3">
        <f>'Raw FB'!A680</f>
        <v>36340</v>
      </c>
      <c r="B680" s="3" t="str">
        <f>'Raw FB'!B680</f>
        <v>FB</v>
      </c>
      <c r="C680" s="2">
        <f>'Raw FB'!C680</f>
        <v>1</v>
      </c>
      <c r="D680" s="3" t="str">
        <f>'Raw FB'!D680</f>
        <v>Synura sp. (colony)</v>
      </c>
      <c r="E680" s="1">
        <f>('Raw FB'!H680*'Raw FB'!K680)/20*9</f>
        <v>398.25</v>
      </c>
      <c r="F680" s="1">
        <f>STDEV(E680:E682)</f>
        <v>121.66738470107749</v>
      </c>
      <c r="G680" s="1">
        <f>F680/SQRT(3)</f>
        <v>70.244697308764856</v>
      </c>
      <c r="H680" s="1">
        <f>'Raw FB'!L680*E680</f>
        <v>42057191.25</v>
      </c>
      <c r="I680" s="1">
        <f>STDEV(H680:H682)</f>
        <v>12848684.161357284</v>
      </c>
      <c r="J680" s="1">
        <f>I680/SQRT(3)</f>
        <v>7418191.2592921089</v>
      </c>
    </row>
    <row r="681" spans="1:10">
      <c r="A681" s="3">
        <f>'Raw FB'!A681</f>
        <v>36340</v>
      </c>
      <c r="B681" s="3" t="str">
        <f>'Raw FB'!B681</f>
        <v>FB</v>
      </c>
      <c r="C681" s="2">
        <f>'Raw FB'!C681</f>
        <v>2</v>
      </c>
      <c r="D681" s="3" t="str">
        <f>'Raw FB'!D681</f>
        <v>Synura sp. (colony)</v>
      </c>
      <c r="E681" s="1">
        <f>('Raw FB'!H681*'Raw FB'!K681)/20*9</f>
        <v>477.90000000000003</v>
      </c>
      <c r="H681" s="1">
        <f>'Raw FB'!L681*E681</f>
        <v>50468629.5</v>
      </c>
    </row>
    <row r="682" spans="1:10">
      <c r="A682" s="3">
        <f>'Raw FB'!A682</f>
        <v>36340</v>
      </c>
      <c r="B682" s="3" t="str">
        <f>'Raw FB'!B682</f>
        <v>FB</v>
      </c>
      <c r="C682" s="2">
        <f>'Raw FB'!C682</f>
        <v>3</v>
      </c>
      <c r="D682" s="3" t="str">
        <f>'Raw FB'!D682</f>
        <v>Synura sp. (colony)</v>
      </c>
      <c r="E682" s="1">
        <f>('Raw FB'!H682*'Raw FB'!K682)/20*9</f>
        <v>238.95000000000002</v>
      </c>
      <c r="H682" s="1">
        <f>'Raw FB'!L682*E682</f>
        <v>25234314.75</v>
      </c>
    </row>
    <row r="683" spans="1:10">
      <c r="A683" s="3">
        <f>'Raw FB'!A683</f>
        <v>36347</v>
      </c>
      <c r="B683" s="3" t="str">
        <f>'Raw FB'!B683</f>
        <v>FB</v>
      </c>
      <c r="C683" s="2">
        <f>'Raw FB'!C683</f>
        <v>1</v>
      </c>
      <c r="D683" s="3" t="str">
        <f>'Raw FB'!D683</f>
        <v>Synura sp. (colony)</v>
      </c>
      <c r="E683" s="1">
        <f>('Raw FB'!H683*'Raw FB'!K683)/20*9</f>
        <v>0</v>
      </c>
      <c r="F683" s="1">
        <f>STDEV(E683:E685)</f>
        <v>57.244279190151389</v>
      </c>
      <c r="G683" s="1">
        <f>F683/SQRT(3)</f>
        <v>33.049999999999997</v>
      </c>
      <c r="H683" s="1">
        <f>'Raw FB'!L683*E683</f>
        <v>0</v>
      </c>
      <c r="I683" s="1">
        <f>STDEV(H683:H685)</f>
        <v>6045282.1038759379</v>
      </c>
      <c r="J683" s="1">
        <f>I683/SQRT(3)</f>
        <v>3490245.25</v>
      </c>
    </row>
    <row r="684" spans="1:10">
      <c r="A684" s="3">
        <f>'Raw FB'!A684</f>
        <v>36347</v>
      </c>
      <c r="B684" s="3" t="str">
        <f>'Raw FB'!B684</f>
        <v>FB</v>
      </c>
      <c r="C684" s="2">
        <f>'Raw FB'!C684</f>
        <v>2</v>
      </c>
      <c r="D684" s="3" t="str">
        <f>'Raw FB'!D684</f>
        <v>Synura sp. (colony)</v>
      </c>
      <c r="E684" s="1">
        <f>('Raw FB'!H684*'Raw FB'!K684)/20*9</f>
        <v>99.149999999999991</v>
      </c>
      <c r="H684" s="1">
        <f>'Raw FB'!L684*E684</f>
        <v>10470735.75</v>
      </c>
    </row>
    <row r="685" spans="1:10">
      <c r="A685" s="3">
        <f>'Raw FB'!A685</f>
        <v>36347</v>
      </c>
      <c r="B685" s="3" t="str">
        <f>'Raw FB'!B685</f>
        <v>FB</v>
      </c>
      <c r="C685" s="2">
        <f>'Raw FB'!C685</f>
        <v>3</v>
      </c>
      <c r="D685" s="3" t="str">
        <f>'Raw FB'!D685</f>
        <v>Synura sp. (colony)</v>
      </c>
      <c r="E685" s="1">
        <f>('Raw FB'!H685*'Raw FB'!K685)/20*9</f>
        <v>0</v>
      </c>
      <c r="H685" s="1">
        <f>'Raw FB'!L685*E685</f>
        <v>0</v>
      </c>
    </row>
    <row r="686" spans="1:10">
      <c r="A686" s="3">
        <f>'Raw FB'!A686</f>
        <v>36354</v>
      </c>
      <c r="B686" s="3" t="str">
        <f>'Raw FB'!B686</f>
        <v>FB</v>
      </c>
      <c r="C686" s="2">
        <f>'Raw FB'!C686</f>
        <v>1</v>
      </c>
      <c r="D686" s="3" t="str">
        <f>'Raw FB'!D686</f>
        <v>Synura sp. (colony)</v>
      </c>
      <c r="E686" s="1">
        <f>('Raw FB'!H686*'Raw FB'!K686)/20*9</f>
        <v>796.5</v>
      </c>
      <c r="F686" s="1">
        <f>STDEV(E686:E688)</f>
        <v>279.72160713824007</v>
      </c>
      <c r="G686" s="1">
        <f>F686/SQRT(3)</f>
        <v>161.49734517941766</v>
      </c>
      <c r="H686" s="1">
        <f>'Raw FB'!L686*E686</f>
        <v>84114382.5</v>
      </c>
      <c r="I686" s="1">
        <f>STDEV(H686:H688)</f>
        <v>29540000.32183386</v>
      </c>
      <c r="J686" s="1">
        <f>I686/SQRT(3)</f>
        <v>17054927.137672413</v>
      </c>
    </row>
    <row r="687" spans="1:10">
      <c r="A687" s="3">
        <f>'Raw FB'!A687</f>
        <v>36354</v>
      </c>
      <c r="B687" s="3" t="str">
        <f>'Raw FB'!B687</f>
        <v>FB</v>
      </c>
      <c r="C687" s="2">
        <f>'Raw FB'!C687</f>
        <v>2</v>
      </c>
      <c r="D687" s="3" t="str">
        <f>'Raw FB'!D687</f>
        <v>Synura sp. (colony)</v>
      </c>
      <c r="E687" s="1">
        <f>('Raw FB'!H687*'Raw FB'!K687)/20*9</f>
        <v>238.95000000000002</v>
      </c>
      <c r="H687" s="1">
        <f>'Raw FB'!L687*E687</f>
        <v>25234314.75</v>
      </c>
    </row>
    <row r="688" spans="1:10">
      <c r="A688" s="3">
        <f>'Raw FB'!A688</f>
        <v>36354</v>
      </c>
      <c r="B688" s="3" t="str">
        <f>'Raw FB'!B688</f>
        <v>FB</v>
      </c>
      <c r="C688" s="2">
        <f>'Raw FB'!C688</f>
        <v>3</v>
      </c>
      <c r="D688" s="3" t="str">
        <f>'Raw FB'!D688</f>
        <v>Synura sp. (colony)</v>
      </c>
      <c r="E688" s="1">
        <f>('Raw FB'!H688*'Raw FB'!K688)/20*9</f>
        <v>477.90000000000003</v>
      </c>
      <c r="H688" s="1">
        <f>'Raw FB'!L688*E688</f>
        <v>50468629.5</v>
      </c>
    </row>
    <row r="689" spans="1:10">
      <c r="A689" s="3">
        <f>'Raw FB'!A689</f>
        <v>36361</v>
      </c>
      <c r="B689" s="3" t="str">
        <f>'Raw FB'!B689</f>
        <v>FB</v>
      </c>
      <c r="C689" s="2">
        <f>'Raw FB'!C689</f>
        <v>1</v>
      </c>
      <c r="D689" s="3" t="str">
        <f>'Raw FB'!D689</f>
        <v>Synura sp. (colony)</v>
      </c>
      <c r="E689" s="1">
        <f>('Raw FB'!H689*'Raw FB'!K689)/20*9</f>
        <v>557.55000000000007</v>
      </c>
      <c r="F689" s="1">
        <f>STDEV(E689:E691)</f>
        <v>287.18215909070676</v>
      </c>
      <c r="G689" s="1">
        <f>F689/SQRT(3)</f>
        <v>165.8046968574775</v>
      </c>
      <c r="H689" s="1">
        <f>'Raw FB'!L689*E689</f>
        <v>58880067.750000007</v>
      </c>
      <c r="I689" s="1">
        <f>STDEV(H689:H691)</f>
        <v>30327871.910774089</v>
      </c>
      <c r="J689" s="1">
        <f>I689/SQRT(3)</f>
        <v>17509805.01163391</v>
      </c>
    </row>
    <row r="690" spans="1:10">
      <c r="A690" s="3">
        <f>'Raw FB'!A690</f>
        <v>36361</v>
      </c>
      <c r="B690" s="3" t="str">
        <f>'Raw FB'!B690</f>
        <v>FB</v>
      </c>
      <c r="C690" s="2">
        <f>'Raw FB'!C690</f>
        <v>2</v>
      </c>
      <c r="D690" s="3" t="str">
        <f>'Raw FB'!D690</f>
        <v>Synura sp. (colony)</v>
      </c>
      <c r="E690" s="1">
        <f>('Raw FB'!H690*'Raw FB'!K690)/20*9</f>
        <v>0</v>
      </c>
      <c r="H690" s="1">
        <f>'Raw FB'!L690*E690</f>
        <v>0</v>
      </c>
    </row>
    <row r="691" spans="1:10">
      <c r="A691" s="3">
        <f>'Raw FB'!A691</f>
        <v>36361</v>
      </c>
      <c r="B691" s="3" t="str">
        <f>'Raw FB'!B691</f>
        <v>FB</v>
      </c>
      <c r="C691" s="2">
        <f>'Raw FB'!C691</f>
        <v>3</v>
      </c>
      <c r="D691" s="3" t="str">
        <f>'Raw FB'!D691</f>
        <v>Synura sp. (colony)</v>
      </c>
      <c r="E691" s="1">
        <f>('Raw FB'!H691*'Raw FB'!K691)/20*9</f>
        <v>159.29999999999998</v>
      </c>
      <c r="H691" s="1">
        <f>'Raw FB'!L691*E691</f>
        <v>16822876.5</v>
      </c>
    </row>
    <row r="692" spans="1:10">
      <c r="A692" s="3">
        <f>'Raw FB'!A692</f>
        <v>36368</v>
      </c>
      <c r="B692" s="3" t="str">
        <f>'Raw FB'!B692</f>
        <v>FB</v>
      </c>
      <c r="C692" s="2">
        <f>'Raw FB'!C692</f>
        <v>1</v>
      </c>
      <c r="D692" s="3" t="str">
        <f>'Raw FB'!D692</f>
        <v>Synura sp. (colony)</v>
      </c>
      <c r="E692" s="1">
        <f>('Raw FB'!H692*'Raw FB'!K692)/20*9</f>
        <v>694.05000000000007</v>
      </c>
      <c r="F692" s="1">
        <f>STDEV(E692:E694)</f>
        <v>249.52202808569814</v>
      </c>
      <c r="G692" s="1">
        <f>F692/SQRT(3)</f>
        <v>144.06161008401918</v>
      </c>
      <c r="H692" s="1">
        <f>'Raw FB'!L692*E692</f>
        <v>73295150.25</v>
      </c>
      <c r="I692" s="1">
        <f>STDEV(H692:H694)</f>
        <v>26350773.775990129</v>
      </c>
      <c r="J692" s="1">
        <f>I692/SQRT(3)</f>
        <v>15213626.332922833</v>
      </c>
    </row>
    <row r="693" spans="1:10">
      <c r="A693" s="3">
        <f>'Raw FB'!A693</f>
        <v>36368</v>
      </c>
      <c r="B693" s="3" t="str">
        <f>'Raw FB'!B693</f>
        <v>FB</v>
      </c>
      <c r="C693" s="2">
        <f>'Raw FB'!C693</f>
        <v>2</v>
      </c>
      <c r="D693" s="3" t="str">
        <f>'Raw FB'!D693</f>
        <v>Synura sp. (colony)</v>
      </c>
      <c r="E693" s="1">
        <f>('Raw FB'!H693*'Raw FB'!K693)/20*9</f>
        <v>495.75</v>
      </c>
      <c r="H693" s="1">
        <f>'Raw FB'!L693*E693</f>
        <v>52353678.75</v>
      </c>
    </row>
    <row r="694" spans="1:10">
      <c r="A694" s="3">
        <f>'Raw FB'!A694</f>
        <v>36368</v>
      </c>
      <c r="B694" s="3" t="str">
        <f>'Raw FB'!B694</f>
        <v>FB</v>
      </c>
      <c r="C694" s="2">
        <f>'Raw FB'!C694</f>
        <v>3</v>
      </c>
      <c r="D694" s="3" t="str">
        <f>'Raw FB'!D694</f>
        <v>Synura sp. (colony)</v>
      </c>
      <c r="E694" s="1">
        <f>('Raw FB'!H694*'Raw FB'!K694)/20*9</f>
        <v>991.5</v>
      </c>
      <c r="H694" s="1">
        <f>'Raw FB'!L694*E694</f>
        <v>104707357.5</v>
      </c>
    </row>
    <row r="695" spans="1:10">
      <c r="A695" s="3">
        <f>'Raw FB'!A695</f>
        <v>36375</v>
      </c>
      <c r="B695" s="3" t="str">
        <f>'Raw FB'!B695</f>
        <v>FB</v>
      </c>
      <c r="C695" s="2">
        <f>'Raw FB'!C695</f>
        <v>1</v>
      </c>
      <c r="D695" s="3" t="str">
        <f>'Raw FB'!D695</f>
        <v>Synura sp. (colony)</v>
      </c>
      <c r="E695" s="1">
        <f>('Raw FB'!H695*'Raw FB'!K695)/20*9</f>
        <v>396.59999999999997</v>
      </c>
      <c r="F695" s="1">
        <f>STDEV(E695:E697)</f>
        <v>285.58073727056581</v>
      </c>
      <c r="G695" s="1">
        <f>F695/SQRT(3)</f>
        <v>164.88011553853298</v>
      </c>
      <c r="H695" s="1">
        <f>'Raw FB'!L695*E695</f>
        <v>41882943</v>
      </c>
      <c r="I695" s="1">
        <f>STDEV(H695:H697)</f>
        <v>30158753.759458106</v>
      </c>
      <c r="J695" s="1">
        <f>I695/SQRT(3)</f>
        <v>17412164.601446778</v>
      </c>
    </row>
    <row r="696" spans="1:10">
      <c r="A696" s="3">
        <f>'Raw FB'!A696</f>
        <v>36375</v>
      </c>
      <c r="B696" s="3" t="str">
        <f>'Raw FB'!B696</f>
        <v>FB</v>
      </c>
      <c r="C696" s="2">
        <f>'Raw FB'!C696</f>
        <v>2</v>
      </c>
      <c r="D696" s="3" t="str">
        <f>'Raw FB'!D696</f>
        <v>Synura sp. (colony)</v>
      </c>
      <c r="E696" s="1">
        <f>('Raw FB'!H696*'Raw FB'!K696)/20*9</f>
        <v>793.19999999999993</v>
      </c>
      <c r="H696" s="1">
        <f>'Raw FB'!L696*E696</f>
        <v>83765886</v>
      </c>
    </row>
    <row r="697" spans="1:10">
      <c r="A697" s="3">
        <f>'Raw FB'!A697</f>
        <v>36375</v>
      </c>
      <c r="B697" s="3" t="str">
        <f>'Raw FB'!B697</f>
        <v>FB</v>
      </c>
      <c r="C697" s="2">
        <f>'Raw FB'!C697</f>
        <v>3</v>
      </c>
      <c r="D697" s="3" t="str">
        <f>'Raw FB'!D697</f>
        <v>Synura sp. (colony)</v>
      </c>
      <c r="E697" s="1">
        <f>('Raw FB'!H697*'Raw FB'!K697)/20*9</f>
        <v>238.95000000000002</v>
      </c>
      <c r="H697" s="1">
        <f>'Raw FB'!L697*E697</f>
        <v>25234314.75</v>
      </c>
    </row>
    <row r="698" spans="1:10">
      <c r="A698" s="3">
        <f>'Raw FB'!A698</f>
        <v>36382</v>
      </c>
      <c r="B698" s="3" t="str">
        <f>'Raw FB'!B698</f>
        <v>FB</v>
      </c>
      <c r="C698" s="2">
        <f>'Raw FB'!C698</f>
        <v>1</v>
      </c>
      <c r="D698" s="3" t="str">
        <f>'Raw FB'!D698</f>
        <v>Synura sp. (colony)</v>
      </c>
      <c r="E698" s="1">
        <f>('Raw FB'!H698*'Raw FB'!K698)/20*9</f>
        <v>477.90000000000003</v>
      </c>
      <c r="F698" s="1">
        <f>STDEV(E698:E700)</f>
        <v>121.66738470107761</v>
      </c>
      <c r="G698" s="1">
        <f>F698/SQRT(3)</f>
        <v>70.244697308764913</v>
      </c>
      <c r="H698" s="1">
        <f>'Raw FB'!L698*E698</f>
        <v>56898774.000000007</v>
      </c>
      <c r="I698" s="1">
        <f>STDEV(H698:H700)</f>
        <v>14485718.822510293</v>
      </c>
      <c r="J698" s="1">
        <f>I698/SQRT(3)</f>
        <v>8363333.661581547</v>
      </c>
    </row>
    <row r="699" spans="1:10">
      <c r="A699" s="3">
        <f>'Raw FB'!A699</f>
        <v>36382</v>
      </c>
      <c r="B699" s="3" t="str">
        <f>'Raw FB'!B699</f>
        <v>FB</v>
      </c>
      <c r="C699" s="2">
        <f>'Raw FB'!C699</f>
        <v>2</v>
      </c>
      <c r="D699" s="3" t="str">
        <f>'Raw FB'!D699</f>
        <v>Synura sp. (colony)</v>
      </c>
      <c r="E699" s="1">
        <f>('Raw FB'!H699*'Raw FB'!K699)/20*9</f>
        <v>716.85</v>
      </c>
      <c r="H699" s="1">
        <f>'Raw FB'!L699*E699</f>
        <v>85348161</v>
      </c>
    </row>
    <row r="700" spans="1:10">
      <c r="A700" s="3">
        <f>'Raw FB'!A700</f>
        <v>36382</v>
      </c>
      <c r="B700" s="3" t="str">
        <f>'Raw FB'!B700</f>
        <v>FB</v>
      </c>
      <c r="C700" s="2">
        <f>'Raw FB'!C700</f>
        <v>3</v>
      </c>
      <c r="D700" s="3" t="str">
        <f>'Raw FB'!D700</f>
        <v>Synura sp. (colony)</v>
      </c>
      <c r="E700" s="1">
        <f>('Raw FB'!H700*'Raw FB'!K700)/20*9</f>
        <v>637.19999999999993</v>
      </c>
      <c r="H700" s="1">
        <f>'Raw FB'!L700*E700</f>
        <v>75865031.999999985</v>
      </c>
    </row>
    <row r="701" spans="1:10">
      <c r="A701" s="3">
        <f>'Raw FB'!A701</f>
        <v>36389</v>
      </c>
      <c r="B701" s="3" t="str">
        <f>'Raw FB'!B701</f>
        <v>FB</v>
      </c>
      <c r="C701" s="2">
        <f>'Raw FB'!C701</f>
        <v>1</v>
      </c>
      <c r="D701" s="3" t="str">
        <f>'Raw FB'!D701</f>
        <v>Synura sp. (colony)</v>
      </c>
      <c r="E701" s="1">
        <f>('Raw FB'!H701*'Raw FB'!K701)/20*9</f>
        <v>1593</v>
      </c>
      <c r="F701" s="1">
        <f>STDEV(E701:E703)</f>
        <v>839.16482141472079</v>
      </c>
      <c r="G701" s="1">
        <f>F701/SQRT(3)</f>
        <v>484.49203553825333</v>
      </c>
      <c r="H701" s="1">
        <f>'Raw FB'!L701*E701</f>
        <v>189662580</v>
      </c>
      <c r="I701" s="1">
        <f>STDEV(H701:H703)</f>
        <v>99910963.637636572</v>
      </c>
      <c r="J701" s="1">
        <f>I701/SQRT(3)</f>
        <v>57683621.751184389</v>
      </c>
    </row>
    <row r="702" spans="1:10">
      <c r="A702" s="3">
        <f>'Raw FB'!A702</f>
        <v>36389</v>
      </c>
      <c r="B702" s="3" t="str">
        <f>'Raw FB'!B702</f>
        <v>FB</v>
      </c>
      <c r="C702" s="2">
        <f>'Raw FB'!C702</f>
        <v>2</v>
      </c>
      <c r="D702" s="3" t="str">
        <f>'Raw FB'!D702</f>
        <v>Synura sp. (colony)</v>
      </c>
      <c r="E702" s="1">
        <f>('Raw FB'!H702*'Raw FB'!K702)/20*9</f>
        <v>2309.85</v>
      </c>
      <c r="H702" s="1">
        <f>'Raw FB'!L702*E702</f>
        <v>275010741</v>
      </c>
    </row>
    <row r="703" spans="1:10">
      <c r="A703" s="3">
        <f>'Raw FB'!A703</f>
        <v>36389</v>
      </c>
      <c r="B703" s="3" t="str">
        <f>'Raw FB'!B703</f>
        <v>FB</v>
      </c>
      <c r="C703" s="2">
        <f>'Raw FB'!C703</f>
        <v>3</v>
      </c>
      <c r="D703" s="3" t="str">
        <f>'Raw FB'!D703</f>
        <v>Synura sp. (colony)</v>
      </c>
      <c r="E703" s="1">
        <f>('Raw FB'!H703*'Raw FB'!K703)/20*9</f>
        <v>3265.65</v>
      </c>
      <c r="H703" s="1">
        <f>'Raw FB'!L703*E703</f>
        <v>388808289</v>
      </c>
    </row>
    <row r="704" spans="1:10">
      <c r="A704" s="3">
        <f>'Raw FB'!A704</f>
        <v>36307</v>
      </c>
      <c r="B704" s="3" t="str">
        <f>'Raw FB'!B704</f>
        <v>FB</v>
      </c>
      <c r="C704" s="2">
        <f>'Raw FB'!C704</f>
        <v>1</v>
      </c>
      <c r="D704" s="3" t="str">
        <f>'Raw FB'!D704</f>
        <v>Unflagellated Colonial Chryosophyte</v>
      </c>
      <c r="E704" s="1">
        <f>('Raw FB'!H704*'Raw FB'!K704)/20*9</f>
        <v>0</v>
      </c>
      <c r="F704" s="1">
        <f>STDEV(E704:E706)</f>
        <v>45.985948940953683</v>
      </c>
      <c r="G704" s="1">
        <f>F704/SQRT(3)</f>
        <v>26.549999999999997</v>
      </c>
      <c r="H704" s="1">
        <f>'Raw FB'!L704*E704</f>
        <v>0</v>
      </c>
      <c r="I704" s="1">
        <f>STDEV(H704:H706)</f>
        <v>0</v>
      </c>
      <c r="J704" s="1">
        <f>I704/SQRT(3)</f>
        <v>0</v>
      </c>
    </row>
    <row r="705" spans="1:10">
      <c r="A705" s="3">
        <f>'Raw FB'!A705</f>
        <v>36307</v>
      </c>
      <c r="B705" s="3" t="str">
        <f>'Raw FB'!B705</f>
        <v>FB</v>
      </c>
      <c r="C705" s="2">
        <f>'Raw FB'!C705</f>
        <v>2</v>
      </c>
      <c r="D705" s="3" t="str">
        <f>'Raw FB'!D705</f>
        <v>Unflagellated Colonial Chryosophyte</v>
      </c>
      <c r="E705" s="1">
        <f>('Raw FB'!H705*'Raw FB'!K705)/20*9</f>
        <v>79.649999999999991</v>
      </c>
      <c r="H705" s="1">
        <f>'Raw FB'!L705*E705</f>
        <v>0</v>
      </c>
    </row>
    <row r="706" spans="1:10">
      <c r="A706" s="3">
        <f>'Raw FB'!A706</f>
        <v>36307</v>
      </c>
      <c r="B706" s="3" t="str">
        <f>'Raw FB'!B706</f>
        <v>FB</v>
      </c>
      <c r="C706" s="2">
        <f>'Raw FB'!C706</f>
        <v>3</v>
      </c>
      <c r="D706" s="3" t="str">
        <f>'Raw FB'!D706</f>
        <v>Unflagellated Colonial Chryosophyte</v>
      </c>
      <c r="E706" s="1">
        <f>('Raw FB'!H706*'Raw FB'!K706)/20*9</f>
        <v>0</v>
      </c>
      <c r="H706" s="1">
        <f>'Raw FB'!L706*E706</f>
        <v>0</v>
      </c>
    </row>
    <row r="707" spans="1:10">
      <c r="A707" s="3">
        <f>'Raw FB'!A707</f>
        <v>36312</v>
      </c>
      <c r="B707" s="3" t="str">
        <f>'Raw FB'!B707</f>
        <v>FB</v>
      </c>
      <c r="C707" s="2">
        <f>'Raw FB'!C707</f>
        <v>1</v>
      </c>
      <c r="D707" s="3" t="str">
        <f>'Raw FB'!D707</f>
        <v>Unflagellated Colonial Chryosophyte</v>
      </c>
      <c r="E707" s="1">
        <f>('Raw FB'!H707*'Raw FB'!K707)/20*9</f>
        <v>0</v>
      </c>
      <c r="F707" s="1">
        <f>STDEV(E707:E709)</f>
        <v>45.985948940953683</v>
      </c>
      <c r="G707" s="1">
        <f>F707/SQRT(3)</f>
        <v>26.549999999999997</v>
      </c>
      <c r="H707" s="1">
        <f>'Raw FB'!L707*E707</f>
        <v>0</v>
      </c>
      <c r="I707" s="1">
        <f>STDEV(H707:H709)</f>
        <v>0</v>
      </c>
      <c r="J707" s="1">
        <f>I707/SQRT(3)</f>
        <v>0</v>
      </c>
    </row>
    <row r="708" spans="1:10">
      <c r="A708" s="3">
        <f>'Raw FB'!A708</f>
        <v>36312</v>
      </c>
      <c r="B708" s="3" t="str">
        <f>'Raw FB'!B708</f>
        <v>FB</v>
      </c>
      <c r="C708" s="2">
        <f>'Raw FB'!C708</f>
        <v>2</v>
      </c>
      <c r="D708" s="3" t="str">
        <f>'Raw FB'!D708</f>
        <v>Unflagellated Colonial Chryosophyte</v>
      </c>
      <c r="E708" s="1">
        <f>('Raw FB'!H708*'Raw FB'!K708)/20*9</f>
        <v>79.649999999999991</v>
      </c>
      <c r="H708" s="1">
        <f>'Raw FB'!L708*E708</f>
        <v>0</v>
      </c>
    </row>
    <row r="709" spans="1:10">
      <c r="A709" s="3">
        <f>'Raw FB'!A709</f>
        <v>36312</v>
      </c>
      <c r="B709" s="3" t="str">
        <f>'Raw FB'!B709</f>
        <v>FB</v>
      </c>
      <c r="C709" s="2">
        <f>'Raw FB'!C709</f>
        <v>3</v>
      </c>
      <c r="D709" s="3" t="str">
        <f>'Raw FB'!D709</f>
        <v>Unflagellated Colonial Chryosophyte</v>
      </c>
      <c r="E709" s="1">
        <f>('Raw FB'!H709*'Raw FB'!K709)/20*9</f>
        <v>0</v>
      </c>
      <c r="H709" s="1">
        <f>'Raw FB'!L709*E709</f>
        <v>0</v>
      </c>
    </row>
    <row r="710" spans="1:10">
      <c r="A710" s="3">
        <f>'Raw FB'!A710</f>
        <v>36319</v>
      </c>
      <c r="B710" s="3" t="str">
        <f>'Raw FB'!B710</f>
        <v>FB</v>
      </c>
      <c r="C710" s="2">
        <f>'Raw FB'!C710</f>
        <v>1</v>
      </c>
      <c r="D710" s="3" t="str">
        <f>'Raw FB'!D710</f>
        <v>Unflagellated Colonial Chryosophyte</v>
      </c>
      <c r="E710" s="1">
        <f>('Raw FB'!H710*'Raw FB'!K710)/20*9</f>
        <v>0</v>
      </c>
      <c r="F710" s="1">
        <f>STDEV(E710:E712)</f>
        <v>79.649999999999991</v>
      </c>
      <c r="G710" s="1">
        <f>F710/SQRT(3)</f>
        <v>45.985948940953691</v>
      </c>
      <c r="H710" s="1">
        <f>'Raw FB'!L710*E710</f>
        <v>0</v>
      </c>
      <c r="I710" s="1">
        <f>STDEV(H710:H712)</f>
        <v>0</v>
      </c>
      <c r="J710" s="1">
        <f>I710/SQRT(3)</f>
        <v>0</v>
      </c>
    </row>
    <row r="711" spans="1:10">
      <c r="A711" s="3">
        <f>'Raw FB'!A711</f>
        <v>36319</v>
      </c>
      <c r="B711" s="3" t="str">
        <f>'Raw FB'!B711</f>
        <v>FB</v>
      </c>
      <c r="C711" s="2">
        <f>'Raw FB'!C711</f>
        <v>2</v>
      </c>
      <c r="D711" s="3" t="str">
        <f>'Raw FB'!D711</f>
        <v>Unflagellated Colonial Chryosophyte</v>
      </c>
      <c r="E711" s="1">
        <f>('Raw FB'!H711*'Raw FB'!K711)/20*9</f>
        <v>79.649999999999991</v>
      </c>
      <c r="H711" s="1">
        <f>'Raw FB'!L711*E711</f>
        <v>0</v>
      </c>
    </row>
    <row r="712" spans="1:10">
      <c r="A712" s="3">
        <f>'Raw FB'!A712</f>
        <v>36319</v>
      </c>
      <c r="B712" s="3" t="str">
        <f>'Raw FB'!B712</f>
        <v>FB</v>
      </c>
      <c r="C712" s="2">
        <f>'Raw FB'!C712</f>
        <v>3</v>
      </c>
      <c r="D712" s="3" t="str">
        <f>'Raw FB'!D712</f>
        <v>Unflagellated Colonial Chryosophyte</v>
      </c>
      <c r="E712" s="1">
        <f>('Raw FB'!H712*'Raw FB'!K712)/20*9</f>
        <v>159.29999999999998</v>
      </c>
      <c r="H712" s="1">
        <f>'Raw FB'!L712*E712</f>
        <v>0</v>
      </c>
    </row>
    <row r="713" spans="1:10">
      <c r="A713" s="3">
        <f>'Raw FB'!A713</f>
        <v>36326</v>
      </c>
      <c r="B713" s="3" t="str">
        <f>'Raw FB'!B713</f>
        <v>FB</v>
      </c>
      <c r="C713" s="2">
        <f>'Raw FB'!C713</f>
        <v>1</v>
      </c>
      <c r="D713" s="3" t="str">
        <f>'Raw FB'!D713</f>
        <v>Unflagellated Colonial Chryosophyte</v>
      </c>
      <c r="E713" s="1">
        <f>('Raw FB'!H713*'Raw FB'!K713)/20*9</f>
        <v>297.45</v>
      </c>
      <c r="F713" s="1">
        <f>STDEV(E713:E715)</f>
        <v>198.29999999999995</v>
      </c>
      <c r="G713" s="1">
        <f>F713/SQRT(3)</f>
        <v>114.48855838030276</v>
      </c>
      <c r="H713" s="1">
        <f>'Raw FB'!L713*E713</f>
        <v>0</v>
      </c>
      <c r="I713" s="1">
        <f>STDEV(H713:H715)</f>
        <v>0</v>
      </c>
      <c r="J713" s="1">
        <f>I713/SQRT(3)</f>
        <v>0</v>
      </c>
    </row>
    <row r="714" spans="1:10">
      <c r="A714" s="3">
        <f>'Raw FB'!A714</f>
        <v>36326</v>
      </c>
      <c r="B714" s="3" t="str">
        <f>'Raw FB'!B714</f>
        <v>FB</v>
      </c>
      <c r="C714" s="2">
        <f>'Raw FB'!C714</f>
        <v>2</v>
      </c>
      <c r="D714" s="3" t="str">
        <f>'Raw FB'!D714</f>
        <v>Unflagellated Colonial Chryosophyte</v>
      </c>
      <c r="E714" s="1">
        <f>('Raw FB'!H714*'Raw FB'!K714)/20*9</f>
        <v>495.75</v>
      </c>
      <c r="H714" s="1">
        <f>'Raw FB'!L714*E714</f>
        <v>0</v>
      </c>
    </row>
    <row r="715" spans="1:10">
      <c r="A715" s="3">
        <f>'Raw FB'!A715</f>
        <v>36326</v>
      </c>
      <c r="B715" s="3" t="str">
        <f>'Raw FB'!B715</f>
        <v>FB</v>
      </c>
      <c r="C715" s="2">
        <f>'Raw FB'!C715</f>
        <v>3</v>
      </c>
      <c r="D715" s="3" t="str">
        <f>'Raw FB'!D715</f>
        <v>Unflagellated Colonial Chryosophyte</v>
      </c>
      <c r="E715" s="1">
        <f>('Raw FB'!H715*'Raw FB'!K715)/20*9</f>
        <v>99.149999999999991</v>
      </c>
      <c r="H715" s="1">
        <f>'Raw FB'!L715*E715</f>
        <v>0</v>
      </c>
    </row>
    <row r="716" spans="1:10">
      <c r="A716" s="3">
        <f>'Raw FB'!A716</f>
        <v>36333</v>
      </c>
      <c r="B716" s="3" t="str">
        <f>'Raw FB'!B716</f>
        <v>FB</v>
      </c>
      <c r="C716" s="2">
        <f>'Raw FB'!C716</f>
        <v>1</v>
      </c>
      <c r="D716" s="3" t="str">
        <f>'Raw FB'!D716</f>
        <v>Unflagellated Colonial Chryosophyte</v>
      </c>
      <c r="E716" s="1">
        <f>('Raw FB'!H716*'Raw FB'!K716)/20*9</f>
        <v>477.90000000000003</v>
      </c>
      <c r="F716" s="1">
        <f>STDEV(E716:E718)</f>
        <v>210.73409192629461</v>
      </c>
      <c r="G716" s="1">
        <f>F716/SQRT(3)</f>
        <v>121.66738470107754</v>
      </c>
      <c r="H716" s="1">
        <f>'Raw FB'!L716*E716</f>
        <v>0</v>
      </c>
      <c r="I716" s="1">
        <f>STDEV(H716:H718)</f>
        <v>0</v>
      </c>
      <c r="J716" s="1">
        <f>I716/SQRT(3)</f>
        <v>0</v>
      </c>
    </row>
    <row r="717" spans="1:10">
      <c r="A717" s="3">
        <f>'Raw FB'!A717</f>
        <v>36333</v>
      </c>
      <c r="B717" s="3" t="str">
        <f>'Raw FB'!B717</f>
        <v>FB</v>
      </c>
      <c r="C717" s="2">
        <f>'Raw FB'!C717</f>
        <v>2</v>
      </c>
      <c r="D717" s="3" t="str">
        <f>'Raw FB'!D717</f>
        <v>Unflagellated Colonial Chryosophyte</v>
      </c>
      <c r="E717" s="1">
        <f>('Raw FB'!H717*'Raw FB'!K717)/20*9</f>
        <v>79.649999999999991</v>
      </c>
      <c r="H717" s="1">
        <f>'Raw FB'!L717*E717</f>
        <v>0</v>
      </c>
    </row>
    <row r="718" spans="1:10">
      <c r="A718" s="3">
        <f>'Raw FB'!A718</f>
        <v>36333</v>
      </c>
      <c r="B718" s="3" t="str">
        <f>'Raw FB'!B718</f>
        <v>FB</v>
      </c>
      <c r="C718" s="2">
        <f>'Raw FB'!C718</f>
        <v>3</v>
      </c>
      <c r="D718" s="3" t="str">
        <f>'Raw FB'!D718</f>
        <v>Unflagellated Colonial Chryosophyte</v>
      </c>
      <c r="E718" s="1">
        <f>('Raw FB'!H718*'Raw FB'!K718)/20*9</f>
        <v>398.25</v>
      </c>
      <c r="H718" s="1">
        <f>'Raw FB'!L718*E718</f>
        <v>0</v>
      </c>
    </row>
    <row r="719" spans="1:10">
      <c r="A719" s="3">
        <f>'Raw FB'!A719</f>
        <v>36340</v>
      </c>
      <c r="B719" s="3" t="str">
        <f>'Raw FB'!B719</f>
        <v>FB</v>
      </c>
      <c r="C719" s="2">
        <f>'Raw FB'!C719</f>
        <v>1</v>
      </c>
      <c r="D719" s="3" t="str">
        <f>'Raw FB'!D719</f>
        <v>Unflagellated Colonial Chryosophyte</v>
      </c>
      <c r="E719" s="1">
        <f>('Raw FB'!H719*'Raw FB'!K719)/20*9</f>
        <v>477.90000000000003</v>
      </c>
      <c r="F719" s="1">
        <f>STDEV(E719:E721)</f>
        <v>421.46818385258933</v>
      </c>
      <c r="G719" s="1">
        <f>F719/SQRT(3)</f>
        <v>243.33476940215516</v>
      </c>
      <c r="H719" s="1">
        <f>'Raw FB'!L719*E719</f>
        <v>0</v>
      </c>
      <c r="I719" s="1">
        <f>STDEV(H719:H721)</f>
        <v>0</v>
      </c>
      <c r="J719" s="1">
        <f>I719/SQRT(3)</f>
        <v>0</v>
      </c>
    </row>
    <row r="720" spans="1:10">
      <c r="A720" s="3">
        <f>'Raw FB'!A720</f>
        <v>36340</v>
      </c>
      <c r="B720" s="3" t="str">
        <f>'Raw FB'!B720</f>
        <v>FB</v>
      </c>
      <c r="C720" s="2">
        <f>'Raw FB'!C720</f>
        <v>2</v>
      </c>
      <c r="D720" s="3" t="str">
        <f>'Raw FB'!D720</f>
        <v>Unflagellated Colonial Chryosophyte</v>
      </c>
      <c r="E720" s="1">
        <f>('Raw FB'!H720*'Raw FB'!K720)/20*9</f>
        <v>318.59999999999997</v>
      </c>
      <c r="H720" s="1">
        <f>'Raw FB'!L720*E720</f>
        <v>0</v>
      </c>
    </row>
    <row r="721" spans="1:10">
      <c r="A721" s="3">
        <f>'Raw FB'!A721</f>
        <v>36340</v>
      </c>
      <c r="B721" s="3" t="str">
        <f>'Raw FB'!B721</f>
        <v>FB</v>
      </c>
      <c r="C721" s="2">
        <f>'Raw FB'!C721</f>
        <v>3</v>
      </c>
      <c r="D721" s="3" t="str">
        <f>'Raw FB'!D721</f>
        <v>Unflagellated Colonial Chryosophyte</v>
      </c>
      <c r="E721" s="1">
        <f>('Raw FB'!H721*'Raw FB'!K721)/20*9</f>
        <v>1115.1000000000001</v>
      </c>
      <c r="H721" s="1">
        <f>'Raw FB'!L721*E721</f>
        <v>0</v>
      </c>
    </row>
    <row r="722" spans="1:10">
      <c r="A722" s="3">
        <f>'Raw FB'!A722</f>
        <v>36347</v>
      </c>
      <c r="B722" s="3" t="str">
        <f>'Raw FB'!B722</f>
        <v>FB</v>
      </c>
      <c r="C722" s="2">
        <f>'Raw FB'!C722</f>
        <v>1</v>
      </c>
      <c r="D722" s="3" t="str">
        <f>'Raw FB'!D722</f>
        <v>Unflagellated Colonial Chryosophyte</v>
      </c>
      <c r="E722" s="1">
        <f>('Raw FB'!H722*'Raw FB'!K722)/20*9</f>
        <v>694.05000000000007</v>
      </c>
      <c r="F722" s="1">
        <f>STDEV(E722:E724)</f>
        <v>302.90825343658111</v>
      </c>
      <c r="G722" s="1">
        <f>F722/SQRT(3)</f>
        <v>174.88416166136949</v>
      </c>
      <c r="H722" s="1">
        <f>'Raw FB'!L722*E722</f>
        <v>0</v>
      </c>
      <c r="I722" s="1">
        <f>STDEV(H722:H724)</f>
        <v>0</v>
      </c>
      <c r="J722" s="1">
        <f>I722/SQRT(3)</f>
        <v>0</v>
      </c>
    </row>
    <row r="723" spans="1:10">
      <c r="A723" s="3">
        <f>'Raw FB'!A723</f>
        <v>36347</v>
      </c>
      <c r="B723" s="3" t="str">
        <f>'Raw FB'!B723</f>
        <v>FB</v>
      </c>
      <c r="C723" s="2">
        <f>'Raw FB'!C723</f>
        <v>2</v>
      </c>
      <c r="D723" s="3" t="str">
        <f>'Raw FB'!D723</f>
        <v>Unflagellated Colonial Chryosophyte</v>
      </c>
      <c r="E723" s="1">
        <f>('Raw FB'!H723*'Raw FB'!K723)/20*9</f>
        <v>495.75</v>
      </c>
      <c r="H723" s="1">
        <f>'Raw FB'!L723*E723</f>
        <v>0</v>
      </c>
    </row>
    <row r="724" spans="1:10">
      <c r="A724" s="3">
        <f>'Raw FB'!A724</f>
        <v>36347</v>
      </c>
      <c r="B724" s="3" t="str">
        <f>'Raw FB'!B724</f>
        <v>FB</v>
      </c>
      <c r="C724" s="2">
        <f>'Raw FB'!C724</f>
        <v>3</v>
      </c>
      <c r="D724" s="3" t="str">
        <f>'Raw FB'!D724</f>
        <v>Unflagellated Colonial Chryosophyte</v>
      </c>
      <c r="E724" s="1">
        <f>('Raw FB'!H724*'Raw FB'!K724)/20*9</f>
        <v>1090.6499999999999</v>
      </c>
      <c r="H724" s="1">
        <f>'Raw FB'!L724*E724</f>
        <v>0</v>
      </c>
    </row>
    <row r="725" spans="1:10">
      <c r="A725" s="3">
        <f>'Raw FB'!A725</f>
        <v>36354</v>
      </c>
      <c r="B725" s="3" t="str">
        <f>'Raw FB'!B725</f>
        <v>FB</v>
      </c>
      <c r="C725" s="2">
        <f>'Raw FB'!C725</f>
        <v>1</v>
      </c>
      <c r="D725" s="3" t="str">
        <f>'Raw FB'!D725</f>
        <v>Unflagellated Colonial Chryosophyte</v>
      </c>
      <c r="E725" s="1">
        <f>('Raw FB'!H725*'Raw FB'!K725)/20*9</f>
        <v>0</v>
      </c>
      <c r="F725" s="1">
        <f>STDEV(E725:E727)</f>
        <v>45.985948940953683</v>
      </c>
      <c r="G725" s="1">
        <f>F725/SQRT(3)</f>
        <v>26.549999999999997</v>
      </c>
      <c r="H725" s="1">
        <f>'Raw FB'!L725*E725</f>
        <v>0</v>
      </c>
      <c r="I725" s="1">
        <f>STDEV(H725:H727)</f>
        <v>0</v>
      </c>
      <c r="J725" s="1">
        <f>I725/SQRT(3)</f>
        <v>0</v>
      </c>
    </row>
    <row r="726" spans="1:10">
      <c r="A726" s="3">
        <f>'Raw FB'!A726</f>
        <v>36354</v>
      </c>
      <c r="B726" s="3" t="str">
        <f>'Raw FB'!B726</f>
        <v>FB</v>
      </c>
      <c r="C726" s="2">
        <f>'Raw FB'!C726</f>
        <v>2</v>
      </c>
      <c r="D726" s="3" t="str">
        <f>'Raw FB'!D726</f>
        <v>Unflagellated Colonial Chryosophyte</v>
      </c>
      <c r="E726" s="1">
        <f>('Raw FB'!H726*'Raw FB'!K726)/20*9</f>
        <v>79.649999999999991</v>
      </c>
      <c r="H726" s="1">
        <f>'Raw FB'!L726*E726</f>
        <v>0</v>
      </c>
    </row>
    <row r="727" spans="1:10">
      <c r="A727" s="3">
        <f>'Raw FB'!A727</f>
        <v>36354</v>
      </c>
      <c r="B727" s="3" t="str">
        <f>'Raw FB'!B727</f>
        <v>FB</v>
      </c>
      <c r="C727" s="2">
        <f>'Raw FB'!C727</f>
        <v>3</v>
      </c>
      <c r="D727" s="3" t="str">
        <f>'Raw FB'!D727</f>
        <v>Unflagellated Colonial Chryosophyte</v>
      </c>
      <c r="E727" s="1">
        <f>('Raw FB'!H727*'Raw FB'!K727)/20*9</f>
        <v>79.649999999999991</v>
      </c>
      <c r="H727" s="1">
        <f>'Raw FB'!L727*E727</f>
        <v>0</v>
      </c>
    </row>
    <row r="728" spans="1:10">
      <c r="A728" s="3">
        <f>'Raw FB'!A728</f>
        <v>36361</v>
      </c>
      <c r="B728" s="3" t="str">
        <f>'Raw FB'!B728</f>
        <v>FB</v>
      </c>
      <c r="C728" s="2">
        <f>'Raw FB'!C728</f>
        <v>1</v>
      </c>
      <c r="D728" s="3" t="str">
        <f>'Raw FB'!D728</f>
        <v>Unflagellated Colonial Chryosophyte</v>
      </c>
      <c r="E728" s="1">
        <f>('Raw FB'!H728*'Raw FB'!K728)/20*9</f>
        <v>0</v>
      </c>
      <c r="F728" s="1">
        <f>STDEV(E728:E730)</f>
        <v>0</v>
      </c>
      <c r="G728" s="1">
        <f>F728/SQRT(3)</f>
        <v>0</v>
      </c>
      <c r="H728" s="1">
        <f>'Raw FB'!L728*E728</f>
        <v>0</v>
      </c>
      <c r="I728" s="1">
        <f>STDEV(H728:H730)</f>
        <v>0</v>
      </c>
      <c r="J728" s="1">
        <f>I728/SQRT(3)</f>
        <v>0</v>
      </c>
    </row>
    <row r="729" spans="1:10">
      <c r="A729" s="3">
        <f>'Raw FB'!A729</f>
        <v>36361</v>
      </c>
      <c r="B729" s="3" t="str">
        <f>'Raw FB'!B729</f>
        <v>FB</v>
      </c>
      <c r="C729" s="2">
        <f>'Raw FB'!C729</f>
        <v>2</v>
      </c>
      <c r="D729" s="3" t="str">
        <f>'Raw FB'!D729</f>
        <v>Unflagellated Colonial Chryosophyte</v>
      </c>
      <c r="E729" s="1">
        <f>('Raw FB'!H729*'Raw FB'!K729)/20*9</f>
        <v>0</v>
      </c>
      <c r="H729" s="1">
        <f>'Raw FB'!L729*E729</f>
        <v>0</v>
      </c>
    </row>
    <row r="730" spans="1:10">
      <c r="A730" s="3">
        <f>'Raw FB'!A730</f>
        <v>36361</v>
      </c>
      <c r="B730" s="3" t="str">
        <f>'Raw FB'!B730</f>
        <v>FB</v>
      </c>
      <c r="C730" s="2">
        <f>'Raw FB'!C730</f>
        <v>3</v>
      </c>
      <c r="D730" s="3" t="str">
        <f>'Raw FB'!D730</f>
        <v>Unflagellated Colonial Chryosophyte</v>
      </c>
      <c r="E730" s="1">
        <f>('Raw FB'!H730*'Raw FB'!K730)/20*9</f>
        <v>0</v>
      </c>
      <c r="H730" s="1">
        <f>'Raw FB'!L730*E730</f>
        <v>0</v>
      </c>
    </row>
    <row r="731" spans="1:10">
      <c r="A731" s="3">
        <f>'Raw FB'!A731</f>
        <v>36368</v>
      </c>
      <c r="B731" s="3" t="str">
        <f>'Raw FB'!B731</f>
        <v>FB</v>
      </c>
      <c r="C731" s="2">
        <f>'Raw FB'!C731</f>
        <v>1</v>
      </c>
      <c r="D731" s="3" t="str">
        <f>'Raw FB'!D731</f>
        <v>Unflagellated Colonial Chryosophyte</v>
      </c>
      <c r="E731" s="1">
        <f>('Raw FB'!H731*'Raw FB'!K731)/20*9</f>
        <v>99.149999999999991</v>
      </c>
      <c r="F731" s="1">
        <f>STDEV(E731:E733)</f>
        <v>57.244279190151389</v>
      </c>
      <c r="G731" s="1">
        <f>F731/SQRT(3)</f>
        <v>33.049999999999997</v>
      </c>
      <c r="H731" s="1">
        <f>'Raw FB'!L731*E731</f>
        <v>0</v>
      </c>
      <c r="I731" s="1">
        <f>STDEV(H731:H733)</f>
        <v>0</v>
      </c>
      <c r="J731" s="1">
        <f>I731/SQRT(3)</f>
        <v>0</v>
      </c>
    </row>
    <row r="732" spans="1:10">
      <c r="A732" s="3">
        <f>'Raw FB'!A732</f>
        <v>36368</v>
      </c>
      <c r="B732" s="3" t="str">
        <f>'Raw FB'!B732</f>
        <v>FB</v>
      </c>
      <c r="C732" s="2">
        <f>'Raw FB'!C732</f>
        <v>2</v>
      </c>
      <c r="D732" s="3" t="str">
        <f>'Raw FB'!D732</f>
        <v>Unflagellated Colonial Chryosophyte</v>
      </c>
      <c r="E732" s="1">
        <f>('Raw FB'!H732*'Raw FB'!K732)/20*9</f>
        <v>0</v>
      </c>
      <c r="H732" s="1">
        <f>'Raw FB'!L732*E732</f>
        <v>0</v>
      </c>
    </row>
    <row r="733" spans="1:10">
      <c r="A733" s="3">
        <f>'Raw FB'!A733</f>
        <v>36368</v>
      </c>
      <c r="B733" s="3" t="str">
        <f>'Raw FB'!B733</f>
        <v>FB</v>
      </c>
      <c r="C733" s="2">
        <f>'Raw FB'!C733</f>
        <v>3</v>
      </c>
      <c r="D733" s="3" t="str">
        <f>'Raw FB'!D733</f>
        <v>Unflagellated Colonial Chryosophyte</v>
      </c>
      <c r="E733" s="1">
        <f>('Raw FB'!H733*'Raw FB'!K733)/20*9</f>
        <v>0</v>
      </c>
      <c r="H733" s="1">
        <f>'Raw FB'!L733*E733</f>
        <v>0</v>
      </c>
    </row>
    <row r="734" spans="1:10">
      <c r="A734" s="3">
        <f>'Raw FB'!A734</f>
        <v>36375</v>
      </c>
      <c r="B734" s="3" t="str">
        <f>'Raw FB'!B734</f>
        <v>FB</v>
      </c>
      <c r="C734" s="2">
        <f>'Raw FB'!C734</f>
        <v>1</v>
      </c>
      <c r="D734" s="3" t="str">
        <f>'Raw FB'!D734</f>
        <v>Unflagellated Colonial Chryosophyte</v>
      </c>
      <c r="E734" s="1">
        <f>('Raw FB'!H734*'Raw FB'!K734)/20*9</f>
        <v>0</v>
      </c>
      <c r="F734" s="1">
        <f>STDEV(E734:E736)</f>
        <v>0</v>
      </c>
      <c r="G734" s="1">
        <f>F734/SQRT(3)</f>
        <v>0</v>
      </c>
      <c r="H734" s="1">
        <f>'Raw FB'!L734*E734</f>
        <v>0</v>
      </c>
      <c r="I734" s="1">
        <f>STDEV(H734:H736)</f>
        <v>0</v>
      </c>
      <c r="J734" s="1">
        <f>I734/SQRT(3)</f>
        <v>0</v>
      </c>
    </row>
    <row r="735" spans="1:10">
      <c r="A735" s="3">
        <f>'Raw FB'!A735</f>
        <v>36375</v>
      </c>
      <c r="B735" s="3" t="str">
        <f>'Raw FB'!B735</f>
        <v>FB</v>
      </c>
      <c r="C735" s="2">
        <f>'Raw FB'!C735</f>
        <v>2</v>
      </c>
      <c r="D735" s="3" t="str">
        <f>'Raw FB'!D735</f>
        <v>Unflagellated Colonial Chryosophyte</v>
      </c>
      <c r="E735" s="1">
        <f>('Raw FB'!H735*'Raw FB'!K735)/20*9</f>
        <v>0</v>
      </c>
      <c r="H735" s="1">
        <f>'Raw FB'!L735*E735</f>
        <v>0</v>
      </c>
    </row>
    <row r="736" spans="1:10">
      <c r="A736" s="3">
        <f>'Raw FB'!A736</f>
        <v>36375</v>
      </c>
      <c r="B736" s="3" t="str">
        <f>'Raw FB'!B736</f>
        <v>FB</v>
      </c>
      <c r="C736" s="2">
        <f>'Raw FB'!C736</f>
        <v>3</v>
      </c>
      <c r="D736" s="3" t="str">
        <f>'Raw FB'!D736</f>
        <v>Unflagellated Colonial Chryosophyte</v>
      </c>
      <c r="E736" s="1">
        <f>('Raw FB'!H736*'Raw FB'!K736)/20*9</f>
        <v>0</v>
      </c>
      <c r="H736" s="1">
        <f>'Raw FB'!L736*E736</f>
        <v>0</v>
      </c>
    </row>
    <row r="737" spans="1:10">
      <c r="A737" s="3">
        <f>'Raw FB'!A737</f>
        <v>36382</v>
      </c>
      <c r="B737" s="3" t="str">
        <f>'Raw FB'!B737</f>
        <v>FB</v>
      </c>
      <c r="C737" s="2">
        <f>'Raw FB'!C737</f>
        <v>1</v>
      </c>
      <c r="D737" s="3" t="str">
        <f>'Raw FB'!D737</f>
        <v>Unflagellated Colonial Chryosophyte</v>
      </c>
      <c r="E737" s="1">
        <f>('Raw FB'!H737*'Raw FB'!K737)/20*9</f>
        <v>0</v>
      </c>
      <c r="F737" s="1">
        <f>STDEV(E737:E739)</f>
        <v>0</v>
      </c>
      <c r="G737" s="1">
        <f>F737/SQRT(3)</f>
        <v>0</v>
      </c>
      <c r="H737" s="1">
        <f>'Raw FB'!L737*E737</f>
        <v>0</v>
      </c>
      <c r="I737" s="1">
        <f>STDEV(H737:H739)</f>
        <v>0</v>
      </c>
      <c r="J737" s="1">
        <f>I737/SQRT(3)</f>
        <v>0</v>
      </c>
    </row>
    <row r="738" spans="1:10">
      <c r="A738" s="3">
        <f>'Raw FB'!A738</f>
        <v>36382</v>
      </c>
      <c r="B738" s="3" t="str">
        <f>'Raw FB'!B738</f>
        <v>FB</v>
      </c>
      <c r="C738" s="2">
        <f>'Raw FB'!C738</f>
        <v>2</v>
      </c>
      <c r="D738" s="3" t="str">
        <f>'Raw FB'!D738</f>
        <v>Unflagellated Colonial Chryosophyte</v>
      </c>
      <c r="E738" s="1">
        <f>('Raw FB'!H738*'Raw FB'!K738)/20*9</f>
        <v>0</v>
      </c>
      <c r="H738" s="1">
        <f>'Raw FB'!L738*E738</f>
        <v>0</v>
      </c>
    </row>
    <row r="739" spans="1:10">
      <c r="A739" s="3">
        <f>'Raw FB'!A739</f>
        <v>36382</v>
      </c>
      <c r="B739" s="3" t="str">
        <f>'Raw FB'!B739</f>
        <v>FB</v>
      </c>
      <c r="C739" s="2">
        <f>'Raw FB'!C739</f>
        <v>3</v>
      </c>
      <c r="D739" s="3" t="str">
        <f>'Raw FB'!D739</f>
        <v>Unflagellated Colonial Chryosophyte</v>
      </c>
      <c r="E739" s="1">
        <f>('Raw FB'!H739*'Raw FB'!K739)/20*9</f>
        <v>0</v>
      </c>
      <c r="H739" s="1">
        <f>'Raw FB'!L739*E739</f>
        <v>0</v>
      </c>
    </row>
    <row r="740" spans="1:10">
      <c r="A740" s="3">
        <f>'Raw FB'!A740</f>
        <v>36389</v>
      </c>
      <c r="B740" s="3" t="str">
        <f>'Raw FB'!B740</f>
        <v>FB</v>
      </c>
      <c r="C740" s="2">
        <f>'Raw FB'!C740</f>
        <v>1</v>
      </c>
      <c r="D740" s="3" t="str">
        <f>'Raw FB'!D740</f>
        <v>Unflagellated Colonial Chryosophyte</v>
      </c>
      <c r="E740" s="1">
        <f>('Raw FB'!H740*'Raw FB'!K740)/20*9</f>
        <v>0</v>
      </c>
      <c r="F740" s="1">
        <f>STDEV(E740:E742)</f>
        <v>0</v>
      </c>
      <c r="G740" s="1">
        <f>F740/SQRT(3)</f>
        <v>0</v>
      </c>
      <c r="H740" s="1">
        <f>'Raw FB'!L740*E740</f>
        <v>0</v>
      </c>
      <c r="I740" s="1">
        <f>STDEV(H740:H742)</f>
        <v>0</v>
      </c>
      <c r="J740" s="1">
        <f>I740/SQRT(3)</f>
        <v>0</v>
      </c>
    </row>
    <row r="741" spans="1:10">
      <c r="A741" s="3">
        <f>'Raw FB'!A741</f>
        <v>36389</v>
      </c>
      <c r="B741" s="3" t="str">
        <f>'Raw FB'!B741</f>
        <v>FB</v>
      </c>
      <c r="C741" s="2">
        <f>'Raw FB'!C741</f>
        <v>2</v>
      </c>
      <c r="D741" s="3" t="str">
        <f>'Raw FB'!D741</f>
        <v>Unflagellated Colonial Chryosophyte</v>
      </c>
      <c r="E741" s="1">
        <f>('Raw FB'!H741*'Raw FB'!K741)/20*9</f>
        <v>0</v>
      </c>
      <c r="H741" s="1">
        <f>'Raw FB'!L741*E741</f>
        <v>0</v>
      </c>
    </row>
    <row r="742" spans="1:10">
      <c r="A742" s="3">
        <f>'Raw FB'!A742</f>
        <v>36389</v>
      </c>
      <c r="B742" s="3" t="str">
        <f>'Raw FB'!B742</f>
        <v>FB</v>
      </c>
      <c r="C742" s="2">
        <f>'Raw FB'!C742</f>
        <v>3</v>
      </c>
      <c r="D742" s="3" t="str">
        <f>'Raw FB'!D742</f>
        <v>Unflagellated Colonial Chryosophyte</v>
      </c>
      <c r="E742" s="1">
        <f>('Raw FB'!H742*'Raw FB'!K742)/20*9</f>
        <v>0</v>
      </c>
      <c r="H742" s="1">
        <f>'Raw FB'!L742*E742</f>
        <v>0</v>
      </c>
    </row>
    <row r="743" spans="1:10">
      <c r="A743" s="3"/>
      <c r="B743" s="3"/>
      <c r="D743" s="3"/>
    </row>
    <row r="744" spans="1:10">
      <c r="A744" s="3"/>
      <c r="B744" s="3"/>
      <c r="D744" s="3"/>
    </row>
    <row r="745" spans="1:10">
      <c r="A745" s="3"/>
      <c r="B745" s="3"/>
      <c r="D745" s="3"/>
    </row>
    <row r="746" spans="1:10">
      <c r="A746" s="3"/>
      <c r="B746" s="3"/>
      <c r="D746" s="3"/>
    </row>
  </sheetData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0"/>
  <dimension ref="A3:Y91"/>
  <sheetViews>
    <sheetView workbookViewId="0">
      <selection activeCell="Q19" sqref="Q19:Q31"/>
      <pivotSelection pane="bottomRight" extendable="1" activeRow="18" activeCol="16" previousRow="30" previousCol="16" click="1" r:id="rId1">
        <pivotArea outline="0" fieldPosition="0">
          <references count="2">
            <reference field="1" count="1" selected="0">
              <x v="1"/>
            </reference>
            <reference field="3" count="1" selected="0">
              <x v="18"/>
            </reference>
          </references>
        </pivotArea>
      </pivotSelection>
    </sheetView>
  </sheetViews>
  <sheetFormatPr defaultColWidth="11.42578125" defaultRowHeight="12"/>
  <cols>
    <col min="2" max="2" width="7.85546875" customWidth="1"/>
    <col min="3" max="3" width="33.28515625" bestFit="1" customWidth="1"/>
    <col min="4" max="7" width="33.28515625" customWidth="1"/>
    <col min="8" max="24" width="33.28515625" bestFit="1" customWidth="1"/>
    <col min="25" max="33" width="12.140625" bestFit="1" customWidth="1"/>
    <col min="34" max="34" width="12.140625" customWidth="1"/>
    <col min="35" max="35" width="12.140625" bestFit="1" customWidth="1"/>
  </cols>
  <sheetData>
    <row r="3" spans="1:25">
      <c r="A3" s="51" t="s">
        <v>6864</v>
      </c>
      <c r="B3" s="9"/>
      <c r="C3" s="10" t="s">
        <v>15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11"/>
    </row>
    <row r="4" spans="1:25">
      <c r="A4" s="10" t="s">
        <v>13</v>
      </c>
      <c r="B4" s="10" t="s">
        <v>12</v>
      </c>
      <c r="C4" s="8" t="s">
        <v>3067</v>
      </c>
      <c r="D4" s="9" t="s">
        <v>2119</v>
      </c>
      <c r="E4" s="9" t="s">
        <v>3079</v>
      </c>
      <c r="F4" s="9" t="s">
        <v>24</v>
      </c>
      <c r="G4" s="9" t="s">
        <v>2256</v>
      </c>
      <c r="H4" s="9" t="s">
        <v>1019</v>
      </c>
      <c r="I4" s="9" t="s">
        <v>3384</v>
      </c>
      <c r="J4" s="9" t="s">
        <v>30</v>
      </c>
      <c r="K4" s="9" t="s">
        <v>144</v>
      </c>
      <c r="L4" s="9" t="s">
        <v>73</v>
      </c>
      <c r="M4" s="9" t="s">
        <v>335</v>
      </c>
      <c r="N4" s="9" t="s">
        <v>460</v>
      </c>
      <c r="O4" s="9" t="s">
        <v>480</v>
      </c>
      <c r="P4" s="9" t="s">
        <v>1341</v>
      </c>
      <c r="Q4" s="9" t="s">
        <v>3972</v>
      </c>
      <c r="R4" s="9" t="s">
        <v>601</v>
      </c>
      <c r="S4" s="9" t="s">
        <v>748</v>
      </c>
      <c r="T4" s="9" t="s">
        <v>750</v>
      </c>
      <c r="U4" s="9" t="s">
        <v>883</v>
      </c>
      <c r="V4" s="9" t="s">
        <v>4041</v>
      </c>
      <c r="W4" s="9" t="s">
        <v>5964</v>
      </c>
      <c r="X4" s="9" t="s">
        <v>6959</v>
      </c>
      <c r="Y4" s="12" t="s">
        <v>6960</v>
      </c>
    </row>
    <row r="5" spans="1:25">
      <c r="A5" s="8" t="s">
        <v>4496</v>
      </c>
      <c r="B5" s="13">
        <v>36307</v>
      </c>
      <c r="C5" s="14"/>
      <c r="D5" s="15"/>
      <c r="E5" s="15"/>
      <c r="F5" s="15">
        <v>27367262.099999998</v>
      </c>
      <c r="G5" s="15"/>
      <c r="H5" s="15">
        <v>3193646.4</v>
      </c>
      <c r="I5" s="15"/>
      <c r="J5" s="15">
        <v>5220367.2</v>
      </c>
      <c r="K5" s="15">
        <v>1656720</v>
      </c>
      <c r="L5" s="15">
        <v>427242.6</v>
      </c>
      <c r="M5" s="15">
        <v>84753308.25</v>
      </c>
      <c r="N5" s="15">
        <v>0</v>
      </c>
      <c r="O5" s="15">
        <v>44258.85</v>
      </c>
      <c r="P5" s="15">
        <v>6477403.4999999991</v>
      </c>
      <c r="Q5" s="15">
        <v>3948516</v>
      </c>
      <c r="R5" s="15">
        <v>0</v>
      </c>
      <c r="S5" s="15">
        <v>0</v>
      </c>
      <c r="T5" s="15">
        <v>0</v>
      </c>
      <c r="U5" s="15">
        <v>16822876.5</v>
      </c>
      <c r="V5" s="15"/>
      <c r="W5" s="15"/>
      <c r="X5" s="15"/>
      <c r="Y5" s="16">
        <v>10707971.528571429</v>
      </c>
    </row>
    <row r="6" spans="1:25">
      <c r="A6" s="17"/>
      <c r="B6" s="18">
        <v>36312</v>
      </c>
      <c r="C6" s="19"/>
      <c r="D6" s="20"/>
      <c r="E6" s="20"/>
      <c r="F6" s="20">
        <v>12142243</v>
      </c>
      <c r="G6" s="20"/>
      <c r="H6" s="20">
        <v>3167035.2</v>
      </c>
      <c r="I6" s="20"/>
      <c r="J6" s="20">
        <v>10586973.500000002</v>
      </c>
      <c r="K6" s="20">
        <v>4265280</v>
      </c>
      <c r="L6" s="20">
        <v>159847.20000000001</v>
      </c>
      <c r="M6" s="20">
        <v>81143246.599999994</v>
      </c>
      <c r="N6" s="20">
        <v>0</v>
      </c>
      <c r="O6" s="20">
        <v>0</v>
      </c>
      <c r="P6" s="20">
        <v>6477403.4999999991</v>
      </c>
      <c r="Q6" s="20">
        <v>985556</v>
      </c>
      <c r="R6" s="20">
        <v>0</v>
      </c>
      <c r="S6" s="20">
        <v>0</v>
      </c>
      <c r="T6" s="20">
        <v>0</v>
      </c>
      <c r="U6" s="20">
        <v>37822430.75</v>
      </c>
      <c r="V6" s="20"/>
      <c r="W6" s="20"/>
      <c r="X6" s="20"/>
      <c r="Y6" s="21">
        <v>11196429.696428571</v>
      </c>
    </row>
    <row r="7" spans="1:25">
      <c r="A7" s="17"/>
      <c r="B7" s="18">
        <v>36319</v>
      </c>
      <c r="C7" s="19"/>
      <c r="D7" s="20"/>
      <c r="E7" s="20"/>
      <c r="F7" s="20">
        <v>18806064.149999999</v>
      </c>
      <c r="G7" s="20"/>
      <c r="H7" s="20">
        <v>3365258.4</v>
      </c>
      <c r="I7" s="20"/>
      <c r="J7" s="20">
        <v>20534918.999999996</v>
      </c>
      <c r="K7" s="20">
        <v>18101280</v>
      </c>
      <c r="L7" s="20">
        <v>0</v>
      </c>
      <c r="M7" s="20">
        <v>124496861.45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151801907.25</v>
      </c>
      <c r="V7" s="20"/>
      <c r="W7" s="20"/>
      <c r="X7" s="20"/>
      <c r="Y7" s="21">
        <v>24079020.732142858</v>
      </c>
    </row>
    <row r="8" spans="1:25">
      <c r="A8" s="17"/>
      <c r="B8" s="18">
        <v>36326</v>
      </c>
      <c r="C8" s="19"/>
      <c r="D8" s="20"/>
      <c r="E8" s="20"/>
      <c r="F8" s="20">
        <v>14442420.35</v>
      </c>
      <c r="G8" s="20"/>
      <c r="H8" s="20">
        <v>8534038.7999999989</v>
      </c>
      <c r="I8" s="20"/>
      <c r="J8" s="20">
        <v>38178236.300000004</v>
      </c>
      <c r="K8" s="20">
        <v>18402240</v>
      </c>
      <c r="L8" s="20">
        <v>1285281.45</v>
      </c>
      <c r="M8" s="20">
        <v>148648588.39999998</v>
      </c>
      <c r="N8" s="20">
        <v>0</v>
      </c>
      <c r="O8" s="20">
        <v>0</v>
      </c>
      <c r="P8" s="20">
        <v>32252834</v>
      </c>
      <c r="Q8" s="20">
        <v>0</v>
      </c>
      <c r="R8" s="20">
        <v>0</v>
      </c>
      <c r="S8" s="20">
        <v>0</v>
      </c>
      <c r="T8" s="20">
        <v>0</v>
      </c>
      <c r="U8" s="20">
        <v>219885450.75</v>
      </c>
      <c r="V8" s="20"/>
      <c r="W8" s="20"/>
      <c r="X8" s="20"/>
      <c r="Y8" s="21">
        <v>34402077.860714287</v>
      </c>
    </row>
    <row r="9" spans="1:25">
      <c r="A9" s="17"/>
      <c r="B9" s="18">
        <v>36333</v>
      </c>
      <c r="C9" s="19"/>
      <c r="D9" s="20"/>
      <c r="E9" s="20"/>
      <c r="F9" s="20">
        <v>6704060.8500000006</v>
      </c>
      <c r="G9" s="20"/>
      <c r="H9" s="20">
        <v>15259028.399999999</v>
      </c>
      <c r="I9" s="20"/>
      <c r="J9" s="20">
        <v>91356426</v>
      </c>
      <c r="K9" s="20">
        <v>4332960</v>
      </c>
      <c r="L9" s="20">
        <v>4557254.4000000004</v>
      </c>
      <c r="M9" s="20">
        <v>49587010.199999996</v>
      </c>
      <c r="N9" s="20">
        <v>4485888</v>
      </c>
      <c r="O9" s="20">
        <v>265553.09999999998</v>
      </c>
      <c r="P9" s="20">
        <v>51819228</v>
      </c>
      <c r="Q9" s="20">
        <v>0</v>
      </c>
      <c r="R9" s="20">
        <v>0</v>
      </c>
      <c r="S9" s="20">
        <v>0</v>
      </c>
      <c r="T9" s="20">
        <v>0</v>
      </c>
      <c r="U9" s="20">
        <v>636465494.25</v>
      </c>
      <c r="V9" s="20"/>
      <c r="W9" s="20"/>
      <c r="X9" s="20"/>
      <c r="Y9" s="21">
        <v>61773778.799999997</v>
      </c>
    </row>
    <row r="10" spans="1:25">
      <c r="A10" s="17"/>
      <c r="B10" s="18">
        <v>36340</v>
      </c>
      <c r="C10" s="19"/>
      <c r="D10" s="20"/>
      <c r="E10" s="20"/>
      <c r="F10" s="20">
        <v>2934212.05</v>
      </c>
      <c r="G10" s="20"/>
      <c r="H10" s="20">
        <v>91614.6</v>
      </c>
      <c r="I10" s="20"/>
      <c r="J10" s="20">
        <v>43052053.699999996</v>
      </c>
      <c r="K10" s="20">
        <v>1745040</v>
      </c>
      <c r="L10" s="20">
        <v>4033124.55</v>
      </c>
      <c r="M10" s="20">
        <v>17321339.75</v>
      </c>
      <c r="N10" s="20">
        <v>19544448</v>
      </c>
      <c r="O10" s="20">
        <v>0</v>
      </c>
      <c r="P10" s="20">
        <v>145137753</v>
      </c>
      <c r="Q10" s="20">
        <v>0</v>
      </c>
      <c r="R10" s="20">
        <v>0</v>
      </c>
      <c r="S10" s="20">
        <v>0</v>
      </c>
      <c r="T10" s="20">
        <v>0</v>
      </c>
      <c r="U10" s="20">
        <v>1190173630.25</v>
      </c>
      <c r="V10" s="20"/>
      <c r="W10" s="20"/>
      <c r="X10" s="20"/>
      <c r="Y10" s="21">
        <v>101716658.27857143</v>
      </c>
    </row>
    <row r="11" spans="1:25">
      <c r="A11" s="17"/>
      <c r="B11" s="18">
        <v>36347</v>
      </c>
      <c r="C11" s="19"/>
      <c r="D11" s="20"/>
      <c r="E11" s="20"/>
      <c r="F11" s="20">
        <v>4587840</v>
      </c>
      <c r="G11" s="20"/>
      <c r="H11" s="20">
        <v>0</v>
      </c>
      <c r="I11" s="20"/>
      <c r="J11" s="20">
        <v>32627295</v>
      </c>
      <c r="K11" s="20">
        <v>276385.5</v>
      </c>
      <c r="L11" s="20">
        <v>3038169.6</v>
      </c>
      <c r="M11" s="20">
        <v>1770964.65</v>
      </c>
      <c r="N11" s="20">
        <v>42615936</v>
      </c>
      <c r="O11" s="20">
        <v>0</v>
      </c>
      <c r="P11" s="20">
        <v>152036185.5</v>
      </c>
      <c r="Q11" s="20">
        <v>0</v>
      </c>
      <c r="R11" s="20">
        <v>0</v>
      </c>
      <c r="S11" s="20">
        <v>0</v>
      </c>
      <c r="T11" s="20">
        <v>0</v>
      </c>
      <c r="U11" s="20">
        <v>566370175.5</v>
      </c>
      <c r="V11" s="20"/>
      <c r="W11" s="20"/>
      <c r="X11" s="20"/>
      <c r="Y11" s="21">
        <v>57380210.839285716</v>
      </c>
    </row>
    <row r="12" spans="1:25">
      <c r="A12" s="17"/>
      <c r="B12" s="18">
        <v>36354</v>
      </c>
      <c r="C12" s="19"/>
      <c r="D12" s="20"/>
      <c r="E12" s="20"/>
      <c r="F12" s="20">
        <v>5996592</v>
      </c>
      <c r="G12" s="20"/>
      <c r="H12" s="20">
        <v>749574</v>
      </c>
      <c r="I12" s="20"/>
      <c r="J12" s="20">
        <v>24369087</v>
      </c>
      <c r="K12" s="20">
        <v>0</v>
      </c>
      <c r="L12" s="20">
        <v>8273076</v>
      </c>
      <c r="M12" s="20">
        <v>6613602.4500000002</v>
      </c>
      <c r="N12" s="20">
        <v>78177792</v>
      </c>
      <c r="O12" s="20">
        <v>110188.7</v>
      </c>
      <c r="P12" s="20">
        <v>179296911</v>
      </c>
      <c r="Q12" s="20">
        <v>0</v>
      </c>
      <c r="R12" s="20">
        <v>0</v>
      </c>
      <c r="S12" s="20">
        <v>0</v>
      </c>
      <c r="T12" s="20">
        <v>0</v>
      </c>
      <c r="U12" s="20">
        <v>750402728.75</v>
      </c>
      <c r="V12" s="20"/>
      <c r="W12" s="20"/>
      <c r="X12" s="20"/>
      <c r="Y12" s="21">
        <v>75284967.992857143</v>
      </c>
    </row>
    <row r="13" spans="1:25">
      <c r="A13" s="17"/>
      <c r="B13" s="18">
        <v>36361</v>
      </c>
      <c r="C13" s="19"/>
      <c r="D13" s="20"/>
      <c r="E13" s="20"/>
      <c r="F13" s="20">
        <v>7728768</v>
      </c>
      <c r="G13" s="20"/>
      <c r="H13" s="20">
        <v>2273048.4</v>
      </c>
      <c r="I13" s="20"/>
      <c r="J13" s="20">
        <v>13543153</v>
      </c>
      <c r="K13" s="20">
        <v>183890.2</v>
      </c>
      <c r="L13" s="20">
        <v>5074372.0999999996</v>
      </c>
      <c r="M13" s="20">
        <v>13433984.200000001</v>
      </c>
      <c r="N13" s="20">
        <v>32384435</v>
      </c>
      <c r="O13" s="20">
        <v>44258.85</v>
      </c>
      <c r="P13" s="20">
        <v>100998064.5</v>
      </c>
      <c r="Q13" s="20">
        <v>0</v>
      </c>
      <c r="R13" s="20">
        <v>0</v>
      </c>
      <c r="S13" s="20">
        <v>0</v>
      </c>
      <c r="T13" s="20">
        <v>0</v>
      </c>
      <c r="U13" s="20">
        <v>738743936.75</v>
      </c>
      <c r="V13" s="20"/>
      <c r="W13" s="20"/>
      <c r="X13" s="20"/>
      <c r="Y13" s="21">
        <v>65314850.785714284</v>
      </c>
    </row>
    <row r="14" spans="1:25">
      <c r="A14" s="17"/>
      <c r="B14" s="18">
        <v>36368</v>
      </c>
      <c r="C14" s="19"/>
      <c r="D14" s="20"/>
      <c r="E14" s="20"/>
      <c r="F14" s="20">
        <v>5488964.25</v>
      </c>
      <c r="G14" s="20"/>
      <c r="H14" s="20">
        <v>0</v>
      </c>
      <c r="I14" s="20"/>
      <c r="J14" s="20">
        <v>15547467</v>
      </c>
      <c r="K14" s="20">
        <v>2285899.85</v>
      </c>
      <c r="L14" s="20">
        <v>5081800.95</v>
      </c>
      <c r="M14" s="20">
        <v>3159816.4</v>
      </c>
      <c r="N14" s="20">
        <v>22557090</v>
      </c>
      <c r="O14" s="20">
        <v>88517.7</v>
      </c>
      <c r="P14" s="20">
        <v>129995838.15000002</v>
      </c>
      <c r="Q14" s="20">
        <v>0</v>
      </c>
      <c r="R14" s="20">
        <v>0</v>
      </c>
      <c r="S14" s="20">
        <v>0</v>
      </c>
      <c r="T14" s="20">
        <v>0</v>
      </c>
      <c r="U14" s="20">
        <v>191113368.5</v>
      </c>
      <c r="V14" s="20"/>
      <c r="W14" s="20"/>
      <c r="X14" s="20"/>
      <c r="Y14" s="21">
        <v>26808483.057142861</v>
      </c>
    </row>
    <row r="15" spans="1:25">
      <c r="A15" s="17"/>
      <c r="B15" s="18">
        <v>36375</v>
      </c>
      <c r="C15" s="19"/>
      <c r="D15" s="20"/>
      <c r="E15" s="20"/>
      <c r="F15" s="20">
        <v>7542164.6999999993</v>
      </c>
      <c r="G15" s="20"/>
      <c r="H15" s="20">
        <v>40143.599999999999</v>
      </c>
      <c r="I15" s="20"/>
      <c r="J15" s="20">
        <v>10745687.699999999</v>
      </c>
      <c r="K15" s="20">
        <v>11491238.25</v>
      </c>
      <c r="L15" s="20">
        <v>1012723.2</v>
      </c>
      <c r="M15" s="20">
        <v>8095838.4000000013</v>
      </c>
      <c r="N15" s="20">
        <v>78266214</v>
      </c>
      <c r="O15" s="20">
        <v>132776.54999999999</v>
      </c>
      <c r="P15" s="20">
        <v>214566081.75</v>
      </c>
      <c r="Q15" s="20">
        <v>0</v>
      </c>
      <c r="R15" s="20">
        <v>0</v>
      </c>
      <c r="S15" s="20">
        <v>0</v>
      </c>
      <c r="T15" s="20">
        <v>0</v>
      </c>
      <c r="U15" s="20">
        <v>235520271</v>
      </c>
      <c r="V15" s="20"/>
      <c r="W15" s="20"/>
      <c r="X15" s="20"/>
      <c r="Y15" s="21">
        <v>40529509.939285718</v>
      </c>
    </row>
    <row r="16" spans="1:25">
      <c r="A16" s="17"/>
      <c r="B16" s="18">
        <v>36382</v>
      </c>
      <c r="C16" s="19"/>
      <c r="D16" s="20"/>
      <c r="E16" s="20"/>
      <c r="F16" s="20">
        <v>6929603.1000000006</v>
      </c>
      <c r="G16" s="20"/>
      <c r="H16" s="20">
        <v>923302.8</v>
      </c>
      <c r="I16" s="20"/>
      <c r="J16" s="20">
        <v>5861284.1999999993</v>
      </c>
      <c r="K16" s="20">
        <v>26204319</v>
      </c>
      <c r="L16" s="20">
        <v>2120389.2000000002</v>
      </c>
      <c r="M16" s="20">
        <v>20998580.849999998</v>
      </c>
      <c r="N16" s="20">
        <v>36122868</v>
      </c>
      <c r="O16" s="20">
        <v>486847.35</v>
      </c>
      <c r="P16" s="20">
        <v>112559256</v>
      </c>
      <c r="Q16" s="20">
        <v>0</v>
      </c>
      <c r="R16" s="20">
        <v>0</v>
      </c>
      <c r="S16" s="20">
        <v>0</v>
      </c>
      <c r="T16" s="20">
        <v>0</v>
      </c>
      <c r="U16" s="20">
        <v>164374236</v>
      </c>
      <c r="V16" s="20"/>
      <c r="W16" s="20"/>
      <c r="X16" s="20"/>
      <c r="Y16" s="21">
        <v>26898620.464285713</v>
      </c>
    </row>
    <row r="17" spans="1:25">
      <c r="A17" s="17"/>
      <c r="B17" s="18">
        <v>36389</v>
      </c>
      <c r="C17" s="19"/>
      <c r="D17" s="20"/>
      <c r="E17" s="20"/>
      <c r="F17" s="20">
        <v>7226222.5</v>
      </c>
      <c r="G17" s="20"/>
      <c r="H17" s="20">
        <v>21117.599999999999</v>
      </c>
      <c r="I17" s="20"/>
      <c r="J17" s="20">
        <v>18281098.899999999</v>
      </c>
      <c r="K17" s="20">
        <v>34321016.000000007</v>
      </c>
      <c r="L17" s="20">
        <v>1759272.8</v>
      </c>
      <c r="M17" s="20">
        <v>29826246.449999999</v>
      </c>
      <c r="N17" s="20">
        <v>40224956.399999999</v>
      </c>
      <c r="O17" s="20">
        <v>728895.75</v>
      </c>
      <c r="P17" s="20">
        <v>121959066.75</v>
      </c>
      <c r="Q17" s="20">
        <v>0</v>
      </c>
      <c r="R17" s="20">
        <v>0</v>
      </c>
      <c r="S17" s="20">
        <v>0</v>
      </c>
      <c r="T17" s="20">
        <v>0</v>
      </c>
      <c r="U17" s="20">
        <v>163850372</v>
      </c>
      <c r="V17" s="20"/>
      <c r="W17" s="20"/>
      <c r="X17" s="20"/>
      <c r="Y17" s="21">
        <v>29871304.653571431</v>
      </c>
    </row>
    <row r="18" spans="1:25">
      <c r="A18" s="8" t="s">
        <v>6961</v>
      </c>
      <c r="B18" s="22"/>
      <c r="C18" s="14"/>
      <c r="D18" s="15"/>
      <c r="E18" s="15"/>
      <c r="F18" s="15">
        <v>9838185.9269230757</v>
      </c>
      <c r="G18" s="15"/>
      <c r="H18" s="15">
        <v>2893677.5538461539</v>
      </c>
      <c r="I18" s="15"/>
      <c r="J18" s="15">
        <v>25377234.5</v>
      </c>
      <c r="K18" s="15">
        <v>9482020.6769230757</v>
      </c>
      <c r="L18" s="15">
        <v>2832504.1576923076</v>
      </c>
      <c r="M18" s="15">
        <v>45373029.850000016</v>
      </c>
      <c r="N18" s="15">
        <v>27259971.338461537</v>
      </c>
      <c r="O18" s="15">
        <v>146253.60384615386</v>
      </c>
      <c r="P18" s="15">
        <v>96428925.049999997</v>
      </c>
      <c r="Q18" s="15">
        <v>379544</v>
      </c>
      <c r="R18" s="15">
        <v>0</v>
      </c>
      <c r="S18" s="15">
        <v>0</v>
      </c>
      <c r="T18" s="15">
        <v>0</v>
      </c>
      <c r="U18" s="15">
        <v>389488221.40384614</v>
      </c>
      <c r="V18" s="15"/>
      <c r="W18" s="15"/>
      <c r="X18" s="15"/>
      <c r="Y18" s="16">
        <v>43535683.432967044</v>
      </c>
    </row>
    <row r="19" spans="1:25">
      <c r="A19" s="8" t="s">
        <v>3080</v>
      </c>
      <c r="B19" s="13">
        <v>36307</v>
      </c>
      <c r="C19" s="14">
        <v>0</v>
      </c>
      <c r="D19" s="15"/>
      <c r="E19" s="15">
        <v>0</v>
      </c>
      <c r="F19" s="15">
        <v>4255088.8499999996</v>
      </c>
      <c r="G19" s="15">
        <v>0</v>
      </c>
      <c r="H19" s="15">
        <v>12013418.340000002</v>
      </c>
      <c r="I19" s="15">
        <v>0</v>
      </c>
      <c r="J19" s="15">
        <v>1957637.7</v>
      </c>
      <c r="K19" s="15">
        <v>0</v>
      </c>
      <c r="L19" s="15">
        <v>213621.3</v>
      </c>
      <c r="M19" s="15">
        <v>75139500.149999991</v>
      </c>
      <c r="N19" s="15">
        <v>2242944</v>
      </c>
      <c r="O19" s="15">
        <v>1416283.2</v>
      </c>
      <c r="P19" s="15">
        <v>12954806.999999998</v>
      </c>
      <c r="Q19" s="15">
        <v>0</v>
      </c>
      <c r="R19" s="15">
        <v>0</v>
      </c>
      <c r="S19" s="15">
        <v>0</v>
      </c>
      <c r="T19" s="15">
        <v>0</v>
      </c>
      <c r="U19" s="15">
        <v>5607625.5</v>
      </c>
      <c r="V19" s="15">
        <v>0</v>
      </c>
      <c r="W19" s="15"/>
      <c r="X19" s="15"/>
      <c r="Y19" s="16">
        <v>6094785.5810526321</v>
      </c>
    </row>
    <row r="20" spans="1:25">
      <c r="A20" s="17"/>
      <c r="B20" s="18">
        <v>36312</v>
      </c>
      <c r="C20" s="19">
        <v>0</v>
      </c>
      <c r="D20" s="20"/>
      <c r="E20" s="20">
        <v>0</v>
      </c>
      <c r="F20" s="20">
        <v>2081626.2</v>
      </c>
      <c r="G20" s="20">
        <v>0</v>
      </c>
      <c r="H20" s="20">
        <v>2233099.2599999998</v>
      </c>
      <c r="I20" s="20">
        <v>0</v>
      </c>
      <c r="J20" s="20">
        <v>3915275.4</v>
      </c>
      <c r="K20" s="20">
        <v>0</v>
      </c>
      <c r="L20" s="20">
        <v>0</v>
      </c>
      <c r="M20" s="20">
        <v>100944985.05000001</v>
      </c>
      <c r="N20" s="20">
        <v>2242944</v>
      </c>
      <c r="O20" s="20">
        <v>6506050.9500000002</v>
      </c>
      <c r="P20" s="20">
        <v>6477403.4999999991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/>
      <c r="X20" s="20"/>
      <c r="Y20" s="21">
        <v>6547441.2821052643</v>
      </c>
    </row>
    <row r="21" spans="1:25">
      <c r="A21" s="17"/>
      <c r="B21" s="18">
        <v>36319</v>
      </c>
      <c r="C21" s="19">
        <v>0</v>
      </c>
      <c r="D21" s="20"/>
      <c r="E21" s="20">
        <v>0</v>
      </c>
      <c r="F21" s="20">
        <v>8173444.0499999998</v>
      </c>
      <c r="G21" s="20">
        <v>0</v>
      </c>
      <c r="H21" s="20">
        <v>129351.6</v>
      </c>
      <c r="I21" s="20">
        <v>0</v>
      </c>
      <c r="J21" s="20">
        <v>9788188.5</v>
      </c>
      <c r="K21" s="20">
        <v>1146960</v>
      </c>
      <c r="L21" s="20">
        <v>0</v>
      </c>
      <c r="M21" s="20">
        <v>237056268.15000001</v>
      </c>
      <c r="N21" s="20">
        <v>17943552</v>
      </c>
      <c r="O21" s="20">
        <v>8055110.7000000002</v>
      </c>
      <c r="P21" s="20">
        <v>32387017.5</v>
      </c>
      <c r="Q21" s="20">
        <v>607464</v>
      </c>
      <c r="R21" s="20">
        <v>0</v>
      </c>
      <c r="S21" s="20">
        <v>0</v>
      </c>
      <c r="T21" s="20">
        <v>0</v>
      </c>
      <c r="U21" s="20">
        <v>5607625.5</v>
      </c>
      <c r="V21" s="20">
        <v>0</v>
      </c>
      <c r="W21" s="20"/>
      <c r="X21" s="20"/>
      <c r="Y21" s="21">
        <v>16889209.578947365</v>
      </c>
    </row>
    <row r="22" spans="1:25">
      <c r="A22" s="17"/>
      <c r="B22" s="18">
        <v>36326</v>
      </c>
      <c r="C22" s="19">
        <v>0</v>
      </c>
      <c r="D22" s="20"/>
      <c r="E22" s="20">
        <v>0</v>
      </c>
      <c r="F22" s="20">
        <v>2553145.5499999998</v>
      </c>
      <c r="G22" s="20">
        <v>0</v>
      </c>
      <c r="H22" s="20">
        <v>99943.2</v>
      </c>
      <c r="I22" s="20">
        <v>0</v>
      </c>
      <c r="J22" s="20">
        <v>23556784.099999994</v>
      </c>
      <c r="K22" s="20">
        <v>7297440</v>
      </c>
      <c r="L22" s="20">
        <v>0</v>
      </c>
      <c r="M22" s="20">
        <v>231476085.75</v>
      </c>
      <c r="N22" s="20">
        <v>33504767.999999996</v>
      </c>
      <c r="O22" s="20">
        <v>4793208.45</v>
      </c>
      <c r="P22" s="20">
        <v>16126416.999999998</v>
      </c>
      <c r="Q22" s="20">
        <v>1134276</v>
      </c>
      <c r="R22" s="20">
        <v>0</v>
      </c>
      <c r="S22" s="20">
        <v>0</v>
      </c>
      <c r="T22" s="20">
        <v>0</v>
      </c>
      <c r="U22" s="20">
        <v>34902452.5</v>
      </c>
      <c r="V22" s="20">
        <v>0</v>
      </c>
      <c r="W22" s="20"/>
      <c r="X22" s="20"/>
      <c r="Y22" s="21">
        <v>18707606.344736841</v>
      </c>
    </row>
    <row r="23" spans="1:25">
      <c r="A23" s="17"/>
      <c r="B23" s="18">
        <v>36333</v>
      </c>
      <c r="C23" s="19">
        <v>0</v>
      </c>
      <c r="D23" s="20"/>
      <c r="E23" s="20">
        <v>0</v>
      </c>
      <c r="F23" s="20">
        <v>7867322.5499999998</v>
      </c>
      <c r="G23" s="20">
        <v>0</v>
      </c>
      <c r="H23" s="20">
        <v>26762.400000000001</v>
      </c>
      <c r="I23" s="20">
        <v>0</v>
      </c>
      <c r="J23" s="20">
        <v>46330758.900000006</v>
      </c>
      <c r="K23" s="20">
        <v>39888720</v>
      </c>
      <c r="L23" s="20">
        <v>0</v>
      </c>
      <c r="M23" s="20">
        <v>124979505.3</v>
      </c>
      <c r="N23" s="20">
        <v>60559488</v>
      </c>
      <c r="O23" s="20">
        <v>3939037.65</v>
      </c>
      <c r="P23" s="20">
        <v>45341824.5</v>
      </c>
      <c r="Q23" s="20">
        <v>3948516</v>
      </c>
      <c r="R23" s="20">
        <v>0</v>
      </c>
      <c r="S23" s="20">
        <v>0</v>
      </c>
      <c r="T23" s="20">
        <v>0</v>
      </c>
      <c r="U23" s="20">
        <v>142994450.25</v>
      </c>
      <c r="V23" s="20">
        <v>0</v>
      </c>
      <c r="W23" s="20"/>
      <c r="X23" s="20"/>
      <c r="Y23" s="21">
        <v>25046125.555263158</v>
      </c>
    </row>
    <row r="24" spans="1:25">
      <c r="A24" s="17"/>
      <c r="B24" s="18">
        <v>36340</v>
      </c>
      <c r="C24" s="19">
        <v>893142</v>
      </c>
      <c r="D24" s="20"/>
      <c r="E24" s="20">
        <v>0</v>
      </c>
      <c r="F24" s="20">
        <v>12765266.549999999</v>
      </c>
      <c r="G24" s="20">
        <v>0</v>
      </c>
      <c r="H24" s="20">
        <v>70251.3</v>
      </c>
      <c r="I24" s="20">
        <v>4367475</v>
      </c>
      <c r="J24" s="20">
        <v>33279840.900000002</v>
      </c>
      <c r="K24" s="20">
        <v>42437520</v>
      </c>
      <c r="L24" s="20">
        <v>0</v>
      </c>
      <c r="M24" s="20">
        <v>108028843.64999999</v>
      </c>
      <c r="N24" s="20">
        <v>60559488</v>
      </c>
      <c r="O24" s="20">
        <v>2301460.2000000002</v>
      </c>
      <c r="P24" s="20">
        <v>25909613.999999996</v>
      </c>
      <c r="Q24" s="20">
        <v>3948516</v>
      </c>
      <c r="R24" s="20">
        <v>0</v>
      </c>
      <c r="S24" s="20">
        <v>0</v>
      </c>
      <c r="T24" s="20">
        <v>0</v>
      </c>
      <c r="U24" s="20">
        <v>39253378.5</v>
      </c>
      <c r="V24" s="20">
        <v>0</v>
      </c>
      <c r="W24" s="20"/>
      <c r="X24" s="20"/>
      <c r="Y24" s="21">
        <v>17569199.79473684</v>
      </c>
    </row>
    <row r="25" spans="1:25">
      <c r="A25" s="17"/>
      <c r="B25" s="18">
        <v>36347</v>
      </c>
      <c r="C25" s="19">
        <v>3987152</v>
      </c>
      <c r="D25" s="20"/>
      <c r="E25" s="20">
        <v>0</v>
      </c>
      <c r="F25" s="20">
        <v>13278168</v>
      </c>
      <c r="G25" s="20">
        <v>0</v>
      </c>
      <c r="H25" s="20">
        <v>874503</v>
      </c>
      <c r="I25" s="20">
        <v>3262035</v>
      </c>
      <c r="J25" s="20">
        <v>83667198.699999988</v>
      </c>
      <c r="K25" s="20">
        <v>59864787.000000007</v>
      </c>
      <c r="L25" s="20">
        <v>1575824</v>
      </c>
      <c r="M25" s="20">
        <v>131327248.65000002</v>
      </c>
      <c r="N25" s="20">
        <v>89346048</v>
      </c>
      <c r="O25" s="20">
        <v>1928302.25</v>
      </c>
      <c r="P25" s="20">
        <v>9960939.4999999981</v>
      </c>
      <c r="Q25" s="20">
        <v>14367496</v>
      </c>
      <c r="R25" s="20">
        <v>0</v>
      </c>
      <c r="S25" s="20">
        <v>0</v>
      </c>
      <c r="T25" s="20">
        <v>0</v>
      </c>
      <c r="U25" s="20">
        <v>3490245.25</v>
      </c>
      <c r="V25" s="20">
        <v>0</v>
      </c>
      <c r="W25" s="20"/>
      <c r="X25" s="20"/>
      <c r="Y25" s="21">
        <v>21943681.439473689</v>
      </c>
    </row>
    <row r="26" spans="1:25">
      <c r="A26" s="17"/>
      <c r="B26" s="18">
        <v>36354</v>
      </c>
      <c r="C26" s="19">
        <v>9639774</v>
      </c>
      <c r="D26" s="20"/>
      <c r="E26" s="20">
        <v>0</v>
      </c>
      <c r="F26" s="20">
        <v>4320216</v>
      </c>
      <c r="G26" s="20">
        <v>0</v>
      </c>
      <c r="H26" s="20">
        <v>2082560.76</v>
      </c>
      <c r="I26" s="20">
        <v>6114465</v>
      </c>
      <c r="J26" s="20">
        <v>28059473.700000003</v>
      </c>
      <c r="K26" s="20">
        <v>124189218</v>
      </c>
      <c r="L26" s="20">
        <v>6266224.7999999998</v>
      </c>
      <c r="M26" s="20">
        <v>21757565.699999999</v>
      </c>
      <c r="N26" s="20">
        <v>163734912</v>
      </c>
      <c r="O26" s="20">
        <v>752400.45</v>
      </c>
      <c r="P26" s="20">
        <v>12002856.749999998</v>
      </c>
      <c r="Q26" s="20">
        <v>14275404</v>
      </c>
      <c r="R26" s="20">
        <v>0</v>
      </c>
      <c r="S26" s="20">
        <v>0</v>
      </c>
      <c r="T26" s="20">
        <v>0</v>
      </c>
      <c r="U26" s="20">
        <v>53272442.25</v>
      </c>
      <c r="V26" s="20">
        <v>0</v>
      </c>
      <c r="W26" s="20"/>
      <c r="X26" s="20"/>
      <c r="Y26" s="21">
        <v>23498290.179473687</v>
      </c>
    </row>
    <row r="27" spans="1:25">
      <c r="A27" s="17"/>
      <c r="B27" s="18">
        <v>36361</v>
      </c>
      <c r="C27" s="19">
        <v>954738</v>
      </c>
      <c r="D27" s="20"/>
      <c r="E27" s="20">
        <v>0</v>
      </c>
      <c r="F27" s="20">
        <v>2599776</v>
      </c>
      <c r="G27" s="20">
        <v>0</v>
      </c>
      <c r="H27" s="20">
        <v>220120.74</v>
      </c>
      <c r="I27" s="20">
        <v>8568747</v>
      </c>
      <c r="J27" s="20">
        <v>18410301</v>
      </c>
      <c r="K27" s="20">
        <v>28917012.149999995</v>
      </c>
      <c r="L27" s="20">
        <v>4882624.6500000004</v>
      </c>
      <c r="M27" s="20">
        <v>30612388.949999999</v>
      </c>
      <c r="N27" s="20">
        <v>366028920</v>
      </c>
      <c r="O27" s="20">
        <v>1991648.25</v>
      </c>
      <c r="P27" s="20">
        <v>21332526.749999996</v>
      </c>
      <c r="Q27" s="20">
        <v>24906024</v>
      </c>
      <c r="R27" s="20">
        <v>0</v>
      </c>
      <c r="S27" s="20">
        <v>0</v>
      </c>
      <c r="T27" s="20">
        <v>0</v>
      </c>
      <c r="U27" s="20">
        <v>25234314.75</v>
      </c>
      <c r="V27" s="20">
        <v>0</v>
      </c>
      <c r="W27" s="20"/>
      <c r="X27" s="20"/>
      <c r="Y27" s="21">
        <v>28139954.854736838</v>
      </c>
    </row>
    <row r="28" spans="1:25">
      <c r="A28" s="17"/>
      <c r="B28" s="18">
        <v>36368</v>
      </c>
      <c r="C28" s="19">
        <v>76676</v>
      </c>
      <c r="D28" s="20"/>
      <c r="E28" s="20">
        <v>0</v>
      </c>
      <c r="F28" s="20">
        <v>3702756.75</v>
      </c>
      <c r="G28" s="20">
        <v>0</v>
      </c>
      <c r="H28" s="20">
        <v>87450.3</v>
      </c>
      <c r="I28" s="20">
        <v>70140693</v>
      </c>
      <c r="J28" s="20">
        <v>20734909.000000004</v>
      </c>
      <c r="K28" s="20">
        <v>13010231.65</v>
      </c>
      <c r="L28" s="20">
        <v>2953149.7</v>
      </c>
      <c r="M28" s="20">
        <v>64876290.70000001</v>
      </c>
      <c r="N28" s="20">
        <v>683460780</v>
      </c>
      <c r="O28" s="20">
        <v>2313962.7000000002</v>
      </c>
      <c r="P28" s="20">
        <v>63732430.199999996</v>
      </c>
      <c r="Q28" s="20">
        <v>48773868</v>
      </c>
      <c r="R28" s="20">
        <v>0</v>
      </c>
      <c r="S28" s="20">
        <v>0</v>
      </c>
      <c r="T28" s="20">
        <v>0</v>
      </c>
      <c r="U28" s="20">
        <v>76785395.5</v>
      </c>
      <c r="V28" s="20">
        <v>0</v>
      </c>
      <c r="W28" s="20"/>
      <c r="X28" s="20"/>
      <c r="Y28" s="21">
        <v>55297294.394736834</v>
      </c>
    </row>
    <row r="29" spans="1:25">
      <c r="A29" s="17"/>
      <c r="B29" s="18">
        <v>36375</v>
      </c>
      <c r="C29" s="19">
        <v>92394</v>
      </c>
      <c r="D29" s="20"/>
      <c r="E29" s="20">
        <v>0</v>
      </c>
      <c r="F29" s="20">
        <v>4379930.8</v>
      </c>
      <c r="G29" s="20">
        <v>0</v>
      </c>
      <c r="H29" s="20">
        <v>0</v>
      </c>
      <c r="I29" s="20">
        <v>41663218.950000003</v>
      </c>
      <c r="J29" s="20">
        <v>36043402.399999999</v>
      </c>
      <c r="K29" s="20">
        <v>12369610</v>
      </c>
      <c r="L29" s="20">
        <v>386863.6</v>
      </c>
      <c r="M29" s="20">
        <v>163288467.54999998</v>
      </c>
      <c r="N29" s="20">
        <v>706772370.80000007</v>
      </c>
      <c r="O29" s="20">
        <v>8152296.8000000007</v>
      </c>
      <c r="P29" s="20">
        <v>186704486.25</v>
      </c>
      <c r="Q29" s="20">
        <v>43711096</v>
      </c>
      <c r="R29" s="20">
        <v>0</v>
      </c>
      <c r="S29" s="20">
        <v>0</v>
      </c>
      <c r="T29" s="20">
        <v>0</v>
      </c>
      <c r="U29" s="20">
        <v>50294381.25</v>
      </c>
      <c r="V29" s="20">
        <v>0</v>
      </c>
      <c r="W29" s="20"/>
      <c r="X29" s="20"/>
      <c r="Y29" s="21">
        <v>65992553.600000016</v>
      </c>
    </row>
    <row r="30" spans="1:25">
      <c r="A30" s="17"/>
      <c r="B30" s="18">
        <v>36382</v>
      </c>
      <c r="C30" s="19">
        <v>184788</v>
      </c>
      <c r="D30" s="20"/>
      <c r="E30" s="20">
        <v>0</v>
      </c>
      <c r="F30" s="20">
        <v>4709067.3</v>
      </c>
      <c r="G30" s="20">
        <v>0</v>
      </c>
      <c r="H30" s="20">
        <v>80287.199999999997</v>
      </c>
      <c r="I30" s="20">
        <v>43349751.449999996</v>
      </c>
      <c r="J30" s="20">
        <v>63497245.5</v>
      </c>
      <c r="K30" s="20">
        <v>32433214.5</v>
      </c>
      <c r="L30" s="20">
        <v>696247.2</v>
      </c>
      <c r="M30" s="20">
        <v>183927328.65000001</v>
      </c>
      <c r="N30" s="20">
        <v>508128343.19999999</v>
      </c>
      <c r="O30" s="20">
        <v>4956991.2</v>
      </c>
      <c r="P30" s="20">
        <v>274363186.5</v>
      </c>
      <c r="Q30" s="20">
        <v>34625448</v>
      </c>
      <c r="R30" s="20">
        <v>0</v>
      </c>
      <c r="S30" s="20">
        <v>0</v>
      </c>
      <c r="T30" s="20">
        <v>0</v>
      </c>
      <c r="U30" s="20">
        <v>72703989</v>
      </c>
      <c r="V30" s="20">
        <v>0</v>
      </c>
      <c r="W30" s="20"/>
      <c r="X30" s="20"/>
      <c r="Y30" s="21">
        <v>64402941.457894735</v>
      </c>
    </row>
    <row r="31" spans="1:25">
      <c r="A31" s="17"/>
      <c r="B31" s="18">
        <v>36389</v>
      </c>
      <c r="C31" s="19">
        <v>215586</v>
      </c>
      <c r="D31" s="20"/>
      <c r="E31" s="20">
        <v>0</v>
      </c>
      <c r="F31" s="20">
        <v>5513054.4000000004</v>
      </c>
      <c r="G31" s="20">
        <v>0</v>
      </c>
      <c r="H31" s="20">
        <v>60215.4</v>
      </c>
      <c r="I31" s="20">
        <v>18170554.5</v>
      </c>
      <c r="J31" s="20">
        <v>47867154.300000004</v>
      </c>
      <c r="K31" s="20">
        <v>30607503.75</v>
      </c>
      <c r="L31" s="20">
        <v>253180.79999999999</v>
      </c>
      <c r="M31" s="20">
        <v>108281838.60000001</v>
      </c>
      <c r="N31" s="20">
        <v>55388397.599999994</v>
      </c>
      <c r="O31" s="20">
        <v>3939037.65</v>
      </c>
      <c r="P31" s="20">
        <v>66832058.249999993</v>
      </c>
      <c r="Q31" s="20">
        <v>23691096</v>
      </c>
      <c r="R31" s="20">
        <v>0</v>
      </c>
      <c r="S31" s="20">
        <v>0</v>
      </c>
      <c r="T31" s="20">
        <v>0</v>
      </c>
      <c r="U31" s="20">
        <v>284493870</v>
      </c>
      <c r="V31" s="20">
        <v>0</v>
      </c>
      <c r="W31" s="20"/>
      <c r="X31" s="20"/>
      <c r="Y31" s="21">
        <v>33963870.907894738</v>
      </c>
    </row>
    <row r="32" spans="1:25">
      <c r="A32" s="8" t="s">
        <v>98</v>
      </c>
      <c r="B32" s="22"/>
      <c r="C32" s="14">
        <v>1234173.076923077</v>
      </c>
      <c r="D32" s="15"/>
      <c r="E32" s="15">
        <v>0</v>
      </c>
      <c r="F32" s="15">
        <v>5861451</v>
      </c>
      <c r="G32" s="15">
        <v>0</v>
      </c>
      <c r="H32" s="15">
        <v>1382920.2692307697</v>
      </c>
      <c r="I32" s="15">
        <v>15048995.376923081</v>
      </c>
      <c r="J32" s="15">
        <v>32085243.853846151</v>
      </c>
      <c r="K32" s="15">
        <v>30166324.388461534</v>
      </c>
      <c r="L32" s="15">
        <v>1325210.4653846156</v>
      </c>
      <c r="M32" s="15">
        <v>121668947.44999997</v>
      </c>
      <c r="N32" s="15">
        <v>211531765.8153846</v>
      </c>
      <c r="O32" s="15">
        <v>3926599.2653846154</v>
      </c>
      <c r="P32" s="15">
        <v>59548120.592307687</v>
      </c>
      <c r="Q32" s="15">
        <v>16460708</v>
      </c>
      <c r="R32" s="15">
        <v>0</v>
      </c>
      <c r="S32" s="15">
        <v>0</v>
      </c>
      <c r="T32" s="15">
        <v>0</v>
      </c>
      <c r="U32" s="15">
        <v>61126166.942307696</v>
      </c>
      <c r="V32" s="15">
        <v>0</v>
      </c>
      <c r="W32" s="15"/>
      <c r="X32" s="15"/>
      <c r="Y32" s="16">
        <v>29545611.920850206</v>
      </c>
    </row>
    <row r="33" spans="1:25">
      <c r="A33" s="8" t="s">
        <v>48</v>
      </c>
      <c r="B33" s="13">
        <v>36308</v>
      </c>
      <c r="C33" s="14"/>
      <c r="D33" s="15"/>
      <c r="E33" s="15"/>
      <c r="F33" s="15">
        <v>143585857.20000002</v>
      </c>
      <c r="G33" s="15">
        <v>0</v>
      </c>
      <c r="H33" s="15">
        <v>382005.12</v>
      </c>
      <c r="I33" s="15">
        <v>776675</v>
      </c>
      <c r="J33" s="15">
        <v>12184543.5</v>
      </c>
      <c r="K33" s="15">
        <v>475920</v>
      </c>
      <c r="L33" s="15">
        <v>44320.05</v>
      </c>
      <c r="M33" s="15">
        <v>0</v>
      </c>
      <c r="N33" s="15">
        <v>0</v>
      </c>
      <c r="O33" s="15">
        <v>2589434.4500000002</v>
      </c>
      <c r="P33" s="15">
        <v>0</v>
      </c>
      <c r="Q33" s="15"/>
      <c r="R33" s="15">
        <v>0</v>
      </c>
      <c r="S33" s="15">
        <v>0</v>
      </c>
      <c r="T33" s="15">
        <v>0</v>
      </c>
      <c r="U33" s="15">
        <v>331573298.75</v>
      </c>
      <c r="V33" s="15"/>
      <c r="W33" s="15"/>
      <c r="X33" s="15"/>
      <c r="Y33" s="16">
        <v>32774136.938000001</v>
      </c>
    </row>
    <row r="34" spans="1:25">
      <c r="A34" s="17"/>
      <c r="B34" s="18">
        <v>36313</v>
      </c>
      <c r="C34" s="19"/>
      <c r="D34" s="20"/>
      <c r="E34" s="20"/>
      <c r="F34" s="20">
        <v>134745114.40000001</v>
      </c>
      <c r="G34" s="20">
        <v>0</v>
      </c>
      <c r="H34" s="20">
        <v>35812.980000000003</v>
      </c>
      <c r="I34" s="20">
        <v>0</v>
      </c>
      <c r="J34" s="20">
        <v>32492116</v>
      </c>
      <c r="K34" s="20">
        <v>317280</v>
      </c>
      <c r="L34" s="20">
        <v>0</v>
      </c>
      <c r="M34" s="20">
        <v>0</v>
      </c>
      <c r="N34" s="20">
        <v>0</v>
      </c>
      <c r="O34" s="20">
        <v>1267170.05</v>
      </c>
      <c r="P34" s="20">
        <v>0</v>
      </c>
      <c r="Q34" s="20"/>
      <c r="R34" s="20">
        <v>0</v>
      </c>
      <c r="S34" s="20">
        <v>0</v>
      </c>
      <c r="T34" s="20">
        <v>0</v>
      </c>
      <c r="U34" s="20">
        <v>404868449</v>
      </c>
      <c r="V34" s="20"/>
      <c r="W34" s="20"/>
      <c r="X34" s="20"/>
      <c r="Y34" s="21">
        <v>38248396.162</v>
      </c>
    </row>
    <row r="35" spans="1:25">
      <c r="A35" s="17"/>
      <c r="B35" s="18">
        <v>36320</v>
      </c>
      <c r="C35" s="19"/>
      <c r="D35" s="20"/>
      <c r="E35" s="20"/>
      <c r="F35" s="20">
        <v>45918513.25</v>
      </c>
      <c r="G35" s="20">
        <v>0</v>
      </c>
      <c r="H35" s="20">
        <v>0</v>
      </c>
      <c r="I35" s="20">
        <v>0</v>
      </c>
      <c r="J35" s="20">
        <v>55236597.199999996</v>
      </c>
      <c r="K35" s="20">
        <v>3490080</v>
      </c>
      <c r="L35" s="20">
        <v>0</v>
      </c>
      <c r="M35" s="20">
        <v>0</v>
      </c>
      <c r="N35" s="20">
        <v>0</v>
      </c>
      <c r="O35" s="20">
        <v>606037.85</v>
      </c>
      <c r="P35" s="20">
        <v>0</v>
      </c>
      <c r="Q35" s="20"/>
      <c r="R35" s="20">
        <v>0</v>
      </c>
      <c r="S35" s="20">
        <v>0</v>
      </c>
      <c r="T35" s="20">
        <v>0</v>
      </c>
      <c r="U35" s="20">
        <v>907463765</v>
      </c>
      <c r="V35" s="20"/>
      <c r="W35" s="20"/>
      <c r="X35" s="20"/>
      <c r="Y35" s="21">
        <v>67514332.88666667</v>
      </c>
    </row>
    <row r="36" spans="1:25">
      <c r="A36" s="17"/>
      <c r="B36" s="18">
        <v>36327</v>
      </c>
      <c r="C36" s="19"/>
      <c r="D36" s="20"/>
      <c r="E36" s="20"/>
      <c r="F36" s="20">
        <v>70382982.549999997</v>
      </c>
      <c r="G36" s="20">
        <v>0</v>
      </c>
      <c r="H36" s="20">
        <v>0</v>
      </c>
      <c r="I36" s="20">
        <v>0</v>
      </c>
      <c r="J36" s="20">
        <v>146214521.99999997</v>
      </c>
      <c r="K36" s="20">
        <v>475920</v>
      </c>
      <c r="L36" s="20">
        <v>177280.2</v>
      </c>
      <c r="M36" s="20">
        <v>0</v>
      </c>
      <c r="N36" s="20">
        <v>8376192</v>
      </c>
      <c r="O36" s="20">
        <v>385660.45</v>
      </c>
      <c r="P36" s="20">
        <v>8063208.4999999991</v>
      </c>
      <c r="Q36" s="20"/>
      <c r="R36" s="20">
        <v>0</v>
      </c>
      <c r="S36" s="20">
        <v>0</v>
      </c>
      <c r="T36" s="20">
        <v>0</v>
      </c>
      <c r="U36" s="20">
        <v>931895481.75</v>
      </c>
      <c r="V36" s="20"/>
      <c r="W36" s="20"/>
      <c r="X36" s="20"/>
      <c r="Y36" s="21">
        <v>77731416.49666667</v>
      </c>
    </row>
    <row r="37" spans="1:25">
      <c r="A37" s="17"/>
      <c r="B37" s="18">
        <v>36334</v>
      </c>
      <c r="C37" s="19"/>
      <c r="D37" s="20"/>
      <c r="E37" s="20"/>
      <c r="F37" s="20">
        <v>8078609.8000000007</v>
      </c>
      <c r="G37" s="20">
        <v>0</v>
      </c>
      <c r="H37" s="20">
        <v>0</v>
      </c>
      <c r="I37" s="20">
        <v>0</v>
      </c>
      <c r="J37" s="20">
        <v>149463733.59999999</v>
      </c>
      <c r="K37" s="20">
        <v>793200</v>
      </c>
      <c r="L37" s="20">
        <v>1950082.2</v>
      </c>
      <c r="M37" s="20">
        <v>0</v>
      </c>
      <c r="N37" s="20">
        <v>25128576</v>
      </c>
      <c r="O37" s="20">
        <v>220377.4</v>
      </c>
      <c r="P37" s="20">
        <v>0</v>
      </c>
      <c r="Q37" s="20"/>
      <c r="R37" s="20">
        <v>0</v>
      </c>
      <c r="S37" s="20">
        <v>0</v>
      </c>
      <c r="T37" s="20">
        <v>0</v>
      </c>
      <c r="U37" s="20">
        <v>736441747.75</v>
      </c>
      <c r="V37" s="20"/>
      <c r="W37" s="20"/>
      <c r="X37" s="20"/>
      <c r="Y37" s="21">
        <v>61471755.11666666</v>
      </c>
    </row>
    <row r="38" spans="1:25">
      <c r="A38" s="17"/>
      <c r="B38" s="18">
        <v>36341</v>
      </c>
      <c r="C38" s="19"/>
      <c r="D38" s="20"/>
      <c r="E38" s="20"/>
      <c r="F38" s="20">
        <v>7316476.7999999998</v>
      </c>
      <c r="G38" s="20">
        <v>0</v>
      </c>
      <c r="H38" s="20">
        <v>0</v>
      </c>
      <c r="I38" s="20">
        <v>0</v>
      </c>
      <c r="J38" s="20">
        <v>61735020.400000006</v>
      </c>
      <c r="K38" s="20">
        <v>158640</v>
      </c>
      <c r="L38" s="20">
        <v>39533484.600000001</v>
      </c>
      <c r="M38" s="20">
        <v>0</v>
      </c>
      <c r="N38" s="20">
        <v>5584127.9999999991</v>
      </c>
      <c r="O38" s="20">
        <v>165283.04999999999</v>
      </c>
      <c r="P38" s="20">
        <v>16126416.999999998</v>
      </c>
      <c r="Q38" s="20"/>
      <c r="R38" s="20">
        <v>0</v>
      </c>
      <c r="S38" s="20">
        <v>0</v>
      </c>
      <c r="T38" s="20">
        <v>0</v>
      </c>
      <c r="U38" s="20">
        <v>523536787.5</v>
      </c>
      <c r="V38" s="20"/>
      <c r="W38" s="20"/>
      <c r="X38" s="20"/>
      <c r="Y38" s="21">
        <v>43610415.823333338</v>
      </c>
    </row>
    <row r="39" spans="1:25">
      <c r="A39" s="17"/>
      <c r="B39" s="18">
        <v>36348</v>
      </c>
      <c r="C39" s="19"/>
      <c r="D39" s="20"/>
      <c r="E39" s="20"/>
      <c r="F39" s="20">
        <v>9185256</v>
      </c>
      <c r="G39" s="20">
        <v>0</v>
      </c>
      <c r="H39" s="20">
        <v>210991.2</v>
      </c>
      <c r="I39" s="20">
        <v>0</v>
      </c>
      <c r="J39" s="20">
        <v>12996846.4</v>
      </c>
      <c r="K39" s="20">
        <v>0</v>
      </c>
      <c r="L39" s="20">
        <v>5672966.3999999994</v>
      </c>
      <c r="M39" s="20">
        <v>0</v>
      </c>
      <c r="N39" s="20">
        <v>164731775.99999997</v>
      </c>
      <c r="O39" s="20">
        <v>826415.25</v>
      </c>
      <c r="P39" s="20">
        <v>0</v>
      </c>
      <c r="Q39" s="20"/>
      <c r="R39" s="20">
        <v>0</v>
      </c>
      <c r="S39" s="20">
        <v>0</v>
      </c>
      <c r="T39" s="20">
        <v>0</v>
      </c>
      <c r="U39" s="20">
        <v>314122072.5</v>
      </c>
      <c r="V39" s="20"/>
      <c r="W39" s="20"/>
      <c r="X39" s="20"/>
      <c r="Y39" s="21">
        <v>33849754.916666664</v>
      </c>
    </row>
    <row r="40" spans="1:25">
      <c r="A40" s="17"/>
      <c r="B40" s="18">
        <v>36355</v>
      </c>
      <c r="C40" s="19"/>
      <c r="D40" s="20"/>
      <c r="E40" s="20"/>
      <c r="F40" s="20">
        <v>1951272</v>
      </c>
      <c r="G40" s="20">
        <v>0</v>
      </c>
      <c r="H40" s="20">
        <v>13100054.939999999</v>
      </c>
      <c r="I40" s="20">
        <v>0</v>
      </c>
      <c r="J40" s="20">
        <v>4873817.4000000004</v>
      </c>
      <c r="K40" s="20">
        <v>114683.5</v>
      </c>
      <c r="L40" s="20">
        <v>2442527.2000000002</v>
      </c>
      <c r="M40" s="20">
        <v>0</v>
      </c>
      <c r="N40" s="20">
        <v>175900032</v>
      </c>
      <c r="O40" s="20">
        <v>1046792.65</v>
      </c>
      <c r="P40" s="20">
        <v>4980469.75</v>
      </c>
      <c r="Q40" s="20"/>
      <c r="R40" s="20">
        <v>0</v>
      </c>
      <c r="S40" s="20">
        <v>0</v>
      </c>
      <c r="T40" s="20">
        <v>0</v>
      </c>
      <c r="U40" s="20">
        <v>362985506</v>
      </c>
      <c r="V40" s="20"/>
      <c r="W40" s="20"/>
      <c r="X40" s="20"/>
      <c r="Y40" s="21">
        <v>37826343.695999995</v>
      </c>
    </row>
    <row r="41" spans="1:25">
      <c r="A41" s="17"/>
      <c r="B41" s="18">
        <v>36362</v>
      </c>
      <c r="C41" s="19"/>
      <c r="D41" s="20"/>
      <c r="E41" s="20"/>
      <c r="F41" s="20">
        <v>3854952</v>
      </c>
      <c r="G41" s="20">
        <v>0</v>
      </c>
      <c r="H41" s="20">
        <v>384781.32</v>
      </c>
      <c r="I41" s="20">
        <v>0</v>
      </c>
      <c r="J41" s="20">
        <v>17460976</v>
      </c>
      <c r="K41" s="20">
        <v>45972.55</v>
      </c>
      <c r="L41" s="20">
        <v>3811623.45</v>
      </c>
      <c r="M41" s="20">
        <v>0</v>
      </c>
      <c r="N41" s="20">
        <v>14988175</v>
      </c>
      <c r="O41" s="20">
        <v>165283.04999999999</v>
      </c>
      <c r="P41" s="20">
        <v>15933107.549999999</v>
      </c>
      <c r="Q41" s="20"/>
      <c r="R41" s="20">
        <v>0</v>
      </c>
      <c r="S41" s="20">
        <v>0</v>
      </c>
      <c r="T41" s="20">
        <v>0</v>
      </c>
      <c r="U41" s="20">
        <v>670127088.00000012</v>
      </c>
      <c r="V41" s="20"/>
      <c r="W41" s="20"/>
      <c r="X41" s="20"/>
      <c r="Y41" s="21">
        <v>48451463.928000003</v>
      </c>
    </row>
    <row r="42" spans="1:25">
      <c r="A42" s="17"/>
      <c r="B42" s="18">
        <v>36369</v>
      </c>
      <c r="C42" s="19"/>
      <c r="D42" s="20"/>
      <c r="E42" s="20"/>
      <c r="F42" s="20">
        <v>1349271</v>
      </c>
      <c r="G42" s="20">
        <v>0</v>
      </c>
      <c r="H42" s="20">
        <v>0</v>
      </c>
      <c r="I42" s="20">
        <v>0</v>
      </c>
      <c r="J42" s="20">
        <v>36820602</v>
      </c>
      <c r="K42" s="20">
        <v>1255655.7</v>
      </c>
      <c r="L42" s="20">
        <v>7806682.3500000006</v>
      </c>
      <c r="M42" s="20">
        <v>505989.9</v>
      </c>
      <c r="N42" s="20">
        <v>30101062.5</v>
      </c>
      <c r="O42" s="20">
        <v>0</v>
      </c>
      <c r="P42" s="20">
        <v>4266505.3499999996</v>
      </c>
      <c r="Q42" s="20"/>
      <c r="R42" s="20">
        <v>0</v>
      </c>
      <c r="S42" s="20">
        <v>0</v>
      </c>
      <c r="T42" s="20">
        <v>0</v>
      </c>
      <c r="U42" s="20">
        <v>117760135.5</v>
      </c>
      <c r="V42" s="20"/>
      <c r="W42" s="20"/>
      <c r="X42" s="20"/>
      <c r="Y42" s="21">
        <v>13324393.619999999</v>
      </c>
    </row>
    <row r="43" spans="1:25">
      <c r="A43" s="17"/>
      <c r="B43" s="18">
        <v>36376</v>
      </c>
      <c r="C43" s="19"/>
      <c r="D43" s="20"/>
      <c r="E43" s="20"/>
      <c r="F43" s="20">
        <v>1225123.2</v>
      </c>
      <c r="G43" s="20">
        <v>0</v>
      </c>
      <c r="H43" s="20">
        <v>0</v>
      </c>
      <c r="I43" s="20">
        <v>0</v>
      </c>
      <c r="J43" s="20">
        <v>26375778.900000002</v>
      </c>
      <c r="K43" s="20">
        <v>2684868.75</v>
      </c>
      <c r="L43" s="20">
        <v>9336042</v>
      </c>
      <c r="M43" s="20">
        <v>1517969.7</v>
      </c>
      <c r="N43" s="20">
        <v>18061434</v>
      </c>
      <c r="O43" s="20">
        <v>88517.7</v>
      </c>
      <c r="P43" s="20">
        <v>0</v>
      </c>
      <c r="Q43" s="20"/>
      <c r="R43" s="20">
        <v>0</v>
      </c>
      <c r="S43" s="20">
        <v>0</v>
      </c>
      <c r="T43" s="20">
        <v>0</v>
      </c>
      <c r="U43" s="20">
        <v>72899131.5</v>
      </c>
      <c r="V43" s="20"/>
      <c r="W43" s="20"/>
      <c r="X43" s="20"/>
      <c r="Y43" s="21">
        <v>8812591.0500000007</v>
      </c>
    </row>
    <row r="44" spans="1:25">
      <c r="A44" s="17"/>
      <c r="B44" s="18">
        <v>36383</v>
      </c>
      <c r="C44" s="19"/>
      <c r="D44" s="20"/>
      <c r="E44" s="20"/>
      <c r="F44" s="20">
        <v>11485530</v>
      </c>
      <c r="G44" s="20">
        <v>0</v>
      </c>
      <c r="H44" s="20">
        <v>70251.3</v>
      </c>
      <c r="I44" s="20">
        <v>0</v>
      </c>
      <c r="J44" s="20">
        <v>84011740.200000003</v>
      </c>
      <c r="K44" s="20">
        <v>12887370</v>
      </c>
      <c r="L44" s="20">
        <v>12342564</v>
      </c>
      <c r="M44" s="20">
        <v>252994.95</v>
      </c>
      <c r="N44" s="20">
        <v>12040956</v>
      </c>
      <c r="O44" s="20">
        <v>0</v>
      </c>
      <c r="P44" s="20">
        <v>0</v>
      </c>
      <c r="Q44" s="20"/>
      <c r="R44" s="20">
        <v>0</v>
      </c>
      <c r="S44" s="20">
        <v>0</v>
      </c>
      <c r="T44" s="20">
        <v>0</v>
      </c>
      <c r="U44" s="20">
        <v>123280677</v>
      </c>
      <c r="V44" s="20"/>
      <c r="W44" s="20"/>
      <c r="X44" s="20"/>
      <c r="Y44" s="21">
        <v>17091472.229999997</v>
      </c>
    </row>
    <row r="45" spans="1:25">
      <c r="A45" s="17"/>
      <c r="B45" s="18">
        <v>36390</v>
      </c>
      <c r="C45" s="19"/>
      <c r="D45" s="20"/>
      <c r="E45" s="20"/>
      <c r="F45" s="20">
        <v>7350739.2000000002</v>
      </c>
      <c r="G45" s="20">
        <v>0</v>
      </c>
      <c r="H45" s="20">
        <v>2460579.66</v>
      </c>
      <c r="I45" s="20">
        <v>0</v>
      </c>
      <c r="J45" s="20">
        <v>107456877</v>
      </c>
      <c r="K45" s="20">
        <v>13531738.5</v>
      </c>
      <c r="L45" s="20">
        <v>13576820.4</v>
      </c>
      <c r="M45" s="20">
        <v>6071878.7999999998</v>
      </c>
      <c r="N45" s="20">
        <v>46959728.399999999</v>
      </c>
      <c r="O45" s="20">
        <v>398329.65</v>
      </c>
      <c r="P45" s="20">
        <v>3517476.75</v>
      </c>
      <c r="Q45" s="20"/>
      <c r="R45" s="20">
        <v>0</v>
      </c>
      <c r="S45" s="20">
        <v>0</v>
      </c>
      <c r="T45" s="20">
        <v>0</v>
      </c>
      <c r="U45" s="20">
        <v>461512278</v>
      </c>
      <c r="V45" s="20"/>
      <c r="W45" s="20"/>
      <c r="X45" s="20"/>
      <c r="Y45" s="21">
        <v>44189096.423999995</v>
      </c>
    </row>
    <row r="46" spans="1:25">
      <c r="A46" s="8" t="s">
        <v>6962</v>
      </c>
      <c r="B46" s="22"/>
      <c r="C46" s="14"/>
      <c r="D46" s="15"/>
      <c r="E46" s="15"/>
      <c r="F46" s="15">
        <v>34340745.953846157</v>
      </c>
      <c r="G46" s="15">
        <v>0</v>
      </c>
      <c r="H46" s="15">
        <v>1280344.3476923078</v>
      </c>
      <c r="I46" s="15">
        <v>59744.230769230766</v>
      </c>
      <c r="J46" s="15">
        <v>57486397.738461532</v>
      </c>
      <c r="K46" s="15">
        <v>2787025.3076923075</v>
      </c>
      <c r="L46" s="15">
        <v>7438030.2192307692</v>
      </c>
      <c r="M46" s="15">
        <v>642217.94999999995</v>
      </c>
      <c r="N46" s="15">
        <v>38605543.06923078</v>
      </c>
      <c r="O46" s="15">
        <v>596869.35</v>
      </c>
      <c r="P46" s="15">
        <v>4068244.9923076918</v>
      </c>
      <c r="Q46" s="15"/>
      <c r="R46" s="15">
        <v>0</v>
      </c>
      <c r="S46" s="15">
        <v>0</v>
      </c>
      <c r="T46" s="15">
        <v>0</v>
      </c>
      <c r="U46" s="15">
        <v>458343570.63461536</v>
      </c>
      <c r="V46" s="15"/>
      <c r="W46" s="15"/>
      <c r="X46" s="15"/>
      <c r="Y46" s="16">
        <v>40376582.252923079</v>
      </c>
    </row>
    <row r="47" spans="1:25">
      <c r="A47" s="8" t="s">
        <v>1020</v>
      </c>
      <c r="B47" s="13">
        <v>36308</v>
      </c>
      <c r="C47" s="14"/>
      <c r="D47" s="15"/>
      <c r="E47" s="15"/>
      <c r="F47" s="15">
        <v>7735649.9500000002</v>
      </c>
      <c r="G47" s="15"/>
      <c r="H47" s="15">
        <v>4345308.24</v>
      </c>
      <c r="I47" s="15">
        <v>0</v>
      </c>
      <c r="J47" s="15">
        <v>5686120.2999999998</v>
      </c>
      <c r="K47" s="15">
        <v>89472959.999999985</v>
      </c>
      <c r="L47" s="15">
        <v>620480.69999999995</v>
      </c>
      <c r="M47" s="15">
        <v>0</v>
      </c>
      <c r="N47" s="15">
        <v>0</v>
      </c>
      <c r="O47" s="15">
        <v>385660.45</v>
      </c>
      <c r="P47" s="15">
        <v>0</v>
      </c>
      <c r="Q47" s="15"/>
      <c r="R47" s="15">
        <v>0</v>
      </c>
      <c r="S47" s="15">
        <v>0</v>
      </c>
      <c r="T47" s="15">
        <v>0</v>
      </c>
      <c r="U47" s="15">
        <v>0</v>
      </c>
      <c r="V47" s="15"/>
      <c r="W47" s="15"/>
      <c r="X47" s="15"/>
      <c r="Y47" s="16">
        <v>7731869.9742857134</v>
      </c>
    </row>
    <row r="48" spans="1:25">
      <c r="A48" s="17"/>
      <c r="B48" s="18">
        <v>36313</v>
      </c>
      <c r="C48" s="19"/>
      <c r="D48" s="20"/>
      <c r="E48" s="20"/>
      <c r="F48" s="20">
        <v>19281964.900000002</v>
      </c>
      <c r="G48" s="20"/>
      <c r="H48" s="20">
        <v>6589588.3199999994</v>
      </c>
      <c r="I48" s="20">
        <v>932010</v>
      </c>
      <c r="J48" s="20">
        <v>45488962.399999999</v>
      </c>
      <c r="K48" s="20">
        <v>176090400</v>
      </c>
      <c r="L48" s="20">
        <v>2747843.1</v>
      </c>
      <c r="M48" s="20">
        <v>0</v>
      </c>
      <c r="N48" s="20">
        <v>13960320</v>
      </c>
      <c r="O48" s="20">
        <v>771320.9</v>
      </c>
      <c r="P48" s="20">
        <v>8063208.4999999991</v>
      </c>
      <c r="Q48" s="20"/>
      <c r="R48" s="20">
        <v>0</v>
      </c>
      <c r="S48" s="20">
        <v>0</v>
      </c>
      <c r="T48" s="20">
        <v>0</v>
      </c>
      <c r="U48" s="20">
        <v>3490245.25</v>
      </c>
      <c r="V48" s="20"/>
      <c r="W48" s="20"/>
      <c r="X48" s="20"/>
      <c r="Y48" s="21">
        <v>19815418.812142856</v>
      </c>
    </row>
    <row r="49" spans="1:25">
      <c r="A49" s="17"/>
      <c r="B49" s="18">
        <v>36320</v>
      </c>
      <c r="C49" s="19"/>
      <c r="D49" s="20"/>
      <c r="E49" s="20"/>
      <c r="F49" s="20">
        <v>21835110.449999999</v>
      </c>
      <c r="G49" s="20"/>
      <c r="H49" s="20">
        <v>4381121.22</v>
      </c>
      <c r="I49" s="20">
        <v>0</v>
      </c>
      <c r="J49" s="20">
        <v>19495269.599999998</v>
      </c>
      <c r="K49" s="20">
        <v>379784160</v>
      </c>
      <c r="L49" s="20">
        <v>5318406</v>
      </c>
      <c r="M49" s="20">
        <v>0</v>
      </c>
      <c r="N49" s="20">
        <v>2792064</v>
      </c>
      <c r="O49" s="20">
        <v>1652830.5</v>
      </c>
      <c r="P49" s="20">
        <v>0</v>
      </c>
      <c r="Q49" s="20"/>
      <c r="R49" s="20">
        <v>0</v>
      </c>
      <c r="S49" s="20">
        <v>0</v>
      </c>
      <c r="T49" s="20">
        <v>0</v>
      </c>
      <c r="U49" s="20">
        <v>3490245.25</v>
      </c>
      <c r="V49" s="20"/>
      <c r="W49" s="20"/>
      <c r="X49" s="20"/>
      <c r="Y49" s="21">
        <v>31339229.072857141</v>
      </c>
    </row>
    <row r="50" spans="1:25">
      <c r="A50" s="17"/>
      <c r="B50" s="18">
        <v>36327</v>
      </c>
      <c r="C50" s="19"/>
      <c r="D50" s="20"/>
      <c r="E50" s="20"/>
      <c r="F50" s="20">
        <v>8231036.3999999994</v>
      </c>
      <c r="G50" s="20"/>
      <c r="H50" s="20">
        <v>955012.8</v>
      </c>
      <c r="I50" s="20">
        <v>310670</v>
      </c>
      <c r="J50" s="20">
        <v>34929024.700000003</v>
      </c>
      <c r="K50" s="20">
        <v>257472720</v>
      </c>
      <c r="L50" s="20">
        <v>3102403.5</v>
      </c>
      <c r="M50" s="20">
        <v>0</v>
      </c>
      <c r="N50" s="20">
        <v>11168256</v>
      </c>
      <c r="O50" s="20">
        <v>6390944.6000000006</v>
      </c>
      <c r="P50" s="20">
        <v>16126416.999999998</v>
      </c>
      <c r="Q50" s="20"/>
      <c r="R50" s="20">
        <v>0</v>
      </c>
      <c r="S50" s="20">
        <v>0</v>
      </c>
      <c r="T50" s="20">
        <v>0</v>
      </c>
      <c r="U50" s="20">
        <v>0</v>
      </c>
      <c r="V50" s="20"/>
      <c r="W50" s="20"/>
      <c r="X50" s="20"/>
      <c r="Y50" s="21">
        <v>24191891.785714287</v>
      </c>
    </row>
    <row r="51" spans="1:25">
      <c r="A51" s="17"/>
      <c r="B51" s="18">
        <v>36334</v>
      </c>
      <c r="C51" s="19"/>
      <c r="D51" s="20"/>
      <c r="E51" s="20"/>
      <c r="F51" s="20">
        <v>9145596</v>
      </c>
      <c r="G51" s="20"/>
      <c r="H51" s="20">
        <v>549132.36</v>
      </c>
      <c r="I51" s="20">
        <v>0</v>
      </c>
      <c r="J51" s="20">
        <v>150276036.5</v>
      </c>
      <c r="K51" s="20">
        <v>64566480</v>
      </c>
      <c r="L51" s="20">
        <v>1728481.95</v>
      </c>
      <c r="M51" s="20">
        <v>0</v>
      </c>
      <c r="N51" s="20">
        <v>2792064</v>
      </c>
      <c r="O51" s="20">
        <v>936603.95</v>
      </c>
      <c r="P51" s="20">
        <v>80632085.000000015</v>
      </c>
      <c r="Q51" s="20"/>
      <c r="R51" s="20">
        <v>0</v>
      </c>
      <c r="S51" s="20">
        <v>0</v>
      </c>
      <c r="T51" s="20">
        <v>0</v>
      </c>
      <c r="U51" s="20">
        <v>3490245.25</v>
      </c>
      <c r="V51" s="20"/>
      <c r="W51" s="20"/>
      <c r="X51" s="20"/>
      <c r="Y51" s="21">
        <v>22436908.92928572</v>
      </c>
    </row>
    <row r="52" spans="1:25">
      <c r="A52" s="17"/>
      <c r="B52" s="18">
        <v>36341</v>
      </c>
      <c r="C52" s="19"/>
      <c r="D52" s="20"/>
      <c r="E52" s="20"/>
      <c r="F52" s="20">
        <v>21606470.550000001</v>
      </c>
      <c r="G52" s="20"/>
      <c r="H52" s="20">
        <v>226815.54</v>
      </c>
      <c r="I52" s="20">
        <v>0</v>
      </c>
      <c r="J52" s="20">
        <v>65796534.899999999</v>
      </c>
      <c r="K52" s="20">
        <v>3966000</v>
      </c>
      <c r="L52" s="20">
        <v>1772802</v>
      </c>
      <c r="M52" s="20">
        <v>0</v>
      </c>
      <c r="N52" s="20">
        <v>2792064</v>
      </c>
      <c r="O52" s="20">
        <v>9421133.8499999996</v>
      </c>
      <c r="P52" s="20">
        <v>80632085</v>
      </c>
      <c r="Q52" s="20"/>
      <c r="R52" s="20">
        <v>0</v>
      </c>
      <c r="S52" s="20">
        <v>0</v>
      </c>
      <c r="T52" s="20">
        <v>0</v>
      </c>
      <c r="U52" s="20">
        <v>0</v>
      </c>
      <c r="V52" s="20"/>
      <c r="W52" s="20"/>
      <c r="X52" s="20"/>
      <c r="Y52" s="21">
        <v>13300993.274285711</v>
      </c>
    </row>
    <row r="53" spans="1:25">
      <c r="A53" s="17"/>
      <c r="B53" s="18">
        <v>36348</v>
      </c>
      <c r="C53" s="19"/>
      <c r="D53" s="20"/>
      <c r="E53" s="20"/>
      <c r="F53" s="20">
        <v>17166168</v>
      </c>
      <c r="G53" s="20"/>
      <c r="H53" s="20">
        <v>2839044.6</v>
      </c>
      <c r="I53" s="20">
        <v>0</v>
      </c>
      <c r="J53" s="20">
        <v>159873745.5</v>
      </c>
      <c r="K53" s="20">
        <v>644899.5</v>
      </c>
      <c r="L53" s="20">
        <v>316476</v>
      </c>
      <c r="M53" s="20">
        <v>0</v>
      </c>
      <c r="N53" s="20">
        <v>2242944</v>
      </c>
      <c r="O53" s="20">
        <v>5399579.7000000002</v>
      </c>
      <c r="P53" s="20">
        <v>52012379.249999993</v>
      </c>
      <c r="Q53" s="20"/>
      <c r="R53" s="20">
        <v>0</v>
      </c>
      <c r="S53" s="20">
        <v>0</v>
      </c>
      <c r="T53" s="20">
        <v>0</v>
      </c>
      <c r="U53" s="20">
        <v>2803812.75</v>
      </c>
      <c r="V53" s="20"/>
      <c r="W53" s="20"/>
      <c r="X53" s="20"/>
      <c r="Y53" s="21">
        <v>17378503.521428574</v>
      </c>
    </row>
    <row r="54" spans="1:25">
      <c r="A54" s="17"/>
      <c r="B54" s="18">
        <v>36355</v>
      </c>
      <c r="C54" s="19"/>
      <c r="D54" s="20"/>
      <c r="E54" s="20"/>
      <c r="F54" s="20">
        <v>11278440</v>
      </c>
      <c r="G54" s="20"/>
      <c r="H54" s="20">
        <v>1934252.46</v>
      </c>
      <c r="I54" s="20">
        <v>124785</v>
      </c>
      <c r="J54" s="20">
        <v>139644822.59999999</v>
      </c>
      <c r="K54" s="20">
        <v>6909637.5</v>
      </c>
      <c r="L54" s="20">
        <v>886132.8</v>
      </c>
      <c r="M54" s="20">
        <v>0</v>
      </c>
      <c r="N54" s="20">
        <v>20186496</v>
      </c>
      <c r="O54" s="20">
        <v>6638827.5</v>
      </c>
      <c r="P54" s="20">
        <v>220052373.75</v>
      </c>
      <c r="Q54" s="20"/>
      <c r="R54" s="20">
        <v>0</v>
      </c>
      <c r="S54" s="20">
        <v>0</v>
      </c>
      <c r="T54" s="20">
        <v>0</v>
      </c>
      <c r="U54" s="20">
        <v>19626689.25</v>
      </c>
      <c r="V54" s="20"/>
      <c r="W54" s="20"/>
      <c r="X54" s="20"/>
      <c r="Y54" s="21">
        <v>30520175.489999998</v>
      </c>
    </row>
    <row r="55" spans="1:25">
      <c r="A55" s="17"/>
      <c r="B55" s="18">
        <v>36362</v>
      </c>
      <c r="C55" s="19"/>
      <c r="D55" s="20"/>
      <c r="E55" s="20"/>
      <c r="F55" s="20">
        <v>27374112</v>
      </c>
      <c r="G55" s="20"/>
      <c r="H55" s="20">
        <v>252904.68</v>
      </c>
      <c r="I55" s="20">
        <v>0</v>
      </c>
      <c r="J55" s="20">
        <v>189363096</v>
      </c>
      <c r="K55" s="20">
        <v>1477242</v>
      </c>
      <c r="L55" s="20">
        <v>1186174.3500000001</v>
      </c>
      <c r="M55" s="20">
        <v>0</v>
      </c>
      <c r="N55" s="20">
        <v>7224254.9999999991</v>
      </c>
      <c r="O55" s="20">
        <v>3230896.05</v>
      </c>
      <c r="P55" s="20">
        <v>115195644.45</v>
      </c>
      <c r="Q55" s="20"/>
      <c r="R55" s="20">
        <v>0</v>
      </c>
      <c r="S55" s="20">
        <v>0</v>
      </c>
      <c r="T55" s="20">
        <v>0</v>
      </c>
      <c r="U55" s="20">
        <v>50468629.5</v>
      </c>
      <c r="V55" s="20"/>
      <c r="W55" s="20"/>
      <c r="X55" s="20"/>
      <c r="Y55" s="21">
        <v>28269496.716428574</v>
      </c>
    </row>
    <row r="56" spans="1:25">
      <c r="A56" s="17"/>
      <c r="B56" s="18">
        <v>36365</v>
      </c>
      <c r="C56" s="19"/>
      <c r="D56" s="20"/>
      <c r="E56" s="20"/>
      <c r="F56" s="20">
        <v>19162720.5</v>
      </c>
      <c r="G56" s="20"/>
      <c r="H56" s="20">
        <v>89671.26</v>
      </c>
      <c r="I56" s="20">
        <v>0</v>
      </c>
      <c r="J56" s="20">
        <v>94944057</v>
      </c>
      <c r="K56" s="20">
        <v>3218078.5</v>
      </c>
      <c r="L56" s="20">
        <v>2575421.25</v>
      </c>
      <c r="M56" s="20">
        <v>9448003.5</v>
      </c>
      <c r="N56" s="20">
        <v>2997635</v>
      </c>
      <c r="O56" s="20">
        <v>495849.15</v>
      </c>
      <c r="P56" s="20">
        <v>74354501.899999991</v>
      </c>
      <c r="Q56" s="20"/>
      <c r="R56" s="20">
        <v>0</v>
      </c>
      <c r="S56" s="20">
        <v>0</v>
      </c>
      <c r="T56" s="20">
        <v>0</v>
      </c>
      <c r="U56" s="20">
        <v>272239129.5</v>
      </c>
      <c r="V56" s="20"/>
      <c r="W56" s="20"/>
      <c r="X56" s="20"/>
      <c r="Y56" s="21">
        <v>34251790.539999999</v>
      </c>
    </row>
    <row r="57" spans="1:25">
      <c r="A57" s="17"/>
      <c r="B57" s="18">
        <v>36376</v>
      </c>
      <c r="C57" s="19"/>
      <c r="D57" s="20"/>
      <c r="E57" s="20"/>
      <c r="F57" s="20">
        <v>3240750.8</v>
      </c>
      <c r="G57" s="20"/>
      <c r="H57" s="20">
        <v>146305.74</v>
      </c>
      <c r="I57" s="20">
        <v>323129.84999999998</v>
      </c>
      <c r="J57" s="20">
        <v>49857709.70000001</v>
      </c>
      <c r="K57" s="20">
        <v>2540057.75</v>
      </c>
      <c r="L57" s="20">
        <v>9179174.7999999989</v>
      </c>
      <c r="M57" s="20">
        <v>1259733.8</v>
      </c>
      <c r="N57" s="20">
        <v>1498883.6</v>
      </c>
      <c r="O57" s="20">
        <v>110188.7</v>
      </c>
      <c r="P57" s="20">
        <v>122601619</v>
      </c>
      <c r="Q57" s="20"/>
      <c r="R57" s="20">
        <v>0</v>
      </c>
      <c r="S57" s="20">
        <v>0</v>
      </c>
      <c r="T57" s="20">
        <v>0</v>
      </c>
      <c r="U57" s="20">
        <v>328083053.5</v>
      </c>
      <c r="V57" s="20"/>
      <c r="W57" s="20"/>
      <c r="X57" s="20"/>
      <c r="Y57" s="21">
        <v>37060043.374285713</v>
      </c>
    </row>
    <row r="58" spans="1:25">
      <c r="A58" s="17"/>
      <c r="B58" s="18">
        <v>36383</v>
      </c>
      <c r="C58" s="19"/>
      <c r="D58" s="20"/>
      <c r="E58" s="20"/>
      <c r="F58" s="20">
        <v>6738177.6000000006</v>
      </c>
      <c r="G58" s="20"/>
      <c r="H58" s="20">
        <v>220789.8</v>
      </c>
      <c r="I58" s="20">
        <v>0</v>
      </c>
      <c r="J58" s="20">
        <v>2930642.1</v>
      </c>
      <c r="K58" s="20">
        <v>3221842.5</v>
      </c>
      <c r="L58" s="20">
        <v>13513525.199999997</v>
      </c>
      <c r="M58" s="20">
        <v>0</v>
      </c>
      <c r="N58" s="20">
        <v>2408191.2000000002</v>
      </c>
      <c r="O58" s="20">
        <v>44258.85</v>
      </c>
      <c r="P58" s="20">
        <v>63314581.5</v>
      </c>
      <c r="Q58" s="20"/>
      <c r="R58" s="20">
        <v>0</v>
      </c>
      <c r="S58" s="20">
        <v>0</v>
      </c>
      <c r="T58" s="20">
        <v>0</v>
      </c>
      <c r="U58" s="20">
        <v>120119634</v>
      </c>
      <c r="V58" s="20"/>
      <c r="W58" s="20"/>
      <c r="X58" s="20"/>
      <c r="Y58" s="21">
        <v>15179403.053571429</v>
      </c>
    </row>
    <row r="59" spans="1:25">
      <c r="A59" s="17"/>
      <c r="B59" s="18">
        <v>36390</v>
      </c>
      <c r="C59" s="19"/>
      <c r="D59" s="20"/>
      <c r="E59" s="20"/>
      <c r="F59" s="20">
        <v>4146254.7</v>
      </c>
      <c r="G59" s="20"/>
      <c r="H59" s="20">
        <v>606044.46</v>
      </c>
      <c r="I59" s="20">
        <v>0</v>
      </c>
      <c r="J59" s="20">
        <v>27968959.099999994</v>
      </c>
      <c r="K59" s="20">
        <v>1203185.25</v>
      </c>
      <c r="L59" s="20">
        <v>18043184.799999997</v>
      </c>
      <c r="M59" s="20">
        <v>1259733.8</v>
      </c>
      <c r="N59" s="20">
        <v>11991068.799999999</v>
      </c>
      <c r="O59" s="20">
        <v>385660.45</v>
      </c>
      <c r="P59" s="20">
        <v>153252023.75</v>
      </c>
      <c r="Q59" s="20"/>
      <c r="R59" s="20">
        <v>0</v>
      </c>
      <c r="S59" s="20">
        <v>0</v>
      </c>
      <c r="T59" s="20">
        <v>0</v>
      </c>
      <c r="U59" s="20">
        <v>98373325</v>
      </c>
      <c r="V59" s="20"/>
      <c r="W59" s="20"/>
      <c r="X59" s="20"/>
      <c r="Y59" s="21">
        <v>22659245.722142857</v>
      </c>
    </row>
    <row r="60" spans="1:25">
      <c r="A60" s="8" t="s">
        <v>6963</v>
      </c>
      <c r="B60" s="22"/>
      <c r="C60" s="14"/>
      <c r="D60" s="15"/>
      <c r="E60" s="15"/>
      <c r="F60" s="15">
        <v>13610957.834615389</v>
      </c>
      <c r="G60" s="15"/>
      <c r="H60" s="15">
        <v>1779691.6523076922</v>
      </c>
      <c r="I60" s="15">
        <v>130045.75769230768</v>
      </c>
      <c r="J60" s="15">
        <v>75865767.723076925</v>
      </c>
      <c r="K60" s="15">
        <v>76197512.538461521</v>
      </c>
      <c r="L60" s="15">
        <v>4691577.4192307694</v>
      </c>
      <c r="M60" s="15">
        <v>920574.7</v>
      </c>
      <c r="N60" s="15">
        <v>6311864.7384615391</v>
      </c>
      <c r="O60" s="15">
        <v>2758750.3576923073</v>
      </c>
      <c r="P60" s="15">
        <v>75864378.392307684</v>
      </c>
      <c r="Q60" s="15"/>
      <c r="R60" s="15">
        <v>0</v>
      </c>
      <c r="S60" s="15">
        <v>0</v>
      </c>
      <c r="T60" s="15">
        <v>0</v>
      </c>
      <c r="U60" s="15">
        <v>69398846.865384609</v>
      </c>
      <c r="V60" s="15"/>
      <c r="W60" s="15"/>
      <c r="X60" s="15"/>
      <c r="Y60" s="16">
        <v>23394997.712802194</v>
      </c>
    </row>
    <row r="61" spans="1:25">
      <c r="A61" s="8" t="s">
        <v>2120</v>
      </c>
      <c r="B61" s="13">
        <v>36308</v>
      </c>
      <c r="C61" s="14"/>
      <c r="D61" s="15">
        <v>269319162</v>
      </c>
      <c r="E61" s="15"/>
      <c r="F61" s="15">
        <v>6325703.8999999994</v>
      </c>
      <c r="G61" s="15">
        <v>0</v>
      </c>
      <c r="H61" s="15">
        <v>9216428.7599999998</v>
      </c>
      <c r="I61" s="15"/>
      <c r="J61" s="15">
        <v>30055207.300000001</v>
      </c>
      <c r="K61" s="15">
        <v>634560</v>
      </c>
      <c r="L61" s="15">
        <v>0</v>
      </c>
      <c r="M61" s="15"/>
      <c r="N61" s="15"/>
      <c r="O61" s="15"/>
      <c r="P61" s="15"/>
      <c r="Q61" s="15"/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/>
      <c r="X61" s="15"/>
      <c r="Y61" s="16">
        <v>26295921.829999998</v>
      </c>
    </row>
    <row r="62" spans="1:25">
      <c r="A62" s="17"/>
      <c r="B62" s="18">
        <v>36313</v>
      </c>
      <c r="C62" s="19"/>
      <c r="D62" s="20">
        <v>179540658</v>
      </c>
      <c r="E62" s="20"/>
      <c r="F62" s="20">
        <v>1867341.15</v>
      </c>
      <c r="G62" s="20">
        <v>0</v>
      </c>
      <c r="H62" s="20">
        <v>11680449.479999999</v>
      </c>
      <c r="I62" s="20"/>
      <c r="J62" s="20">
        <v>39805299.899999999</v>
      </c>
      <c r="K62" s="20">
        <v>382320</v>
      </c>
      <c r="L62" s="20">
        <v>356035.5</v>
      </c>
      <c r="M62" s="20"/>
      <c r="N62" s="20"/>
      <c r="O62" s="20"/>
      <c r="P62" s="20"/>
      <c r="Q62" s="20"/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/>
      <c r="X62" s="20"/>
      <c r="Y62" s="21">
        <v>19469342.002500005</v>
      </c>
    </row>
    <row r="63" spans="1:25">
      <c r="A63" s="17"/>
      <c r="B63" s="18">
        <v>36320</v>
      </c>
      <c r="C63" s="19"/>
      <c r="D63" s="20">
        <v>6713964.0000000009</v>
      </c>
      <c r="E63" s="20"/>
      <c r="F63" s="20">
        <v>7836710.3999999994</v>
      </c>
      <c r="G63" s="20">
        <v>0</v>
      </c>
      <c r="H63" s="20">
        <v>1285933.32</v>
      </c>
      <c r="I63" s="20"/>
      <c r="J63" s="20">
        <v>20881468.800000001</v>
      </c>
      <c r="K63" s="20">
        <v>8793360</v>
      </c>
      <c r="L63" s="20">
        <v>2207420.1</v>
      </c>
      <c r="M63" s="20"/>
      <c r="N63" s="20"/>
      <c r="O63" s="20"/>
      <c r="P63" s="20"/>
      <c r="Q63" s="20"/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/>
      <c r="X63" s="20"/>
      <c r="Y63" s="21">
        <v>3976571.3850000002</v>
      </c>
    </row>
    <row r="64" spans="1:25">
      <c r="A64" s="17"/>
      <c r="B64" s="18">
        <v>36327</v>
      </c>
      <c r="C64" s="19"/>
      <c r="D64" s="20">
        <v>16571270</v>
      </c>
      <c r="E64" s="20"/>
      <c r="F64" s="20">
        <v>5106291.0999999996</v>
      </c>
      <c r="G64" s="20">
        <v>0</v>
      </c>
      <c r="H64" s="20">
        <v>285670.98</v>
      </c>
      <c r="I64" s="20"/>
      <c r="J64" s="20">
        <v>48738174</v>
      </c>
      <c r="K64" s="20">
        <v>23796000</v>
      </c>
      <c r="L64" s="20">
        <v>9528810.75</v>
      </c>
      <c r="M64" s="20"/>
      <c r="N64" s="20"/>
      <c r="O64" s="20"/>
      <c r="P64" s="20"/>
      <c r="Q64" s="20"/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/>
      <c r="X64" s="20"/>
      <c r="Y64" s="21">
        <v>8668851.4024999999</v>
      </c>
    </row>
    <row r="65" spans="1:25">
      <c r="A65" s="17"/>
      <c r="B65" s="18">
        <v>36334</v>
      </c>
      <c r="C65" s="19"/>
      <c r="D65" s="20">
        <v>1504854</v>
      </c>
      <c r="E65" s="20"/>
      <c r="F65" s="20">
        <v>4163252.4</v>
      </c>
      <c r="G65" s="20">
        <v>0</v>
      </c>
      <c r="H65" s="20">
        <v>205178.4</v>
      </c>
      <c r="I65" s="20"/>
      <c r="J65" s="20">
        <v>67864773.600000009</v>
      </c>
      <c r="K65" s="20">
        <v>36447840</v>
      </c>
      <c r="L65" s="20">
        <v>23854378.5</v>
      </c>
      <c r="M65" s="20"/>
      <c r="N65" s="20"/>
      <c r="O65" s="20"/>
      <c r="P65" s="20"/>
      <c r="Q65" s="20"/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/>
      <c r="X65" s="20"/>
      <c r="Y65" s="21">
        <v>11170023.075000001</v>
      </c>
    </row>
    <row r="66" spans="1:25">
      <c r="A66" s="17"/>
      <c r="B66" s="18">
        <v>36341</v>
      </c>
      <c r="C66" s="19"/>
      <c r="D66" s="20">
        <v>231516</v>
      </c>
      <c r="E66" s="20"/>
      <c r="F66" s="20">
        <v>1285710.3</v>
      </c>
      <c r="G66" s="20">
        <v>0</v>
      </c>
      <c r="H66" s="20">
        <v>168603.12</v>
      </c>
      <c r="I66" s="20"/>
      <c r="J66" s="20">
        <v>88093696.5</v>
      </c>
      <c r="K66" s="20">
        <v>75699360</v>
      </c>
      <c r="L66" s="20">
        <v>29372928.75</v>
      </c>
      <c r="M66" s="20"/>
      <c r="N66" s="20"/>
      <c r="O66" s="20"/>
      <c r="P66" s="20"/>
      <c r="Q66" s="20"/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/>
      <c r="X66" s="20"/>
      <c r="Y66" s="21">
        <v>16237651.2225</v>
      </c>
    </row>
    <row r="67" spans="1:25">
      <c r="A67" s="17"/>
      <c r="B67" s="18">
        <v>36348</v>
      </c>
      <c r="C67" s="19"/>
      <c r="D67" s="20">
        <v>115758</v>
      </c>
      <c r="E67" s="20"/>
      <c r="F67" s="20">
        <v>7646400</v>
      </c>
      <c r="G67" s="20">
        <v>0</v>
      </c>
      <c r="H67" s="20">
        <v>296616.59999999998</v>
      </c>
      <c r="I67" s="20"/>
      <c r="J67" s="20">
        <v>422197197.30000001</v>
      </c>
      <c r="K67" s="20">
        <v>2118955.5</v>
      </c>
      <c r="L67" s="20">
        <v>9019566</v>
      </c>
      <c r="M67" s="20"/>
      <c r="N67" s="20"/>
      <c r="O67" s="20"/>
      <c r="P67" s="20"/>
      <c r="Q67" s="20"/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/>
      <c r="X67" s="20"/>
      <c r="Y67" s="21">
        <v>36782874.450000003</v>
      </c>
    </row>
    <row r="68" spans="1:25">
      <c r="A68" s="17"/>
      <c r="B68" s="18">
        <v>36355</v>
      </c>
      <c r="C68" s="19"/>
      <c r="D68" s="20">
        <v>0</v>
      </c>
      <c r="E68" s="20"/>
      <c r="F68" s="20">
        <v>8181648</v>
      </c>
      <c r="G68" s="20">
        <v>0</v>
      </c>
      <c r="H68" s="20">
        <v>172840.5</v>
      </c>
      <c r="I68" s="20"/>
      <c r="J68" s="20">
        <v>418281921.89999992</v>
      </c>
      <c r="K68" s="20">
        <v>10963291.5</v>
      </c>
      <c r="L68" s="20">
        <v>4968673.2</v>
      </c>
      <c r="M68" s="20"/>
      <c r="N68" s="20"/>
      <c r="O68" s="20"/>
      <c r="P68" s="20"/>
      <c r="Q68" s="20"/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/>
      <c r="X68" s="20"/>
      <c r="Y68" s="21">
        <v>36880697.924999997</v>
      </c>
    </row>
    <row r="69" spans="1:25">
      <c r="A69" s="17"/>
      <c r="B69" s="18">
        <v>36362</v>
      </c>
      <c r="C69" s="19"/>
      <c r="D69" s="20">
        <v>0</v>
      </c>
      <c r="E69" s="20"/>
      <c r="F69" s="20">
        <v>16822080</v>
      </c>
      <c r="G69" s="20">
        <v>0</v>
      </c>
      <c r="H69" s="20">
        <v>20517.84</v>
      </c>
      <c r="I69" s="20"/>
      <c r="J69" s="20">
        <v>773232642</v>
      </c>
      <c r="K69" s="20">
        <v>3877760.25</v>
      </c>
      <c r="L69" s="20">
        <v>1324101.6000000001</v>
      </c>
      <c r="M69" s="20"/>
      <c r="N69" s="20"/>
      <c r="O69" s="20"/>
      <c r="P69" s="20"/>
      <c r="Q69" s="20"/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/>
      <c r="X69" s="20"/>
      <c r="Y69" s="21">
        <v>66273091.807500005</v>
      </c>
    </row>
    <row r="70" spans="1:25">
      <c r="A70" s="17"/>
      <c r="B70" s="18">
        <v>36369</v>
      </c>
      <c r="C70" s="19"/>
      <c r="D70" s="20">
        <v>0</v>
      </c>
      <c r="E70" s="20"/>
      <c r="F70" s="20">
        <v>8524939.5</v>
      </c>
      <c r="G70" s="20">
        <v>0</v>
      </c>
      <c r="H70" s="20">
        <v>0</v>
      </c>
      <c r="I70" s="20"/>
      <c r="J70" s="20">
        <v>39450645</v>
      </c>
      <c r="K70" s="20">
        <v>2695966.65</v>
      </c>
      <c r="L70" s="20">
        <v>1158588.8999999999</v>
      </c>
      <c r="M70" s="20"/>
      <c r="N70" s="20"/>
      <c r="O70" s="20"/>
      <c r="P70" s="20"/>
      <c r="Q70" s="20"/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/>
      <c r="X70" s="20"/>
      <c r="Y70" s="21">
        <v>4319178.3374999994</v>
      </c>
    </row>
    <row r="71" spans="1:25">
      <c r="A71" s="17"/>
      <c r="B71" s="18">
        <v>36376</v>
      </c>
      <c r="C71" s="19"/>
      <c r="D71" s="20">
        <v>0</v>
      </c>
      <c r="E71" s="20"/>
      <c r="F71" s="20">
        <v>18683128.800000001</v>
      </c>
      <c r="G71" s="20">
        <v>0</v>
      </c>
      <c r="H71" s="20">
        <v>20071.8</v>
      </c>
      <c r="I71" s="20"/>
      <c r="J71" s="20">
        <v>332139438</v>
      </c>
      <c r="K71" s="20">
        <v>18579291.75</v>
      </c>
      <c r="L71" s="20">
        <v>474714</v>
      </c>
      <c r="M71" s="20"/>
      <c r="N71" s="20"/>
      <c r="O71" s="20"/>
      <c r="P71" s="20"/>
      <c r="Q71" s="20"/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/>
      <c r="X71" s="20"/>
      <c r="Y71" s="21">
        <v>30824720.362499997</v>
      </c>
    </row>
    <row r="72" spans="1:25">
      <c r="A72" s="17"/>
      <c r="B72" s="18">
        <v>36383</v>
      </c>
      <c r="C72" s="19"/>
      <c r="D72" s="20">
        <v>0</v>
      </c>
      <c r="E72" s="20"/>
      <c r="F72" s="20">
        <v>8652432.5999999996</v>
      </c>
      <c r="G72" s="20">
        <v>0</v>
      </c>
      <c r="H72" s="20">
        <v>80287.199999999997</v>
      </c>
      <c r="I72" s="20"/>
      <c r="J72" s="20">
        <v>129925133.10000001</v>
      </c>
      <c r="K72" s="20">
        <v>10095106.5</v>
      </c>
      <c r="L72" s="20">
        <v>759542.4</v>
      </c>
      <c r="M72" s="20"/>
      <c r="N72" s="20"/>
      <c r="O72" s="20"/>
      <c r="P72" s="20"/>
      <c r="Q72" s="20"/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/>
      <c r="X72" s="20"/>
      <c r="Y72" s="21">
        <v>12459375.150000002</v>
      </c>
    </row>
    <row r="73" spans="1:25">
      <c r="A73" s="17"/>
      <c r="B73" s="18">
        <v>36390</v>
      </c>
      <c r="C73" s="19"/>
      <c r="D73" s="20">
        <v>0</v>
      </c>
      <c r="E73" s="20"/>
      <c r="F73" s="20">
        <v>17776471.300000001</v>
      </c>
      <c r="G73" s="20">
        <v>0</v>
      </c>
      <c r="H73" s="20">
        <v>647409.84</v>
      </c>
      <c r="I73" s="20"/>
      <c r="J73" s="20">
        <v>1306028785.8</v>
      </c>
      <c r="K73" s="20">
        <v>34491310.499999993</v>
      </c>
      <c r="L73" s="20">
        <v>1339450.3999999999</v>
      </c>
      <c r="M73" s="20"/>
      <c r="N73" s="20"/>
      <c r="O73" s="20"/>
      <c r="P73" s="20"/>
      <c r="Q73" s="20"/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/>
      <c r="X73" s="20"/>
      <c r="Y73" s="21">
        <v>113356952.31999999</v>
      </c>
    </row>
    <row r="74" spans="1:25">
      <c r="A74" s="8" t="s">
        <v>6964</v>
      </c>
      <c r="B74" s="22"/>
      <c r="C74" s="14"/>
      <c r="D74" s="15">
        <v>36461321.692307696</v>
      </c>
      <c r="E74" s="15"/>
      <c r="F74" s="15">
        <v>8682469.9576923084</v>
      </c>
      <c r="G74" s="15">
        <v>0</v>
      </c>
      <c r="H74" s="15">
        <v>1852308.2953846152</v>
      </c>
      <c r="I74" s="15"/>
      <c r="J74" s="15">
        <v>285899567.93846154</v>
      </c>
      <c r="K74" s="15">
        <v>17582701.742307693</v>
      </c>
      <c r="L74" s="15">
        <v>6489554.6230769223</v>
      </c>
      <c r="M74" s="15"/>
      <c r="N74" s="15"/>
      <c r="O74" s="15"/>
      <c r="P74" s="15"/>
      <c r="Q74" s="15"/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/>
      <c r="X74" s="15"/>
      <c r="Y74" s="16">
        <v>29747327.020769231</v>
      </c>
    </row>
    <row r="75" spans="1:25">
      <c r="A75" s="8" t="s">
        <v>5649</v>
      </c>
      <c r="B75" s="13">
        <v>36307</v>
      </c>
      <c r="C75" s="14"/>
      <c r="D75" s="15"/>
      <c r="E75" s="15"/>
      <c r="F75" s="15">
        <v>11081598.299999999</v>
      </c>
      <c r="G75" s="15"/>
      <c r="H75" s="15">
        <v>0</v>
      </c>
      <c r="I75" s="15"/>
      <c r="J75" s="15">
        <v>0</v>
      </c>
      <c r="K75" s="15">
        <v>509760</v>
      </c>
      <c r="L75" s="15">
        <v>0</v>
      </c>
      <c r="M75" s="15">
        <v>1011979.8</v>
      </c>
      <c r="N75" s="15">
        <v>0</v>
      </c>
      <c r="O75" s="15">
        <v>0</v>
      </c>
      <c r="P75" s="15">
        <v>0</v>
      </c>
      <c r="Q75" s="15"/>
      <c r="R75" s="15">
        <v>0</v>
      </c>
      <c r="S75" s="15">
        <v>0</v>
      </c>
      <c r="T75" s="15">
        <v>0</v>
      </c>
      <c r="U75" s="15">
        <v>255146960.25</v>
      </c>
      <c r="V75" s="15"/>
      <c r="W75" s="15">
        <v>0</v>
      </c>
      <c r="X75" s="15"/>
      <c r="Y75" s="16">
        <v>19125021.310714286</v>
      </c>
    </row>
    <row r="76" spans="1:25">
      <c r="A76" s="17"/>
      <c r="B76" s="18">
        <v>36312</v>
      </c>
      <c r="C76" s="19"/>
      <c r="D76" s="20"/>
      <c r="E76" s="20"/>
      <c r="F76" s="20">
        <v>8589734.7000000011</v>
      </c>
      <c r="G76" s="20"/>
      <c r="H76" s="20">
        <v>0</v>
      </c>
      <c r="I76" s="20"/>
      <c r="J76" s="20">
        <v>1305091.8</v>
      </c>
      <c r="K76" s="20">
        <v>1810080</v>
      </c>
      <c r="L76" s="20">
        <v>88640.1</v>
      </c>
      <c r="M76" s="20">
        <v>0</v>
      </c>
      <c r="N76" s="20">
        <v>0</v>
      </c>
      <c r="O76" s="20">
        <v>0</v>
      </c>
      <c r="P76" s="20">
        <v>0</v>
      </c>
      <c r="Q76" s="20"/>
      <c r="R76" s="20">
        <v>0</v>
      </c>
      <c r="S76" s="20">
        <v>0</v>
      </c>
      <c r="T76" s="20">
        <v>0</v>
      </c>
      <c r="U76" s="20">
        <v>88745161.75</v>
      </c>
      <c r="V76" s="20"/>
      <c r="W76" s="20">
        <v>0</v>
      </c>
      <c r="X76" s="20"/>
      <c r="Y76" s="21">
        <v>7181336.3107142858</v>
      </c>
    </row>
    <row r="77" spans="1:25">
      <c r="A77" s="17"/>
      <c r="B77" s="18">
        <v>36319</v>
      </c>
      <c r="C77" s="19"/>
      <c r="D77" s="20"/>
      <c r="E77" s="20"/>
      <c r="F77" s="20">
        <v>17072874.550000001</v>
      </c>
      <c r="G77" s="20"/>
      <c r="H77" s="20">
        <v>0</v>
      </c>
      <c r="I77" s="20"/>
      <c r="J77" s="20">
        <v>652545.9</v>
      </c>
      <c r="K77" s="20">
        <v>858240</v>
      </c>
      <c r="L77" s="20">
        <v>44320.05</v>
      </c>
      <c r="M77" s="20">
        <v>1574667.25</v>
      </c>
      <c r="N77" s="20">
        <v>0</v>
      </c>
      <c r="O77" s="20">
        <v>0</v>
      </c>
      <c r="P77" s="20">
        <v>0</v>
      </c>
      <c r="Q77" s="20"/>
      <c r="R77" s="20">
        <v>0</v>
      </c>
      <c r="S77" s="20">
        <v>0</v>
      </c>
      <c r="T77" s="20">
        <v>0</v>
      </c>
      <c r="U77" s="20">
        <v>280370714.5</v>
      </c>
      <c r="V77" s="20"/>
      <c r="W77" s="20">
        <v>0</v>
      </c>
      <c r="X77" s="20"/>
      <c r="Y77" s="21">
        <v>21469525.875</v>
      </c>
    </row>
    <row r="78" spans="1:25">
      <c r="A78" s="17"/>
      <c r="B78" s="18">
        <v>36326</v>
      </c>
      <c r="C78" s="19"/>
      <c r="D78" s="20"/>
      <c r="E78" s="20"/>
      <c r="F78" s="20">
        <v>9128301</v>
      </c>
      <c r="G78" s="20"/>
      <c r="H78" s="20">
        <v>111048</v>
      </c>
      <c r="I78" s="20"/>
      <c r="J78" s="20">
        <v>0</v>
      </c>
      <c r="K78" s="20">
        <v>27546720</v>
      </c>
      <c r="L78" s="20">
        <v>0</v>
      </c>
      <c r="M78" s="20">
        <v>2018718.65</v>
      </c>
      <c r="N78" s="20">
        <v>2792064</v>
      </c>
      <c r="O78" s="20">
        <v>0</v>
      </c>
      <c r="P78" s="20">
        <v>6477403.4999999991</v>
      </c>
      <c r="Q78" s="20"/>
      <c r="R78" s="20">
        <v>0</v>
      </c>
      <c r="S78" s="20">
        <v>0</v>
      </c>
      <c r="T78" s="20">
        <v>0</v>
      </c>
      <c r="U78" s="20">
        <v>57332954.5</v>
      </c>
      <c r="V78" s="20"/>
      <c r="W78" s="20">
        <v>0</v>
      </c>
      <c r="X78" s="20"/>
      <c r="Y78" s="21">
        <v>7529086.4035714287</v>
      </c>
    </row>
    <row r="79" spans="1:25">
      <c r="A79" s="17"/>
      <c r="B79" s="18">
        <v>36333</v>
      </c>
      <c r="C79" s="19"/>
      <c r="D79" s="20"/>
      <c r="E79" s="20"/>
      <c r="F79" s="20">
        <v>5754104.1499999994</v>
      </c>
      <c r="G79" s="20"/>
      <c r="H79" s="20">
        <v>2720676</v>
      </c>
      <c r="I79" s="20"/>
      <c r="J79" s="20">
        <v>0</v>
      </c>
      <c r="K79" s="20">
        <v>8249280</v>
      </c>
      <c r="L79" s="20">
        <v>487520.55</v>
      </c>
      <c r="M79" s="20">
        <v>3149334.5</v>
      </c>
      <c r="N79" s="20">
        <v>0</v>
      </c>
      <c r="O79" s="20">
        <v>0</v>
      </c>
      <c r="P79" s="20">
        <v>32252833.999999996</v>
      </c>
      <c r="Q79" s="20"/>
      <c r="R79" s="20">
        <v>0</v>
      </c>
      <c r="S79" s="20">
        <v>0</v>
      </c>
      <c r="T79" s="20">
        <v>0</v>
      </c>
      <c r="U79" s="20">
        <v>146590300.5</v>
      </c>
      <c r="V79" s="20"/>
      <c r="W79" s="20">
        <v>0</v>
      </c>
      <c r="X79" s="20"/>
      <c r="Y79" s="21">
        <v>14228860.692857143</v>
      </c>
    </row>
    <row r="80" spans="1:25">
      <c r="A80" s="17"/>
      <c r="B80" s="18">
        <v>36340</v>
      </c>
      <c r="C80" s="19"/>
      <c r="D80" s="20"/>
      <c r="E80" s="20"/>
      <c r="F80" s="20">
        <v>5479574.8499999996</v>
      </c>
      <c r="G80" s="20"/>
      <c r="H80" s="20">
        <v>2395234.7999999998</v>
      </c>
      <c r="I80" s="20"/>
      <c r="J80" s="20">
        <v>0</v>
      </c>
      <c r="K80" s="20">
        <v>13126320</v>
      </c>
      <c r="L80" s="20">
        <v>5020100.55</v>
      </c>
      <c r="M80" s="20">
        <v>0</v>
      </c>
      <c r="N80" s="20">
        <v>2242944</v>
      </c>
      <c r="O80" s="20">
        <v>0</v>
      </c>
      <c r="P80" s="20">
        <v>6477403.4999999991</v>
      </c>
      <c r="Q80" s="20"/>
      <c r="R80" s="20">
        <v>0</v>
      </c>
      <c r="S80" s="20">
        <v>0</v>
      </c>
      <c r="T80" s="20">
        <v>0</v>
      </c>
      <c r="U80" s="20">
        <v>95329633.5</v>
      </c>
      <c r="V80" s="20"/>
      <c r="W80" s="20">
        <v>0</v>
      </c>
      <c r="X80" s="20"/>
      <c r="Y80" s="21">
        <v>9290800.8000000007</v>
      </c>
    </row>
    <row r="81" spans="1:25">
      <c r="A81" s="17"/>
      <c r="B81" s="18">
        <v>36347</v>
      </c>
      <c r="C81" s="19"/>
      <c r="D81" s="20"/>
      <c r="E81" s="20"/>
      <c r="F81" s="20">
        <v>3603024</v>
      </c>
      <c r="G81" s="20"/>
      <c r="H81" s="20">
        <v>683377.8</v>
      </c>
      <c r="I81" s="20"/>
      <c r="J81" s="20">
        <v>0</v>
      </c>
      <c r="K81" s="20">
        <v>872358</v>
      </c>
      <c r="L81" s="20">
        <v>32774695.600000005</v>
      </c>
      <c r="M81" s="20">
        <v>629866.9</v>
      </c>
      <c r="N81" s="20">
        <v>5035008</v>
      </c>
      <c r="O81" s="20">
        <v>55094.35</v>
      </c>
      <c r="P81" s="20">
        <v>0</v>
      </c>
      <c r="Q81" s="20"/>
      <c r="R81" s="20">
        <v>0</v>
      </c>
      <c r="S81" s="20">
        <v>0</v>
      </c>
      <c r="T81" s="20">
        <v>0</v>
      </c>
      <c r="U81" s="20">
        <v>262291138.5</v>
      </c>
      <c r="V81" s="20"/>
      <c r="W81" s="20">
        <v>0</v>
      </c>
      <c r="X81" s="20"/>
      <c r="Y81" s="21">
        <v>21853183.08214286</v>
      </c>
    </row>
    <row r="82" spans="1:25">
      <c r="A82" s="17"/>
      <c r="B82" s="18">
        <v>36354</v>
      </c>
      <c r="C82" s="19"/>
      <c r="D82" s="20"/>
      <c r="E82" s="20"/>
      <c r="F82" s="20">
        <v>8807976</v>
      </c>
      <c r="G82" s="20"/>
      <c r="H82" s="20">
        <v>232570.8</v>
      </c>
      <c r="I82" s="20"/>
      <c r="J82" s="20">
        <v>812302.9</v>
      </c>
      <c r="K82" s="20">
        <v>3497066</v>
      </c>
      <c r="L82" s="20">
        <v>32433485.599999998</v>
      </c>
      <c r="M82" s="20">
        <v>505989.9</v>
      </c>
      <c r="N82" s="20">
        <v>25770624</v>
      </c>
      <c r="O82" s="20">
        <v>44258.85</v>
      </c>
      <c r="P82" s="20">
        <v>16983326.499999996</v>
      </c>
      <c r="Q82" s="20"/>
      <c r="R82" s="20">
        <v>0</v>
      </c>
      <c r="S82" s="20">
        <v>0</v>
      </c>
      <c r="T82" s="20">
        <v>0</v>
      </c>
      <c r="U82" s="20">
        <v>265094951.25</v>
      </c>
      <c r="V82" s="20"/>
      <c r="W82" s="20">
        <v>0</v>
      </c>
      <c r="X82" s="20"/>
      <c r="Y82" s="21">
        <v>25298753.699999999</v>
      </c>
    </row>
    <row r="83" spans="1:25">
      <c r="A83" s="17"/>
      <c r="B83" s="18">
        <v>36361</v>
      </c>
      <c r="C83" s="19"/>
      <c r="D83" s="20"/>
      <c r="E83" s="20"/>
      <c r="F83" s="20">
        <v>10437336</v>
      </c>
      <c r="G83" s="20"/>
      <c r="H83" s="20">
        <v>169495.2</v>
      </c>
      <c r="I83" s="20"/>
      <c r="J83" s="20">
        <v>4383405</v>
      </c>
      <c r="K83" s="20">
        <v>3508449.75</v>
      </c>
      <c r="L83" s="20">
        <v>10620398.25</v>
      </c>
      <c r="M83" s="20">
        <v>252994.95</v>
      </c>
      <c r="N83" s="20">
        <v>0</v>
      </c>
      <c r="O83" s="20">
        <v>177035.4</v>
      </c>
      <c r="P83" s="20">
        <v>93863117.700000003</v>
      </c>
      <c r="Q83" s="20"/>
      <c r="R83" s="20">
        <v>0</v>
      </c>
      <c r="S83" s="20">
        <v>0</v>
      </c>
      <c r="T83" s="20">
        <v>0</v>
      </c>
      <c r="U83" s="20">
        <v>176640203.25</v>
      </c>
      <c r="V83" s="20"/>
      <c r="W83" s="20">
        <v>0</v>
      </c>
      <c r="X83" s="20"/>
      <c r="Y83" s="21">
        <v>21432316.821428571</v>
      </c>
    </row>
    <row r="84" spans="1:25">
      <c r="A84" s="17"/>
      <c r="B84" s="18">
        <v>36368</v>
      </c>
      <c r="C84" s="19"/>
      <c r="D84" s="20"/>
      <c r="E84" s="20"/>
      <c r="F84" s="20">
        <v>10640841.75</v>
      </c>
      <c r="G84" s="20"/>
      <c r="H84" s="20">
        <v>136042.20000000001</v>
      </c>
      <c r="I84" s="20"/>
      <c r="J84" s="20">
        <v>1753362</v>
      </c>
      <c r="K84" s="20">
        <v>4690243.3499999996</v>
      </c>
      <c r="L84" s="20">
        <v>1241345.25</v>
      </c>
      <c r="M84" s="20">
        <v>252994.95</v>
      </c>
      <c r="N84" s="20">
        <v>1204042.5</v>
      </c>
      <c r="O84" s="20">
        <v>132776.54999999999</v>
      </c>
      <c r="P84" s="20">
        <v>81063601.649999991</v>
      </c>
      <c r="Q84" s="20"/>
      <c r="R84" s="20">
        <v>0</v>
      </c>
      <c r="S84" s="20">
        <v>0</v>
      </c>
      <c r="T84" s="20">
        <v>0</v>
      </c>
      <c r="U84" s="20">
        <v>19626689.25</v>
      </c>
      <c r="V84" s="20"/>
      <c r="W84" s="20">
        <v>0</v>
      </c>
      <c r="X84" s="20"/>
      <c r="Y84" s="21">
        <v>8624424.2464285716</v>
      </c>
    </row>
    <row r="85" spans="1:25">
      <c r="A85" s="17"/>
      <c r="B85" s="18">
        <v>36375</v>
      </c>
      <c r="C85" s="19"/>
      <c r="D85" s="20"/>
      <c r="E85" s="20"/>
      <c r="F85" s="20">
        <v>13438070.1</v>
      </c>
      <c r="G85" s="20"/>
      <c r="H85" s="20">
        <v>82517.399999999994</v>
      </c>
      <c r="I85" s="20"/>
      <c r="J85" s="20">
        <v>4884403.5</v>
      </c>
      <c r="K85" s="20">
        <v>1503526.5</v>
      </c>
      <c r="L85" s="20">
        <v>443066.4</v>
      </c>
      <c r="M85" s="20">
        <v>0</v>
      </c>
      <c r="N85" s="20">
        <v>0</v>
      </c>
      <c r="O85" s="20">
        <v>0</v>
      </c>
      <c r="P85" s="20">
        <v>7034953.4999999991</v>
      </c>
      <c r="Q85" s="20"/>
      <c r="R85" s="20">
        <v>0</v>
      </c>
      <c r="S85" s="20">
        <v>0</v>
      </c>
      <c r="T85" s="20">
        <v>0</v>
      </c>
      <c r="U85" s="20">
        <v>0</v>
      </c>
      <c r="V85" s="20"/>
      <c r="W85" s="20">
        <v>0</v>
      </c>
      <c r="X85" s="20"/>
      <c r="Y85" s="21">
        <v>1956181.2428571428</v>
      </c>
    </row>
    <row r="86" spans="1:25">
      <c r="A86" s="17"/>
      <c r="B86" s="18">
        <v>36382</v>
      </c>
      <c r="C86" s="19"/>
      <c r="D86" s="20"/>
      <c r="E86" s="20"/>
      <c r="F86" s="20">
        <v>8314716.2000000002</v>
      </c>
      <c r="G86" s="20"/>
      <c r="H86" s="20">
        <v>62991.6</v>
      </c>
      <c r="I86" s="20"/>
      <c r="J86" s="20">
        <v>976880.7</v>
      </c>
      <c r="K86" s="20">
        <v>938035.5</v>
      </c>
      <c r="L86" s="20">
        <v>2173314</v>
      </c>
      <c r="M86" s="20">
        <v>0</v>
      </c>
      <c r="N86" s="20">
        <v>0</v>
      </c>
      <c r="O86" s="20">
        <v>44258.85</v>
      </c>
      <c r="P86" s="20">
        <v>3517476.75</v>
      </c>
      <c r="Q86" s="20"/>
      <c r="R86" s="20">
        <v>0</v>
      </c>
      <c r="S86" s="20">
        <v>0</v>
      </c>
      <c r="T86" s="20">
        <v>0</v>
      </c>
      <c r="U86" s="20">
        <v>0</v>
      </c>
      <c r="V86" s="20"/>
      <c r="W86" s="20">
        <v>0</v>
      </c>
      <c r="X86" s="20"/>
      <c r="Y86" s="21">
        <v>1144833.8285714285</v>
      </c>
    </row>
    <row r="87" spans="1:25">
      <c r="A87" s="17"/>
      <c r="B87" s="18">
        <v>36389</v>
      </c>
      <c r="C87" s="19"/>
      <c r="D87" s="20"/>
      <c r="E87" s="20"/>
      <c r="F87" s="20">
        <v>497706.3</v>
      </c>
      <c r="G87" s="20"/>
      <c r="H87" s="20">
        <v>0</v>
      </c>
      <c r="I87" s="20"/>
      <c r="J87" s="20">
        <v>0</v>
      </c>
      <c r="K87" s="20">
        <v>0</v>
      </c>
      <c r="L87" s="20">
        <v>1519084.8</v>
      </c>
      <c r="M87" s="20">
        <v>252994.95</v>
      </c>
      <c r="N87" s="20">
        <v>0</v>
      </c>
      <c r="O87" s="20">
        <v>0</v>
      </c>
      <c r="P87" s="20">
        <v>0</v>
      </c>
      <c r="Q87" s="20"/>
      <c r="R87" s="20">
        <v>0</v>
      </c>
      <c r="S87" s="20">
        <v>0</v>
      </c>
      <c r="T87" s="20">
        <v>0</v>
      </c>
      <c r="U87" s="20">
        <v>0</v>
      </c>
      <c r="V87" s="20"/>
      <c r="W87" s="20">
        <v>0</v>
      </c>
      <c r="X87" s="20"/>
      <c r="Y87" s="21">
        <v>162127.57500000001</v>
      </c>
    </row>
    <row r="88" spans="1:25">
      <c r="A88" s="8" t="s">
        <v>6965</v>
      </c>
      <c r="B88" s="22"/>
      <c r="C88" s="14"/>
      <c r="D88" s="15"/>
      <c r="E88" s="15"/>
      <c r="F88" s="15">
        <v>8680450.6076923087</v>
      </c>
      <c r="G88" s="15"/>
      <c r="H88" s="15">
        <v>507227.21538461535</v>
      </c>
      <c r="I88" s="15"/>
      <c r="J88" s="15">
        <v>1135999.3692307691</v>
      </c>
      <c r="K88" s="15">
        <v>5162313.7769230762</v>
      </c>
      <c r="L88" s="15">
        <v>6680459.3192307698</v>
      </c>
      <c r="M88" s="15">
        <v>742272.45</v>
      </c>
      <c r="N88" s="15">
        <v>2849590.9615384615</v>
      </c>
      <c r="O88" s="15">
        <v>34878.769230769234</v>
      </c>
      <c r="P88" s="15">
        <v>19051547.469230767</v>
      </c>
      <c r="Q88" s="15"/>
      <c r="R88" s="15">
        <v>0</v>
      </c>
      <c r="S88" s="15">
        <v>0</v>
      </c>
      <c r="T88" s="15">
        <v>0</v>
      </c>
      <c r="U88" s="15">
        <v>126705285.17307693</v>
      </c>
      <c r="V88" s="15"/>
      <c r="W88" s="15">
        <v>0</v>
      </c>
      <c r="X88" s="15"/>
      <c r="Y88" s="16">
        <v>12253573.222252747</v>
      </c>
    </row>
    <row r="89" spans="1:25">
      <c r="A89" s="8" t="s">
        <v>6959</v>
      </c>
      <c r="B89" s="8" t="s">
        <v>6959</v>
      </c>
      <c r="C89" s="14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6"/>
    </row>
    <row r="90" spans="1:25">
      <c r="A90" s="8" t="s">
        <v>6966</v>
      </c>
      <c r="B90" s="22"/>
      <c r="C90" s="14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6"/>
    </row>
    <row r="91" spans="1:25">
      <c r="A91" s="23" t="s">
        <v>6960</v>
      </c>
      <c r="B91" s="24"/>
      <c r="C91" s="25">
        <v>1234173.076923077</v>
      </c>
      <c r="D91" s="26">
        <v>36461321.692307696</v>
      </c>
      <c r="E91" s="26">
        <v>0</v>
      </c>
      <c r="F91" s="26">
        <v>13502376.880128207</v>
      </c>
      <c r="G91" s="26">
        <v>0</v>
      </c>
      <c r="H91" s="26">
        <v>1616028.2223076907</v>
      </c>
      <c r="I91" s="26">
        <v>5079595.1217948729</v>
      </c>
      <c r="J91" s="26">
        <v>79641701.853846163</v>
      </c>
      <c r="K91" s="26">
        <v>23562983.071794875</v>
      </c>
      <c r="L91" s="26">
        <v>4909556.0339743616</v>
      </c>
      <c r="M91" s="26">
        <v>33869408.480000019</v>
      </c>
      <c r="N91" s="26">
        <v>57311747.184615374</v>
      </c>
      <c r="O91" s="26">
        <v>1492670.2692307699</v>
      </c>
      <c r="P91" s="26">
        <v>50992243.299230784</v>
      </c>
      <c r="Q91" s="26">
        <v>8420126</v>
      </c>
      <c r="R91" s="26">
        <v>0</v>
      </c>
      <c r="S91" s="26">
        <v>0</v>
      </c>
      <c r="T91" s="26">
        <v>0</v>
      </c>
      <c r="U91" s="26">
        <v>184177015.16987181</v>
      </c>
      <c r="V91" s="26">
        <v>0</v>
      </c>
      <c r="W91" s="26">
        <v>0</v>
      </c>
      <c r="X91" s="26"/>
      <c r="Y91" s="27">
        <v>29915486.882858392</v>
      </c>
    </row>
  </sheetData>
  <pageMargins left="0.75" right="0.75" top="1" bottom="1" header="0.5" footer="0.5"/>
  <pageSetup paperSize="0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448</TotalTime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4</vt:i4>
      </vt:variant>
    </vt:vector>
  </HeadingPairs>
  <TitlesOfParts>
    <vt:vector size="26" baseType="lpstr">
      <vt:lpstr>Biovolu(constant)</vt:lpstr>
      <vt:lpstr>Count data</vt:lpstr>
      <vt:lpstr>Biovolume data</vt:lpstr>
      <vt:lpstr>phyto counts for PRIMER</vt:lpstr>
      <vt:lpstr>Phyto biovolume for PRIMER</vt:lpstr>
      <vt:lpstr>Metadata</vt:lpstr>
      <vt:lpstr>Raw NSB</vt:lpstr>
      <vt:lpstr>Raw SSB</vt:lpstr>
      <vt:lpstr>Raw TB</vt:lpstr>
      <vt:lpstr>Raw FB</vt:lpstr>
      <vt:lpstr>Raw CB</vt:lpstr>
      <vt:lpstr>Raw WB</vt:lpstr>
      <vt:lpstr>Counts per mL</vt:lpstr>
      <vt:lpstr>Biovolume per mL</vt:lpstr>
      <vt:lpstr>per volume all-static</vt:lpstr>
      <vt:lpstr>Per Volume NSB</vt:lpstr>
      <vt:lpstr>Per Volume SSB</vt:lpstr>
      <vt:lpstr>Per Volume TB</vt:lpstr>
      <vt:lpstr>Per Volume CB</vt:lpstr>
      <vt:lpstr>Per Volume WB</vt:lpstr>
      <vt:lpstr>Per Volume FB</vt:lpstr>
      <vt:lpstr>sample by taxa matrix</vt:lpstr>
      <vt:lpstr>FB 2003 phytos</vt:lpstr>
      <vt:lpstr>CB counts (2)</vt:lpstr>
      <vt:lpstr>CB counts</vt:lpstr>
      <vt:lpstr>CB 2003 phytos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W. Wilcox</dc:creator>
  <cp:lastModifiedBy>Sara Paver</cp:lastModifiedBy>
  <cp:revision>85</cp:revision>
  <cp:lastPrinted>2004-09-25T19:12:33Z</cp:lastPrinted>
  <dcterms:created xsi:type="dcterms:W3CDTF">2004-03-12T15:14:43Z</dcterms:created>
  <dcterms:modified xsi:type="dcterms:W3CDTF">2010-06-26T01:40:50Z</dcterms:modified>
</cp:coreProperties>
</file>